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r\Desktop\PRIMERAS PAGINAS WEBS\2025\JR STORE\doc\"/>
    </mc:Choice>
  </mc:AlternateContent>
  <xr:revisionPtr revIDLastSave="0" documentId="13_ncr:1_{03C78DBA-061E-4947-B0F4-E1C7AC07E625}" xr6:coauthVersionLast="47" xr6:coauthVersionMax="47" xr10:uidLastSave="{00000000-0000-0000-0000-000000000000}"/>
  <bookViews>
    <workbookView xWindow="-108" yWindow="-108" windowWidth="23256" windowHeight="12456" firstSheet="2" activeTab="2" xr2:uid="{4C92A997-FBFF-4BE5-B606-52F1BF618A56}"/>
  </bookViews>
  <sheets>
    <sheet name="JSON" sheetId="4" state="hidden" r:id="rId1"/>
    <sheet name="BACK-UP" sheetId="1" state="hidden" r:id="rId2"/>
    <sheet name="PLANTILLA DE DATOS" sheetId="5" r:id="rId3"/>
    <sheet name="backup02" sheetId="6" state="hidden" r:id="rId4"/>
    <sheet name="FORMULA" sheetId="3" state="hidden" r:id="rId5"/>
  </sheets>
  <definedNames>
    <definedName name="DatosExternos_1" localSheetId="0" hidden="1">JSON!$A$1:$P$151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5" i="5" l="1"/>
  <c r="B6" i="5" s="1"/>
  <c r="W153" i="6"/>
  <c r="V153" i="6"/>
  <c r="U153" i="6"/>
  <c r="T153" i="6"/>
  <c r="S153" i="6"/>
  <c r="Z153" i="6" s="1"/>
  <c r="Z152" i="6"/>
  <c r="W152" i="6"/>
  <c r="V152" i="6"/>
  <c r="U152" i="6"/>
  <c r="T152" i="6"/>
  <c r="S152" i="6"/>
  <c r="W151" i="6"/>
  <c r="V151" i="6"/>
  <c r="U151" i="6"/>
  <c r="T151" i="6"/>
  <c r="S151" i="6"/>
  <c r="W150" i="6"/>
  <c r="V150" i="6"/>
  <c r="U150" i="6"/>
  <c r="T150" i="6"/>
  <c r="S150" i="6"/>
  <c r="W149" i="6"/>
  <c r="V149" i="6"/>
  <c r="U149" i="6"/>
  <c r="T149" i="6"/>
  <c r="S149" i="6"/>
  <c r="W148" i="6"/>
  <c r="V148" i="6"/>
  <c r="U148" i="6"/>
  <c r="T148" i="6"/>
  <c r="S148" i="6"/>
  <c r="W147" i="6"/>
  <c r="V147" i="6"/>
  <c r="U147" i="6"/>
  <c r="T147" i="6"/>
  <c r="S147" i="6"/>
  <c r="W146" i="6"/>
  <c r="V146" i="6"/>
  <c r="U146" i="6"/>
  <c r="T146" i="6"/>
  <c r="S146" i="6"/>
  <c r="W145" i="6"/>
  <c r="V145" i="6"/>
  <c r="U145" i="6"/>
  <c r="T145" i="6"/>
  <c r="S145" i="6"/>
  <c r="W144" i="6"/>
  <c r="V144" i="6"/>
  <c r="U144" i="6"/>
  <c r="T144" i="6"/>
  <c r="S144" i="6"/>
  <c r="W143" i="6"/>
  <c r="V143" i="6"/>
  <c r="U143" i="6"/>
  <c r="T143" i="6"/>
  <c r="S143" i="6"/>
  <c r="W142" i="6"/>
  <c r="V142" i="6"/>
  <c r="U142" i="6"/>
  <c r="T142" i="6"/>
  <c r="S142" i="6"/>
  <c r="W141" i="6"/>
  <c r="V141" i="6"/>
  <c r="U141" i="6"/>
  <c r="T141" i="6"/>
  <c r="S141" i="6"/>
  <c r="W140" i="6"/>
  <c r="V140" i="6"/>
  <c r="U140" i="6"/>
  <c r="T140" i="6"/>
  <c r="S140" i="6"/>
  <c r="W139" i="6"/>
  <c r="V139" i="6"/>
  <c r="U139" i="6"/>
  <c r="T139" i="6"/>
  <c r="S139" i="6"/>
  <c r="W138" i="6"/>
  <c r="V138" i="6"/>
  <c r="U138" i="6"/>
  <c r="T138" i="6"/>
  <c r="S138" i="6"/>
  <c r="W137" i="6"/>
  <c r="V137" i="6"/>
  <c r="U137" i="6"/>
  <c r="T137" i="6"/>
  <c r="S137" i="6"/>
  <c r="W136" i="6"/>
  <c r="V136" i="6"/>
  <c r="U136" i="6"/>
  <c r="T136" i="6"/>
  <c r="S136" i="6"/>
  <c r="W135" i="6"/>
  <c r="V135" i="6"/>
  <c r="U135" i="6"/>
  <c r="T135" i="6"/>
  <c r="S135" i="6"/>
  <c r="W134" i="6"/>
  <c r="V134" i="6"/>
  <c r="U134" i="6"/>
  <c r="T134" i="6"/>
  <c r="S134" i="6"/>
  <c r="W133" i="6"/>
  <c r="V133" i="6"/>
  <c r="U133" i="6"/>
  <c r="T133" i="6"/>
  <c r="S133" i="6"/>
  <c r="W132" i="6"/>
  <c r="V132" i="6"/>
  <c r="U132" i="6"/>
  <c r="T132" i="6"/>
  <c r="S132" i="6"/>
  <c r="W131" i="6"/>
  <c r="V131" i="6"/>
  <c r="U131" i="6"/>
  <c r="T131" i="6"/>
  <c r="S131" i="6"/>
  <c r="W130" i="6"/>
  <c r="V130" i="6"/>
  <c r="U130" i="6"/>
  <c r="T130" i="6"/>
  <c r="S130" i="6"/>
  <c r="W129" i="6"/>
  <c r="V129" i="6"/>
  <c r="U129" i="6"/>
  <c r="T129" i="6"/>
  <c r="S129" i="6"/>
  <c r="W128" i="6"/>
  <c r="V128" i="6"/>
  <c r="U128" i="6"/>
  <c r="T128" i="6"/>
  <c r="S128" i="6"/>
  <c r="W127" i="6"/>
  <c r="V127" i="6"/>
  <c r="U127" i="6"/>
  <c r="T127" i="6"/>
  <c r="S127" i="6"/>
  <c r="W126" i="6"/>
  <c r="V126" i="6"/>
  <c r="U126" i="6"/>
  <c r="T126" i="6"/>
  <c r="S126" i="6"/>
  <c r="W125" i="6"/>
  <c r="V125" i="6"/>
  <c r="U125" i="6"/>
  <c r="T125" i="6"/>
  <c r="S125" i="6"/>
  <c r="W124" i="6"/>
  <c r="V124" i="6"/>
  <c r="U124" i="6"/>
  <c r="T124" i="6"/>
  <c r="S124" i="6"/>
  <c r="W123" i="6"/>
  <c r="V123" i="6"/>
  <c r="U123" i="6"/>
  <c r="T123" i="6"/>
  <c r="S123" i="6"/>
  <c r="W122" i="6"/>
  <c r="V122" i="6"/>
  <c r="U122" i="6"/>
  <c r="T122" i="6"/>
  <c r="S122" i="6"/>
  <c r="W121" i="6"/>
  <c r="V121" i="6"/>
  <c r="U121" i="6"/>
  <c r="T121" i="6"/>
  <c r="S121" i="6"/>
  <c r="W120" i="6"/>
  <c r="V120" i="6"/>
  <c r="U120" i="6"/>
  <c r="T120" i="6"/>
  <c r="S120" i="6"/>
  <c r="W119" i="6"/>
  <c r="V119" i="6"/>
  <c r="U119" i="6"/>
  <c r="T119" i="6"/>
  <c r="S119" i="6"/>
  <c r="W118" i="6"/>
  <c r="V118" i="6"/>
  <c r="U118" i="6"/>
  <c r="T118" i="6"/>
  <c r="S118" i="6"/>
  <c r="W117" i="6"/>
  <c r="V117" i="6"/>
  <c r="U117" i="6"/>
  <c r="T117" i="6"/>
  <c r="S117" i="6"/>
  <c r="W116" i="6"/>
  <c r="V116" i="6"/>
  <c r="U116" i="6"/>
  <c r="T116" i="6"/>
  <c r="S116" i="6"/>
  <c r="W115" i="6"/>
  <c r="V115" i="6"/>
  <c r="U115" i="6"/>
  <c r="T115" i="6"/>
  <c r="S115" i="6"/>
  <c r="W114" i="6"/>
  <c r="V114" i="6"/>
  <c r="U114" i="6"/>
  <c r="T114" i="6"/>
  <c r="S114" i="6"/>
  <c r="W113" i="6"/>
  <c r="V113" i="6"/>
  <c r="U113" i="6"/>
  <c r="T113" i="6"/>
  <c r="S113" i="6"/>
  <c r="W112" i="6"/>
  <c r="V112" i="6"/>
  <c r="U112" i="6"/>
  <c r="T112" i="6"/>
  <c r="S112" i="6"/>
  <c r="W111" i="6"/>
  <c r="V111" i="6"/>
  <c r="U111" i="6"/>
  <c r="T111" i="6"/>
  <c r="S111" i="6"/>
  <c r="W110" i="6"/>
  <c r="V110" i="6"/>
  <c r="U110" i="6"/>
  <c r="T110" i="6"/>
  <c r="S110" i="6"/>
  <c r="W109" i="6"/>
  <c r="V109" i="6"/>
  <c r="U109" i="6"/>
  <c r="T109" i="6"/>
  <c r="S109" i="6"/>
  <c r="W108" i="6"/>
  <c r="V108" i="6"/>
  <c r="U108" i="6"/>
  <c r="T108" i="6"/>
  <c r="S108" i="6"/>
  <c r="W107" i="6"/>
  <c r="V107" i="6"/>
  <c r="U107" i="6"/>
  <c r="T107" i="6"/>
  <c r="S107" i="6"/>
  <c r="W106" i="6"/>
  <c r="V106" i="6"/>
  <c r="U106" i="6"/>
  <c r="T106" i="6"/>
  <c r="S106" i="6"/>
  <c r="W105" i="6"/>
  <c r="V105" i="6"/>
  <c r="U105" i="6"/>
  <c r="T105" i="6"/>
  <c r="S105" i="6"/>
  <c r="W104" i="6"/>
  <c r="V104" i="6"/>
  <c r="U104" i="6"/>
  <c r="T104" i="6"/>
  <c r="S104" i="6"/>
  <c r="W103" i="6"/>
  <c r="V103" i="6"/>
  <c r="U103" i="6"/>
  <c r="T103" i="6"/>
  <c r="S103" i="6"/>
  <c r="W102" i="6"/>
  <c r="V102" i="6"/>
  <c r="U102" i="6"/>
  <c r="T102" i="6"/>
  <c r="S102" i="6"/>
  <c r="W101" i="6"/>
  <c r="V101" i="6"/>
  <c r="U101" i="6"/>
  <c r="T101" i="6"/>
  <c r="S101" i="6"/>
  <c r="W100" i="6"/>
  <c r="V100" i="6"/>
  <c r="U100" i="6"/>
  <c r="T100" i="6"/>
  <c r="S100" i="6"/>
  <c r="W99" i="6"/>
  <c r="V99" i="6"/>
  <c r="U99" i="6"/>
  <c r="T99" i="6"/>
  <c r="S99" i="6"/>
  <c r="W98" i="6"/>
  <c r="V98" i="6"/>
  <c r="U98" i="6"/>
  <c r="T98" i="6"/>
  <c r="S98" i="6"/>
  <c r="W97" i="6"/>
  <c r="V97" i="6"/>
  <c r="U97" i="6"/>
  <c r="T97" i="6"/>
  <c r="S97" i="6"/>
  <c r="W96" i="6"/>
  <c r="V96" i="6"/>
  <c r="U96" i="6"/>
  <c r="T96" i="6"/>
  <c r="S96" i="6"/>
  <c r="W95" i="6"/>
  <c r="V95" i="6"/>
  <c r="U95" i="6"/>
  <c r="T95" i="6"/>
  <c r="S95" i="6"/>
  <c r="W94" i="6"/>
  <c r="V94" i="6"/>
  <c r="U94" i="6"/>
  <c r="T94" i="6"/>
  <c r="S94" i="6"/>
  <c r="W93" i="6"/>
  <c r="V93" i="6"/>
  <c r="U93" i="6"/>
  <c r="T93" i="6"/>
  <c r="S93" i="6"/>
  <c r="W92" i="6"/>
  <c r="V92" i="6"/>
  <c r="U92" i="6"/>
  <c r="T92" i="6"/>
  <c r="S92" i="6"/>
  <c r="W91" i="6"/>
  <c r="V91" i="6"/>
  <c r="U91" i="6"/>
  <c r="T91" i="6"/>
  <c r="S91" i="6"/>
  <c r="W90" i="6"/>
  <c r="V90" i="6"/>
  <c r="U90" i="6"/>
  <c r="T90" i="6"/>
  <c r="S90" i="6"/>
  <c r="W89" i="6"/>
  <c r="V89" i="6"/>
  <c r="U89" i="6"/>
  <c r="T89" i="6"/>
  <c r="S89" i="6"/>
  <c r="W88" i="6"/>
  <c r="V88" i="6"/>
  <c r="U88" i="6"/>
  <c r="T88" i="6"/>
  <c r="S88" i="6"/>
  <c r="W87" i="6"/>
  <c r="V87" i="6"/>
  <c r="U87" i="6"/>
  <c r="T87" i="6"/>
  <c r="S87" i="6"/>
  <c r="W86" i="6"/>
  <c r="V86" i="6"/>
  <c r="U86" i="6"/>
  <c r="T86" i="6"/>
  <c r="S86" i="6"/>
  <c r="W85" i="6"/>
  <c r="V85" i="6"/>
  <c r="U85" i="6"/>
  <c r="T85" i="6"/>
  <c r="S85" i="6"/>
  <c r="W84" i="6"/>
  <c r="V84" i="6"/>
  <c r="U84" i="6"/>
  <c r="T84" i="6"/>
  <c r="S84" i="6"/>
  <c r="W83" i="6"/>
  <c r="V83" i="6"/>
  <c r="U83" i="6"/>
  <c r="T83" i="6"/>
  <c r="S83" i="6"/>
  <c r="W82" i="6"/>
  <c r="V82" i="6"/>
  <c r="U82" i="6"/>
  <c r="T82" i="6"/>
  <c r="S82" i="6"/>
  <c r="W81" i="6"/>
  <c r="V81" i="6"/>
  <c r="U81" i="6"/>
  <c r="T81" i="6"/>
  <c r="S81" i="6"/>
  <c r="W80" i="6"/>
  <c r="V80" i="6"/>
  <c r="U80" i="6"/>
  <c r="T80" i="6"/>
  <c r="S80" i="6"/>
  <c r="W79" i="6"/>
  <c r="V79" i="6"/>
  <c r="U79" i="6"/>
  <c r="T79" i="6"/>
  <c r="S79" i="6"/>
  <c r="W78" i="6"/>
  <c r="V78" i="6"/>
  <c r="U78" i="6"/>
  <c r="T78" i="6"/>
  <c r="S78" i="6"/>
  <c r="W77" i="6"/>
  <c r="V77" i="6"/>
  <c r="U77" i="6"/>
  <c r="T77" i="6"/>
  <c r="S77" i="6"/>
  <c r="W76" i="6"/>
  <c r="V76" i="6"/>
  <c r="U76" i="6"/>
  <c r="T76" i="6"/>
  <c r="S76" i="6"/>
  <c r="W75" i="6"/>
  <c r="V75" i="6"/>
  <c r="U75" i="6"/>
  <c r="T75" i="6"/>
  <c r="S75" i="6"/>
  <c r="W74" i="6"/>
  <c r="V74" i="6"/>
  <c r="U74" i="6"/>
  <c r="T74" i="6"/>
  <c r="S74" i="6"/>
  <c r="W73" i="6"/>
  <c r="V73" i="6"/>
  <c r="U73" i="6"/>
  <c r="T73" i="6"/>
  <c r="S73" i="6"/>
  <c r="W72" i="6"/>
  <c r="V72" i="6"/>
  <c r="U72" i="6"/>
  <c r="T72" i="6"/>
  <c r="S72" i="6"/>
  <c r="W71" i="6"/>
  <c r="V71" i="6"/>
  <c r="U71" i="6"/>
  <c r="T71" i="6"/>
  <c r="S71" i="6"/>
  <c r="W70" i="6"/>
  <c r="V70" i="6"/>
  <c r="U70" i="6"/>
  <c r="T70" i="6"/>
  <c r="S70" i="6"/>
  <c r="W69" i="6"/>
  <c r="V69" i="6"/>
  <c r="U69" i="6"/>
  <c r="T69" i="6"/>
  <c r="S69" i="6"/>
  <c r="W68" i="6"/>
  <c r="V68" i="6"/>
  <c r="U68" i="6"/>
  <c r="T68" i="6"/>
  <c r="S68" i="6"/>
  <c r="W67" i="6"/>
  <c r="V67" i="6"/>
  <c r="U67" i="6"/>
  <c r="T67" i="6"/>
  <c r="S67" i="6"/>
  <c r="W66" i="6"/>
  <c r="V66" i="6"/>
  <c r="U66" i="6"/>
  <c r="T66" i="6"/>
  <c r="S66" i="6"/>
  <c r="W65" i="6"/>
  <c r="V65" i="6"/>
  <c r="U65" i="6"/>
  <c r="T65" i="6"/>
  <c r="S65" i="6"/>
  <c r="W64" i="6"/>
  <c r="V64" i="6"/>
  <c r="U64" i="6"/>
  <c r="T64" i="6"/>
  <c r="S64" i="6"/>
  <c r="W63" i="6"/>
  <c r="V63" i="6"/>
  <c r="U63" i="6"/>
  <c r="T63" i="6"/>
  <c r="S63" i="6"/>
  <c r="W62" i="6"/>
  <c r="V62" i="6"/>
  <c r="U62" i="6"/>
  <c r="T62" i="6"/>
  <c r="S62" i="6"/>
  <c r="W61" i="6"/>
  <c r="V61" i="6"/>
  <c r="U61" i="6"/>
  <c r="T61" i="6"/>
  <c r="S61" i="6"/>
  <c r="W60" i="6"/>
  <c r="V60" i="6"/>
  <c r="U60" i="6"/>
  <c r="T60" i="6"/>
  <c r="S60" i="6"/>
  <c r="W59" i="6"/>
  <c r="V59" i="6"/>
  <c r="U59" i="6"/>
  <c r="T59" i="6"/>
  <c r="S59" i="6"/>
  <c r="W58" i="6"/>
  <c r="V58" i="6"/>
  <c r="U58" i="6"/>
  <c r="T58" i="6"/>
  <c r="S58" i="6"/>
  <c r="W57" i="6"/>
  <c r="V57" i="6"/>
  <c r="U57" i="6"/>
  <c r="T57" i="6"/>
  <c r="S57" i="6"/>
  <c r="W56" i="6"/>
  <c r="V56" i="6"/>
  <c r="U56" i="6"/>
  <c r="T56" i="6"/>
  <c r="S56" i="6"/>
  <c r="W55" i="6"/>
  <c r="V55" i="6"/>
  <c r="U55" i="6"/>
  <c r="T55" i="6"/>
  <c r="S55" i="6"/>
  <c r="W54" i="6"/>
  <c r="V54" i="6"/>
  <c r="U54" i="6"/>
  <c r="T54" i="6"/>
  <c r="S54" i="6"/>
  <c r="W53" i="6"/>
  <c r="V53" i="6"/>
  <c r="U53" i="6"/>
  <c r="T53" i="6"/>
  <c r="S53" i="6"/>
  <c r="W52" i="6"/>
  <c r="V52" i="6"/>
  <c r="U52" i="6"/>
  <c r="T52" i="6"/>
  <c r="S52" i="6"/>
  <c r="W51" i="6"/>
  <c r="V51" i="6"/>
  <c r="U51" i="6"/>
  <c r="T51" i="6"/>
  <c r="S51" i="6"/>
  <c r="W50" i="6"/>
  <c r="V50" i="6"/>
  <c r="U50" i="6"/>
  <c r="T50" i="6"/>
  <c r="S50" i="6"/>
  <c r="W49" i="6"/>
  <c r="V49" i="6"/>
  <c r="U49" i="6"/>
  <c r="T49" i="6"/>
  <c r="S49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W40" i="6"/>
  <c r="V40" i="6"/>
  <c r="U40" i="6"/>
  <c r="T40" i="6"/>
  <c r="S40" i="6"/>
  <c r="W39" i="6"/>
  <c r="V39" i="6"/>
  <c r="U39" i="6"/>
  <c r="T39" i="6"/>
  <c r="S39" i="6"/>
  <c r="W38" i="6"/>
  <c r="V38" i="6"/>
  <c r="U38" i="6"/>
  <c r="T38" i="6"/>
  <c r="S38" i="6"/>
  <c r="W37" i="6"/>
  <c r="V37" i="6"/>
  <c r="U37" i="6"/>
  <c r="T37" i="6"/>
  <c r="S37" i="6"/>
  <c r="W36" i="6"/>
  <c r="V36" i="6"/>
  <c r="U36" i="6"/>
  <c r="T36" i="6"/>
  <c r="S36" i="6"/>
  <c r="W35" i="6"/>
  <c r="V35" i="6"/>
  <c r="U35" i="6"/>
  <c r="T35" i="6"/>
  <c r="S35" i="6"/>
  <c r="W34" i="6"/>
  <c r="V34" i="6"/>
  <c r="U34" i="6"/>
  <c r="T34" i="6"/>
  <c r="S34" i="6"/>
  <c r="W33" i="6"/>
  <c r="V33" i="6"/>
  <c r="U33" i="6"/>
  <c r="T33" i="6"/>
  <c r="S33" i="6"/>
  <c r="W32" i="6"/>
  <c r="V32" i="6"/>
  <c r="U32" i="6"/>
  <c r="T32" i="6"/>
  <c r="S32" i="6"/>
  <c r="W31" i="6"/>
  <c r="V31" i="6"/>
  <c r="U31" i="6"/>
  <c r="T31" i="6"/>
  <c r="S31" i="6"/>
  <c r="W30" i="6"/>
  <c r="V30" i="6"/>
  <c r="U30" i="6"/>
  <c r="T30" i="6"/>
  <c r="S30" i="6"/>
  <c r="W29" i="6"/>
  <c r="V29" i="6"/>
  <c r="U29" i="6"/>
  <c r="T29" i="6"/>
  <c r="S29" i="6"/>
  <c r="W28" i="6"/>
  <c r="V28" i="6"/>
  <c r="U28" i="6"/>
  <c r="T28" i="6"/>
  <c r="S28" i="6"/>
  <c r="W27" i="6"/>
  <c r="V27" i="6"/>
  <c r="U27" i="6"/>
  <c r="T27" i="6"/>
  <c r="S27" i="6"/>
  <c r="W26" i="6"/>
  <c r="V26" i="6"/>
  <c r="U26" i="6"/>
  <c r="T26" i="6"/>
  <c r="S26" i="6"/>
  <c r="W25" i="6"/>
  <c r="V25" i="6"/>
  <c r="U25" i="6"/>
  <c r="T25" i="6"/>
  <c r="S25" i="6"/>
  <c r="X24" i="6"/>
  <c r="W24" i="6"/>
  <c r="V24" i="6"/>
  <c r="U24" i="6"/>
  <c r="T24" i="6"/>
  <c r="S24" i="6"/>
  <c r="Z24" i="6" s="1"/>
  <c r="W23" i="6"/>
  <c r="V23" i="6"/>
  <c r="U23" i="6"/>
  <c r="T23" i="6"/>
  <c r="S23" i="6"/>
  <c r="X22" i="6"/>
  <c r="W22" i="6"/>
  <c r="V22" i="6"/>
  <c r="U22" i="6"/>
  <c r="T22" i="6"/>
  <c r="S22" i="6"/>
  <c r="Z22" i="6" s="1"/>
  <c r="X21" i="6"/>
  <c r="W21" i="6"/>
  <c r="Z21" i="6" s="1"/>
  <c r="V21" i="6"/>
  <c r="U21" i="6"/>
  <c r="T21" i="6"/>
  <c r="S21" i="6"/>
  <c r="X20" i="6"/>
  <c r="W20" i="6"/>
  <c r="V20" i="6"/>
  <c r="U20" i="6"/>
  <c r="T20" i="6"/>
  <c r="S20" i="6"/>
  <c r="Z20" i="6" s="1"/>
  <c r="X19" i="6"/>
  <c r="W19" i="6"/>
  <c r="V19" i="6"/>
  <c r="U19" i="6"/>
  <c r="Z19" i="6" s="1"/>
  <c r="T19" i="6"/>
  <c r="S19" i="6"/>
  <c r="W18" i="6"/>
  <c r="V18" i="6"/>
  <c r="U18" i="6"/>
  <c r="T18" i="6"/>
  <c r="S18" i="6"/>
  <c r="W17" i="6"/>
  <c r="V17" i="6"/>
  <c r="U17" i="6"/>
  <c r="T17" i="6"/>
  <c r="S17" i="6"/>
  <c r="X16" i="6"/>
  <c r="W16" i="6"/>
  <c r="V16" i="6"/>
  <c r="U16" i="6"/>
  <c r="T16" i="6"/>
  <c r="S16" i="6"/>
  <c r="Z16" i="6" s="1"/>
  <c r="X15" i="6"/>
  <c r="W15" i="6"/>
  <c r="V15" i="6"/>
  <c r="U15" i="6"/>
  <c r="T15" i="6"/>
  <c r="Z15" i="6" s="1"/>
  <c r="S15" i="6"/>
  <c r="X14" i="6"/>
  <c r="Z14" i="6" s="1"/>
  <c r="W14" i="6"/>
  <c r="V14" i="6"/>
  <c r="U14" i="6"/>
  <c r="T14" i="6"/>
  <c r="S14" i="6"/>
  <c r="X13" i="6"/>
  <c r="W13" i="6"/>
  <c r="V13" i="6"/>
  <c r="U13" i="6"/>
  <c r="Z13" i="6" s="1"/>
  <c r="T13" i="6"/>
  <c r="S13" i="6"/>
  <c r="X12" i="6"/>
  <c r="W12" i="6"/>
  <c r="Z12" i="6" s="1"/>
  <c r="V12" i="6"/>
  <c r="U12" i="6"/>
  <c r="T12" i="6"/>
  <c r="S12" i="6"/>
  <c r="W11" i="6"/>
  <c r="V11" i="6"/>
  <c r="U11" i="6"/>
  <c r="T11" i="6"/>
  <c r="S11" i="6"/>
  <c r="X10" i="6"/>
  <c r="W10" i="6"/>
  <c r="V10" i="6"/>
  <c r="U10" i="6"/>
  <c r="T10" i="6"/>
  <c r="Z10" i="6" s="1"/>
  <c r="S10" i="6"/>
  <c r="W9" i="6"/>
  <c r="V9" i="6"/>
  <c r="U9" i="6"/>
  <c r="T9" i="6"/>
  <c r="S9" i="6"/>
  <c r="X8" i="6"/>
  <c r="W8" i="6"/>
  <c r="V8" i="6"/>
  <c r="U8" i="6"/>
  <c r="T8" i="6"/>
  <c r="S8" i="6"/>
  <c r="Z8" i="6" s="1"/>
  <c r="W7" i="6"/>
  <c r="V7" i="6"/>
  <c r="U7" i="6"/>
  <c r="T7" i="6"/>
  <c r="S7" i="6"/>
  <c r="X6" i="6"/>
  <c r="W6" i="6"/>
  <c r="V6" i="6"/>
  <c r="U6" i="6"/>
  <c r="T6" i="6"/>
  <c r="S6" i="6"/>
  <c r="Z6" i="6" s="1"/>
  <c r="X5" i="6"/>
  <c r="W5" i="6"/>
  <c r="Z5" i="6" s="1"/>
  <c r="V5" i="6"/>
  <c r="U5" i="6"/>
  <c r="T5" i="6"/>
  <c r="S5" i="6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X4" i="6"/>
  <c r="W4" i="6"/>
  <c r="V4" i="6"/>
  <c r="U4" i="6"/>
  <c r="T4" i="6"/>
  <c r="S4" i="6"/>
  <c r="Z4" i="6" s="1"/>
  <c r="Z153" i="5"/>
  <c r="Y153" i="5"/>
  <c r="X153" i="5"/>
  <c r="W153" i="5"/>
  <c r="V153" i="5"/>
  <c r="Z152" i="5"/>
  <c r="Y152" i="5"/>
  <c r="X152" i="5"/>
  <c r="W152" i="5"/>
  <c r="V152" i="5"/>
  <c r="Z151" i="5"/>
  <c r="Y151" i="5"/>
  <c r="X151" i="5"/>
  <c r="W151" i="5"/>
  <c r="Z150" i="5"/>
  <c r="Y150" i="5"/>
  <c r="X150" i="5"/>
  <c r="W150" i="5"/>
  <c r="Z149" i="5"/>
  <c r="Y149" i="5"/>
  <c r="X149" i="5"/>
  <c r="W149" i="5"/>
  <c r="Z148" i="5"/>
  <c r="Y148" i="5"/>
  <c r="X148" i="5"/>
  <c r="W148" i="5"/>
  <c r="Z147" i="5"/>
  <c r="Y147" i="5"/>
  <c r="X147" i="5"/>
  <c r="W147" i="5"/>
  <c r="Z146" i="5"/>
  <c r="Y146" i="5"/>
  <c r="X146" i="5"/>
  <c r="W146" i="5"/>
  <c r="Z145" i="5"/>
  <c r="Y145" i="5"/>
  <c r="X145" i="5"/>
  <c r="W145" i="5"/>
  <c r="Z144" i="5"/>
  <c r="Y144" i="5"/>
  <c r="X144" i="5"/>
  <c r="W144" i="5"/>
  <c r="Z143" i="5"/>
  <c r="Y143" i="5"/>
  <c r="X143" i="5"/>
  <c r="W143" i="5"/>
  <c r="Z142" i="5"/>
  <c r="Y142" i="5"/>
  <c r="X142" i="5"/>
  <c r="W142" i="5"/>
  <c r="Z141" i="5"/>
  <c r="Y141" i="5"/>
  <c r="X141" i="5"/>
  <c r="W141" i="5"/>
  <c r="Z140" i="5"/>
  <c r="Y140" i="5"/>
  <c r="X140" i="5"/>
  <c r="W140" i="5"/>
  <c r="Z139" i="5"/>
  <c r="Y139" i="5"/>
  <c r="X139" i="5"/>
  <c r="W139" i="5"/>
  <c r="Z138" i="5"/>
  <c r="Y138" i="5"/>
  <c r="X138" i="5"/>
  <c r="W138" i="5"/>
  <c r="Z137" i="5"/>
  <c r="Y137" i="5"/>
  <c r="X137" i="5"/>
  <c r="W137" i="5"/>
  <c r="Z136" i="5"/>
  <c r="Y136" i="5"/>
  <c r="X136" i="5"/>
  <c r="W136" i="5"/>
  <c r="Z135" i="5"/>
  <c r="Y135" i="5"/>
  <c r="X135" i="5"/>
  <c r="W135" i="5"/>
  <c r="Z134" i="5"/>
  <c r="Y134" i="5"/>
  <c r="X134" i="5"/>
  <c r="W134" i="5"/>
  <c r="Z133" i="5"/>
  <c r="Y133" i="5"/>
  <c r="X133" i="5"/>
  <c r="W133" i="5"/>
  <c r="Z132" i="5"/>
  <c r="Y132" i="5"/>
  <c r="X132" i="5"/>
  <c r="W132" i="5"/>
  <c r="Z131" i="5"/>
  <c r="Y131" i="5"/>
  <c r="X131" i="5"/>
  <c r="W131" i="5"/>
  <c r="Z130" i="5"/>
  <c r="Y130" i="5"/>
  <c r="X130" i="5"/>
  <c r="W130" i="5"/>
  <c r="Z129" i="5"/>
  <c r="Y129" i="5"/>
  <c r="X129" i="5"/>
  <c r="W129" i="5"/>
  <c r="Z128" i="5"/>
  <c r="Y128" i="5"/>
  <c r="X128" i="5"/>
  <c r="W128" i="5"/>
  <c r="Z127" i="5"/>
  <c r="Y127" i="5"/>
  <c r="X127" i="5"/>
  <c r="W127" i="5"/>
  <c r="Z126" i="5"/>
  <c r="Y126" i="5"/>
  <c r="X126" i="5"/>
  <c r="W126" i="5"/>
  <c r="Z125" i="5"/>
  <c r="Y125" i="5"/>
  <c r="X125" i="5"/>
  <c r="W125" i="5"/>
  <c r="Z124" i="5"/>
  <c r="Y124" i="5"/>
  <c r="X124" i="5"/>
  <c r="W124" i="5"/>
  <c r="Z123" i="5"/>
  <c r="Y123" i="5"/>
  <c r="X123" i="5"/>
  <c r="W123" i="5"/>
  <c r="Z122" i="5"/>
  <c r="Y122" i="5"/>
  <c r="X122" i="5"/>
  <c r="W122" i="5"/>
  <c r="Z121" i="5"/>
  <c r="Y121" i="5"/>
  <c r="X121" i="5"/>
  <c r="W121" i="5"/>
  <c r="Z120" i="5"/>
  <c r="Y120" i="5"/>
  <c r="X120" i="5"/>
  <c r="W120" i="5"/>
  <c r="Z119" i="5"/>
  <c r="Y119" i="5"/>
  <c r="X119" i="5"/>
  <c r="W119" i="5"/>
  <c r="Z118" i="5"/>
  <c r="Y118" i="5"/>
  <c r="X118" i="5"/>
  <c r="W118" i="5"/>
  <c r="Z117" i="5"/>
  <c r="Y117" i="5"/>
  <c r="X117" i="5"/>
  <c r="W117" i="5"/>
  <c r="Z116" i="5"/>
  <c r="Y116" i="5"/>
  <c r="X116" i="5"/>
  <c r="W116" i="5"/>
  <c r="Z115" i="5"/>
  <c r="Y115" i="5"/>
  <c r="X115" i="5"/>
  <c r="W115" i="5"/>
  <c r="Z114" i="5"/>
  <c r="Y114" i="5"/>
  <c r="X114" i="5"/>
  <c r="W114" i="5"/>
  <c r="Z113" i="5"/>
  <c r="Y113" i="5"/>
  <c r="X113" i="5"/>
  <c r="W113" i="5"/>
  <c r="Z112" i="5"/>
  <c r="Y112" i="5"/>
  <c r="X112" i="5"/>
  <c r="W112" i="5"/>
  <c r="Z111" i="5"/>
  <c r="Y111" i="5"/>
  <c r="X111" i="5"/>
  <c r="W111" i="5"/>
  <c r="Z110" i="5"/>
  <c r="Y110" i="5"/>
  <c r="X110" i="5"/>
  <c r="W110" i="5"/>
  <c r="Z109" i="5"/>
  <c r="Y109" i="5"/>
  <c r="X109" i="5"/>
  <c r="W109" i="5"/>
  <c r="Z108" i="5"/>
  <c r="Y108" i="5"/>
  <c r="X108" i="5"/>
  <c r="W108" i="5"/>
  <c r="Z107" i="5"/>
  <c r="Y107" i="5"/>
  <c r="X107" i="5"/>
  <c r="W107" i="5"/>
  <c r="Z106" i="5"/>
  <c r="Y106" i="5"/>
  <c r="X106" i="5"/>
  <c r="W106" i="5"/>
  <c r="Z105" i="5"/>
  <c r="Y105" i="5"/>
  <c r="X105" i="5"/>
  <c r="W105" i="5"/>
  <c r="Z104" i="5"/>
  <c r="Y104" i="5"/>
  <c r="X104" i="5"/>
  <c r="W104" i="5"/>
  <c r="Z103" i="5"/>
  <c r="Y103" i="5"/>
  <c r="X103" i="5"/>
  <c r="W103" i="5"/>
  <c r="Z102" i="5"/>
  <c r="Y102" i="5"/>
  <c r="X102" i="5"/>
  <c r="W102" i="5"/>
  <c r="Z101" i="5"/>
  <c r="Y101" i="5"/>
  <c r="X101" i="5"/>
  <c r="W101" i="5"/>
  <c r="Z100" i="5"/>
  <c r="Y100" i="5"/>
  <c r="X100" i="5"/>
  <c r="W100" i="5"/>
  <c r="Z99" i="5"/>
  <c r="Y99" i="5"/>
  <c r="X99" i="5"/>
  <c r="W99" i="5"/>
  <c r="Z98" i="5"/>
  <c r="Y98" i="5"/>
  <c r="X98" i="5"/>
  <c r="W98" i="5"/>
  <c r="Z97" i="5"/>
  <c r="Y97" i="5"/>
  <c r="X97" i="5"/>
  <c r="W97" i="5"/>
  <c r="Z96" i="5"/>
  <c r="Y96" i="5"/>
  <c r="X96" i="5"/>
  <c r="W96" i="5"/>
  <c r="Z95" i="5"/>
  <c r="Y95" i="5"/>
  <c r="X95" i="5"/>
  <c r="W95" i="5"/>
  <c r="Z94" i="5"/>
  <c r="Y94" i="5"/>
  <c r="X94" i="5"/>
  <c r="W94" i="5"/>
  <c r="Z93" i="5"/>
  <c r="Y93" i="5"/>
  <c r="X93" i="5"/>
  <c r="W93" i="5"/>
  <c r="Z92" i="5"/>
  <c r="Y92" i="5"/>
  <c r="X92" i="5"/>
  <c r="W92" i="5"/>
  <c r="Z91" i="5"/>
  <c r="Y91" i="5"/>
  <c r="X91" i="5"/>
  <c r="W91" i="5"/>
  <c r="Z90" i="5"/>
  <c r="Y90" i="5"/>
  <c r="X90" i="5"/>
  <c r="W90" i="5"/>
  <c r="Z89" i="5"/>
  <c r="Y89" i="5"/>
  <c r="X89" i="5"/>
  <c r="W89" i="5"/>
  <c r="Z88" i="5"/>
  <c r="Y88" i="5"/>
  <c r="X88" i="5"/>
  <c r="W88" i="5"/>
  <c r="Z87" i="5"/>
  <c r="Y87" i="5"/>
  <c r="X87" i="5"/>
  <c r="W87" i="5"/>
  <c r="Z86" i="5"/>
  <c r="Y86" i="5"/>
  <c r="X86" i="5"/>
  <c r="W86" i="5"/>
  <c r="Z85" i="5"/>
  <c r="Y85" i="5"/>
  <c r="X85" i="5"/>
  <c r="W85" i="5"/>
  <c r="Z84" i="5"/>
  <c r="Y84" i="5"/>
  <c r="X84" i="5"/>
  <c r="W84" i="5"/>
  <c r="Z83" i="5"/>
  <c r="Y83" i="5"/>
  <c r="X83" i="5"/>
  <c r="W83" i="5"/>
  <c r="Z82" i="5"/>
  <c r="Y82" i="5"/>
  <c r="X82" i="5"/>
  <c r="W82" i="5"/>
  <c r="Z81" i="5"/>
  <c r="Y81" i="5"/>
  <c r="X81" i="5"/>
  <c r="W81" i="5"/>
  <c r="Z80" i="5"/>
  <c r="Y80" i="5"/>
  <c r="X80" i="5"/>
  <c r="W80" i="5"/>
  <c r="Z79" i="5"/>
  <c r="Y79" i="5"/>
  <c r="X79" i="5"/>
  <c r="W79" i="5"/>
  <c r="Z78" i="5"/>
  <c r="Y78" i="5"/>
  <c r="X78" i="5"/>
  <c r="W78" i="5"/>
  <c r="Z77" i="5"/>
  <c r="Y77" i="5"/>
  <c r="X77" i="5"/>
  <c r="W77" i="5"/>
  <c r="Z76" i="5"/>
  <c r="Y76" i="5"/>
  <c r="X76" i="5"/>
  <c r="W76" i="5"/>
  <c r="Z75" i="5"/>
  <c r="Y75" i="5"/>
  <c r="X75" i="5"/>
  <c r="W75" i="5"/>
  <c r="Z74" i="5"/>
  <c r="Y74" i="5"/>
  <c r="X74" i="5"/>
  <c r="W74" i="5"/>
  <c r="Z73" i="5"/>
  <c r="Y73" i="5"/>
  <c r="X73" i="5"/>
  <c r="W73" i="5"/>
  <c r="Z72" i="5"/>
  <c r="Y72" i="5"/>
  <c r="X72" i="5"/>
  <c r="W72" i="5"/>
  <c r="Z71" i="5"/>
  <c r="Y71" i="5"/>
  <c r="X71" i="5"/>
  <c r="W71" i="5"/>
  <c r="Z70" i="5"/>
  <c r="Y70" i="5"/>
  <c r="X70" i="5"/>
  <c r="W70" i="5"/>
  <c r="Z69" i="5"/>
  <c r="Y69" i="5"/>
  <c r="X69" i="5"/>
  <c r="W69" i="5"/>
  <c r="Z68" i="5"/>
  <c r="Y68" i="5"/>
  <c r="X68" i="5"/>
  <c r="W68" i="5"/>
  <c r="Z67" i="5"/>
  <c r="Y67" i="5"/>
  <c r="X67" i="5"/>
  <c r="W67" i="5"/>
  <c r="Z66" i="5"/>
  <c r="Y66" i="5"/>
  <c r="X66" i="5"/>
  <c r="W66" i="5"/>
  <c r="Z65" i="5"/>
  <c r="Y65" i="5"/>
  <c r="X65" i="5"/>
  <c r="W65" i="5"/>
  <c r="Z64" i="5"/>
  <c r="Y64" i="5"/>
  <c r="X64" i="5"/>
  <c r="W64" i="5"/>
  <c r="Z63" i="5"/>
  <c r="Y63" i="5"/>
  <c r="X63" i="5"/>
  <c r="W63" i="5"/>
  <c r="Z62" i="5"/>
  <c r="Y62" i="5"/>
  <c r="X62" i="5"/>
  <c r="W62" i="5"/>
  <c r="Z61" i="5"/>
  <c r="Y61" i="5"/>
  <c r="X61" i="5"/>
  <c r="W61" i="5"/>
  <c r="Z60" i="5"/>
  <c r="Y60" i="5"/>
  <c r="X60" i="5"/>
  <c r="W60" i="5"/>
  <c r="Z59" i="5"/>
  <c r="Y59" i="5"/>
  <c r="X59" i="5"/>
  <c r="W59" i="5"/>
  <c r="Z58" i="5"/>
  <c r="Y58" i="5"/>
  <c r="X58" i="5"/>
  <c r="W58" i="5"/>
  <c r="Z57" i="5"/>
  <c r="Y57" i="5"/>
  <c r="X57" i="5"/>
  <c r="W57" i="5"/>
  <c r="Z56" i="5"/>
  <c r="Y56" i="5"/>
  <c r="X56" i="5"/>
  <c r="W56" i="5"/>
  <c r="Z55" i="5"/>
  <c r="Y55" i="5"/>
  <c r="X55" i="5"/>
  <c r="W55" i="5"/>
  <c r="Z54" i="5"/>
  <c r="Y54" i="5"/>
  <c r="X54" i="5"/>
  <c r="W54" i="5"/>
  <c r="Z53" i="5"/>
  <c r="Y53" i="5"/>
  <c r="X53" i="5"/>
  <c r="W53" i="5"/>
  <c r="Z52" i="5"/>
  <c r="Y52" i="5"/>
  <c r="X52" i="5"/>
  <c r="W52" i="5"/>
  <c r="Z51" i="5"/>
  <c r="Y51" i="5"/>
  <c r="X51" i="5"/>
  <c r="W51" i="5"/>
  <c r="Z50" i="5"/>
  <c r="Y50" i="5"/>
  <c r="X50" i="5"/>
  <c r="W50" i="5"/>
  <c r="Z49" i="5"/>
  <c r="Y49" i="5"/>
  <c r="X49" i="5"/>
  <c r="W49" i="5"/>
  <c r="Z48" i="5"/>
  <c r="Y48" i="5"/>
  <c r="X48" i="5"/>
  <c r="W48" i="5"/>
  <c r="Z47" i="5"/>
  <c r="Y47" i="5"/>
  <c r="X47" i="5"/>
  <c r="W47" i="5"/>
  <c r="Z46" i="5"/>
  <c r="Y46" i="5"/>
  <c r="X46" i="5"/>
  <c r="W46" i="5"/>
  <c r="Z45" i="5"/>
  <c r="Y45" i="5"/>
  <c r="X45" i="5"/>
  <c r="W45" i="5"/>
  <c r="Z44" i="5"/>
  <c r="Y44" i="5"/>
  <c r="X44" i="5"/>
  <c r="W44" i="5"/>
  <c r="Z43" i="5"/>
  <c r="Y43" i="5"/>
  <c r="X43" i="5"/>
  <c r="W43" i="5"/>
  <c r="Z42" i="5"/>
  <c r="Y42" i="5"/>
  <c r="X42" i="5"/>
  <c r="W42" i="5"/>
  <c r="Z41" i="5"/>
  <c r="Y41" i="5"/>
  <c r="X41" i="5"/>
  <c r="W41" i="5"/>
  <c r="Z40" i="5"/>
  <c r="Y40" i="5"/>
  <c r="X40" i="5"/>
  <c r="W40" i="5"/>
  <c r="Z39" i="5"/>
  <c r="Y39" i="5"/>
  <c r="X39" i="5"/>
  <c r="W39" i="5"/>
  <c r="Z38" i="5"/>
  <c r="Y38" i="5"/>
  <c r="X38" i="5"/>
  <c r="W38" i="5"/>
  <c r="Z37" i="5"/>
  <c r="Y37" i="5"/>
  <c r="X37" i="5"/>
  <c r="W37" i="5"/>
  <c r="Z36" i="5"/>
  <c r="Y36" i="5"/>
  <c r="X36" i="5"/>
  <c r="W36" i="5"/>
  <c r="Z35" i="5"/>
  <c r="Y35" i="5"/>
  <c r="X35" i="5"/>
  <c r="W35" i="5"/>
  <c r="Z34" i="5"/>
  <c r="Y34" i="5"/>
  <c r="X34" i="5"/>
  <c r="W34" i="5"/>
  <c r="Z33" i="5"/>
  <c r="Y33" i="5"/>
  <c r="X33" i="5"/>
  <c r="W33" i="5"/>
  <c r="Z32" i="5"/>
  <c r="Y32" i="5"/>
  <c r="X32" i="5"/>
  <c r="W32" i="5"/>
  <c r="Z31" i="5"/>
  <c r="Y31" i="5"/>
  <c r="X31" i="5"/>
  <c r="W31" i="5"/>
  <c r="Z30" i="5"/>
  <c r="Y30" i="5"/>
  <c r="X30" i="5"/>
  <c r="W30" i="5"/>
  <c r="Z29" i="5"/>
  <c r="Y29" i="5"/>
  <c r="X29" i="5"/>
  <c r="W29" i="5"/>
  <c r="Z28" i="5"/>
  <c r="Y28" i="5"/>
  <c r="X28" i="5"/>
  <c r="W28" i="5"/>
  <c r="Z27" i="5"/>
  <c r="Y27" i="5"/>
  <c r="X27" i="5"/>
  <c r="W27" i="5"/>
  <c r="Z26" i="5"/>
  <c r="Y26" i="5"/>
  <c r="X26" i="5"/>
  <c r="W26" i="5"/>
  <c r="Z25" i="5"/>
  <c r="Y25" i="5"/>
  <c r="X25" i="5"/>
  <c r="W25" i="5"/>
  <c r="Z24" i="5"/>
  <c r="Y24" i="5"/>
  <c r="X24" i="5"/>
  <c r="W24" i="5"/>
  <c r="Z23" i="5"/>
  <c r="Y23" i="5"/>
  <c r="X23" i="5"/>
  <c r="W23" i="5"/>
  <c r="Z22" i="5"/>
  <c r="Y22" i="5"/>
  <c r="X22" i="5"/>
  <c r="W22" i="5"/>
  <c r="Z21" i="5"/>
  <c r="Y21" i="5"/>
  <c r="X21" i="5"/>
  <c r="W21" i="5"/>
  <c r="Z20" i="5"/>
  <c r="Y20" i="5"/>
  <c r="X20" i="5"/>
  <c r="W20" i="5"/>
  <c r="Z19" i="5"/>
  <c r="Y19" i="5"/>
  <c r="X19" i="5"/>
  <c r="W19" i="5"/>
  <c r="Z18" i="5"/>
  <c r="Y18" i="5"/>
  <c r="X18" i="5"/>
  <c r="W18" i="5"/>
  <c r="Z17" i="5"/>
  <c r="Y17" i="5"/>
  <c r="X17" i="5"/>
  <c r="W17" i="5"/>
  <c r="Z16" i="5"/>
  <c r="Y16" i="5"/>
  <c r="X16" i="5"/>
  <c r="W16" i="5"/>
  <c r="Z15" i="5"/>
  <c r="Y15" i="5"/>
  <c r="X15" i="5"/>
  <c r="W15" i="5"/>
  <c r="Z14" i="5"/>
  <c r="Y14" i="5"/>
  <c r="X14" i="5"/>
  <c r="W14" i="5"/>
  <c r="Z13" i="5"/>
  <c r="Y13" i="5"/>
  <c r="X13" i="5"/>
  <c r="W13" i="5"/>
  <c r="Z12" i="5"/>
  <c r="Y12" i="5"/>
  <c r="X12" i="5"/>
  <c r="W12" i="5"/>
  <c r="Z11" i="5"/>
  <c r="Y11" i="5"/>
  <c r="X11" i="5"/>
  <c r="W11" i="5"/>
  <c r="Z10" i="5"/>
  <c r="Y10" i="5"/>
  <c r="X10" i="5"/>
  <c r="W10" i="5"/>
  <c r="Z9" i="5"/>
  <c r="Y9" i="5"/>
  <c r="X9" i="5"/>
  <c r="W9" i="5"/>
  <c r="Z8" i="5"/>
  <c r="Y8" i="5"/>
  <c r="X8" i="5"/>
  <c r="W8" i="5"/>
  <c r="Z7" i="5"/>
  <c r="Y7" i="5"/>
  <c r="X7" i="5"/>
  <c r="W7" i="5"/>
  <c r="Z6" i="5"/>
  <c r="Y6" i="5"/>
  <c r="X6" i="5"/>
  <c r="W6" i="5"/>
  <c r="Z5" i="5"/>
  <c r="Y5" i="5"/>
  <c r="X5" i="5"/>
  <c r="W5" i="5"/>
  <c r="V5" i="5"/>
  <c r="O5" i="5"/>
  <c r="O6" i="5" s="1"/>
  <c r="AA4" i="5"/>
  <c r="Z4" i="5"/>
  <c r="Y4" i="5"/>
  <c r="X4" i="5"/>
  <c r="W4" i="5"/>
  <c r="V4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V1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W3" i="1"/>
  <c r="K4" i="1"/>
  <c r="W4" i="1" s="1"/>
  <c r="Y15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M16" i="3"/>
  <c r="M15" i="3"/>
  <c r="M14" i="3"/>
  <c r="M13" i="3"/>
  <c r="M12" i="3"/>
  <c r="M11" i="3"/>
  <c r="M10" i="3"/>
  <c r="M9" i="3"/>
  <c r="M8" i="3"/>
  <c r="B7" i="5" l="1"/>
  <c r="V7" i="5" s="1"/>
  <c r="V6" i="5"/>
  <c r="B8" i="5"/>
  <c r="Z11" i="6"/>
  <c r="Z25" i="6"/>
  <c r="Z18" i="6"/>
  <c r="Z17" i="6"/>
  <c r="X17" i="6"/>
  <c r="L26" i="6"/>
  <c r="X25" i="6"/>
  <c r="X11" i="6"/>
  <c r="X18" i="6"/>
  <c r="X9" i="6"/>
  <c r="Z9" i="6" s="1"/>
  <c r="X7" i="6"/>
  <c r="Z7" i="6" s="1"/>
  <c r="X23" i="6"/>
  <c r="Z23" i="6" s="1"/>
  <c r="AC152" i="5"/>
  <c r="AC153" i="5"/>
  <c r="AA5" i="5"/>
  <c r="AC5" i="5" s="1"/>
  <c r="AC4" i="5"/>
  <c r="AA6" i="5"/>
  <c r="AC6" i="5" s="1"/>
  <c r="O7" i="5"/>
  <c r="Y151" i="1"/>
  <c r="K5" i="1"/>
  <c r="B9" i="5" l="1"/>
  <c r="V8" i="5"/>
  <c r="L27" i="6"/>
  <c r="X26" i="6"/>
  <c r="Z26" i="6" s="1"/>
  <c r="AA7" i="5"/>
  <c r="AC7" i="5" s="1"/>
  <c r="O8" i="5"/>
  <c r="W5" i="1"/>
  <c r="K6" i="1"/>
  <c r="B10" i="5" l="1"/>
  <c r="V9" i="5"/>
  <c r="L28" i="6"/>
  <c r="X27" i="6"/>
  <c r="Z27" i="6" s="1"/>
  <c r="O9" i="5"/>
  <c r="AA8" i="5"/>
  <c r="AC8" i="5" s="1"/>
  <c r="K7" i="1"/>
  <c r="W6" i="1"/>
  <c r="V10" i="5" l="1"/>
  <c r="B11" i="5"/>
  <c r="L29" i="6"/>
  <c r="X28" i="6"/>
  <c r="Z28" i="6" s="1"/>
  <c r="O10" i="5"/>
  <c r="AA9" i="5"/>
  <c r="AC9" i="5" s="1"/>
  <c r="K8" i="1"/>
  <c r="W7" i="1"/>
  <c r="B12" i="5" l="1"/>
  <c r="V11" i="5"/>
  <c r="L30" i="6"/>
  <c r="X29" i="6"/>
  <c r="Z29" i="6" s="1"/>
  <c r="O11" i="5"/>
  <c r="AA10" i="5"/>
  <c r="AC10" i="5" s="1"/>
  <c r="K9" i="1"/>
  <c r="W8" i="1"/>
  <c r="V12" i="5" l="1"/>
  <c r="B13" i="5"/>
  <c r="L31" i="6"/>
  <c r="X30" i="6"/>
  <c r="Z30" i="6" s="1"/>
  <c r="O12" i="5"/>
  <c r="AA11" i="5"/>
  <c r="AC11" i="5" s="1"/>
  <c r="K10" i="1"/>
  <c r="W9" i="1"/>
  <c r="B14" i="5" l="1"/>
  <c r="V13" i="5"/>
  <c r="L32" i="6"/>
  <c r="X31" i="6"/>
  <c r="Z31" i="6" s="1"/>
  <c r="O13" i="5"/>
  <c r="AA12" i="5"/>
  <c r="AC12" i="5" s="1"/>
  <c r="K11" i="1"/>
  <c r="W10" i="1"/>
  <c r="B15" i="5" l="1"/>
  <c r="V14" i="5"/>
  <c r="L33" i="6"/>
  <c r="X32" i="6"/>
  <c r="Z32" i="6" s="1"/>
  <c r="O14" i="5"/>
  <c r="AA13" i="5"/>
  <c r="AC13" i="5" s="1"/>
  <c r="K12" i="1"/>
  <c r="W11" i="1"/>
  <c r="B16" i="5" l="1"/>
  <c r="V15" i="5"/>
  <c r="L34" i="6"/>
  <c r="X33" i="6"/>
  <c r="Z33" i="6" s="1"/>
  <c r="O15" i="5"/>
  <c r="AA14" i="5"/>
  <c r="AC14" i="5" s="1"/>
  <c r="K13" i="1"/>
  <c r="W12" i="1"/>
  <c r="B17" i="5" l="1"/>
  <c r="V16" i="5"/>
  <c r="L35" i="6"/>
  <c r="X34" i="6"/>
  <c r="Z34" i="6" s="1"/>
  <c r="AA15" i="5"/>
  <c r="AC15" i="5" s="1"/>
  <c r="O16" i="5"/>
  <c r="K14" i="1"/>
  <c r="W13" i="1"/>
  <c r="B18" i="5" l="1"/>
  <c r="V17" i="5"/>
  <c r="L36" i="6"/>
  <c r="X35" i="6"/>
  <c r="Z35" i="6" s="1"/>
  <c r="O17" i="5"/>
  <c r="AA16" i="5"/>
  <c r="AC16" i="5" s="1"/>
  <c r="K15" i="1"/>
  <c r="W14" i="1"/>
  <c r="V18" i="5" l="1"/>
  <c r="B19" i="5"/>
  <c r="L37" i="6"/>
  <c r="X36" i="6"/>
  <c r="Z36" i="6" s="1"/>
  <c r="O18" i="5"/>
  <c r="AA17" i="5"/>
  <c r="AC17" i="5" s="1"/>
  <c r="K16" i="1"/>
  <c r="W15" i="1"/>
  <c r="V19" i="5" l="1"/>
  <c r="B20" i="5"/>
  <c r="L38" i="6"/>
  <c r="X37" i="6"/>
  <c r="Z37" i="6" s="1"/>
  <c r="O19" i="5"/>
  <c r="AA18" i="5"/>
  <c r="AC18" i="5" s="1"/>
  <c r="K17" i="1"/>
  <c r="W16" i="1"/>
  <c r="B21" i="5" l="1"/>
  <c r="V20" i="5"/>
  <c r="L39" i="6"/>
  <c r="X38" i="6"/>
  <c r="Z38" i="6" s="1"/>
  <c r="AA19" i="5"/>
  <c r="AC19" i="5" s="1"/>
  <c r="O20" i="5"/>
  <c r="K18" i="1"/>
  <c r="W17" i="1"/>
  <c r="B22" i="5" l="1"/>
  <c r="V21" i="5"/>
  <c r="L40" i="6"/>
  <c r="X39" i="6"/>
  <c r="Z39" i="6" s="1"/>
  <c r="AA20" i="5"/>
  <c r="AC20" i="5" s="1"/>
  <c r="O21" i="5"/>
  <c r="K19" i="1"/>
  <c r="W18" i="1"/>
  <c r="B23" i="5" l="1"/>
  <c r="V22" i="5"/>
  <c r="L41" i="6"/>
  <c r="X40" i="6"/>
  <c r="Z40" i="6" s="1"/>
  <c r="O22" i="5"/>
  <c r="AA21" i="5"/>
  <c r="AC21" i="5" s="1"/>
  <c r="K20" i="1"/>
  <c r="W19" i="1"/>
  <c r="V23" i="5" l="1"/>
  <c r="B24" i="5"/>
  <c r="L42" i="6"/>
  <c r="X41" i="6"/>
  <c r="Z41" i="6" s="1"/>
  <c r="O23" i="5"/>
  <c r="AA22" i="5"/>
  <c r="AC22" i="5" s="1"/>
  <c r="K21" i="1"/>
  <c r="W20" i="1"/>
  <c r="B25" i="5" l="1"/>
  <c r="V24" i="5"/>
  <c r="L43" i="6"/>
  <c r="X42" i="6"/>
  <c r="Z42" i="6" s="1"/>
  <c r="AA23" i="5"/>
  <c r="AC23" i="5" s="1"/>
  <c r="O24" i="5"/>
  <c r="K22" i="1"/>
  <c r="W21" i="1"/>
  <c r="B26" i="5" l="1"/>
  <c r="V25" i="5"/>
  <c r="L44" i="6"/>
  <c r="X43" i="6"/>
  <c r="Z43" i="6" s="1"/>
  <c r="O25" i="5"/>
  <c r="AA24" i="5"/>
  <c r="AC24" i="5" s="1"/>
  <c r="K23" i="1"/>
  <c r="W22" i="1"/>
  <c r="V26" i="5" l="1"/>
  <c r="B27" i="5"/>
  <c r="L45" i="6"/>
  <c r="X44" i="6"/>
  <c r="Z44" i="6" s="1"/>
  <c r="AA25" i="5"/>
  <c r="AC25" i="5" s="1"/>
  <c r="O26" i="5"/>
  <c r="K24" i="1"/>
  <c r="W23" i="1"/>
  <c r="V27" i="5" l="1"/>
  <c r="B28" i="5"/>
  <c r="L46" i="6"/>
  <c r="X45" i="6"/>
  <c r="Z45" i="6" s="1"/>
  <c r="O27" i="5"/>
  <c r="AA26" i="5"/>
  <c r="AC26" i="5" s="1"/>
  <c r="K25" i="1"/>
  <c r="W24" i="1"/>
  <c r="B29" i="5" l="1"/>
  <c r="V28" i="5"/>
  <c r="L47" i="6"/>
  <c r="X46" i="6"/>
  <c r="Z46" i="6" s="1"/>
  <c r="O28" i="5"/>
  <c r="AA27" i="5"/>
  <c r="AC27" i="5" s="1"/>
  <c r="K26" i="1"/>
  <c r="W25" i="1"/>
  <c r="V29" i="5" l="1"/>
  <c r="B30" i="5"/>
  <c r="L48" i="6"/>
  <c r="X47" i="6"/>
  <c r="Z47" i="6" s="1"/>
  <c r="O29" i="5"/>
  <c r="AA28" i="5"/>
  <c r="AC28" i="5" s="1"/>
  <c r="K27" i="1"/>
  <c r="W26" i="1"/>
  <c r="B31" i="5" l="1"/>
  <c r="V30" i="5"/>
  <c r="L49" i="6"/>
  <c r="X48" i="6"/>
  <c r="Z48" i="6" s="1"/>
  <c r="AA29" i="5"/>
  <c r="AC29" i="5" s="1"/>
  <c r="O30" i="5"/>
  <c r="K28" i="1"/>
  <c r="W27" i="1"/>
  <c r="V31" i="5" l="1"/>
  <c r="B32" i="5"/>
  <c r="L50" i="6"/>
  <c r="X49" i="6"/>
  <c r="Z49" i="6" s="1"/>
  <c r="O31" i="5"/>
  <c r="AA30" i="5"/>
  <c r="AC30" i="5" s="1"/>
  <c r="K29" i="1"/>
  <c r="W28" i="1"/>
  <c r="V32" i="5" l="1"/>
  <c r="B33" i="5"/>
  <c r="L51" i="6"/>
  <c r="X50" i="6"/>
  <c r="Z50" i="6" s="1"/>
  <c r="O32" i="5"/>
  <c r="AA31" i="5"/>
  <c r="AC31" i="5" s="1"/>
  <c r="K30" i="1"/>
  <c r="W29" i="1"/>
  <c r="B34" i="5" l="1"/>
  <c r="V33" i="5"/>
  <c r="L52" i="6"/>
  <c r="X51" i="6"/>
  <c r="Z51" i="6" s="1"/>
  <c r="O33" i="5"/>
  <c r="AA32" i="5"/>
  <c r="AC32" i="5" s="1"/>
  <c r="K31" i="1"/>
  <c r="W30" i="1"/>
  <c r="V34" i="5" l="1"/>
  <c r="B35" i="5"/>
  <c r="L53" i="6"/>
  <c r="X52" i="6"/>
  <c r="Z52" i="6" s="1"/>
  <c r="O34" i="5"/>
  <c r="AA33" i="5"/>
  <c r="AC33" i="5" s="1"/>
  <c r="K32" i="1"/>
  <c r="W31" i="1"/>
  <c r="V35" i="5" l="1"/>
  <c r="B36" i="5"/>
  <c r="L54" i="6"/>
  <c r="X53" i="6"/>
  <c r="Z53" i="6" s="1"/>
  <c r="O35" i="5"/>
  <c r="AA34" i="5"/>
  <c r="AC34" i="5" s="1"/>
  <c r="K33" i="1"/>
  <c r="W32" i="1"/>
  <c r="V36" i="5" l="1"/>
  <c r="B37" i="5"/>
  <c r="L55" i="6"/>
  <c r="X54" i="6"/>
  <c r="Z54" i="6" s="1"/>
  <c r="AA35" i="5"/>
  <c r="AC35" i="5" s="1"/>
  <c r="O36" i="5"/>
  <c r="K34" i="1"/>
  <c r="W33" i="1"/>
  <c r="B38" i="5" l="1"/>
  <c r="V37" i="5"/>
  <c r="L56" i="6"/>
  <c r="X55" i="6"/>
  <c r="Z55" i="6" s="1"/>
  <c r="O37" i="5"/>
  <c r="AA36" i="5"/>
  <c r="AC36" i="5" s="1"/>
  <c r="K35" i="1"/>
  <c r="W34" i="1"/>
  <c r="B39" i="5" l="1"/>
  <c r="V38" i="5"/>
  <c r="L57" i="6"/>
  <c r="X56" i="6"/>
  <c r="Z56" i="6" s="1"/>
  <c r="O38" i="5"/>
  <c r="AA37" i="5"/>
  <c r="AC37" i="5" s="1"/>
  <c r="K36" i="1"/>
  <c r="W35" i="1"/>
  <c r="V39" i="5" l="1"/>
  <c r="B40" i="5"/>
  <c r="L58" i="6"/>
  <c r="X57" i="6"/>
  <c r="Z57" i="6" s="1"/>
  <c r="O39" i="5"/>
  <c r="AA38" i="5"/>
  <c r="AC38" i="5" s="1"/>
  <c r="K37" i="1"/>
  <c r="W36" i="1"/>
  <c r="B41" i="5" l="1"/>
  <c r="V40" i="5"/>
  <c r="L59" i="6"/>
  <c r="X58" i="6"/>
  <c r="Z58" i="6" s="1"/>
  <c r="AA39" i="5"/>
  <c r="AC39" i="5" s="1"/>
  <c r="O40" i="5"/>
  <c r="K38" i="1"/>
  <c r="W37" i="1"/>
  <c r="V41" i="5" l="1"/>
  <c r="B42" i="5"/>
  <c r="L60" i="6"/>
  <c r="X59" i="6"/>
  <c r="Z59" i="6" s="1"/>
  <c r="O41" i="5"/>
  <c r="AA40" i="5"/>
  <c r="AC40" i="5" s="1"/>
  <c r="K39" i="1"/>
  <c r="W38" i="1"/>
  <c r="B43" i="5" l="1"/>
  <c r="V42" i="5"/>
  <c r="L61" i="6"/>
  <c r="X60" i="6"/>
  <c r="Z60" i="6" s="1"/>
  <c r="AA41" i="5"/>
  <c r="AC41" i="5" s="1"/>
  <c r="O42" i="5"/>
  <c r="K40" i="1"/>
  <c r="W39" i="1"/>
  <c r="B44" i="5" l="1"/>
  <c r="V43" i="5"/>
  <c r="L62" i="6"/>
  <c r="X61" i="6"/>
  <c r="Z61" i="6" s="1"/>
  <c r="O43" i="5"/>
  <c r="AA42" i="5"/>
  <c r="AC42" i="5" s="1"/>
  <c r="K41" i="1"/>
  <c r="W40" i="1"/>
  <c r="B45" i="5" l="1"/>
  <c r="V44" i="5"/>
  <c r="L63" i="6"/>
  <c r="X62" i="6"/>
  <c r="Z62" i="6" s="1"/>
  <c r="O44" i="5"/>
  <c r="AA43" i="5"/>
  <c r="AC43" i="5" s="1"/>
  <c r="K42" i="1"/>
  <c r="W41" i="1"/>
  <c r="B46" i="5" l="1"/>
  <c r="V45" i="5"/>
  <c r="L64" i="6"/>
  <c r="X63" i="6"/>
  <c r="Z63" i="6" s="1"/>
  <c r="O45" i="5"/>
  <c r="AA44" i="5"/>
  <c r="AC44" i="5" s="1"/>
  <c r="K43" i="1"/>
  <c r="W42" i="1"/>
  <c r="B47" i="5" l="1"/>
  <c r="V46" i="5"/>
  <c r="L65" i="6"/>
  <c r="X64" i="6"/>
  <c r="Z64" i="6" s="1"/>
  <c r="O46" i="5"/>
  <c r="AA45" i="5"/>
  <c r="AC45" i="5" s="1"/>
  <c r="K44" i="1"/>
  <c r="W43" i="1"/>
  <c r="V47" i="5" l="1"/>
  <c r="B48" i="5"/>
  <c r="L66" i="6"/>
  <c r="X65" i="6"/>
  <c r="Z65" i="6" s="1"/>
  <c r="O47" i="5"/>
  <c r="AA46" i="5"/>
  <c r="AC46" i="5" s="1"/>
  <c r="K45" i="1"/>
  <c r="W44" i="1"/>
  <c r="V48" i="5" l="1"/>
  <c r="B49" i="5"/>
  <c r="L67" i="6"/>
  <c r="X66" i="6"/>
  <c r="Z66" i="6" s="1"/>
  <c r="AA47" i="5"/>
  <c r="AC47" i="5" s="1"/>
  <c r="O48" i="5"/>
  <c r="K46" i="1"/>
  <c r="W45" i="1"/>
  <c r="B50" i="5" l="1"/>
  <c r="V49" i="5"/>
  <c r="L68" i="6"/>
  <c r="X67" i="6"/>
  <c r="Z67" i="6" s="1"/>
  <c r="O49" i="5"/>
  <c r="AA48" i="5"/>
  <c r="AC48" i="5" s="1"/>
  <c r="K47" i="1"/>
  <c r="W46" i="1"/>
  <c r="V50" i="5" l="1"/>
  <c r="B51" i="5"/>
  <c r="L69" i="6"/>
  <c r="X68" i="6"/>
  <c r="Z68" i="6" s="1"/>
  <c r="O50" i="5"/>
  <c r="AA49" i="5"/>
  <c r="AC49" i="5" s="1"/>
  <c r="K48" i="1"/>
  <c r="W47" i="1"/>
  <c r="V51" i="5" l="1"/>
  <c r="B52" i="5"/>
  <c r="L70" i="6"/>
  <c r="X69" i="6"/>
  <c r="Z69" i="6" s="1"/>
  <c r="O51" i="5"/>
  <c r="AA50" i="5"/>
  <c r="AC50" i="5" s="1"/>
  <c r="K49" i="1"/>
  <c r="W48" i="1"/>
  <c r="V52" i="5" l="1"/>
  <c r="B53" i="5"/>
  <c r="L71" i="6"/>
  <c r="X70" i="6"/>
  <c r="Z70" i="6" s="1"/>
  <c r="AA51" i="5"/>
  <c r="AC51" i="5" s="1"/>
  <c r="O52" i="5"/>
  <c r="K50" i="1"/>
  <c r="W49" i="1"/>
  <c r="B54" i="5" l="1"/>
  <c r="V53" i="5"/>
  <c r="L72" i="6"/>
  <c r="X71" i="6"/>
  <c r="Z71" i="6" s="1"/>
  <c r="O53" i="5"/>
  <c r="AA52" i="5"/>
  <c r="AC52" i="5" s="1"/>
  <c r="K51" i="1"/>
  <c r="W50" i="1"/>
  <c r="V54" i="5" l="1"/>
  <c r="B55" i="5"/>
  <c r="L73" i="6"/>
  <c r="X72" i="6"/>
  <c r="Z72" i="6" s="1"/>
  <c r="O54" i="5"/>
  <c r="AA53" i="5"/>
  <c r="AC53" i="5" s="1"/>
  <c r="K52" i="1"/>
  <c r="W51" i="1"/>
  <c r="V55" i="5" l="1"/>
  <c r="B56" i="5"/>
  <c r="L74" i="6"/>
  <c r="X73" i="6"/>
  <c r="Z73" i="6" s="1"/>
  <c r="O55" i="5"/>
  <c r="AA54" i="5"/>
  <c r="AC54" i="5" s="1"/>
  <c r="K53" i="1"/>
  <c r="W52" i="1"/>
  <c r="V56" i="5" l="1"/>
  <c r="B57" i="5"/>
  <c r="L75" i="6"/>
  <c r="X74" i="6"/>
  <c r="Z74" i="6" s="1"/>
  <c r="AA55" i="5"/>
  <c r="AC55" i="5" s="1"/>
  <c r="O56" i="5"/>
  <c r="K54" i="1"/>
  <c r="W53" i="1"/>
  <c r="B58" i="5" l="1"/>
  <c r="V57" i="5"/>
  <c r="L76" i="6"/>
  <c r="X75" i="6"/>
  <c r="Z75" i="6" s="1"/>
  <c r="O57" i="5"/>
  <c r="AA56" i="5"/>
  <c r="AC56" i="5" s="1"/>
  <c r="K55" i="1"/>
  <c r="W54" i="1"/>
  <c r="V58" i="5" l="1"/>
  <c r="B59" i="5"/>
  <c r="L77" i="6"/>
  <c r="X76" i="6"/>
  <c r="Z76" i="6" s="1"/>
  <c r="O58" i="5"/>
  <c r="AA57" i="5"/>
  <c r="AC57" i="5" s="1"/>
  <c r="K56" i="1"/>
  <c r="W55" i="1"/>
  <c r="V59" i="5" l="1"/>
  <c r="B60" i="5"/>
  <c r="L78" i="6"/>
  <c r="X77" i="6"/>
  <c r="Z77" i="6" s="1"/>
  <c r="O59" i="5"/>
  <c r="AA58" i="5"/>
  <c r="AC58" i="5" s="1"/>
  <c r="K57" i="1"/>
  <c r="W56" i="1"/>
  <c r="V60" i="5" l="1"/>
  <c r="B61" i="5"/>
  <c r="L79" i="6"/>
  <c r="X78" i="6"/>
  <c r="Z78" i="6" s="1"/>
  <c r="O60" i="5"/>
  <c r="AA59" i="5"/>
  <c r="AC59" i="5" s="1"/>
  <c r="K58" i="1"/>
  <c r="W57" i="1"/>
  <c r="B62" i="5" l="1"/>
  <c r="V61" i="5"/>
  <c r="L80" i="6"/>
  <c r="X79" i="6"/>
  <c r="Z79" i="6" s="1"/>
  <c r="O61" i="5"/>
  <c r="AA60" i="5"/>
  <c r="AC60" i="5" s="1"/>
  <c r="K59" i="1"/>
  <c r="W58" i="1"/>
  <c r="B63" i="5" l="1"/>
  <c r="V62" i="5"/>
  <c r="L81" i="6"/>
  <c r="X80" i="6"/>
  <c r="Z80" i="6" s="1"/>
  <c r="O62" i="5"/>
  <c r="AA61" i="5"/>
  <c r="AC61" i="5" s="1"/>
  <c r="K60" i="1"/>
  <c r="W59" i="1"/>
  <c r="V63" i="5" l="1"/>
  <c r="B64" i="5"/>
  <c r="L82" i="6"/>
  <c r="X81" i="6"/>
  <c r="Z81" i="6" s="1"/>
  <c r="O63" i="5"/>
  <c r="AA62" i="5"/>
  <c r="AC62" i="5" s="1"/>
  <c r="K61" i="1"/>
  <c r="W60" i="1"/>
  <c r="V64" i="5" l="1"/>
  <c r="B65" i="5"/>
  <c r="L83" i="6"/>
  <c r="X82" i="6"/>
  <c r="Z82" i="6" s="1"/>
  <c r="O64" i="5"/>
  <c r="AA63" i="5"/>
  <c r="AC63" i="5" s="1"/>
  <c r="K62" i="1"/>
  <c r="W61" i="1"/>
  <c r="B66" i="5" l="1"/>
  <c r="V65" i="5"/>
  <c r="L84" i="6"/>
  <c r="X83" i="6"/>
  <c r="Z83" i="6" s="1"/>
  <c r="O65" i="5"/>
  <c r="AA64" i="5"/>
  <c r="AC64" i="5" s="1"/>
  <c r="K63" i="1"/>
  <c r="W62" i="1"/>
  <c r="B67" i="5" l="1"/>
  <c r="V66" i="5"/>
  <c r="L85" i="6"/>
  <c r="X84" i="6"/>
  <c r="Z84" i="6" s="1"/>
  <c r="O66" i="5"/>
  <c r="AA65" i="5"/>
  <c r="AC65" i="5" s="1"/>
  <c r="K64" i="1"/>
  <c r="W63" i="1"/>
  <c r="V67" i="5" l="1"/>
  <c r="B68" i="5"/>
  <c r="L86" i="6"/>
  <c r="X85" i="6"/>
  <c r="Z85" i="6" s="1"/>
  <c r="O67" i="5"/>
  <c r="AA66" i="5"/>
  <c r="AC66" i="5" s="1"/>
  <c r="K65" i="1"/>
  <c r="W64" i="1"/>
  <c r="V68" i="5" l="1"/>
  <c r="B69" i="5"/>
  <c r="L87" i="6"/>
  <c r="X86" i="6"/>
  <c r="Z86" i="6" s="1"/>
  <c r="O68" i="5"/>
  <c r="AA67" i="5"/>
  <c r="AC67" i="5" s="1"/>
  <c r="K66" i="1"/>
  <c r="W65" i="1"/>
  <c r="B70" i="5" l="1"/>
  <c r="V69" i="5"/>
  <c r="L88" i="6"/>
  <c r="X87" i="6"/>
  <c r="Z87" i="6" s="1"/>
  <c r="O69" i="5"/>
  <c r="AA68" i="5"/>
  <c r="AC68" i="5" s="1"/>
  <c r="K67" i="1"/>
  <c r="W66" i="1"/>
  <c r="B71" i="5" l="1"/>
  <c r="V70" i="5"/>
  <c r="L89" i="6"/>
  <c r="X88" i="6"/>
  <c r="Z88" i="6" s="1"/>
  <c r="O70" i="5"/>
  <c r="AA69" i="5"/>
  <c r="AC69" i="5" s="1"/>
  <c r="K68" i="1"/>
  <c r="W67" i="1"/>
  <c r="V71" i="5" l="1"/>
  <c r="B72" i="5"/>
  <c r="L90" i="6"/>
  <c r="X89" i="6"/>
  <c r="Z89" i="6" s="1"/>
  <c r="O71" i="5"/>
  <c r="AA70" i="5"/>
  <c r="AC70" i="5" s="1"/>
  <c r="K69" i="1"/>
  <c r="W68" i="1"/>
  <c r="B73" i="5" l="1"/>
  <c r="V72" i="5"/>
  <c r="L91" i="6"/>
  <c r="X90" i="6"/>
  <c r="Z90" i="6" s="1"/>
  <c r="O72" i="5"/>
  <c r="AA71" i="5"/>
  <c r="AC71" i="5" s="1"/>
  <c r="K70" i="1"/>
  <c r="W69" i="1"/>
  <c r="B74" i="5" l="1"/>
  <c r="V73" i="5"/>
  <c r="L92" i="6"/>
  <c r="X91" i="6"/>
  <c r="Z91" i="6" s="1"/>
  <c r="O73" i="5"/>
  <c r="AA72" i="5"/>
  <c r="AC72" i="5" s="1"/>
  <c r="K71" i="1"/>
  <c r="W70" i="1"/>
  <c r="V74" i="5" l="1"/>
  <c r="B75" i="5"/>
  <c r="L93" i="6"/>
  <c r="X92" i="6"/>
  <c r="Z92" i="6" s="1"/>
  <c r="O74" i="5"/>
  <c r="AA73" i="5"/>
  <c r="AC73" i="5" s="1"/>
  <c r="K72" i="1"/>
  <c r="W71" i="1"/>
  <c r="B76" i="5" l="1"/>
  <c r="V75" i="5"/>
  <c r="L94" i="6"/>
  <c r="X93" i="6"/>
  <c r="Z93" i="6" s="1"/>
  <c r="O75" i="5"/>
  <c r="AA74" i="5"/>
  <c r="AC74" i="5" s="1"/>
  <c r="K73" i="1"/>
  <c r="W72" i="1"/>
  <c r="V76" i="5" l="1"/>
  <c r="B77" i="5"/>
  <c r="L95" i="6"/>
  <c r="X94" i="6"/>
  <c r="Z94" i="6" s="1"/>
  <c r="O76" i="5"/>
  <c r="AA75" i="5"/>
  <c r="AC75" i="5" s="1"/>
  <c r="K74" i="1"/>
  <c r="W73" i="1"/>
  <c r="B78" i="5" l="1"/>
  <c r="V77" i="5"/>
  <c r="L96" i="6"/>
  <c r="X95" i="6"/>
  <c r="Z95" i="6" s="1"/>
  <c r="O77" i="5"/>
  <c r="AA76" i="5"/>
  <c r="AC76" i="5" s="1"/>
  <c r="K75" i="1"/>
  <c r="W74" i="1"/>
  <c r="B79" i="5" l="1"/>
  <c r="V78" i="5"/>
  <c r="L97" i="6"/>
  <c r="X96" i="6"/>
  <c r="Z96" i="6" s="1"/>
  <c r="O78" i="5"/>
  <c r="AA77" i="5"/>
  <c r="AC77" i="5" s="1"/>
  <c r="K76" i="1"/>
  <c r="W75" i="1"/>
  <c r="B80" i="5" l="1"/>
  <c r="V79" i="5"/>
  <c r="L98" i="6"/>
  <c r="X97" i="6"/>
  <c r="Z97" i="6" s="1"/>
  <c r="O79" i="5"/>
  <c r="AA78" i="5"/>
  <c r="AC78" i="5" s="1"/>
  <c r="K77" i="1"/>
  <c r="W76" i="1"/>
  <c r="V80" i="5" l="1"/>
  <c r="B81" i="5"/>
  <c r="L99" i="6"/>
  <c r="X98" i="6"/>
  <c r="Z98" i="6" s="1"/>
  <c r="O80" i="5"/>
  <c r="AA79" i="5"/>
  <c r="AC79" i="5" s="1"/>
  <c r="K78" i="1"/>
  <c r="W77" i="1"/>
  <c r="B82" i="5" l="1"/>
  <c r="V81" i="5"/>
  <c r="L100" i="6"/>
  <c r="X99" i="6"/>
  <c r="Z99" i="6" s="1"/>
  <c r="O81" i="5"/>
  <c r="AA80" i="5"/>
  <c r="AC80" i="5" s="1"/>
  <c r="K79" i="1"/>
  <c r="W78" i="1"/>
  <c r="V82" i="5" l="1"/>
  <c r="B83" i="5"/>
  <c r="L101" i="6"/>
  <c r="X100" i="6"/>
  <c r="Z100" i="6" s="1"/>
  <c r="O82" i="5"/>
  <c r="AA81" i="5"/>
  <c r="AC81" i="5" s="1"/>
  <c r="K80" i="1"/>
  <c r="W79" i="1"/>
  <c r="V83" i="5" l="1"/>
  <c r="B84" i="5"/>
  <c r="L102" i="6"/>
  <c r="X101" i="6"/>
  <c r="Z101" i="6" s="1"/>
  <c r="O83" i="5"/>
  <c r="AA82" i="5"/>
  <c r="AC82" i="5" s="1"/>
  <c r="K81" i="1"/>
  <c r="W80" i="1"/>
  <c r="V84" i="5" l="1"/>
  <c r="B85" i="5"/>
  <c r="L103" i="6"/>
  <c r="X102" i="6"/>
  <c r="Z102" i="6" s="1"/>
  <c r="O84" i="5"/>
  <c r="AA83" i="5"/>
  <c r="AC83" i="5" s="1"/>
  <c r="K82" i="1"/>
  <c r="W81" i="1"/>
  <c r="B86" i="5" l="1"/>
  <c r="V85" i="5"/>
  <c r="L104" i="6"/>
  <c r="X103" i="6"/>
  <c r="Z103" i="6" s="1"/>
  <c r="O85" i="5"/>
  <c r="AA84" i="5"/>
  <c r="AC84" i="5" s="1"/>
  <c r="K83" i="1"/>
  <c r="W82" i="1"/>
  <c r="B87" i="5" l="1"/>
  <c r="V86" i="5"/>
  <c r="L105" i="6"/>
  <c r="X104" i="6"/>
  <c r="Z104" i="6" s="1"/>
  <c r="O86" i="5"/>
  <c r="AA85" i="5"/>
  <c r="AC85" i="5" s="1"/>
  <c r="K84" i="1"/>
  <c r="W83" i="1"/>
  <c r="V87" i="5" l="1"/>
  <c r="B88" i="5"/>
  <c r="L106" i="6"/>
  <c r="X105" i="6"/>
  <c r="Z105" i="6" s="1"/>
  <c r="O87" i="5"/>
  <c r="AA86" i="5"/>
  <c r="AC86" i="5" s="1"/>
  <c r="K85" i="1"/>
  <c r="W84" i="1"/>
  <c r="B89" i="5" l="1"/>
  <c r="V88" i="5"/>
  <c r="L107" i="6"/>
  <c r="X106" i="6"/>
  <c r="Z106" i="6" s="1"/>
  <c r="O88" i="5"/>
  <c r="AA87" i="5"/>
  <c r="AC87" i="5" s="1"/>
  <c r="K86" i="1"/>
  <c r="W85" i="1"/>
  <c r="B90" i="5" l="1"/>
  <c r="V89" i="5"/>
  <c r="L108" i="6"/>
  <c r="X107" i="6"/>
  <c r="Z107" i="6" s="1"/>
  <c r="O89" i="5"/>
  <c r="AA88" i="5"/>
  <c r="AC88" i="5" s="1"/>
  <c r="K87" i="1"/>
  <c r="W86" i="1"/>
  <c r="V90" i="5" l="1"/>
  <c r="B91" i="5"/>
  <c r="L109" i="6"/>
  <c r="X108" i="6"/>
  <c r="Z108" i="6" s="1"/>
  <c r="O90" i="5"/>
  <c r="AA89" i="5"/>
  <c r="AC89" i="5" s="1"/>
  <c r="K88" i="1"/>
  <c r="W87" i="1"/>
  <c r="V91" i="5" l="1"/>
  <c r="B92" i="5"/>
  <c r="L110" i="6"/>
  <c r="X109" i="6"/>
  <c r="Z109" i="6" s="1"/>
  <c r="O91" i="5"/>
  <c r="AA90" i="5"/>
  <c r="AC90" i="5" s="1"/>
  <c r="K89" i="1"/>
  <c r="W88" i="1"/>
  <c r="B93" i="5" l="1"/>
  <c r="V92" i="5"/>
  <c r="L111" i="6"/>
  <c r="X110" i="6"/>
  <c r="Z110" i="6" s="1"/>
  <c r="O92" i="5"/>
  <c r="AA91" i="5"/>
  <c r="AC91" i="5" s="1"/>
  <c r="K90" i="1"/>
  <c r="W89" i="1"/>
  <c r="B94" i="5" l="1"/>
  <c r="V93" i="5"/>
  <c r="L112" i="6"/>
  <c r="X111" i="6"/>
  <c r="Z111" i="6" s="1"/>
  <c r="O93" i="5"/>
  <c r="AA92" i="5"/>
  <c r="AC92" i="5" s="1"/>
  <c r="K91" i="1"/>
  <c r="W90" i="1"/>
  <c r="B95" i="5" l="1"/>
  <c r="V94" i="5"/>
  <c r="L113" i="6"/>
  <c r="X112" i="6"/>
  <c r="Z112" i="6" s="1"/>
  <c r="O94" i="5"/>
  <c r="AA93" i="5"/>
  <c r="AC93" i="5" s="1"/>
  <c r="K92" i="1"/>
  <c r="W91" i="1"/>
  <c r="V95" i="5" l="1"/>
  <c r="B96" i="5"/>
  <c r="L114" i="6"/>
  <c r="X113" i="6"/>
  <c r="Z113" i="6" s="1"/>
  <c r="O95" i="5"/>
  <c r="AA94" i="5"/>
  <c r="AC94" i="5" s="1"/>
  <c r="K93" i="1"/>
  <c r="W92" i="1"/>
  <c r="V96" i="5" l="1"/>
  <c r="B97" i="5"/>
  <c r="L115" i="6"/>
  <c r="X114" i="6"/>
  <c r="Z114" i="6" s="1"/>
  <c r="O96" i="5"/>
  <c r="AA95" i="5"/>
  <c r="AC95" i="5" s="1"/>
  <c r="K94" i="1"/>
  <c r="W93" i="1"/>
  <c r="B98" i="5" l="1"/>
  <c r="V97" i="5"/>
  <c r="L116" i="6"/>
  <c r="X115" i="6"/>
  <c r="Z115" i="6" s="1"/>
  <c r="O97" i="5"/>
  <c r="AA96" i="5"/>
  <c r="AC96" i="5" s="1"/>
  <c r="K95" i="1"/>
  <c r="W94" i="1"/>
  <c r="V98" i="5" l="1"/>
  <c r="B99" i="5"/>
  <c r="L117" i="6"/>
  <c r="X116" i="6"/>
  <c r="Z116" i="6" s="1"/>
  <c r="O98" i="5"/>
  <c r="AA97" i="5"/>
  <c r="AC97" i="5" s="1"/>
  <c r="K96" i="1"/>
  <c r="W95" i="1"/>
  <c r="V99" i="5" l="1"/>
  <c r="B100" i="5"/>
  <c r="L118" i="6"/>
  <c r="X117" i="6"/>
  <c r="Z117" i="6" s="1"/>
  <c r="O99" i="5"/>
  <c r="AA98" i="5"/>
  <c r="AC98" i="5" s="1"/>
  <c r="K97" i="1"/>
  <c r="W96" i="1"/>
  <c r="V100" i="5" l="1"/>
  <c r="B101" i="5"/>
  <c r="L119" i="6"/>
  <c r="X118" i="6"/>
  <c r="Z118" i="6" s="1"/>
  <c r="O100" i="5"/>
  <c r="AA99" i="5"/>
  <c r="AC99" i="5" s="1"/>
  <c r="K98" i="1"/>
  <c r="W97" i="1"/>
  <c r="B102" i="5" l="1"/>
  <c r="V101" i="5"/>
  <c r="L120" i="6"/>
  <c r="X119" i="6"/>
  <c r="Z119" i="6" s="1"/>
  <c r="O101" i="5"/>
  <c r="AA100" i="5"/>
  <c r="AC100" i="5" s="1"/>
  <c r="K99" i="1"/>
  <c r="W98" i="1"/>
  <c r="V102" i="5" l="1"/>
  <c r="B103" i="5"/>
  <c r="L121" i="6"/>
  <c r="X120" i="6"/>
  <c r="Z120" i="6" s="1"/>
  <c r="O102" i="5"/>
  <c r="AA101" i="5"/>
  <c r="AC101" i="5" s="1"/>
  <c r="K100" i="1"/>
  <c r="W99" i="1"/>
  <c r="V103" i="5" l="1"/>
  <c r="B104" i="5"/>
  <c r="L122" i="6"/>
  <c r="X121" i="6"/>
  <c r="Z121" i="6" s="1"/>
  <c r="O103" i="5"/>
  <c r="AA102" i="5"/>
  <c r="AC102" i="5" s="1"/>
  <c r="K101" i="1"/>
  <c r="W100" i="1"/>
  <c r="B105" i="5" l="1"/>
  <c r="V104" i="5"/>
  <c r="L123" i="6"/>
  <c r="X122" i="6"/>
  <c r="Z122" i="6" s="1"/>
  <c r="O104" i="5"/>
  <c r="AA103" i="5"/>
  <c r="AC103" i="5" s="1"/>
  <c r="K102" i="1"/>
  <c r="W101" i="1"/>
  <c r="B106" i="5" l="1"/>
  <c r="V105" i="5"/>
  <c r="L124" i="6"/>
  <c r="X123" i="6"/>
  <c r="Z123" i="6" s="1"/>
  <c r="O105" i="5"/>
  <c r="AA104" i="5"/>
  <c r="AC104" i="5" s="1"/>
  <c r="K103" i="1"/>
  <c r="W102" i="1"/>
  <c r="B107" i="5" l="1"/>
  <c r="V106" i="5"/>
  <c r="L125" i="6"/>
  <c r="X124" i="6"/>
  <c r="Z124" i="6" s="1"/>
  <c r="O106" i="5"/>
  <c r="AA105" i="5"/>
  <c r="AC105" i="5" s="1"/>
  <c r="Y3" i="1"/>
  <c r="K104" i="1"/>
  <c r="W103" i="1"/>
  <c r="V107" i="5" l="1"/>
  <c r="B108" i="5"/>
  <c r="L126" i="6"/>
  <c r="X125" i="6"/>
  <c r="Z125" i="6" s="1"/>
  <c r="O107" i="5"/>
  <c r="AA106" i="5"/>
  <c r="AC106" i="5" s="1"/>
  <c r="K105" i="1"/>
  <c r="W104" i="1"/>
  <c r="V108" i="5" l="1"/>
  <c r="B109" i="5"/>
  <c r="L127" i="6"/>
  <c r="X126" i="6"/>
  <c r="Z126" i="6" s="1"/>
  <c r="O108" i="5"/>
  <c r="AA107" i="5"/>
  <c r="AC107" i="5" s="1"/>
  <c r="K106" i="1"/>
  <c r="W105" i="1"/>
  <c r="B110" i="5" l="1"/>
  <c r="V109" i="5"/>
  <c r="L128" i="6"/>
  <c r="X127" i="6"/>
  <c r="Z127" i="6" s="1"/>
  <c r="O109" i="5"/>
  <c r="AA108" i="5"/>
  <c r="AC108" i="5" s="1"/>
  <c r="K107" i="1"/>
  <c r="W106" i="1"/>
  <c r="B111" i="5" l="1"/>
  <c r="V110" i="5"/>
  <c r="L129" i="6"/>
  <c r="X128" i="6"/>
  <c r="Z128" i="6" s="1"/>
  <c r="O110" i="5"/>
  <c r="AA109" i="5"/>
  <c r="AC109" i="5" s="1"/>
  <c r="K108" i="1"/>
  <c r="W107" i="1"/>
  <c r="V111" i="5" l="1"/>
  <c r="B112" i="5"/>
  <c r="L130" i="6"/>
  <c r="X129" i="6"/>
  <c r="Z129" i="6" s="1"/>
  <c r="O111" i="5"/>
  <c r="AA110" i="5"/>
  <c r="AC110" i="5" s="1"/>
  <c r="K109" i="1"/>
  <c r="W108" i="1"/>
  <c r="V112" i="5" l="1"/>
  <c r="B113" i="5"/>
  <c r="L131" i="6"/>
  <c r="X130" i="6"/>
  <c r="Z130" i="6" s="1"/>
  <c r="O112" i="5"/>
  <c r="AA111" i="5"/>
  <c r="AC111" i="5" s="1"/>
  <c r="K110" i="1"/>
  <c r="W109" i="1"/>
  <c r="B114" i="5" l="1"/>
  <c r="V113" i="5"/>
  <c r="L132" i="6"/>
  <c r="X131" i="6"/>
  <c r="Z131" i="6" s="1"/>
  <c r="O113" i="5"/>
  <c r="AA112" i="5"/>
  <c r="AC112" i="5" s="1"/>
  <c r="K111" i="1"/>
  <c r="W110" i="1"/>
  <c r="V114" i="5" l="1"/>
  <c r="B115" i="5"/>
  <c r="L133" i="6"/>
  <c r="X132" i="6"/>
  <c r="Z132" i="6" s="1"/>
  <c r="O114" i="5"/>
  <c r="AA113" i="5"/>
  <c r="AC113" i="5" s="1"/>
  <c r="K112" i="1"/>
  <c r="W111" i="1"/>
  <c r="V115" i="5" l="1"/>
  <c r="B116" i="5"/>
  <c r="L134" i="6"/>
  <c r="X133" i="6"/>
  <c r="Z133" i="6" s="1"/>
  <c r="O115" i="5"/>
  <c r="AA114" i="5"/>
  <c r="AC114" i="5" s="1"/>
  <c r="K113" i="1"/>
  <c r="W112" i="1"/>
  <c r="B117" i="5" l="1"/>
  <c r="V116" i="5"/>
  <c r="L135" i="6"/>
  <c r="X134" i="6"/>
  <c r="Z134" i="6" s="1"/>
  <c r="O116" i="5"/>
  <c r="AA115" i="5"/>
  <c r="AC115" i="5" s="1"/>
  <c r="K114" i="1"/>
  <c r="W113" i="1"/>
  <c r="B118" i="5" l="1"/>
  <c r="V117" i="5"/>
  <c r="L136" i="6"/>
  <c r="X135" i="6"/>
  <c r="Z135" i="6" s="1"/>
  <c r="O117" i="5"/>
  <c r="AA116" i="5"/>
  <c r="AC116" i="5" s="1"/>
  <c r="K115" i="1"/>
  <c r="W114" i="1"/>
  <c r="V118" i="5" l="1"/>
  <c r="B119" i="5"/>
  <c r="L137" i="6"/>
  <c r="X136" i="6"/>
  <c r="Z136" i="6" s="1"/>
  <c r="O118" i="5"/>
  <c r="AA117" i="5"/>
  <c r="AC117" i="5" s="1"/>
  <c r="K116" i="1"/>
  <c r="W115" i="1"/>
  <c r="V119" i="5" l="1"/>
  <c r="B120" i="5"/>
  <c r="L138" i="6"/>
  <c r="X137" i="6"/>
  <c r="Z137" i="6" s="1"/>
  <c r="O119" i="5"/>
  <c r="AA118" i="5"/>
  <c r="AC118" i="5" s="1"/>
  <c r="K117" i="1"/>
  <c r="W116" i="1"/>
  <c r="B121" i="5" l="1"/>
  <c r="V120" i="5"/>
  <c r="L139" i="6"/>
  <c r="X138" i="6"/>
  <c r="Z138" i="6" s="1"/>
  <c r="O120" i="5"/>
  <c r="AA119" i="5"/>
  <c r="AC119" i="5" s="1"/>
  <c r="K118" i="1"/>
  <c r="W117" i="1"/>
  <c r="B122" i="5" l="1"/>
  <c r="V121" i="5"/>
  <c r="L140" i="6"/>
  <c r="X139" i="6"/>
  <c r="Z139" i="6" s="1"/>
  <c r="O121" i="5"/>
  <c r="AA120" i="5"/>
  <c r="AC120" i="5" s="1"/>
  <c r="K119" i="1"/>
  <c r="W118" i="1"/>
  <c r="V122" i="5" l="1"/>
  <c r="B123" i="5"/>
  <c r="L141" i="6"/>
  <c r="X140" i="6"/>
  <c r="Z140" i="6" s="1"/>
  <c r="O122" i="5"/>
  <c r="AA121" i="5"/>
  <c r="AC121" i="5" s="1"/>
  <c r="K120" i="1"/>
  <c r="W119" i="1"/>
  <c r="B124" i="5" l="1"/>
  <c r="V123" i="5"/>
  <c r="L142" i="6"/>
  <c r="X141" i="6"/>
  <c r="Z141" i="6" s="1"/>
  <c r="O123" i="5"/>
  <c r="AA122" i="5"/>
  <c r="AC122" i="5" s="1"/>
  <c r="K121" i="1"/>
  <c r="W120" i="1"/>
  <c r="B125" i="5" l="1"/>
  <c r="V124" i="5"/>
  <c r="L143" i="6"/>
  <c r="X142" i="6"/>
  <c r="Z142" i="6" s="1"/>
  <c r="O124" i="5"/>
  <c r="AA123" i="5"/>
  <c r="AC123" i="5" s="1"/>
  <c r="K122" i="1"/>
  <c r="W121" i="1"/>
  <c r="B126" i="5" l="1"/>
  <c r="V125" i="5"/>
  <c r="L144" i="6"/>
  <c r="X143" i="6"/>
  <c r="Z143" i="6" s="1"/>
  <c r="O125" i="5"/>
  <c r="AA124" i="5"/>
  <c r="AC124" i="5" s="1"/>
  <c r="K123" i="1"/>
  <c r="W122" i="1"/>
  <c r="B127" i="5" l="1"/>
  <c r="V126" i="5"/>
  <c r="L145" i="6"/>
  <c r="X144" i="6"/>
  <c r="Z144" i="6" s="1"/>
  <c r="O126" i="5"/>
  <c r="AA125" i="5"/>
  <c r="AC125" i="5" s="1"/>
  <c r="K124" i="1"/>
  <c r="W123" i="1"/>
  <c r="V127" i="5" l="1"/>
  <c r="B128" i="5"/>
  <c r="L146" i="6"/>
  <c r="X145" i="6"/>
  <c r="Z145" i="6" s="1"/>
  <c r="O127" i="5"/>
  <c r="AA126" i="5"/>
  <c r="AC126" i="5" s="1"/>
  <c r="K125" i="1"/>
  <c r="W124" i="1"/>
  <c r="B129" i="5" l="1"/>
  <c r="V128" i="5"/>
  <c r="L147" i="6"/>
  <c r="X146" i="6"/>
  <c r="Z146" i="6" s="1"/>
  <c r="O128" i="5"/>
  <c r="AA127" i="5"/>
  <c r="AC127" i="5" s="1"/>
  <c r="K126" i="1"/>
  <c r="W125" i="1"/>
  <c r="B130" i="5" l="1"/>
  <c r="V129" i="5"/>
  <c r="L148" i="6"/>
  <c r="X147" i="6"/>
  <c r="Z147" i="6" s="1"/>
  <c r="O129" i="5"/>
  <c r="AA128" i="5"/>
  <c r="AC128" i="5" s="1"/>
  <c r="K127" i="1"/>
  <c r="W126" i="1"/>
  <c r="V130" i="5" l="1"/>
  <c r="B131" i="5"/>
  <c r="L149" i="6"/>
  <c r="X148" i="6"/>
  <c r="Z148" i="6" s="1"/>
  <c r="O130" i="5"/>
  <c r="AA129" i="5"/>
  <c r="AC129" i="5" s="1"/>
  <c r="K128" i="1"/>
  <c r="W127" i="1"/>
  <c r="V131" i="5" l="1"/>
  <c r="B132" i="5"/>
  <c r="L150" i="6"/>
  <c r="X149" i="6"/>
  <c r="Z149" i="6" s="1"/>
  <c r="O131" i="5"/>
  <c r="AA130" i="5"/>
  <c r="AC130" i="5" s="1"/>
  <c r="K129" i="1"/>
  <c r="W128" i="1"/>
  <c r="B133" i="5" l="1"/>
  <c r="V132" i="5"/>
  <c r="L151" i="6"/>
  <c r="X151" i="6" s="1"/>
  <c r="Z151" i="6" s="1"/>
  <c r="X150" i="6"/>
  <c r="Z150" i="6" s="1"/>
  <c r="O132" i="5"/>
  <c r="AA131" i="5"/>
  <c r="AC131" i="5" s="1"/>
  <c r="K130" i="1"/>
  <c r="W129" i="1"/>
  <c r="B134" i="5" l="1"/>
  <c r="V133" i="5"/>
  <c r="O133" i="5"/>
  <c r="AA132" i="5"/>
  <c r="AC132" i="5" s="1"/>
  <c r="K131" i="1"/>
  <c r="W130" i="1"/>
  <c r="B135" i="5" l="1"/>
  <c r="V134" i="5"/>
  <c r="O134" i="5"/>
  <c r="AA133" i="5"/>
  <c r="AC133" i="5" s="1"/>
  <c r="K132" i="1"/>
  <c r="W131" i="1"/>
  <c r="V135" i="5" l="1"/>
  <c r="B136" i="5"/>
  <c r="O135" i="5"/>
  <c r="AA134" i="5"/>
  <c r="AC134" i="5" s="1"/>
  <c r="K133" i="1"/>
  <c r="W132" i="1"/>
  <c r="B137" i="5" l="1"/>
  <c r="V136" i="5"/>
  <c r="O136" i="5"/>
  <c r="AA135" i="5"/>
  <c r="AC135" i="5" s="1"/>
  <c r="K134" i="1"/>
  <c r="W133" i="1"/>
  <c r="V137" i="5" l="1"/>
  <c r="B138" i="5"/>
  <c r="O137" i="5"/>
  <c r="AA136" i="5"/>
  <c r="AC136" i="5" s="1"/>
  <c r="K135" i="1"/>
  <c r="W134" i="1"/>
  <c r="V138" i="5" l="1"/>
  <c r="B139" i="5"/>
  <c r="O138" i="5"/>
  <c r="AA137" i="5"/>
  <c r="AC137" i="5" s="1"/>
  <c r="K136" i="1"/>
  <c r="W135" i="1"/>
  <c r="B140" i="5" l="1"/>
  <c r="V139" i="5"/>
  <c r="O139" i="5"/>
  <c r="AA138" i="5"/>
  <c r="AC138" i="5" s="1"/>
  <c r="K137" i="1"/>
  <c r="W136" i="1"/>
  <c r="B141" i="5" l="1"/>
  <c r="V140" i="5"/>
  <c r="O140" i="5"/>
  <c r="AA139" i="5"/>
  <c r="AC139" i="5" s="1"/>
  <c r="K138" i="1"/>
  <c r="W137" i="1"/>
  <c r="B142" i="5" l="1"/>
  <c r="V141" i="5"/>
  <c r="O141" i="5"/>
  <c r="AA140" i="5"/>
  <c r="AC140" i="5" s="1"/>
  <c r="K139" i="1"/>
  <c r="W138" i="1"/>
  <c r="B143" i="5" l="1"/>
  <c r="V142" i="5"/>
  <c r="O142" i="5"/>
  <c r="AA141" i="5"/>
  <c r="AC141" i="5" s="1"/>
  <c r="K140" i="1"/>
  <c r="W139" i="1"/>
  <c r="B144" i="5" l="1"/>
  <c r="V143" i="5"/>
  <c r="O143" i="5"/>
  <c r="AA142" i="5"/>
  <c r="AC142" i="5" s="1"/>
  <c r="K141" i="1"/>
  <c r="W140" i="1"/>
  <c r="V144" i="5" l="1"/>
  <c r="B145" i="5"/>
  <c r="O144" i="5"/>
  <c r="AA143" i="5"/>
  <c r="AC143" i="5" s="1"/>
  <c r="K142" i="1"/>
  <c r="W141" i="1"/>
  <c r="B146" i="5" l="1"/>
  <c r="V145" i="5"/>
  <c r="O145" i="5"/>
  <c r="AA144" i="5"/>
  <c r="AC144" i="5" s="1"/>
  <c r="K143" i="1"/>
  <c r="W142" i="1"/>
  <c r="V146" i="5" l="1"/>
  <c r="B147" i="5"/>
  <c r="O146" i="5"/>
  <c r="AA145" i="5"/>
  <c r="AC145" i="5" s="1"/>
  <c r="K144" i="1"/>
  <c r="W143" i="1"/>
  <c r="V147" i="5" l="1"/>
  <c r="B148" i="5"/>
  <c r="O147" i="5"/>
  <c r="AA146" i="5"/>
  <c r="AC146" i="5" s="1"/>
  <c r="K145" i="1"/>
  <c r="W144" i="1"/>
  <c r="V148" i="5" l="1"/>
  <c r="B149" i="5"/>
  <c r="O148" i="5"/>
  <c r="AA147" i="5"/>
  <c r="AC147" i="5" s="1"/>
  <c r="K146" i="1"/>
  <c r="W145" i="1"/>
  <c r="B150" i="5" l="1"/>
  <c r="V149" i="5"/>
  <c r="O149" i="5"/>
  <c r="AA148" i="5"/>
  <c r="AC148" i="5" s="1"/>
  <c r="K147" i="1"/>
  <c r="W146" i="1"/>
  <c r="B151" i="5" l="1"/>
  <c r="V151" i="5" s="1"/>
  <c r="V150" i="5"/>
  <c r="O150" i="5"/>
  <c r="AA149" i="5"/>
  <c r="AC149" i="5" s="1"/>
  <c r="K148" i="1"/>
  <c r="W147" i="1"/>
  <c r="O151" i="5" l="1"/>
  <c r="AA151" i="5" s="1"/>
  <c r="AC151" i="5" s="1"/>
  <c r="AA150" i="5"/>
  <c r="AC150" i="5" s="1"/>
  <c r="K149" i="1"/>
  <c r="W148" i="1"/>
  <c r="K150" i="1" l="1"/>
  <c r="W150" i="1" s="1"/>
  <c r="W149" i="1"/>
  <c r="Y4" i="1" l="1"/>
  <c r="Y5" i="1" l="1"/>
  <c r="Y6" i="1" l="1"/>
  <c r="Y7" i="1" l="1"/>
  <c r="Y8" i="1" l="1"/>
  <c r="Y9" i="1" l="1"/>
  <c r="Y12" i="1" l="1"/>
  <c r="Y13" i="1" l="1"/>
  <c r="Y14" i="1" l="1"/>
  <c r="Y15" i="1" l="1"/>
  <c r="Y16" i="1" l="1"/>
  <c r="Y17" i="1" l="1"/>
  <c r="Y18" i="1" l="1"/>
  <c r="Y19" i="1" l="1"/>
  <c r="Y20" i="1" l="1"/>
  <c r="Y21" i="1" l="1"/>
  <c r="Y22" i="1" l="1"/>
  <c r="Y23" i="1" l="1"/>
  <c r="Y24" i="1" l="1"/>
  <c r="Y25" i="1" l="1"/>
  <c r="Y26" i="1" l="1"/>
  <c r="Y27" i="1" l="1"/>
  <c r="Y28" i="1" l="1"/>
  <c r="Y29" i="1" l="1"/>
  <c r="Y30" i="1" l="1"/>
  <c r="Y31" i="1" l="1"/>
  <c r="Y32" i="1" l="1"/>
  <c r="Y33" i="1" l="1"/>
  <c r="Y34" i="1" l="1"/>
  <c r="Y35" i="1" l="1"/>
  <c r="Y36" i="1" l="1"/>
  <c r="Y37" i="1" l="1"/>
  <c r="Y38" i="1" l="1"/>
  <c r="Y39" i="1" l="1"/>
  <c r="Y40" i="1" l="1"/>
  <c r="Y41" i="1" l="1"/>
  <c r="Y42" i="1" l="1"/>
  <c r="Y43" i="1" l="1"/>
  <c r="Y44" i="1" l="1"/>
  <c r="Y45" i="1" l="1"/>
  <c r="Y46" i="1" l="1"/>
  <c r="Y47" i="1" l="1"/>
  <c r="Y48" i="1" l="1"/>
  <c r="Y49" i="1" l="1"/>
  <c r="Y50" i="1" l="1"/>
  <c r="Y51" i="1" l="1"/>
  <c r="Y52" i="1" l="1"/>
  <c r="Y53" i="1" l="1"/>
  <c r="Y54" i="1" l="1"/>
  <c r="Y55" i="1" l="1"/>
  <c r="Y56" i="1" l="1"/>
  <c r="Y57" i="1" l="1"/>
  <c r="Y58" i="1" l="1"/>
  <c r="Y59" i="1" l="1"/>
  <c r="Y60" i="1" l="1"/>
  <c r="Y61" i="1" l="1"/>
  <c r="Y62" i="1" l="1"/>
  <c r="Y63" i="1" l="1"/>
  <c r="Y64" i="1" l="1"/>
  <c r="Y65" i="1" l="1"/>
  <c r="Y81" i="1" l="1"/>
  <c r="Y82" i="1" l="1"/>
  <c r="Y83" i="1" l="1"/>
  <c r="Y84" i="1" l="1"/>
  <c r="Y85" i="1" l="1"/>
  <c r="Y66" i="1" l="1"/>
  <c r="Y86" i="1"/>
  <c r="Y67" i="1" l="1"/>
  <c r="Y87" i="1"/>
  <c r="Y68" i="1" l="1"/>
  <c r="Y88" i="1"/>
  <c r="Y89" i="1" l="1"/>
  <c r="Y69" i="1" l="1"/>
  <c r="Y90" i="1"/>
  <c r="Y70" i="1" l="1"/>
  <c r="Y91" i="1"/>
  <c r="Y92" i="1" l="1"/>
  <c r="Y93" i="1" l="1"/>
  <c r="Y71" i="1" l="1"/>
  <c r="Y94" i="1"/>
  <c r="Y10" i="1" l="1"/>
  <c r="Y95" i="1"/>
  <c r="Y96" i="1" l="1"/>
  <c r="Y97" i="1" l="1"/>
  <c r="Y98" i="1" l="1"/>
  <c r="Y99" i="1" l="1"/>
  <c r="Y72" i="1" l="1"/>
  <c r="Y100" i="1"/>
  <c r="Y73" i="1" l="1"/>
  <c r="Y101" i="1"/>
  <c r="Y74" i="1" l="1"/>
  <c r="Y102" i="1"/>
  <c r="Y103" i="1" l="1"/>
  <c r="Y104" i="1" l="1"/>
  <c r="Y105" i="1" l="1"/>
  <c r="Y106" i="1" l="1"/>
  <c r="Y75" i="1" l="1"/>
  <c r="Y107" i="1"/>
  <c r="Y108" i="1" l="1"/>
  <c r="Y109" i="1" l="1"/>
  <c r="Y76" i="1" l="1"/>
  <c r="Y110" i="1"/>
  <c r="Y111" i="1" l="1"/>
  <c r="Y112" i="1" l="1"/>
  <c r="Y113" i="1" l="1"/>
  <c r="Y114" i="1" l="1"/>
  <c r="Y115" i="1" l="1"/>
  <c r="Y116" i="1" l="1"/>
  <c r="Y11" i="1" l="1"/>
  <c r="Y117" i="1"/>
  <c r="Y118" i="1" l="1"/>
  <c r="Y119" i="1" l="1"/>
  <c r="Y120" i="1" l="1"/>
  <c r="Y121" i="1" l="1"/>
  <c r="Y122" i="1" l="1"/>
  <c r="Y123" i="1" l="1"/>
  <c r="Y124" i="1" l="1"/>
  <c r="Y125" i="1" l="1"/>
  <c r="Y126" i="1" l="1"/>
  <c r="Y127" i="1" l="1"/>
  <c r="Y128" i="1" l="1"/>
  <c r="Y129" i="1" l="1"/>
  <c r="Y77" i="1" l="1"/>
  <c r="Y130" i="1"/>
  <c r="Y78" i="1" l="1"/>
  <c r="Y131" i="1"/>
  <c r="Y132" i="1" l="1"/>
  <c r="Y133" i="1" l="1"/>
  <c r="Y134" i="1" l="1"/>
  <c r="Y135" i="1" l="1"/>
  <c r="Y136" i="1" l="1"/>
  <c r="Y79" i="1" l="1"/>
  <c r="Y137" i="1"/>
  <c r="Y138" i="1" l="1"/>
  <c r="Y80" i="1" l="1"/>
  <c r="Y139" i="1"/>
  <c r="Y140" i="1" l="1"/>
  <c r="Y141" i="1" l="1"/>
  <c r="Y142" i="1" l="1"/>
  <c r="Y143" i="1" l="1"/>
  <c r="Y144" i="1" l="1"/>
  <c r="Y145" i="1" l="1"/>
  <c r="Y146" i="1" l="1"/>
  <c r="Y147" i="1" l="1"/>
  <c r="Y148" i="1" l="1"/>
  <c r="Y150" i="1" l="1"/>
  <c r="Y1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1E387-542B-43E9-9902-8DF5C576C0F3}" keepAlive="1" name="Consulta - Tabla2" description="Conexión a la consulta 'Tabla2' en el libro." type="5" refreshedVersion="7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<sst xmlns="http://schemas.openxmlformats.org/spreadsheetml/2006/main" count="7007" uniqueCount="457">
  <si>
    <t>id</t>
  </si>
  <si>
    <t>name</t>
  </si>
  <si>
    <t>category</t>
  </si>
  <si>
    <t>price</t>
  </si>
  <si>
    <t>description</t>
  </si>
  <si>
    <t>image</t>
  </si>
  <si>
    <t>demand</t>
  </si>
  <si>
    <t>Ejercitador</t>
  </si>
  <si>
    <t>Electrónicos</t>
  </si>
  <si>
    <t>Ideal para bajar de peso</t>
  </si>
  <si>
    <t>images/1.png</t>
  </si>
  <si>
    <t>,</t>
  </si>
  <si>
    <t>:</t>
  </si>
  <si>
    <t> {</t>
  </si>
  <si>
    <t>},</t>
  </si>
  <si>
    <t>"</t>
  </si>
  <si>
    <t xml:space="preserve"> </t>
  </si>
  <si>
    <t>.png</t>
  </si>
  <si>
    <t>image2</t>
  </si>
  <si>
    <t>image0</t>
  </si>
  <si>
    <t>image1</t>
  </si>
  <si>
    <t>ELECTRONICOS</t>
  </si>
  <si>
    <t>MEGAFONO</t>
  </si>
  <si>
    <t>PRESENTACION EN CAJA</t>
  </si>
  <si>
    <t>HOGAR</t>
  </si>
  <si>
    <t>ESQUINERO DE ALUMINIO</t>
  </si>
  <si>
    <t>STREMERS</t>
  </si>
  <si>
    <t>KIT DE ESTACION CONSOLA INCLUIDA</t>
  </si>
  <si>
    <t>SOPORTE PARA MICRÓFONO Y CELULAR</t>
  </si>
  <si>
    <t>PALO STICK BLUETOOT H Y LUCES</t>
  </si>
  <si>
    <t xml:space="preserve">REPELENTE ULTRASONICO </t>
  </si>
  <si>
    <t>ELECTROES TIMULADOR ABDOMEN</t>
  </si>
  <si>
    <t>BALANZA GRAMERA</t>
  </si>
  <si>
    <t>CAÑA TELESCOPICA 3.6 METROS VERDE Y ROJO</t>
  </si>
  <si>
    <t>PESCA</t>
  </si>
  <si>
    <t>CAÑA DE ACERO AL CARBONO 2.1-2.4 Y 2.7 METROS</t>
  </si>
  <si>
    <t xml:space="preserve">KIT DE PESCA </t>
  </si>
  <si>
    <t>CARRETE 4000</t>
  </si>
  <si>
    <t>CARRETE 7000</t>
  </si>
  <si>
    <t>ANZUELOS ACERO AL CARBONO DESDE EL 2 AL 20</t>
  </si>
  <si>
    <t>MULTIFILAMENTO X 4 HILOS DISTINTOS MM</t>
  </si>
  <si>
    <t>HILOS DE PESCA DISTINTOS MILIMETROS</t>
  </si>
  <si>
    <t>MULTIPLOMADA DISTINTOS GRAMAJES</t>
  </si>
  <si>
    <t>SEÑUELOS DE RIO 3-7-10 GRAMOS</t>
  </si>
  <si>
    <t>CARRETE BASICO 200 A MATERIAL ABS VIENE CON HILO</t>
  </si>
  <si>
    <t>MARIPOSA PARA TRUCHA</t>
  </si>
  <si>
    <t>PORTA CAÑAS 16 SLOTS</t>
  </si>
  <si>
    <t>COMBO PESCA TELESCOPICA 3.6 MT+ CARRETE 4000+ ANZUELOS+ SEÑUELOS+ BOYA+ PLOMADA</t>
  </si>
  <si>
    <t>ARRANCADOR DE BATERIAS</t>
  </si>
  <si>
    <t>MASAJEADOR TIPO  ALMOHADA</t>
  </si>
  <si>
    <t>MOVILADOR GAMER</t>
  </si>
  <si>
    <t>CONTROL AIR MOUSE</t>
  </si>
  <si>
    <t>TECLADO Y MOUSE GAMER</t>
  </si>
  <si>
    <t>CEPILLO SONICO</t>
  </si>
  <si>
    <t>ASPIRADOR 3 EN 1</t>
  </si>
  <si>
    <t xml:space="preserve">IPEGA MANDO  BLUETOOTH </t>
  </si>
  <si>
    <t>IDEAL PARA UNA BUENA PESCA</t>
  </si>
  <si>
    <t>TORRE CORRIENTE CO N SUPRESOR Y USB</t>
  </si>
  <si>
    <t>MULTIPLICADOR DE CIG ARRERA 120 W</t>
  </si>
  <si>
    <t>POWER BANK 5000 mh</t>
  </si>
  <si>
    <t>MASAJEADOR PISTOLA</t>
  </si>
  <si>
    <t>AURICULAR GATO</t>
  </si>
  <si>
    <t>TABLERO DE BOXEO</t>
  </si>
  <si>
    <t xml:space="preserve">CARGADOR 120 WA TTS VEHÍCULO </t>
  </si>
  <si>
    <t>NUTRIA QUE RESPIRA SO NIDO Y LUCES</t>
  </si>
  <si>
    <t xml:space="preserve">BLUETOOTH MUSIC PA RA VEHÍCULO </t>
  </si>
  <si>
    <t>CONTROL PUNTERO PARA PROYECTOR</t>
  </si>
  <si>
    <t>SILLA GAMERS</t>
  </si>
  <si>
    <t>KIT GAMER 5 EN 1</t>
  </si>
  <si>
    <t xml:space="preserve"> IDEAL PARA JUEGOS EN  LINEA DESDE CELULAR O TABLET</t>
  </si>
  <si>
    <t xml:space="preserve">VENTILADOR HUMIDIFICADOR 10 WATTS </t>
  </si>
  <si>
    <t>MANGUERA EXPANDIBLE DE 15, 30 Y 60 METROS</t>
  </si>
  <si>
    <t>COLOR VERDE Y AZUL</t>
  </si>
  <si>
    <t xml:space="preserve">COLGADOR PERCHERO TRIANGULAR </t>
  </si>
  <si>
    <t xml:space="preserve">DISPENSADOR DE PAPEL HIGIÉNICO </t>
  </si>
  <si>
    <t>MASAJEADOR DE PI ES Y PIERNAS</t>
  </si>
  <si>
    <t>TECLADO Y MOUSE D E UNA MANO</t>
  </si>
  <si>
    <t>CONSOLA PORTATIL P LAY,SNS,ETC</t>
  </si>
  <si>
    <t>SOPORTE RUEDA ABDOMINAL</t>
  </si>
  <si>
    <t>CUIDADO PERSONAL</t>
  </si>
  <si>
    <t>IDEAL PARA QUEMAR GRASA DEL ABDOMEN</t>
  </si>
  <si>
    <t>LICUADORA TRITURADORA RAF</t>
  </si>
  <si>
    <t>COLORES VARIADOS</t>
  </si>
  <si>
    <t>ORGANIZADOR DE METAL PLEGABLE</t>
  </si>
  <si>
    <t>IDEAL PARA COCINA, SALA O TERRAZA</t>
  </si>
  <si>
    <t>MINI MÁQUINA DE COSER PROFESIONAL</t>
  </si>
  <si>
    <t>TRABAJA CON 12 PUNTADAS DIFERENTES</t>
  </si>
  <si>
    <t>FAJA BODY RELOJ DE ARENA</t>
  </si>
  <si>
    <t>TODAS LAS TALLAS XS/S/M/L/XL</t>
  </si>
  <si>
    <t>TENDEDERO DE ROPA</t>
  </si>
  <si>
    <t>3 NIVELES</t>
  </si>
  <si>
    <t>SECADOR DE ZAPATILLAS</t>
  </si>
  <si>
    <t>PARA TODO TIPODE ZAPATOS</t>
  </si>
  <si>
    <t>MAQUINA SONAR 3 EN 1</t>
  </si>
  <si>
    <t>RECARGABLE</t>
  </si>
  <si>
    <t>SET DE DADOS PROFESIONAL</t>
  </si>
  <si>
    <t>HERRAMIENTAS</t>
  </si>
  <si>
    <t>MALETIN CON 46 PIEZAS</t>
  </si>
  <si>
    <t>SET CORTADOR DE VIDRIO Y CERÁMICA</t>
  </si>
  <si>
    <t>MULTIFUNCIONAL</t>
  </si>
  <si>
    <t>BAÑO ECOLÓGICO PARA MASCOTAS</t>
  </si>
  <si>
    <t>COLGADOR PERCHERO DOBLE 35Kg y 68 Kg</t>
  </si>
  <si>
    <t>MASCOTAS</t>
  </si>
  <si>
    <t>DISPENSADOR DE MENESTRAS 10K</t>
  </si>
  <si>
    <t>BALANZA DIGITAL CON PILA</t>
  </si>
  <si>
    <t>MINI COOLER PARA AUTO</t>
  </si>
  <si>
    <t>DESTORNILLADOR ATORNILLADOR INALAMBRICO</t>
  </si>
  <si>
    <t>SOFA INFLABLE RECLINABLE</t>
  </si>
  <si>
    <t>ASPIRADORA PARA ACAROS</t>
  </si>
  <si>
    <t>CLAVO DE ACERO REDONDO</t>
  </si>
  <si>
    <t>PARA PISTOLA A PRESIÓN</t>
  </si>
  <si>
    <t>CAMARA DE VIGILANCIA CON PANTALLA </t>
  </si>
  <si>
    <t>VIDEO LLAMADA EN TIEMPO REAL</t>
  </si>
  <si>
    <t>EXPRIMIDOR DE NARANJA</t>
  </si>
  <si>
    <t>IDEAL PARA LOS DESAYUNOS</t>
  </si>
  <si>
    <t>ORGANIZADOR DE CEREALES 7 FRASCOS</t>
  </si>
  <si>
    <t>QUITA GRASA OVEN CLEANER</t>
  </si>
  <si>
    <t>TOBILLERA DE COMPRESIÓN</t>
  </si>
  <si>
    <t>ESTANTE ORGANIZADOR DE ALMACENAMIENTO</t>
  </si>
  <si>
    <t>MATERIAL: HIERRO</t>
  </si>
  <si>
    <t>PARCHE DESINTOXICANTE KIYOME</t>
  </si>
  <si>
    <t>ALIVIA EL ESTRES</t>
  </si>
  <si>
    <t>VENTILADOR HUMIDIFICADOR DOBLE</t>
  </si>
  <si>
    <t>VERANO</t>
  </si>
  <si>
    <t>REFRESCA - ENFRIA</t>
  </si>
  <si>
    <t>RESTAURADOR DE PARTES NEGRAS PARA AUTO EN SPRAY</t>
  </si>
  <si>
    <t>RECUPERA SU COLOR Y DA BRILLO</t>
  </si>
  <si>
    <t>ACCESORIOS VEHICULOS</t>
  </si>
  <si>
    <t>RESTAURADOR DE PARTES NEGRAS PARA AUTO</t>
  </si>
  <si>
    <t>RENUEVA Y PROTEGE</t>
  </si>
  <si>
    <t>ORGANIZADOR PARA VEHICULO</t>
  </si>
  <si>
    <t xml:space="preserve">ORGANIZADOR ASIENTO </t>
  </si>
  <si>
    <t>ALMOHADA CERVICAL VEHÍCULO</t>
  </si>
  <si>
    <t>ASIENTO GEL CON FUNDA</t>
  </si>
  <si>
    <t>LAMPARA MATA MOSQUITO</t>
  </si>
  <si>
    <t>MEDIDA: 26 x 12CM</t>
  </si>
  <si>
    <t>LAMPARA LED MARIO BROSS</t>
  </si>
  <si>
    <t>RECARGABLEY PORTATIL</t>
  </si>
  <si>
    <t>LENTES BLUETOOTH CON AUDÍFONOS</t>
  </si>
  <si>
    <t>BLANCO Y NEGRO</t>
  </si>
  <si>
    <t>ANTENA DE TV DIGITAL</t>
  </si>
  <si>
    <t>SEÑAL HD</t>
  </si>
  <si>
    <t>MOSQUITERO KWAII</t>
  </si>
  <si>
    <t>VARIEDAD DE MODELOS</t>
  </si>
  <si>
    <t>PISTOLA DE CLAVOS</t>
  </si>
  <si>
    <t>HERRAMIENTA DE ALTAPRECISIÓN</t>
  </si>
  <si>
    <t>LAMPARA DE PROYECCIÓN DE ESTRELLAS</t>
  </si>
  <si>
    <t>VARIEDAD DE COLORES</t>
  </si>
  <si>
    <t>BOLA DE HIELO PARA EL ROSTRO</t>
  </si>
  <si>
    <t>PROMUEVE LA SALUD DE LA PIEL</t>
  </si>
  <si>
    <t>SHAMPOO DE JENGIBRE</t>
  </si>
  <si>
    <t>CONTENIDO: 400ml</t>
  </si>
  <si>
    <t>CARGADOR PORTÁTIL SOLAR S1</t>
  </si>
  <si>
    <t>SE RECARGA CON ELECTRICIDAD Y ENERGIA SOLAR</t>
  </si>
  <si>
    <t>SOPORTE CON VENTOSA PARA AUTO</t>
  </si>
  <si>
    <t>GIRATORIO VERTICAL Y HORIZONTAL</t>
  </si>
  <si>
    <t>FILTRO PURIFICADOR DE AGUA</t>
  </si>
  <si>
    <t>ADAPTABLE A CUALQUIER CAÑO</t>
  </si>
  <si>
    <t>RIZADOR DE PESTAÑAS ELÉCTRICO</t>
  </si>
  <si>
    <t>PORTATIL Y LIGERO</t>
  </si>
  <si>
    <t xml:space="preserve"> MOSQUITERO DE TULL</t>
  </si>
  <si>
    <t>IDEAL PARA CAMA DE 1½ y 2 PLAZAS</t>
  </si>
  <si>
    <t>MASAJEADOR RELAX TONE</t>
  </si>
  <si>
    <t>ALIVIA TENSIONES Y CONTRACTURAS MUSCULARES</t>
  </si>
  <si>
    <t xml:space="preserve"> FOCO SOLAR PELOTA</t>
  </si>
  <si>
    <t>KIT DE 3 FOCOS LED</t>
  </si>
  <si>
    <t>INCLUYE CONTROL</t>
  </si>
  <si>
    <t>RAQUETA ELÉCTRICA MATA MOSQUITOS</t>
  </si>
  <si>
    <t>IDEAL PARAMOSQUITOS Y ZANCUDOS VARIEDAD DE COLORES</t>
  </si>
  <si>
    <t>MORRAL ANTIR</t>
  </si>
  <si>
    <t>ACCESORIO PERSONAL</t>
  </si>
  <si>
    <t>IMPERMEABLE Y RESISTENTE</t>
  </si>
  <si>
    <t>ZAPATERO ACRÍLICO 6 NIVELES</t>
  </si>
  <si>
    <t>SCOOTER CON LUCES PARA NIÑOS</t>
  </si>
  <si>
    <t>NIÑOS</t>
  </si>
  <si>
    <t>INCREIBLE Y DIVERTIDO SCOOTER CON LUCES RGB EN LAS RUEDAS</t>
  </si>
  <si>
    <t>RACK DE TV FIJO</t>
  </si>
  <si>
    <t>MATERIAL: METAL RESISTENTE</t>
  </si>
  <si>
    <t>MINI PROYECTOR SMART</t>
  </si>
  <si>
    <t>GIRA 180°, WIFI Y BLUETOOTH, RESOLUCIÓN DE 1280X720, CON ANDROID Y NETFLIX</t>
  </si>
  <si>
    <t>IRRIGADOR DENTAL</t>
  </si>
  <si>
    <t>TIEMPO DE TRABAJO: 4 horas</t>
  </si>
  <si>
    <t>SET DE HERRAMIENTAS DE 40 PCS</t>
  </si>
  <si>
    <t>KIT DE 40 PIEZAS</t>
  </si>
  <si>
    <t>PARCHE MASAJEADOR MARIPOSA</t>
  </si>
  <si>
    <t>AYUDA A RELAJAR LOS MÚSCULOS Y REDUCIR EL DOLOR. IDEAL PARA: CUELLO, ESPALDA Y CINTURA</t>
  </si>
  <si>
    <t>CAÑO CALENTADOR ELÉCTRICO</t>
  </si>
  <si>
    <t>MUY FACIL DE INSTALAR</t>
  </si>
  <si>
    <t>ROPERO DOS CUERPOS</t>
  </si>
  <si>
    <t>DE FÁCIL INSTALACIÓN</t>
  </si>
  <si>
    <t>SIERRA ELÉCTRICA INALÁMBRICA 24V</t>
  </si>
  <si>
    <t>RECARGABLE PORTÁTIL</t>
  </si>
  <si>
    <t>BURLETE PARA PUERTA</t>
  </si>
  <si>
    <t>CORRECTOR DE POSTURA CON VARILLAS</t>
  </si>
  <si>
    <t>TALLAS:L-XL- XXL -XXXL</t>
  </si>
  <si>
    <t xml:space="preserve">ALMOHADA GEL VISCOELÁSTICA </t>
  </si>
  <si>
    <t>MUY RELAJANTE</t>
  </si>
  <si>
    <t>SUPER ASPIRADORA PARA AUTO</t>
  </si>
  <si>
    <t>MEDIDA: 38CM</t>
  </si>
  <si>
    <t>SHAMPOO TINTE COLORANTE</t>
  </si>
  <si>
    <t>DIVERSOS COLORES</t>
  </si>
  <si>
    <t>ENCENDEDOR DE COCINA</t>
  </si>
  <si>
    <t>RECARGABLE FLEXIBLE</t>
  </si>
  <si>
    <t xml:space="preserve"> ORGANIZADOR DE PLATOS CON TAPA</t>
  </si>
  <si>
    <t xml:space="preserve">ESTANTE APILABLE MULTIFUNCIONAL </t>
  </si>
  <si>
    <t>PERCHERO ESQUINERO ZAPATERO</t>
  </si>
  <si>
    <t>CINTA KINESIÓLOGICA TAPE</t>
  </si>
  <si>
    <t>REGULA EL FLUJOS ANGUÍNEO EN EL MUSCULO</t>
  </si>
  <si>
    <t>ROPERO 4 CUERPOS</t>
  </si>
  <si>
    <t>VARIEDAD DE COLORES MEDIDA: 170X45X170CM</t>
  </si>
  <si>
    <t xml:space="preserve">BOMBA PARA GASOLINA </t>
  </si>
  <si>
    <t>KIT CORTA PELO DE MASCOTA</t>
  </si>
  <si>
    <t>MAQUINA PROFESIONAL INALÁMBRICA RECARGABLE</t>
  </si>
  <si>
    <t>MINI AIRE ACONDICIONADO PORTÁTIL</t>
  </si>
  <si>
    <t>VIERTA AGUA EN EL TANQUE, CONÉCTELO Y DISFRUTE</t>
  </si>
  <si>
    <t>ESTERILIZADOR DE CEPILLOS</t>
  </si>
  <si>
    <t>CON DISPENSADOR DE PASTA, INCLUYE KIT DE INSTALACIÓN</t>
  </si>
  <si>
    <t>PARCHE PARA DOLOR</t>
  </si>
  <si>
    <t>ALIVIA EL DOLOR</t>
  </si>
  <si>
    <t>DRONE K13 Y E99 PRO</t>
  </si>
  <si>
    <t>TOMAS PANORÁMICAS DE FOTOS Y VIDEOS CON SOPORTE DE ALTURA</t>
  </si>
  <si>
    <t>KIT DE FOCOS PARA ESPEJO</t>
  </si>
  <si>
    <t>10 FOCOS LED 3TONOSDE LUCES</t>
  </si>
  <si>
    <t>MANGUERA EXPANDIBLE DE 30 METROS</t>
  </si>
  <si>
    <t>CINTA RELOJ DE ARENA</t>
  </si>
  <si>
    <t>SUAVE Y AJUSTABLE</t>
  </si>
  <si>
    <t>TALADRO DESTORNILLADOR 21V</t>
  </si>
  <si>
    <t>DOBLE BATERIA INALÁMBRICO MULTIUSO KIT COMPLETO</t>
  </si>
  <si>
    <t>CINTA MÁGICA FAST TAPE</t>
  </si>
  <si>
    <t>IDEAL PARA PLÁSTICO, PVC, METAL, MADERA, ETC AISLAMIENTO ELÉCTRICO</t>
  </si>
  <si>
    <t>CINTA DOBLE CONTACTO</t>
  </si>
  <si>
    <t>COLOR TRANSPARENTE PEGA CUALQUIER OBJETO</t>
  </si>
  <si>
    <t>TRIMMER</t>
  </si>
  <si>
    <t>INALÁMBRICA Y RECARGABLE</t>
  </si>
  <si>
    <t>COBERTOR DE MOTO</t>
  </si>
  <si>
    <t>MEDIDAS:1 .30mX 2.30</t>
  </si>
  <si>
    <t>PROYECTOR PARLANTE CON LUCES</t>
  </si>
  <si>
    <t>CREA UN AMBIENTE FESTIVO Y VIBRANTE</t>
  </si>
  <si>
    <t>LENTES DE VISIÓN NOCTURNA</t>
  </si>
  <si>
    <t>PROTECCIÓN DE LA VISTA</t>
  </si>
  <si>
    <t>FOCO SOLAR TIPO CAMARA</t>
  </si>
  <si>
    <t>CHANO DESENGRASANTE 500GR</t>
  </si>
  <si>
    <t>REMUEVE LA GRASA MÁS RESISTENTE</t>
  </si>
  <si>
    <t>LIMPIADOR DE INODORO</t>
  </si>
  <si>
    <t>COMBATE LA SUCIEDAD Y EL SARRO</t>
  </si>
  <si>
    <t>HADA VOLADORA</t>
  </si>
  <si>
    <t>HERMOSAMUÑECA VOLADORA</t>
  </si>
  <si>
    <t>ROPERO ARMABLE DE 3 CUERPOS</t>
  </si>
  <si>
    <t>MEDIDAS:120 x45x170cm</t>
  </si>
  <si>
    <t xml:space="preserve">CASCO CON LUCES </t>
  </si>
  <si>
    <t>COLORES Y MODELOS VARIADOS</t>
  </si>
  <si>
    <t>PASTILLAS PARA LAVADORA</t>
  </si>
  <si>
    <t>CANTIDAD12 PASTILLAS</t>
  </si>
  <si>
    <t>SET DE HIGIENE PARA BEBE</t>
  </si>
  <si>
    <t>6 PIEZAS PRÁCTICO Y PORTATIL</t>
  </si>
  <si>
    <t>ASPIRADOR NASAL Y OIDO PARA BEBE</t>
  </si>
  <si>
    <t>PRÁCTICO Y PORTATIL</t>
  </si>
  <si>
    <t>LIPO CREAM REDUCTORA CORPORAL</t>
  </si>
  <si>
    <t>QUEMADORD E GRASA</t>
  </si>
  <si>
    <t>01. ACCESORIO_PERSONAL</t>
  </si>
  <si>
    <t>02. ACESORIOS_VEHICULOS</t>
  </si>
  <si>
    <t>03. CUIDADO_PERSONAL</t>
  </si>
  <si>
    <t>04. ELECTRONICOS</t>
  </si>
  <si>
    <t>05. HERRAMIENTAS</t>
  </si>
  <si>
    <t>06. HOGAR</t>
  </si>
  <si>
    <t>07. MASCOTAS</t>
  </si>
  <si>
    <t>08. NIÑOS</t>
  </si>
  <si>
    <t>09. PESCA</t>
  </si>
  <si>
    <t>10. STREMERS</t>
  </si>
  <si>
    <t>11. VERANO</t>
  </si>
  <si>
    <t>/</t>
  </si>
  <si>
    <t>images</t>
  </si>
  <si>
    <t>image4</t>
  </si>
  <si>
    <t>image5</t>
  </si>
  <si>
    <t>"name"</t>
  </si>
  <si>
    <t>"id"</t>
  </si>
  <si>
    <t>"category"</t>
  </si>
  <si>
    <t>"description"</t>
  </si>
  <si>
    <t>"price"</t>
  </si>
  <si>
    <t>"image"</t>
  </si>
  <si>
    <t>"demand"</t>
  </si>
  <si>
    <t>{</t>
  </si>
  <si>
    <t>}</t>
  </si>
  <si>
    <t>;</t>
  </si>
  <si>
    <t>NOMBRE DEL PRODUCTO</t>
  </si>
  <si>
    <t>CATEGORIA</t>
  </si>
  <si>
    <t>DESCRIPCION</t>
  </si>
  <si>
    <t>PRECIO</t>
  </si>
  <si>
    <t>"MEGAFONO"</t>
  </si>
  <si>
    <t>"ESQUINERO DE ALUMINIO"</t>
  </si>
  <si>
    <t>"KIT DE ESTACION CONSOLA INCLUIDA"</t>
  </si>
  <si>
    <t>"SOPORTE PARA MICRÓFONO Y CELULAR"</t>
  </si>
  <si>
    <t>"PALO STICK BLUETOOT H Y LUCES"</t>
  </si>
  <si>
    <t>"REPELENTE ULTRASONICO "</t>
  </si>
  <si>
    <t>"ELECTROES TIMULADOR ABDOMEN"</t>
  </si>
  <si>
    <t>"BALANZA GRAMERA"</t>
  </si>
  <si>
    <t>"CAÑA TELESCOPICA 3.6 METROS VERDE Y ROJO"</t>
  </si>
  <si>
    <t>"CAÑA DE ACERO AL CARBONO 2.1-2.4 Y 2.7 METROS"</t>
  </si>
  <si>
    <t>"KIT DE PESCA "</t>
  </si>
  <si>
    <t>"CARRETE 4000"</t>
  </si>
  <si>
    <t>"CARRETE 7000"</t>
  </si>
  <si>
    <t>"ANZUELOS ACERO AL CARBONO DESDE EL 2 AL 20"</t>
  </si>
  <si>
    <t>"MULTIFILAMENTO X 4 HILOS DISTINTOS MM"</t>
  </si>
  <si>
    <t>"HILOS DE PESCA DISTINTOS MILIMETROS"</t>
  </si>
  <si>
    <t>"MULTIPLOMADA DISTINTOS GRAMAJES"</t>
  </si>
  <si>
    <t>"SEÑUELOS DE RIO 3-7-10 GRAMOS"</t>
  </si>
  <si>
    <t>"CARRETE BASICO 200 A MATERIAL ABS VIENE CON HILO"</t>
  </si>
  <si>
    <t>"MARIPOSA PARA TRUCHA"</t>
  </si>
  <si>
    <t>"PORTA CAÑAS 16 SLOTS"</t>
  </si>
  <si>
    <t>"COMBO PESCA TELESCOPICA 3.6 MT+ CARRETE 4000+ ANZUELOS+ SEÑUELOS+ BOYA+ PLOMADA"</t>
  </si>
  <si>
    <t>"ARRANCADOR DE BATERIAS"</t>
  </si>
  <si>
    <t>"MASAJEADOR TIPO  ALMOHADA"</t>
  </si>
  <si>
    <t>"MOVILADOR GAMER"</t>
  </si>
  <si>
    <t>"CONTROL AIR MOUSE"</t>
  </si>
  <si>
    <t>"MULTIPLICADOR DE CIG ARRERA 120 W"</t>
  </si>
  <si>
    <t>"TORRE CORRIENTE CO N SUPRESOR Y USB"</t>
  </si>
  <si>
    <t>"TECLADO Y MOUSE GAMER"</t>
  </si>
  <si>
    <t>"CEPILLO SONICO"</t>
  </si>
  <si>
    <t>"ASPIRADOR 3 EN 1"</t>
  </si>
  <si>
    <t>"IPEGA MANDO  BLUETOOTH "</t>
  </si>
  <si>
    <t>"MASAJEADOR DE PI ES Y PIERNAS"</t>
  </si>
  <si>
    <t>"POWER BANK 5000 mh"</t>
  </si>
  <si>
    <t>"MASAJEADOR PISTOLA"</t>
  </si>
  <si>
    <t>"AURICULAR GATO"</t>
  </si>
  <si>
    <t>"TABLERO DE BOXEO"</t>
  </si>
  <si>
    <t>"CARGADOR 120 WA TTS VEHÍCULO "</t>
  </si>
  <si>
    <t>"NUTRIA QUE RESPIRA SO NIDO Y LUCES"</t>
  </si>
  <si>
    <t>"CONSOLA PORTATIL P LAY,SNS,ETC"</t>
  </si>
  <si>
    <t>"BLUETOOTH MUSIC PA RA VEHÍCULO "</t>
  </si>
  <si>
    <t>"CONTROL PUNTERO PARA PROYECTOR"</t>
  </si>
  <si>
    <t>"SILLA GAMERS"</t>
  </si>
  <si>
    <t>"TECLADO Y MOUSE D E UNA MANO"</t>
  </si>
  <si>
    <t>"KIT GAMER 5 EN 1"</t>
  </si>
  <si>
    <t>"VENTILADOR HUMIDIFICADOR 10 WATTS "</t>
  </si>
  <si>
    <t>"MANGUERA EXPANDIBLE DE 15, 30 Y 60 METROS"</t>
  </si>
  <si>
    <t>"COLGADOR PERCHERO TRIANGULAR "</t>
  </si>
  <si>
    <t>"DISPENSADOR DE PAPEL HIGIÉNICO "</t>
  </si>
  <si>
    <t>"SOPORTE RUEDA ABDOMINAL"</t>
  </si>
  <si>
    <t>"LICUADORA TRITURADORA RAF"</t>
  </si>
  <si>
    <t>"ORGANIZADOR DE METAL PLEGABLE"</t>
  </si>
  <si>
    <t>"MINI MÁQUINA DE COSER PROFESIONAL"</t>
  </si>
  <si>
    <t>"FAJA BODY RELOJ DE ARENA"</t>
  </si>
  <si>
    <t>"TENDEDERO DE ROPA"</t>
  </si>
  <si>
    <t>"SECADOR DE ZAPATILLAS"</t>
  </si>
  <si>
    <t>"MAQUINA SONAR 3 EN 1"</t>
  </si>
  <si>
    <t>"SET DE DADOS PROFESIONAL"</t>
  </si>
  <si>
    <t>"SET CORTADOR DE VIDRIO Y CERÁMICA"</t>
  </si>
  <si>
    <t>"BAÑO ECOLÓGICO PARA MASCOTAS"</t>
  </si>
  <si>
    <t>"COLGADOR PERCHERO DOBLE 35Kg y 68 Kg"</t>
  </si>
  <si>
    <t>"DISPENSADOR DE MENESTRAS 10K"</t>
  </si>
  <si>
    <t>"BALANZA DIGITAL CON PILA"</t>
  </si>
  <si>
    <t>"MINI COOLER PARA AUTO"</t>
  </si>
  <si>
    <t>"DESTORNILLADOR ATORNILLADOR INALAMBRICO"</t>
  </si>
  <si>
    <t>"SOFA INFLABLE RECLINABLE"</t>
  </si>
  <si>
    <t>"ASPIRADORA PARA ACAROS"</t>
  </si>
  <si>
    <t>"CLAVO DE ACERO REDONDO"</t>
  </si>
  <si>
    <t>"CAMARA DE VIGILANCIA CON PANTALLA "</t>
  </si>
  <si>
    <t>"EXPRIMIDOR DE NARANJA"</t>
  </si>
  <si>
    <t>"ORGANIZADOR DE CEREALES 7 FRASCOS"</t>
  </si>
  <si>
    <t>"QUITA GRASA OVEN CLEANER"</t>
  </si>
  <si>
    <t>"TOBILLERA DE COMPRESIÓN"</t>
  </si>
  <si>
    <t>"ESTANTE ORGANIZADOR DE ALMACENAMIENTO"</t>
  </si>
  <si>
    <t>"PARCHE DESINTOXICANTE KIYOME"</t>
  </si>
  <si>
    <t>"VENTILADOR HUMIDIFICADOR DOBLE"</t>
  </si>
  <si>
    <t>"RESTAURADOR DE PARTES NEGRAS PARA AUTO EN SPRAY"</t>
  </si>
  <si>
    <t>"RESTAURADOR DE PARTES NEGRAS PARA AUTO"</t>
  </si>
  <si>
    <t>"ORGANIZADOR PARA VEHICULO"</t>
  </si>
  <si>
    <t>"ORGANIZADOR ASIENTO "</t>
  </si>
  <si>
    <t>"ALMOHADA CERVICAL VEHÍCULO"</t>
  </si>
  <si>
    <t>"ASIENTO GEL CON FUNDA"</t>
  </si>
  <si>
    <t>"LAMPARA MATA MOSQUITO"</t>
  </si>
  <si>
    <t>"LAMPARA LED MARIO BROSS"</t>
  </si>
  <si>
    <t>"LENTES BLUETOOTH CON AUDÍFONOS"</t>
  </si>
  <si>
    <t>"ANTENA DE TV DIGITAL"</t>
  </si>
  <si>
    <t>"MOSQUITERO KWAII"</t>
  </si>
  <si>
    <t>"PISTOLA DE CLAVOS"</t>
  </si>
  <si>
    <t>"LAMPARA DE PROYECCIÓN DE ESTRELLAS"</t>
  </si>
  <si>
    <t>"BOLA DE HIELO PARA EL ROSTRO"</t>
  </si>
  <si>
    <t>"SHAMPOO DE JENGIBRE"</t>
  </si>
  <si>
    <t>"CARGADOR PORTÁTIL SOLAR S1"</t>
  </si>
  <si>
    <t>"SOPORTE CON VENTOSA PARA AUTO"</t>
  </si>
  <si>
    <t>"FILTRO PURIFICADOR DE AGUA"</t>
  </si>
  <si>
    <t>"RIZADOR DE PESTAÑAS ELÉCTRICO"</t>
  </si>
  <si>
    <t>" MOSQUITERO DE TULL"</t>
  </si>
  <si>
    <t>"MASAJEADOR RELAX TONE"</t>
  </si>
  <si>
    <t>" FOCO SOLAR PELOTA"</t>
  </si>
  <si>
    <t>"KIT DE 3 FOCOS LED"</t>
  </si>
  <si>
    <t>"RAQUETA ELÉCTRICA MATA MOSQUITOS"</t>
  </si>
  <si>
    <t>"MORRAL ANTIR"</t>
  </si>
  <si>
    <t>"ZAPATERO ACRÍLICO 6 NIVELES"</t>
  </si>
  <si>
    <t>"SCOOTER CON LUCES PARA NIÑOS"</t>
  </si>
  <si>
    <t>"RACK DE TV FIJO"</t>
  </si>
  <si>
    <t>"MINI PROYECTOR SMART"</t>
  </si>
  <si>
    <t>"IRRIGADOR DENTAL"</t>
  </si>
  <si>
    <t>"SET DE HERRAMIENTAS DE 40 PCS"</t>
  </si>
  <si>
    <t>"PARCHE MASAJEADOR MARIPOSA"</t>
  </si>
  <si>
    <t>"CAÑO CALENTADOR ELÉCTRICO"</t>
  </si>
  <si>
    <t>"ROPERO DOS CUERPOS"</t>
  </si>
  <si>
    <t>"SIERRA ELÉCTRICA INALÁMBRICA 24V"</t>
  </si>
  <si>
    <t>"BURLETE PARA PUERTA"</t>
  </si>
  <si>
    <t>"CORRECTOR DE POSTURA CON VARILLAS"</t>
  </si>
  <si>
    <t>"ALMOHADA GEL VISCOELÁSTICA "</t>
  </si>
  <si>
    <t>"SUPER ASPIRADORA PARA AUTO"</t>
  </si>
  <si>
    <t>"SHAMPOO TINTE COLORANTE"</t>
  </si>
  <si>
    <t>"ENCENDEDOR DE COCINA"</t>
  </si>
  <si>
    <t>" ORGANIZADOR DE PLATOS CON TAPA"</t>
  </si>
  <si>
    <t>"ESTANTE APILABLE MULTIFUNCIONAL "</t>
  </si>
  <si>
    <t>"PERCHERO ESQUINERO ZAPATERO"</t>
  </si>
  <si>
    <t>"CINTA KINESIÓLOGICA TAPE"</t>
  </si>
  <si>
    <t>"ROPERO 4 CUERPOS"</t>
  </si>
  <si>
    <t>"BOMBA PARA GASOLINA "</t>
  </si>
  <si>
    <t>"KIT CORTA PELO DE MASCOTA"</t>
  </si>
  <si>
    <t>"MINI AIRE ACONDICIONADO PORTÁTIL"</t>
  </si>
  <si>
    <t>"ESTERILIZADOR DE CEPILLOS"</t>
  </si>
  <si>
    <t>"PARCHE PARA DOLOR"</t>
  </si>
  <si>
    <t>"DRONE K13 Y E99 PRO"</t>
  </si>
  <si>
    <t>"KIT DE FOCOS PARA ESPEJO"</t>
  </si>
  <si>
    <t>"MANGUERA EXPANDIBLE DE 30 METROS"</t>
  </si>
  <si>
    <t>"CINTA RELOJ DE ARENA"</t>
  </si>
  <si>
    <t>"TALADRO DESTORNILLADOR 21V"</t>
  </si>
  <si>
    <t>"CINTA MÁGICA FAST TAPE"</t>
  </si>
  <si>
    <t>"CINTA DOBLE CONTACTO"</t>
  </si>
  <si>
    <t>"TRIMMER"</t>
  </si>
  <si>
    <t>"COBERTOR DE MOTO"</t>
  </si>
  <si>
    <t>"PROYECTOR PARLANTE CON LUCES"</t>
  </si>
  <si>
    <t>"LENTES DE VISIÓN NOCTURNA"</t>
  </si>
  <si>
    <t>"FOCO SOLAR TIPO CAMARA"</t>
  </si>
  <si>
    <t>"CHANO DESENGRASANTE 500GR"</t>
  </si>
  <si>
    <t>"LIMPIADOR DE INODORO"</t>
  </si>
  <si>
    <t>"HADA VOLADORA"</t>
  </si>
  <si>
    <t>"ROPERO ARMABLE DE 3 CUERPOS"</t>
  </si>
  <si>
    <t>"CASCO CON LUCES "</t>
  </si>
  <si>
    <t>"PASTILLAS PARA LAVADORA"</t>
  </si>
  <si>
    <t>"SET DE HIGIENE PARA BEBE"</t>
  </si>
  <si>
    <t>"ASPIRADOR NASAL Y OIDO PARA BEBE"</t>
  </si>
  <si>
    <t>"LIPO CREAM REDUCTORA CORPORAL"</t>
  </si>
  <si>
    <t>""</t>
  </si>
  <si>
    <t>"ELECTRONICOS"</t>
  </si>
  <si>
    <t>"HOGAR"</t>
  </si>
  <si>
    <t>"STREMERS"</t>
  </si>
  <si>
    <t>"PESCA"</t>
  </si>
  <si>
    <t>"CUIDADO PERSONAL"</t>
  </si>
  <si>
    <t>"HERRAMIENTAS"</t>
  </si>
  <si>
    <t>"MASCOTAS"</t>
  </si>
  <si>
    <t>"VERANO"</t>
  </si>
  <si>
    <t>"ACCESORIOS VEHICULOS"</t>
  </si>
  <si>
    <t>"ACCESORIO PERSONAL"</t>
  </si>
  <si>
    <t>"NIÑOS"</t>
  </si>
  <si>
    <t>JSON</t>
  </si>
  <si>
    <t>JR-STORE</t>
  </si>
  <si>
    <t xml:space="preserve">             NO TOCAR!!!!</t>
  </si>
  <si>
    <t>Shark-Store</t>
  </si>
  <si>
    <t>DESCRIPCION (breve)</t>
  </si>
  <si>
    <t>PRECIO und</t>
  </si>
  <si>
    <t>PRECIO doc.</t>
  </si>
  <si>
    <t>PRECIO Ciento</t>
  </si>
  <si>
    <t>DEMANDA (CALIFICA TU PRODCTO DEL 0 AL 100 DONDE 0 ES EL PRODUCTO MENOS VENDIDO Y CERCANOS AL 100 SON LOS MAS VENDIDOS Y LOS QUE QUIERES QUE APAREZCAN EN PRIMERA PANTALLA)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</si>
</sst>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justify" vertical="center" readingOrder="1"/>
    </xf>
    <xf numFmtId="0" fontId="0" fillId="0" borderId="0" xfId="0" applyNumberFormat="1"/>
    <xf numFmtId="0" fontId="10" fillId="0" borderId="0" xfId="0" applyFont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/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2" fillId="6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5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762001</xdr:colOff>
      <xdr:row>1</xdr:row>
      <xdr:rowOff>17929</xdr:rowOff>
    </xdr:from>
    <xdr:to>
      <xdr:col>2</xdr:col>
      <xdr:colOff>1389531</xdr:colOff>
      <xdr:row>1</xdr:row>
      <xdr:rowOff>666414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559DD0-4CCB-40A9-B773-7EC47E4DD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147469"/>
          <a:ext cx="627530" cy="648485"/>
        </a:xfrm>
        <a:prstGeom prst="rect">
          <a:avLst/>
        </a:prstGeom>
      </xdr:spPr>
    </xdr:pic>
    <xdr:clientData/>
  </xdr:twoCellAnchor>
  <xdr:twoCellAnchor editAs="oneCell">
    <xdr:from>
      <xdr:col>4</xdr:col>
      <xdr:colOff>869577</xdr:colOff>
      <xdr:row>1</xdr:row>
      <xdr:rowOff>44824</xdr:rowOff>
    </xdr:from>
    <xdr:to>
      <xdr:col>4</xdr:col>
      <xdr:colOff>1489180</xdr:colOff>
      <xdr:row>1</xdr:row>
      <xdr:rowOff>645460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5600DC-0EEE-4C8D-9035-FAB3868A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2697" y="174364"/>
          <a:ext cx="619603" cy="6006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3625E47-65BE-4790-8D36-7043F9B18373}" autoFormatId="16" applyNumberFormats="0" applyBorderFormats="0" applyFontFormats="0" applyPatternFormats="0" applyAlignmentFormats="0" applyWidthHeightFormats="0">
  <queryTableRefresh nextId="17">
    <queryTableFields count="16">
      <queryTableField id="1" name="image0" tableColumnId="1"/>
      <queryTableField id="2" name="image1" tableColumnId="2"/>
      <queryTableField id="3" name="image2" tableColumnId="3"/>
      <queryTableField id="4" name="image4" tableColumnId="4"/>
      <queryTableField id="5" name="image5" tableColumnId="5"/>
      <queryTableField id="6" name="&quot;image&quot;" tableColumnId="6"/>
      <queryTableField id="7" name="&quot;demand&quot;" tableColumnId="7"/>
      <queryTableField id="8" name=":" tableColumnId="8"/>
      <queryTableField id="9" name="," tableColumnId="9"/>
      <queryTableField id="10" name="{" tableColumnId="10"/>
      <queryTableField id="11" name="}" tableColumnId="11"/>
      <queryTableField id="12" name="&quot;" tableColumnId="12"/>
      <queryTableField id="13" name="&quot;name&quot;" tableColumnId="13"/>
      <queryTableField id="14" name="&quot;category&quot;" tableColumnId="14"/>
      <queryTableField id="15" name="&quot;description&quot;2" tableColumnId="15"/>
      <queryTableField id="16" name="&quot;price&quot;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AEEE08-7538-49BB-B9D2-442397BAEE9A}" name="Tabla2_2" displayName="Tabla2_2" ref="A1:P151" tableType="queryTable" totalsRowShown="0">
  <autoFilter ref="A1:P151" xr:uid="{EDAEEE08-7538-49BB-B9D2-442397BAEE9A}"/>
  <tableColumns count="16">
    <tableColumn id="1" xr3:uid="{9A5FD2D1-7CDA-449E-A9ED-26A14BD2C154}" uniqueName="1" name="image0" queryTableFieldId="1" dataDxfId="85"/>
    <tableColumn id="2" xr3:uid="{FAD4EC87-B063-4D38-AFAE-5B386699754E}" uniqueName="2" name="image1" queryTableFieldId="2" dataDxfId="84"/>
    <tableColumn id="3" xr3:uid="{67CAD4CB-6549-436A-9FE6-BD06748FE17E}" uniqueName="3" name="image2" queryTableFieldId="3" dataDxfId="83"/>
    <tableColumn id="4" xr3:uid="{1BCC6D86-2656-49FE-ABC4-B191F88DBA35}" uniqueName="4" name="image4" queryTableFieldId="4"/>
    <tableColumn id="5" xr3:uid="{E7BC9085-FE18-45CF-9B4C-40250FF09B59}" uniqueName="5" name="image5" queryTableFieldId="5" dataDxfId="82"/>
    <tableColumn id="6" xr3:uid="{14B8F678-DFD2-4771-8BD9-1B0FC71D479E}" uniqueName="6" name="&quot;image&quot;" queryTableFieldId="6"/>
    <tableColumn id="7" xr3:uid="{E04DCE2D-E950-4646-9579-A182CC2CD730}" uniqueName="7" name="&quot;demand&quot;" queryTableFieldId="7"/>
    <tableColumn id="8" xr3:uid="{8157BC55-3B53-45A3-9D39-BC9C5EF1B547}" uniqueName="8" name=":" queryTableFieldId="8" dataDxfId="81"/>
    <tableColumn id="9" xr3:uid="{D26A4162-6568-4068-AD1E-4C1E3830EE37}" uniqueName="9" name="," queryTableFieldId="9" dataDxfId="80"/>
    <tableColumn id="10" xr3:uid="{96CA1F90-F74C-4670-B0C5-0BBA52BF4806}" uniqueName="10" name="{" queryTableFieldId="10" dataDxfId="79"/>
    <tableColumn id="11" xr3:uid="{6B4C9E0A-E72B-4B94-9FC6-1B1A8418AE6D}" uniqueName="11" name="}" queryTableFieldId="11" dataDxfId="78"/>
    <tableColumn id="12" xr3:uid="{75753EBD-99B7-4E6E-99D6-A7E807AA4799}" uniqueName="12" name="&quot;" queryTableFieldId="12" dataDxfId="77"/>
    <tableColumn id="13" xr3:uid="{E8EB6795-2D6D-4772-8EC6-0D59A5F3AF71}" uniqueName="13" name="&quot;name&quot;" queryTableFieldId="13" dataDxfId="76"/>
    <tableColumn id="14" xr3:uid="{BCD72EE6-AB1E-4A2C-94A8-A2D87D72A613}" uniqueName="14" name="&quot;category&quot;" queryTableFieldId="14" dataDxfId="75"/>
    <tableColumn id="15" xr3:uid="{95A06768-426D-4C78-B9DE-8C3AEB413B9F}" uniqueName="15" name="&quot;description&quot;" queryTableFieldId="15"/>
    <tableColumn id="16" xr3:uid="{5C1AFE17-8667-4A13-BF3B-DAF8F151DF6E}" uniqueName="16" name="&quot;price&quot;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0687E-114B-46FD-A92A-E1C0204E49C1}" name="Tabla1" displayName="Tabla1" ref="B2:F152" totalsRowShown="0" headerRowDxfId="74">
  <autoFilter ref="B2:F152" xr:uid="{EE50687E-114B-46FD-A92A-E1C0204E49C1}"/>
  <sortState xmlns:xlrd2="http://schemas.microsoft.com/office/spreadsheetml/2017/richdata2" ref="B3:F152">
    <sortCondition ref="B2:B152"/>
  </sortState>
  <tableColumns count="5">
    <tableColumn id="1" xr3:uid="{783C5A3A-5E1C-4E01-9B23-3E9163F0152A}" name="&quot;id&quot;" dataDxfId="73">
      <calculatedColumnFormula>B2+1</calculatedColumnFormula>
    </tableColumn>
    <tableColumn id="2" xr3:uid="{B9C46E8D-83C5-47DE-AFD2-834EE923BEC6}" name="NOMBRE DEL PRODUCTO"/>
    <tableColumn id="3" xr3:uid="{A4DB8C58-3B24-4F9C-8794-58E903B21896}" name="CATEGORIA"/>
    <tableColumn id="11" xr3:uid="{7DD46632-E4BF-474E-A18B-438B8A6DFE60}" name="DESCRIPCION"/>
    <tableColumn id="12" xr3:uid="{AB0EA6B7-A3FB-43EB-A157-5E98D606EB39}" name="PRECIO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91C4FF-209D-4A38-B228-9AEF90A86533}" name="Tabla2" displayName="Tabla2" ref="H2:Y152" totalsRowShown="0" headerRowDxfId="71" dataDxfId="69" headerRowBorderDxfId="70" tableBorderDxfId="68" totalsRowBorderDxfId="67">
  <autoFilter ref="H2:Y152" xr:uid="{8D91C4FF-209D-4A38-B228-9AEF90A86533}"/>
  <tableColumns count="18">
    <tableColumn id="1" xr3:uid="{FC0EA77F-7F3F-4CEF-B83B-AE91D630F56F}" name="image0" dataDxfId="66"/>
    <tableColumn id="2" xr3:uid="{A54D53B7-24E6-4977-A78D-20F52DCD479C}" name="image1" dataDxfId="65"/>
    <tableColumn id="3" xr3:uid="{979E0D14-ACF2-43A5-BBCF-CC42BB98B4BB}" name="image2"/>
    <tableColumn id="4" xr3:uid="{9D825C0D-EF19-4CF5-83A3-332BFB20178D}" name="image4" dataDxfId="64"/>
    <tableColumn id="5" xr3:uid="{4CF046F7-1529-4C1D-9440-F39F4ED91D64}" name="image5" dataDxfId="63"/>
    <tableColumn id="8" xr3:uid="{48EB1F88-E20F-499D-9F69-B9351E9FE765}" name=":" dataDxfId="62"/>
    <tableColumn id="9" xr3:uid="{B76B6502-E291-4B09-A2B5-AA4E46D3F1B7}" name="," dataDxfId="61"/>
    <tableColumn id="10" xr3:uid="{BE693528-5B1B-4771-BC85-EB920C8F1CF5}" name="{" dataDxfId="60"/>
    <tableColumn id="11" xr3:uid="{EADFDA06-D36F-4FFA-9EA4-6A0284F46FBD}" name="}" dataDxfId="59"/>
    <tableColumn id="12" xr3:uid="{374EBECA-499E-4F85-9ECC-F25934BA26F0}" name="&quot;" dataDxfId="58"/>
    <tableColumn id="19" xr3:uid="{3B32B18A-00FA-48C5-9D7B-5EE9E8F8E920}" name="&quot;id&quot;" dataDxfId="57">
      <calculatedColumnFormula>Tabla1[[#This Row],["id"]]</calculatedColumnFormula>
    </tableColumn>
    <tableColumn id="13" xr3:uid="{20FBB3F4-DA9B-4E33-A54E-0E4401A2D6EE}" name="&quot;name&quot;" dataDxfId="56">
      <calculatedColumnFormula>CONCATENATE(Tabla2[[#This Row],["]],Tabla1[[#This Row],[NOMBRE DEL PRODUCTO]],Tabla2[[#This Row],["]])</calculatedColumnFormula>
    </tableColumn>
    <tableColumn id="14" xr3:uid="{EFC79E6E-18F8-4AB7-8C10-F916BB7B0D97}" name="&quot;category&quot;" dataDxfId="55">
      <calculatedColumnFormula>CONCATENATE(Tabla2[[#This Row],["]],Tabla1[[#This Row],[CATEGORIA]],Tabla2[[#This Row],["]])</calculatedColumnFormula>
    </tableColumn>
    <tableColumn id="17" xr3:uid="{45DB0851-571E-4B6B-A360-2DBB0653AD10}" name="&quot;price&quot;" dataDxfId="54">
      <calculatedColumnFormula>Tabla1[[#This Row],[PRECIO]]</calculatedColumnFormula>
    </tableColumn>
    <tableColumn id="15" xr3:uid="{308558BF-57D3-43F9-BDF6-52482130455E}" name="&quot;description&quot;" dataDxfId="53">
      <calculatedColumnFormula>CONCATENATE(Tabla2[[#This Row],["]],Tabla1[[#This Row],[DESCRIPCION]],Tabla2[[#This Row],["]])</calculatedColumnFormula>
    </tableColumn>
    <tableColumn id="16" xr3:uid="{BD699907-20EB-4143-9414-4540EB56BA35}" name="&quot;image&quot;" dataDxfId="52"/>
    <tableColumn id="18" xr3:uid="{1207BCD6-B5EC-4E7B-8FAA-20E2B55DE9A8}" name="&quot;demand&quot;" dataDxfId="51"/>
    <tableColumn id="20" xr3:uid="{082A1E92-9E3D-4670-8191-2135602C3D2D}" name="JSON" dataDxfId="50">
      <calculatedColumnFormula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136FAE-D80D-4F8A-B080-1097CE65D03C}" name="Tabla15" displayName="Tabla15" ref="B3:I153" totalsRowShown="0" headerRowDxfId="49">
  <autoFilter ref="B3:I153" xr:uid="{EE50687E-114B-46FD-A92A-E1C0204E49C1}"/>
  <sortState xmlns:xlrd2="http://schemas.microsoft.com/office/spreadsheetml/2017/richdata2" ref="B4:I153">
    <sortCondition ref="B3:B153"/>
  </sortState>
  <tableColumns count="8">
    <tableColumn id="1" xr3:uid="{5F403A4C-8EE1-48BF-BB21-85F7B5996480}" name="&quot;id&quot;" dataDxfId="48">
      <calculatedColumnFormula>B3+1</calculatedColumnFormula>
    </tableColumn>
    <tableColumn id="2" xr3:uid="{AF213109-B317-4FBE-A975-3FD608E4EC8D}" name="NOMBRE DEL PRODUCTO"/>
    <tableColumn id="3" xr3:uid="{406FABB3-996A-4D8E-9406-EBB96AF94B0F}" name="CATEGORIA"/>
    <tableColumn id="11" xr3:uid="{C98A5EBD-DF2A-45BB-A0D4-8757AA07033A}" name="DESCRIPCION (breve)"/>
    <tableColumn id="5" xr3:uid="{8CDC17F2-2BBF-413C-B305-7543F884E242}" name="PRECIO und"/>
    <tableColumn id="4" xr3:uid="{FB7F0EE4-99BF-4BE1-B286-296C01C5DBC2}" name="PRECIO doc."/>
    <tableColumn id="6" xr3:uid="{D74C7781-6799-49AD-93B8-DA4061664615}" name="PRECIO Ciento"/>
    <tableColumn id="12" xr3:uid="{C26C5E0C-4758-41CF-B804-46A6AE56F8AD}" name="DEMANDA (CALIFICA TU PRODCTO DEL 0 AL 100 DONDE 0 ES EL PRODUCTO MENOS VENDIDO Y CERCANOS AL 100 SON LOS MAS VENDIDOS Y LOS QUE QUIERES QUE APAREZCAN EN PRIMERA PANTALLA)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C9AB2D-5A2F-4C12-ADE6-35F26DAA4631}" name="Tabla26" displayName="Tabla26" ref="L3:AC153" totalsRowShown="0" headerRowDxfId="46" dataDxfId="44" headerRowBorderDxfId="45" tableBorderDxfId="43" totalsRowBorderDxfId="42">
  <autoFilter ref="L3:AC153" xr:uid="{8D91C4FF-209D-4A38-B228-9AEF90A86533}"/>
  <tableColumns count="18">
    <tableColumn id="1" xr3:uid="{AE2EB302-BFFC-48E3-A2AD-C01E9EDF27B4}" name="image0" dataDxfId="41"/>
    <tableColumn id="2" xr3:uid="{D88E5B44-57DB-4FBA-9E15-559BCE10DA38}" name="image1" dataDxfId="40"/>
    <tableColumn id="3" xr3:uid="{6977DB71-DA82-45E2-A53D-59CE79971089}" name="image2"/>
    <tableColumn id="4" xr3:uid="{366B4139-6CF7-4BC6-A100-DF5F101EB1B2}" name="image4" dataDxfId="39"/>
    <tableColumn id="5" xr3:uid="{F62252AE-45B1-440A-BA48-2313D5FA178B}" name="image5" dataDxfId="38"/>
    <tableColumn id="8" xr3:uid="{C62F19DC-2484-4FA0-B19B-F2B902037000}" name=":" dataDxfId="37"/>
    <tableColumn id="9" xr3:uid="{D67FA638-3C70-41EC-B1B9-70C1317BE37E}" name="," dataDxfId="36"/>
    <tableColumn id="10" xr3:uid="{64F0675D-8489-4A4F-B313-1F8E67400669}" name="{" dataDxfId="35"/>
    <tableColumn id="11" xr3:uid="{16561A5C-6DA0-4DE0-81F1-1E9FFD0951DE}" name="}" dataDxfId="34"/>
    <tableColumn id="12" xr3:uid="{DC19451F-FE34-413B-88D3-A3F66F11B9EB}" name="&quot;" dataDxfId="33"/>
    <tableColumn id="19" xr3:uid="{061FDB2D-AF0E-49F8-9C70-E16C1069722D}" name="&quot;id&quot;" dataDxfId="32">
      <calculatedColumnFormula>Tabla15[[#This Row],["id"]]</calculatedColumnFormula>
    </tableColumn>
    <tableColumn id="13" xr3:uid="{3DECABCF-D191-4443-A93A-573E20CAE2A9}" name="&quot;name&quot;" dataDxfId="31">
      <calculatedColumnFormula>CONCATENATE(Tabla26[[#This Row],["]],Tabla15[[#This Row],[NOMBRE DEL PRODUCTO]],Tabla26[[#This Row],["]])</calculatedColumnFormula>
    </tableColumn>
    <tableColumn id="14" xr3:uid="{B7184209-6016-4F89-B43A-A560BC7A0122}" name="&quot;category&quot;" dataDxfId="30">
      <calculatedColumnFormula>CONCATENATE(Tabla26[[#This Row],["]],Tabla15[[#This Row],[CATEGORIA]],Tabla26[[#This Row],["]])</calculatedColumnFormula>
    </tableColumn>
    <tableColumn id="17" xr3:uid="{689A12E7-BAB5-463D-8A04-08B46BBFEBBF}" name="&quot;price&quot;" dataDxfId="29">
      <calculatedColumnFormula>Tabla15[[#This Row],[DEMANDA (CALIFICA TU PRODCTO DEL 0 AL 100 DONDE 0 ES EL PRODUCTO MENOS VENDIDO Y CERCANOS AL 100 SON LOS MAS VENDIDOS Y LOS QUE QUIERES QUE APAREZCAN EN PRIMERA PANTALLA)]]</calculatedColumnFormula>
    </tableColumn>
    <tableColumn id="15" xr3:uid="{C06EF8F5-CAEF-461C-B2AC-A0C79966A731}" name="&quot;description&quot;" dataDxfId="28">
      <calculatedColumnFormula>CONCATENATE(Tabla26[[#This Row],["]],Tabla15[[#This Row],[DESCRIPCION (breve)]],Tabla26[[#This Row],["]])</calculatedColumnFormula>
    </tableColumn>
    <tableColumn id="16" xr3:uid="{9119B72E-386E-4B09-A660-B4E22E3DDFC2}" name="&quot;image&quot;" dataDxfId="27"/>
    <tableColumn id="18" xr3:uid="{428654E7-2FB1-40C5-83F7-8F61637510EE}" name="&quot;demand&quot;" dataDxfId="26"/>
    <tableColumn id="20" xr3:uid="{D10AD531-E811-4D60-8102-1C029CBC5423}" name="JSON" dataDxfId="25">
      <calculatedColumnFormula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E4F936-31AC-449E-90E7-37B59722A187}" name="Tabla157" displayName="Tabla157" ref="B3:F153" totalsRowShown="0" headerRowDxfId="24">
  <autoFilter ref="B3:F153" xr:uid="{EE50687E-114B-46FD-A92A-E1C0204E49C1}"/>
  <sortState xmlns:xlrd2="http://schemas.microsoft.com/office/spreadsheetml/2017/richdata2" ref="B4:F153">
    <sortCondition ref="B3:B153"/>
  </sortState>
  <tableColumns count="5">
    <tableColumn id="1" xr3:uid="{726862CD-49AD-4D5F-AE5E-6F3F8CA0AB22}" name="&quot;id&quot;" dataDxfId="23">
      <calculatedColumnFormula>B3+1</calculatedColumnFormula>
    </tableColumn>
    <tableColumn id="2" xr3:uid="{C1C65D1E-52B1-4C33-9125-C3C038127149}" name="NOMBRE DEL PRODUCTO"/>
    <tableColumn id="3" xr3:uid="{8E86D0C4-B085-40BA-8CCF-2183E1606ED0}" name="CATEGORIA"/>
    <tableColumn id="11" xr3:uid="{0A34F423-13C8-44C1-8D2F-FC8B07859D6A}" name="DESCRIPCION"/>
    <tableColumn id="12" xr3:uid="{AEC83339-CEAB-4B79-AE0E-2823888DF28F}" name="PRECIO" data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026A71-476E-415A-818E-13E9D34BBA21}" name="Tabla268" displayName="Tabla268" ref="I3:Z153" totalsRowShown="0" headerRowDxfId="21" dataDxfId="19" headerRowBorderDxfId="20" tableBorderDxfId="18" totalsRowBorderDxfId="17">
  <autoFilter ref="I3:Z153" xr:uid="{8D91C4FF-209D-4A38-B228-9AEF90A86533}"/>
  <tableColumns count="18">
    <tableColumn id="1" xr3:uid="{82765781-316C-47D7-892D-403AFC6F9A4F}" name="image0" dataDxfId="16"/>
    <tableColumn id="2" xr3:uid="{9C429A51-5969-4799-AEFE-CE805F2D9AC9}" name="image1" dataDxfId="15"/>
    <tableColumn id="3" xr3:uid="{955DAACC-FAAC-46AA-9AF7-A52BFF7CD1A4}" name="image2"/>
    <tableColumn id="4" xr3:uid="{2EA5C98E-AF40-4E32-81DA-F4FD53661285}" name="image4" dataDxfId="14"/>
    <tableColumn id="5" xr3:uid="{C6DAA606-5E38-45FC-9A98-9E4140B39B33}" name="image5" dataDxfId="13"/>
    <tableColumn id="8" xr3:uid="{D28CE7C5-368C-477F-8E74-C73548C24F25}" name=":" dataDxfId="12"/>
    <tableColumn id="9" xr3:uid="{5F52E594-47B5-48E3-BD11-336E9299322B}" name="," dataDxfId="11"/>
    <tableColumn id="10" xr3:uid="{20E6B83E-C160-49FD-A81A-66CA9BCF94B7}" name="{" dataDxfId="10"/>
    <tableColumn id="11" xr3:uid="{C30D0A73-9025-42BE-A9AE-747178586CE3}" name="}" dataDxfId="9"/>
    <tableColumn id="12" xr3:uid="{122712B9-2888-4D13-A1F6-BD2CF3034C57}" name="&quot;" dataDxfId="8"/>
    <tableColumn id="19" xr3:uid="{E55A464E-B55F-419C-8916-C657E26A3503}" name="&quot;id&quot;" dataDxfId="7">
      <calculatedColumnFormula>Tabla157[[#This Row],["id"]]</calculatedColumnFormula>
    </tableColumn>
    <tableColumn id="13" xr3:uid="{C07F2F00-FC43-4E5C-AA39-BE5A6A0D810F}" name="&quot;name&quot;" dataDxfId="6">
      <calculatedColumnFormula>CONCATENATE(Tabla268[[#This Row],["]],Tabla157[[#This Row],[NOMBRE DEL PRODUCTO]],Tabla268[[#This Row],["]])</calculatedColumnFormula>
    </tableColumn>
    <tableColumn id="14" xr3:uid="{243B138D-771C-459C-AA01-E285DAA945EC}" name="&quot;category&quot;" dataDxfId="5">
      <calculatedColumnFormula>CONCATENATE(Tabla268[[#This Row],["]],Tabla157[[#This Row],[CATEGORIA]],Tabla268[[#This Row],["]])</calculatedColumnFormula>
    </tableColumn>
    <tableColumn id="17" xr3:uid="{F66698B5-9E2D-4260-89BE-E36F95CF4C7C}" name="&quot;price&quot;" dataDxfId="4">
      <calculatedColumnFormula>Tabla157[[#This Row],[PRECIO]]</calculatedColumnFormula>
    </tableColumn>
    <tableColumn id="15" xr3:uid="{3BE29CCF-E600-4DA4-9914-72900470C974}" name="&quot;description&quot;" dataDxfId="3">
      <calculatedColumnFormula>CONCATENATE(Tabla268[[#This Row],["]],Tabla157[[#This Row],[DESCRIPCION]],Tabla268[[#This Row],["]])</calculatedColumnFormula>
    </tableColumn>
    <tableColumn id="16" xr3:uid="{E874BAD8-BA5A-4511-9616-5CED70F8378A}" name="&quot;image&quot;" dataDxfId="2"/>
    <tableColumn id="18" xr3:uid="{AD663844-E4B1-455F-9F9C-EC268ABB0E75}" name="&quot;demand&quot;" dataDxfId="1"/>
    <tableColumn id="20" xr3:uid="{75AB5BE6-AF31-4B9B-AD2C-333CCEC3A3C6}" name="JSON" dataDxfId="0">
      <calculatedColumnFormula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E03C-BFB4-4B64-BE0B-A1231ADF43C6}">
  <dimension ref="A1:P151"/>
  <sheetViews>
    <sheetView topLeftCell="D1" workbookViewId="0">
      <selection activeCell="M5" sqref="M5"/>
    </sheetView>
  </sheetViews>
  <sheetFormatPr baseColWidth="10" defaultRowHeight="14.4" x14ac:dyDescent="0.3"/>
  <cols>
    <col min="1" max="2" width="9.33203125" bestFit="1" customWidth="1"/>
    <col min="3" max="3" width="24" bestFit="1" customWidth="1"/>
    <col min="4" max="5" width="9.33203125" bestFit="1" customWidth="1"/>
    <col min="6" max="6" width="10.109375" bestFit="1" customWidth="1"/>
    <col min="7" max="7" width="12" bestFit="1" customWidth="1"/>
    <col min="8" max="9" width="3.77734375" bestFit="1" customWidth="1"/>
    <col min="10" max="11" width="3.88671875" bestFit="1" customWidth="1"/>
    <col min="12" max="12" width="4.109375" bestFit="1" customWidth="1"/>
    <col min="13" max="13" width="80.88671875" bestFit="1" customWidth="1"/>
    <col min="14" max="14" width="23.109375" bestFit="1" customWidth="1"/>
    <col min="15" max="15" width="15.33203125" bestFit="1" customWidth="1"/>
    <col min="16" max="16" width="10.109375" bestFit="1" customWidth="1"/>
  </cols>
  <sheetData>
    <row r="1" spans="1:16" x14ac:dyDescent="0.3">
      <c r="A1" t="s">
        <v>19</v>
      </c>
      <c r="B1" t="s">
        <v>20</v>
      </c>
      <c r="C1" t="s">
        <v>18</v>
      </c>
      <c r="D1" t="s">
        <v>272</v>
      </c>
      <c r="E1" t="s">
        <v>273</v>
      </c>
      <c r="F1" t="s">
        <v>279</v>
      </c>
      <c r="G1" t="s">
        <v>280</v>
      </c>
      <c r="H1" t="s">
        <v>12</v>
      </c>
      <c r="I1" t="s">
        <v>11</v>
      </c>
      <c r="J1" t="s">
        <v>281</v>
      </c>
      <c r="K1" t="s">
        <v>282</v>
      </c>
      <c r="L1" t="s">
        <v>15</v>
      </c>
      <c r="M1" t="s">
        <v>274</v>
      </c>
      <c r="N1" t="s">
        <v>276</v>
      </c>
      <c r="O1" t="s">
        <v>277</v>
      </c>
      <c r="P1" t="s">
        <v>278</v>
      </c>
    </row>
    <row r="2" spans="1:16" x14ac:dyDescent="0.3">
      <c r="A2" s="14" t="s">
        <v>271</v>
      </c>
      <c r="B2" s="14" t="s">
        <v>270</v>
      </c>
      <c r="C2" s="14" t="s">
        <v>262</v>
      </c>
      <c r="D2">
        <v>2</v>
      </c>
      <c r="E2" s="14" t="s">
        <v>17</v>
      </c>
      <c r="G2">
        <v>50</v>
      </c>
      <c r="H2" s="14" t="s">
        <v>12</v>
      </c>
      <c r="I2" s="14" t="s">
        <v>11</v>
      </c>
      <c r="J2" s="14" t="s">
        <v>281</v>
      </c>
      <c r="K2" s="14" t="s">
        <v>282</v>
      </c>
      <c r="L2" s="14" t="s">
        <v>15</v>
      </c>
      <c r="M2" s="14" t="s">
        <v>288</v>
      </c>
      <c r="N2" s="14" t="s">
        <v>437</v>
      </c>
    </row>
    <row r="3" spans="1:16" x14ac:dyDescent="0.3">
      <c r="A3" s="14" t="s">
        <v>271</v>
      </c>
      <c r="B3" s="14" t="s">
        <v>270</v>
      </c>
      <c r="C3" s="14" t="s">
        <v>264</v>
      </c>
      <c r="D3">
        <v>3</v>
      </c>
      <c r="E3" s="14" t="s">
        <v>17</v>
      </c>
      <c r="G3">
        <v>51</v>
      </c>
      <c r="H3" s="14" t="s">
        <v>12</v>
      </c>
      <c r="I3" s="14" t="s">
        <v>11</v>
      </c>
      <c r="J3" s="14" t="s">
        <v>281</v>
      </c>
      <c r="K3" s="14" t="s">
        <v>282</v>
      </c>
      <c r="L3" s="14" t="s">
        <v>15</v>
      </c>
      <c r="M3" s="14" t="s">
        <v>289</v>
      </c>
      <c r="N3" s="14" t="s">
        <v>438</v>
      </c>
    </row>
    <row r="4" spans="1:16" x14ac:dyDescent="0.3">
      <c r="A4" s="14" t="s">
        <v>271</v>
      </c>
      <c r="B4" s="14" t="s">
        <v>270</v>
      </c>
      <c r="C4" s="14" t="s">
        <v>268</v>
      </c>
      <c r="D4">
        <v>4</v>
      </c>
      <c r="E4" s="14" t="s">
        <v>17</v>
      </c>
      <c r="G4">
        <v>52</v>
      </c>
      <c r="H4" s="14" t="s">
        <v>12</v>
      </c>
      <c r="I4" s="14" t="s">
        <v>11</v>
      </c>
      <c r="J4" s="14" t="s">
        <v>281</v>
      </c>
      <c r="K4" s="14" t="s">
        <v>282</v>
      </c>
      <c r="L4" s="14" t="s">
        <v>15</v>
      </c>
      <c r="M4" s="14" t="s">
        <v>290</v>
      </c>
      <c r="N4" s="14" t="s">
        <v>439</v>
      </c>
    </row>
    <row r="5" spans="1:16" x14ac:dyDescent="0.3">
      <c r="A5" s="14" t="s">
        <v>271</v>
      </c>
      <c r="B5" s="14" t="s">
        <v>270</v>
      </c>
      <c r="C5" s="14" t="s">
        <v>268</v>
      </c>
      <c r="D5">
        <v>5</v>
      </c>
      <c r="E5" s="14" t="s">
        <v>17</v>
      </c>
      <c r="G5">
        <v>53</v>
      </c>
      <c r="H5" s="14" t="s">
        <v>12</v>
      </c>
      <c r="I5" s="14" t="s">
        <v>11</v>
      </c>
      <c r="J5" s="14" t="s">
        <v>281</v>
      </c>
      <c r="K5" s="14" t="s">
        <v>282</v>
      </c>
      <c r="L5" s="14" t="s">
        <v>15</v>
      </c>
      <c r="M5" s="14" t="s">
        <v>291</v>
      </c>
      <c r="N5" s="14" t="s">
        <v>439</v>
      </c>
    </row>
    <row r="6" spans="1:16" x14ac:dyDescent="0.3">
      <c r="A6" s="14" t="s">
        <v>271</v>
      </c>
      <c r="B6" s="14" t="s">
        <v>270</v>
      </c>
      <c r="C6" s="14" t="s">
        <v>262</v>
      </c>
      <c r="D6">
        <v>6</v>
      </c>
      <c r="E6" s="14" t="s">
        <v>17</v>
      </c>
      <c r="G6">
        <v>54</v>
      </c>
      <c r="H6" s="14" t="s">
        <v>12</v>
      </c>
      <c r="I6" s="14" t="s">
        <v>11</v>
      </c>
      <c r="J6" s="14" t="s">
        <v>281</v>
      </c>
      <c r="K6" s="14" t="s">
        <v>282</v>
      </c>
      <c r="L6" s="14" t="s">
        <v>15</v>
      </c>
      <c r="M6" s="14" t="s">
        <v>292</v>
      </c>
      <c r="N6" s="14" t="s">
        <v>437</v>
      </c>
    </row>
    <row r="7" spans="1:16" x14ac:dyDescent="0.3">
      <c r="A7" s="14" t="s">
        <v>271</v>
      </c>
      <c r="B7" s="14" t="s">
        <v>270</v>
      </c>
      <c r="C7" s="14" t="s">
        <v>262</v>
      </c>
      <c r="D7">
        <v>7</v>
      </c>
      <c r="E7" s="14" t="s">
        <v>17</v>
      </c>
      <c r="G7">
        <v>55</v>
      </c>
      <c r="H7" s="14" t="s">
        <v>12</v>
      </c>
      <c r="I7" s="14" t="s">
        <v>11</v>
      </c>
      <c r="J7" s="14" t="s">
        <v>281</v>
      </c>
      <c r="K7" s="14" t="s">
        <v>282</v>
      </c>
      <c r="L7" s="14" t="s">
        <v>15</v>
      </c>
      <c r="M7" s="14" t="s">
        <v>293</v>
      </c>
      <c r="N7" s="14" t="s">
        <v>437</v>
      </c>
    </row>
    <row r="8" spans="1:16" x14ac:dyDescent="0.3">
      <c r="A8" s="14" t="s">
        <v>271</v>
      </c>
      <c r="B8" s="14" t="s">
        <v>270</v>
      </c>
      <c r="C8" s="14" t="s">
        <v>262</v>
      </c>
      <c r="D8">
        <v>8</v>
      </c>
      <c r="E8" s="14" t="s">
        <v>17</v>
      </c>
      <c r="G8">
        <v>56</v>
      </c>
      <c r="H8" s="14" t="s">
        <v>12</v>
      </c>
      <c r="I8" s="14" t="s">
        <v>11</v>
      </c>
      <c r="J8" s="14" t="s">
        <v>281</v>
      </c>
      <c r="K8" s="14" t="s">
        <v>282</v>
      </c>
      <c r="L8" s="14" t="s">
        <v>15</v>
      </c>
      <c r="M8" s="14" t="s">
        <v>294</v>
      </c>
      <c r="N8" s="14" t="s">
        <v>437</v>
      </c>
    </row>
    <row r="9" spans="1:16" x14ac:dyDescent="0.3">
      <c r="A9" s="14" t="s">
        <v>271</v>
      </c>
      <c r="B9" s="14" t="s">
        <v>270</v>
      </c>
      <c r="C9" s="14" t="s">
        <v>262</v>
      </c>
      <c r="D9">
        <v>9</v>
      </c>
      <c r="E9" s="14" t="s">
        <v>17</v>
      </c>
      <c r="G9">
        <v>57</v>
      </c>
      <c r="H9" s="14" t="s">
        <v>12</v>
      </c>
      <c r="I9" s="14" t="s">
        <v>11</v>
      </c>
      <c r="J9" s="14" t="s">
        <v>281</v>
      </c>
      <c r="K9" s="14" t="s">
        <v>282</v>
      </c>
      <c r="L9" s="14" t="s">
        <v>15</v>
      </c>
      <c r="M9" s="14" t="s">
        <v>295</v>
      </c>
      <c r="N9" s="14" t="s">
        <v>437</v>
      </c>
    </row>
    <row r="10" spans="1:16" x14ac:dyDescent="0.3">
      <c r="A10" s="14" t="s">
        <v>271</v>
      </c>
      <c r="B10" s="14" t="s">
        <v>270</v>
      </c>
      <c r="C10" s="14" t="s">
        <v>267</v>
      </c>
      <c r="D10">
        <v>10</v>
      </c>
      <c r="E10" s="14" t="s">
        <v>17</v>
      </c>
      <c r="G10">
        <v>58</v>
      </c>
      <c r="H10" s="14" t="s">
        <v>12</v>
      </c>
      <c r="I10" s="14" t="s">
        <v>11</v>
      </c>
      <c r="J10" s="14" t="s">
        <v>281</v>
      </c>
      <c r="K10" s="14" t="s">
        <v>282</v>
      </c>
      <c r="L10" s="14" t="s">
        <v>15</v>
      </c>
      <c r="M10" s="14" t="s">
        <v>296</v>
      </c>
      <c r="N10" s="14" t="s">
        <v>440</v>
      </c>
    </row>
    <row r="11" spans="1:16" x14ac:dyDescent="0.3">
      <c r="A11" s="14" t="s">
        <v>271</v>
      </c>
      <c r="B11" s="14" t="s">
        <v>270</v>
      </c>
      <c r="C11" s="14" t="s">
        <v>267</v>
      </c>
      <c r="D11">
        <v>11</v>
      </c>
      <c r="E11" s="14" t="s">
        <v>17</v>
      </c>
      <c r="G11">
        <v>59</v>
      </c>
      <c r="H11" s="14" t="s">
        <v>12</v>
      </c>
      <c r="I11" s="14" t="s">
        <v>11</v>
      </c>
      <c r="J11" s="14" t="s">
        <v>281</v>
      </c>
      <c r="K11" s="14" t="s">
        <v>282</v>
      </c>
      <c r="L11" s="14" t="s">
        <v>15</v>
      </c>
      <c r="M11" s="14" t="s">
        <v>297</v>
      </c>
      <c r="N11" s="14" t="s">
        <v>440</v>
      </c>
    </row>
    <row r="12" spans="1:16" x14ac:dyDescent="0.3">
      <c r="A12" s="14" t="s">
        <v>271</v>
      </c>
      <c r="B12" s="14" t="s">
        <v>270</v>
      </c>
      <c r="C12" s="14" t="s">
        <v>267</v>
      </c>
      <c r="D12">
        <v>12</v>
      </c>
      <c r="E12" s="14" t="s">
        <v>17</v>
      </c>
      <c r="G12">
        <v>60</v>
      </c>
      <c r="H12" s="14" t="s">
        <v>12</v>
      </c>
      <c r="I12" s="14" t="s">
        <v>11</v>
      </c>
      <c r="J12" s="14" t="s">
        <v>281</v>
      </c>
      <c r="K12" s="14" t="s">
        <v>282</v>
      </c>
      <c r="L12" s="14" t="s">
        <v>15</v>
      </c>
      <c r="M12" s="14" t="s">
        <v>298</v>
      </c>
      <c r="N12" s="14" t="s">
        <v>440</v>
      </c>
    </row>
    <row r="13" spans="1:16" x14ac:dyDescent="0.3">
      <c r="A13" s="14" t="s">
        <v>271</v>
      </c>
      <c r="B13" s="14" t="s">
        <v>270</v>
      </c>
      <c r="C13" s="14" t="s">
        <v>267</v>
      </c>
      <c r="D13">
        <v>13</v>
      </c>
      <c r="E13" s="14" t="s">
        <v>17</v>
      </c>
      <c r="G13">
        <v>61</v>
      </c>
      <c r="H13" s="14" t="s">
        <v>12</v>
      </c>
      <c r="I13" s="14" t="s">
        <v>11</v>
      </c>
      <c r="J13" s="14" t="s">
        <v>281</v>
      </c>
      <c r="K13" s="14" t="s">
        <v>282</v>
      </c>
      <c r="L13" s="14" t="s">
        <v>15</v>
      </c>
      <c r="M13" s="14" t="s">
        <v>299</v>
      </c>
      <c r="N13" s="14" t="s">
        <v>440</v>
      </c>
    </row>
    <row r="14" spans="1:16" x14ac:dyDescent="0.3">
      <c r="A14" s="14" t="s">
        <v>271</v>
      </c>
      <c r="B14" s="14" t="s">
        <v>270</v>
      </c>
      <c r="C14" s="14" t="s">
        <v>267</v>
      </c>
      <c r="D14">
        <v>14</v>
      </c>
      <c r="E14" s="14" t="s">
        <v>17</v>
      </c>
      <c r="G14">
        <v>62</v>
      </c>
      <c r="H14" s="14" t="s">
        <v>12</v>
      </c>
      <c r="I14" s="14" t="s">
        <v>11</v>
      </c>
      <c r="J14" s="14" t="s">
        <v>281</v>
      </c>
      <c r="K14" s="14" t="s">
        <v>282</v>
      </c>
      <c r="L14" s="14" t="s">
        <v>15</v>
      </c>
      <c r="M14" s="14" t="s">
        <v>300</v>
      </c>
      <c r="N14" s="14" t="s">
        <v>440</v>
      </c>
    </row>
    <row r="15" spans="1:16" x14ac:dyDescent="0.3">
      <c r="A15" s="14" t="s">
        <v>271</v>
      </c>
      <c r="B15" s="14" t="s">
        <v>270</v>
      </c>
      <c r="C15" s="14" t="s">
        <v>267</v>
      </c>
      <c r="D15">
        <v>15</v>
      </c>
      <c r="E15" s="14" t="s">
        <v>17</v>
      </c>
      <c r="G15">
        <v>63</v>
      </c>
      <c r="H15" s="14" t="s">
        <v>12</v>
      </c>
      <c r="I15" s="14" t="s">
        <v>11</v>
      </c>
      <c r="J15" s="14" t="s">
        <v>281</v>
      </c>
      <c r="K15" s="14" t="s">
        <v>282</v>
      </c>
      <c r="L15" s="14" t="s">
        <v>15</v>
      </c>
      <c r="M15" s="14" t="s">
        <v>301</v>
      </c>
      <c r="N15" s="14" t="s">
        <v>440</v>
      </c>
    </row>
    <row r="16" spans="1:16" x14ac:dyDescent="0.3">
      <c r="A16" s="14" t="s">
        <v>271</v>
      </c>
      <c r="B16" s="14" t="s">
        <v>270</v>
      </c>
      <c r="C16" s="14" t="s">
        <v>267</v>
      </c>
      <c r="D16">
        <v>16</v>
      </c>
      <c r="E16" s="14" t="s">
        <v>17</v>
      </c>
      <c r="G16">
        <v>64</v>
      </c>
      <c r="H16" s="14" t="s">
        <v>12</v>
      </c>
      <c r="I16" s="14" t="s">
        <v>11</v>
      </c>
      <c r="J16" s="14" t="s">
        <v>281</v>
      </c>
      <c r="K16" s="14" t="s">
        <v>282</v>
      </c>
      <c r="L16" s="14" t="s">
        <v>15</v>
      </c>
      <c r="M16" s="14" t="s">
        <v>302</v>
      </c>
      <c r="N16" s="14" t="s">
        <v>440</v>
      </c>
    </row>
    <row r="17" spans="1:14" x14ac:dyDescent="0.3">
      <c r="A17" s="14" t="s">
        <v>271</v>
      </c>
      <c r="B17" s="14" t="s">
        <v>270</v>
      </c>
      <c r="C17" s="14" t="s">
        <v>267</v>
      </c>
      <c r="D17">
        <v>17</v>
      </c>
      <c r="E17" s="14" t="s">
        <v>17</v>
      </c>
      <c r="G17">
        <v>65</v>
      </c>
      <c r="H17" s="14" t="s">
        <v>12</v>
      </c>
      <c r="I17" s="14" t="s">
        <v>11</v>
      </c>
      <c r="J17" s="14" t="s">
        <v>281</v>
      </c>
      <c r="K17" s="14" t="s">
        <v>282</v>
      </c>
      <c r="L17" s="14" t="s">
        <v>15</v>
      </c>
      <c r="M17" s="14" t="s">
        <v>303</v>
      </c>
      <c r="N17" s="14" t="s">
        <v>440</v>
      </c>
    </row>
    <row r="18" spans="1:14" x14ac:dyDescent="0.3">
      <c r="A18" s="14" t="s">
        <v>271</v>
      </c>
      <c r="B18" s="14" t="s">
        <v>270</v>
      </c>
      <c r="C18" s="14" t="s">
        <v>267</v>
      </c>
      <c r="D18">
        <v>18</v>
      </c>
      <c r="E18" s="14" t="s">
        <v>17</v>
      </c>
      <c r="G18">
        <v>66</v>
      </c>
      <c r="H18" s="14" t="s">
        <v>12</v>
      </c>
      <c r="I18" s="14" t="s">
        <v>11</v>
      </c>
      <c r="J18" s="14" t="s">
        <v>281</v>
      </c>
      <c r="K18" s="14" t="s">
        <v>282</v>
      </c>
      <c r="L18" s="14" t="s">
        <v>15</v>
      </c>
      <c r="M18" s="14" t="s">
        <v>304</v>
      </c>
      <c r="N18" s="14" t="s">
        <v>440</v>
      </c>
    </row>
    <row r="19" spans="1:14" x14ac:dyDescent="0.3">
      <c r="A19" s="14" t="s">
        <v>271</v>
      </c>
      <c r="B19" s="14" t="s">
        <v>270</v>
      </c>
      <c r="C19" s="14" t="s">
        <v>267</v>
      </c>
      <c r="D19">
        <v>19</v>
      </c>
      <c r="E19" s="14" t="s">
        <v>17</v>
      </c>
      <c r="G19">
        <v>67</v>
      </c>
      <c r="H19" s="14" t="s">
        <v>12</v>
      </c>
      <c r="I19" s="14" t="s">
        <v>11</v>
      </c>
      <c r="J19" s="14" t="s">
        <v>281</v>
      </c>
      <c r="K19" s="14" t="s">
        <v>282</v>
      </c>
      <c r="L19" s="14" t="s">
        <v>15</v>
      </c>
      <c r="M19" s="14" t="s">
        <v>305</v>
      </c>
      <c r="N19" s="14" t="s">
        <v>440</v>
      </c>
    </row>
    <row r="20" spans="1:14" x14ac:dyDescent="0.3">
      <c r="A20" s="14" t="s">
        <v>271</v>
      </c>
      <c r="B20" s="14" t="s">
        <v>270</v>
      </c>
      <c r="C20" s="14" t="s">
        <v>267</v>
      </c>
      <c r="D20">
        <v>20</v>
      </c>
      <c r="E20" s="14" t="s">
        <v>17</v>
      </c>
      <c r="G20">
        <v>68</v>
      </c>
      <c r="H20" s="14" t="s">
        <v>12</v>
      </c>
      <c r="I20" s="14" t="s">
        <v>11</v>
      </c>
      <c r="J20" s="14" t="s">
        <v>281</v>
      </c>
      <c r="K20" s="14" t="s">
        <v>282</v>
      </c>
      <c r="L20" s="14" t="s">
        <v>15</v>
      </c>
      <c r="M20" s="14" t="s">
        <v>306</v>
      </c>
      <c r="N20" s="14" t="s">
        <v>440</v>
      </c>
    </row>
    <row r="21" spans="1:14" x14ac:dyDescent="0.3">
      <c r="A21" s="14" t="s">
        <v>271</v>
      </c>
      <c r="B21" s="14" t="s">
        <v>270</v>
      </c>
      <c r="C21" s="14" t="s">
        <v>267</v>
      </c>
      <c r="D21">
        <v>21</v>
      </c>
      <c r="E21" s="14" t="s">
        <v>17</v>
      </c>
      <c r="G21">
        <v>69</v>
      </c>
      <c r="H21" s="14" t="s">
        <v>12</v>
      </c>
      <c r="I21" s="14" t="s">
        <v>11</v>
      </c>
      <c r="J21" s="14" t="s">
        <v>281</v>
      </c>
      <c r="K21" s="14" t="s">
        <v>282</v>
      </c>
      <c r="L21" s="14" t="s">
        <v>15</v>
      </c>
      <c r="M21" s="14" t="s">
        <v>307</v>
      </c>
      <c r="N21" s="14" t="s">
        <v>440</v>
      </c>
    </row>
    <row r="22" spans="1:14" x14ac:dyDescent="0.3">
      <c r="A22" s="14" t="s">
        <v>271</v>
      </c>
      <c r="B22" s="14" t="s">
        <v>270</v>
      </c>
      <c r="C22" s="14" t="s">
        <v>267</v>
      </c>
      <c r="D22">
        <v>22</v>
      </c>
      <c r="E22" s="14" t="s">
        <v>17</v>
      </c>
      <c r="G22">
        <v>70</v>
      </c>
      <c r="H22" s="14" t="s">
        <v>12</v>
      </c>
      <c r="I22" s="14" t="s">
        <v>11</v>
      </c>
      <c r="J22" s="14" t="s">
        <v>281</v>
      </c>
      <c r="K22" s="14" t="s">
        <v>282</v>
      </c>
      <c r="L22" s="14" t="s">
        <v>15</v>
      </c>
      <c r="M22" s="14" t="s">
        <v>308</v>
      </c>
      <c r="N22" s="14" t="s">
        <v>440</v>
      </c>
    </row>
    <row r="23" spans="1:14" x14ac:dyDescent="0.3">
      <c r="A23" s="14" t="s">
        <v>271</v>
      </c>
      <c r="B23" s="14" t="s">
        <v>270</v>
      </c>
      <c r="C23" s="14" t="s">
        <v>267</v>
      </c>
      <c r="D23">
        <v>23</v>
      </c>
      <c r="E23" s="14" t="s">
        <v>17</v>
      </c>
      <c r="G23">
        <v>71</v>
      </c>
      <c r="H23" s="14" t="s">
        <v>12</v>
      </c>
      <c r="I23" s="14" t="s">
        <v>11</v>
      </c>
      <c r="J23" s="14" t="s">
        <v>281</v>
      </c>
      <c r="K23" s="14" t="s">
        <v>282</v>
      </c>
      <c r="L23" s="14" t="s">
        <v>15</v>
      </c>
      <c r="M23" s="14" t="s">
        <v>309</v>
      </c>
      <c r="N23" s="14" t="s">
        <v>440</v>
      </c>
    </row>
    <row r="24" spans="1:14" x14ac:dyDescent="0.3">
      <c r="A24" s="14" t="s">
        <v>271</v>
      </c>
      <c r="B24" s="14" t="s">
        <v>270</v>
      </c>
      <c r="C24" s="14" t="s">
        <v>262</v>
      </c>
      <c r="D24">
        <v>24</v>
      </c>
      <c r="E24" s="14" t="s">
        <v>17</v>
      </c>
      <c r="G24">
        <v>72</v>
      </c>
      <c r="H24" s="14" t="s">
        <v>12</v>
      </c>
      <c r="I24" s="14" t="s">
        <v>11</v>
      </c>
      <c r="J24" s="14" t="s">
        <v>281</v>
      </c>
      <c r="K24" s="14" t="s">
        <v>282</v>
      </c>
      <c r="L24" s="14" t="s">
        <v>15</v>
      </c>
      <c r="M24" s="14" t="s">
        <v>310</v>
      </c>
      <c r="N24" s="14" t="s">
        <v>437</v>
      </c>
    </row>
    <row r="25" spans="1:14" x14ac:dyDescent="0.3">
      <c r="A25" s="14" t="s">
        <v>271</v>
      </c>
      <c r="B25" s="14" t="s">
        <v>270</v>
      </c>
      <c r="C25" s="14" t="s">
        <v>262</v>
      </c>
      <c r="D25">
        <v>25</v>
      </c>
      <c r="E25" s="14" t="s">
        <v>17</v>
      </c>
      <c r="G25">
        <v>73</v>
      </c>
      <c r="H25" s="14" t="s">
        <v>12</v>
      </c>
      <c r="I25" s="14" t="s">
        <v>11</v>
      </c>
      <c r="J25" s="14" t="s">
        <v>281</v>
      </c>
      <c r="K25" s="14" t="s">
        <v>282</v>
      </c>
      <c r="L25" s="14" t="s">
        <v>15</v>
      </c>
      <c r="M25" s="14" t="s">
        <v>311</v>
      </c>
      <c r="N25" s="14" t="s">
        <v>437</v>
      </c>
    </row>
    <row r="26" spans="1:14" x14ac:dyDescent="0.3">
      <c r="A26" s="14" t="s">
        <v>271</v>
      </c>
      <c r="B26" s="14" t="s">
        <v>270</v>
      </c>
      <c r="C26" s="14" t="s">
        <v>262</v>
      </c>
      <c r="D26">
        <v>26</v>
      </c>
      <c r="E26" s="14" t="s">
        <v>17</v>
      </c>
      <c r="G26">
        <v>74</v>
      </c>
      <c r="H26" s="14" t="s">
        <v>12</v>
      </c>
      <c r="I26" s="14" t="s">
        <v>11</v>
      </c>
      <c r="J26" s="14" t="s">
        <v>281</v>
      </c>
      <c r="K26" s="14" t="s">
        <v>282</v>
      </c>
      <c r="L26" s="14" t="s">
        <v>15</v>
      </c>
      <c r="M26" s="14" t="s">
        <v>312</v>
      </c>
      <c r="N26" s="14" t="s">
        <v>437</v>
      </c>
    </row>
    <row r="27" spans="1:14" x14ac:dyDescent="0.3">
      <c r="A27" s="14" t="s">
        <v>271</v>
      </c>
      <c r="B27" s="14" t="s">
        <v>270</v>
      </c>
      <c r="C27" s="14" t="s">
        <v>262</v>
      </c>
      <c r="D27">
        <v>27</v>
      </c>
      <c r="E27" s="14" t="s">
        <v>17</v>
      </c>
      <c r="G27">
        <v>75</v>
      </c>
      <c r="H27" s="14" t="s">
        <v>12</v>
      </c>
      <c r="I27" s="14" t="s">
        <v>11</v>
      </c>
      <c r="J27" s="14" t="s">
        <v>281</v>
      </c>
      <c r="K27" s="14" t="s">
        <v>282</v>
      </c>
      <c r="L27" s="14" t="s">
        <v>15</v>
      </c>
      <c r="M27" s="14" t="s">
        <v>313</v>
      </c>
      <c r="N27" s="14" t="s">
        <v>437</v>
      </c>
    </row>
    <row r="28" spans="1:14" x14ac:dyDescent="0.3">
      <c r="A28" s="14" t="s">
        <v>271</v>
      </c>
      <c r="B28" s="14" t="s">
        <v>270</v>
      </c>
      <c r="C28" s="14" t="s">
        <v>262</v>
      </c>
      <c r="D28">
        <v>28</v>
      </c>
      <c r="E28" s="14" t="s">
        <v>17</v>
      </c>
      <c r="G28">
        <v>76</v>
      </c>
      <c r="H28" s="14" t="s">
        <v>12</v>
      </c>
      <c r="I28" s="14" t="s">
        <v>11</v>
      </c>
      <c r="J28" s="14" t="s">
        <v>281</v>
      </c>
      <c r="K28" s="14" t="s">
        <v>282</v>
      </c>
      <c r="L28" s="14" t="s">
        <v>15</v>
      </c>
      <c r="M28" s="14" t="s">
        <v>314</v>
      </c>
      <c r="N28" s="14" t="s">
        <v>437</v>
      </c>
    </row>
    <row r="29" spans="1:14" x14ac:dyDescent="0.3">
      <c r="A29" s="14" t="s">
        <v>271</v>
      </c>
      <c r="B29" s="14" t="s">
        <v>270</v>
      </c>
      <c r="C29" s="14" t="s">
        <v>262</v>
      </c>
      <c r="D29">
        <v>29</v>
      </c>
      <c r="E29" s="14" t="s">
        <v>17</v>
      </c>
      <c r="G29">
        <v>77</v>
      </c>
      <c r="H29" s="14" t="s">
        <v>12</v>
      </c>
      <c r="I29" s="14" t="s">
        <v>11</v>
      </c>
      <c r="J29" s="14" t="s">
        <v>281</v>
      </c>
      <c r="K29" s="14" t="s">
        <v>282</v>
      </c>
      <c r="L29" s="14" t="s">
        <v>15</v>
      </c>
      <c r="M29" s="14" t="s">
        <v>315</v>
      </c>
      <c r="N29" s="14" t="s">
        <v>437</v>
      </c>
    </row>
    <row r="30" spans="1:14" x14ac:dyDescent="0.3">
      <c r="A30" s="14" t="s">
        <v>271</v>
      </c>
      <c r="B30" s="14" t="s">
        <v>270</v>
      </c>
      <c r="C30" s="14" t="s">
        <v>262</v>
      </c>
      <c r="D30">
        <v>30</v>
      </c>
      <c r="E30" s="14" t="s">
        <v>17</v>
      </c>
      <c r="G30">
        <v>78</v>
      </c>
      <c r="H30" s="14" t="s">
        <v>12</v>
      </c>
      <c r="I30" s="14" t="s">
        <v>11</v>
      </c>
      <c r="J30" s="14" t="s">
        <v>281</v>
      </c>
      <c r="K30" s="14" t="s">
        <v>282</v>
      </c>
      <c r="L30" s="14" t="s">
        <v>15</v>
      </c>
      <c r="M30" s="14" t="s">
        <v>316</v>
      </c>
      <c r="N30" s="14" t="s">
        <v>437</v>
      </c>
    </row>
    <row r="31" spans="1:14" x14ac:dyDescent="0.3">
      <c r="A31" s="14" t="s">
        <v>271</v>
      </c>
      <c r="B31" s="14" t="s">
        <v>270</v>
      </c>
      <c r="C31" s="14" t="s">
        <v>262</v>
      </c>
      <c r="D31">
        <v>31</v>
      </c>
      <c r="E31" s="14" t="s">
        <v>17</v>
      </c>
      <c r="G31">
        <v>79</v>
      </c>
      <c r="H31" s="14" t="s">
        <v>12</v>
      </c>
      <c r="I31" s="14" t="s">
        <v>11</v>
      </c>
      <c r="J31" s="14" t="s">
        <v>281</v>
      </c>
      <c r="K31" s="14" t="s">
        <v>282</v>
      </c>
      <c r="L31" s="14" t="s">
        <v>15</v>
      </c>
      <c r="M31" s="14" t="s">
        <v>317</v>
      </c>
      <c r="N31" s="14" t="s">
        <v>437</v>
      </c>
    </row>
    <row r="32" spans="1:14" x14ac:dyDescent="0.3">
      <c r="A32" s="14" t="s">
        <v>271</v>
      </c>
      <c r="B32" s="14" t="s">
        <v>270</v>
      </c>
      <c r="C32" s="14" t="s">
        <v>262</v>
      </c>
      <c r="D32">
        <v>32</v>
      </c>
      <c r="E32" s="14" t="s">
        <v>17</v>
      </c>
      <c r="G32">
        <v>80</v>
      </c>
      <c r="H32" s="14" t="s">
        <v>12</v>
      </c>
      <c r="I32" s="14" t="s">
        <v>11</v>
      </c>
      <c r="J32" s="14" t="s">
        <v>281</v>
      </c>
      <c r="K32" s="14" t="s">
        <v>282</v>
      </c>
      <c r="L32" s="14" t="s">
        <v>15</v>
      </c>
      <c r="M32" s="14" t="s">
        <v>318</v>
      </c>
      <c r="N32" s="14" t="s">
        <v>437</v>
      </c>
    </row>
    <row r="33" spans="1:14" x14ac:dyDescent="0.3">
      <c r="A33" s="14" t="s">
        <v>271</v>
      </c>
      <c r="B33" s="14" t="s">
        <v>270</v>
      </c>
      <c r="C33" s="14" t="s">
        <v>262</v>
      </c>
      <c r="D33">
        <v>33</v>
      </c>
      <c r="E33" s="14" t="s">
        <v>17</v>
      </c>
      <c r="G33">
        <v>81</v>
      </c>
      <c r="H33" s="14" t="s">
        <v>12</v>
      </c>
      <c r="I33" s="14" t="s">
        <v>11</v>
      </c>
      <c r="J33" s="14" t="s">
        <v>281</v>
      </c>
      <c r="K33" s="14" t="s">
        <v>282</v>
      </c>
      <c r="L33" s="14" t="s">
        <v>15</v>
      </c>
      <c r="M33" s="14" t="s">
        <v>319</v>
      </c>
      <c r="N33" s="14" t="s">
        <v>437</v>
      </c>
    </row>
    <row r="34" spans="1:14" x14ac:dyDescent="0.3">
      <c r="A34" s="14" t="s">
        <v>271</v>
      </c>
      <c r="B34" s="14" t="s">
        <v>270</v>
      </c>
      <c r="C34" s="14" t="s">
        <v>262</v>
      </c>
      <c r="D34">
        <v>34</v>
      </c>
      <c r="E34" s="14" t="s">
        <v>17</v>
      </c>
      <c r="G34">
        <v>82</v>
      </c>
      <c r="H34" s="14" t="s">
        <v>12</v>
      </c>
      <c r="I34" s="14" t="s">
        <v>11</v>
      </c>
      <c r="J34" s="14" t="s">
        <v>281</v>
      </c>
      <c r="K34" s="14" t="s">
        <v>282</v>
      </c>
      <c r="L34" s="14" t="s">
        <v>15</v>
      </c>
      <c r="M34" s="14" t="s">
        <v>320</v>
      </c>
      <c r="N34" s="14" t="s">
        <v>437</v>
      </c>
    </row>
    <row r="35" spans="1:14" x14ac:dyDescent="0.3">
      <c r="A35" s="14" t="s">
        <v>271</v>
      </c>
      <c r="B35" s="14" t="s">
        <v>270</v>
      </c>
      <c r="C35" s="14" t="s">
        <v>262</v>
      </c>
      <c r="D35">
        <v>35</v>
      </c>
      <c r="E35" s="14" t="s">
        <v>17</v>
      </c>
      <c r="G35">
        <v>83</v>
      </c>
      <c r="H35" s="14" t="s">
        <v>12</v>
      </c>
      <c r="I35" s="14" t="s">
        <v>11</v>
      </c>
      <c r="J35" s="14" t="s">
        <v>281</v>
      </c>
      <c r="K35" s="14" t="s">
        <v>282</v>
      </c>
      <c r="L35" s="14" t="s">
        <v>15</v>
      </c>
      <c r="M35" s="14" t="s">
        <v>321</v>
      </c>
      <c r="N35" s="14" t="s">
        <v>437</v>
      </c>
    </row>
    <row r="36" spans="1:14" x14ac:dyDescent="0.3">
      <c r="A36" s="14" t="s">
        <v>271</v>
      </c>
      <c r="B36" s="14" t="s">
        <v>270</v>
      </c>
      <c r="C36" s="14" t="s">
        <v>262</v>
      </c>
      <c r="D36">
        <v>36</v>
      </c>
      <c r="E36" s="14" t="s">
        <v>17</v>
      </c>
      <c r="G36">
        <v>84</v>
      </c>
      <c r="H36" s="14" t="s">
        <v>12</v>
      </c>
      <c r="I36" s="14" t="s">
        <v>11</v>
      </c>
      <c r="J36" s="14" t="s">
        <v>281</v>
      </c>
      <c r="K36" s="14" t="s">
        <v>282</v>
      </c>
      <c r="L36" s="14" t="s">
        <v>15</v>
      </c>
      <c r="M36" s="14" t="s">
        <v>322</v>
      </c>
      <c r="N36" s="14" t="s">
        <v>437</v>
      </c>
    </row>
    <row r="37" spans="1:14" x14ac:dyDescent="0.3">
      <c r="A37" s="14" t="s">
        <v>271</v>
      </c>
      <c r="B37" s="14" t="s">
        <v>270</v>
      </c>
      <c r="C37" s="14" t="s">
        <v>262</v>
      </c>
      <c r="D37">
        <v>37</v>
      </c>
      <c r="E37" s="14" t="s">
        <v>17</v>
      </c>
      <c r="G37">
        <v>85</v>
      </c>
      <c r="H37" s="14" t="s">
        <v>12</v>
      </c>
      <c r="I37" s="14" t="s">
        <v>11</v>
      </c>
      <c r="J37" s="14" t="s">
        <v>281</v>
      </c>
      <c r="K37" s="14" t="s">
        <v>282</v>
      </c>
      <c r="L37" s="14" t="s">
        <v>15</v>
      </c>
      <c r="M37" s="14" t="s">
        <v>323</v>
      </c>
      <c r="N37" s="14" t="s">
        <v>437</v>
      </c>
    </row>
    <row r="38" spans="1:14" x14ac:dyDescent="0.3">
      <c r="A38" s="14" t="s">
        <v>271</v>
      </c>
      <c r="B38" s="14" t="s">
        <v>270</v>
      </c>
      <c r="C38" s="14" t="s">
        <v>262</v>
      </c>
      <c r="D38">
        <v>38</v>
      </c>
      <c r="E38" s="14" t="s">
        <v>17</v>
      </c>
      <c r="G38">
        <v>86</v>
      </c>
      <c r="H38" s="14" t="s">
        <v>12</v>
      </c>
      <c r="I38" s="14" t="s">
        <v>11</v>
      </c>
      <c r="J38" s="14" t="s">
        <v>281</v>
      </c>
      <c r="K38" s="14" t="s">
        <v>282</v>
      </c>
      <c r="L38" s="14" t="s">
        <v>15</v>
      </c>
      <c r="M38" s="14" t="s">
        <v>324</v>
      </c>
      <c r="N38" s="14" t="s">
        <v>437</v>
      </c>
    </row>
    <row r="39" spans="1:14" x14ac:dyDescent="0.3">
      <c r="A39" s="14" t="s">
        <v>271</v>
      </c>
      <c r="B39" s="14" t="s">
        <v>270</v>
      </c>
      <c r="C39" s="14" t="s">
        <v>262</v>
      </c>
      <c r="D39">
        <v>39</v>
      </c>
      <c r="E39" s="14" t="s">
        <v>17</v>
      </c>
      <c r="G39">
        <v>87</v>
      </c>
      <c r="H39" s="14" t="s">
        <v>12</v>
      </c>
      <c r="I39" s="14" t="s">
        <v>11</v>
      </c>
      <c r="J39" s="14" t="s">
        <v>281</v>
      </c>
      <c r="K39" s="14" t="s">
        <v>282</v>
      </c>
      <c r="L39" s="14" t="s">
        <v>15</v>
      </c>
      <c r="M39" s="14" t="s">
        <v>325</v>
      </c>
      <c r="N39" s="14" t="s">
        <v>437</v>
      </c>
    </row>
    <row r="40" spans="1:14" x14ac:dyDescent="0.3">
      <c r="A40" s="14" t="s">
        <v>271</v>
      </c>
      <c r="B40" s="14" t="s">
        <v>270</v>
      </c>
      <c r="C40" s="14" t="s">
        <v>262</v>
      </c>
      <c r="D40">
        <v>40</v>
      </c>
      <c r="E40" s="14" t="s">
        <v>17</v>
      </c>
      <c r="G40">
        <v>88</v>
      </c>
      <c r="H40" s="14" t="s">
        <v>12</v>
      </c>
      <c r="I40" s="14" t="s">
        <v>11</v>
      </c>
      <c r="J40" s="14" t="s">
        <v>281</v>
      </c>
      <c r="K40" s="14" t="s">
        <v>282</v>
      </c>
      <c r="L40" s="14" t="s">
        <v>15</v>
      </c>
      <c r="M40" s="14" t="s">
        <v>326</v>
      </c>
      <c r="N40" s="14" t="s">
        <v>437</v>
      </c>
    </row>
    <row r="41" spans="1:14" x14ac:dyDescent="0.3">
      <c r="A41" s="14" t="s">
        <v>271</v>
      </c>
      <c r="B41" s="14" t="s">
        <v>270</v>
      </c>
      <c r="C41" s="14" t="s">
        <v>262</v>
      </c>
      <c r="D41">
        <v>41</v>
      </c>
      <c r="E41" s="14" t="s">
        <v>17</v>
      </c>
      <c r="G41">
        <v>89</v>
      </c>
      <c r="H41" s="14" t="s">
        <v>12</v>
      </c>
      <c r="I41" s="14" t="s">
        <v>11</v>
      </c>
      <c r="J41" s="14" t="s">
        <v>281</v>
      </c>
      <c r="K41" s="14" t="s">
        <v>282</v>
      </c>
      <c r="L41" s="14" t="s">
        <v>15</v>
      </c>
      <c r="M41" s="14" t="s">
        <v>327</v>
      </c>
      <c r="N41" s="14" t="s">
        <v>437</v>
      </c>
    </row>
    <row r="42" spans="1:14" x14ac:dyDescent="0.3">
      <c r="A42" s="14" t="s">
        <v>271</v>
      </c>
      <c r="B42" s="14" t="s">
        <v>270</v>
      </c>
      <c r="C42" s="14" t="s">
        <v>262</v>
      </c>
      <c r="D42">
        <v>42</v>
      </c>
      <c r="E42" s="14" t="s">
        <v>17</v>
      </c>
      <c r="G42">
        <v>90</v>
      </c>
      <c r="H42" s="14" t="s">
        <v>12</v>
      </c>
      <c r="I42" s="14" t="s">
        <v>11</v>
      </c>
      <c r="J42" s="14" t="s">
        <v>281</v>
      </c>
      <c r="K42" s="14" t="s">
        <v>282</v>
      </c>
      <c r="L42" s="14" t="s">
        <v>15</v>
      </c>
      <c r="M42" s="14" t="s">
        <v>328</v>
      </c>
      <c r="N42" s="14" t="s">
        <v>437</v>
      </c>
    </row>
    <row r="43" spans="1:14" x14ac:dyDescent="0.3">
      <c r="A43" s="14" t="s">
        <v>271</v>
      </c>
      <c r="B43" s="14" t="s">
        <v>270</v>
      </c>
      <c r="C43" s="14" t="s">
        <v>262</v>
      </c>
      <c r="D43">
        <v>43</v>
      </c>
      <c r="E43" s="14" t="s">
        <v>17</v>
      </c>
      <c r="G43">
        <v>91</v>
      </c>
      <c r="H43" s="14" t="s">
        <v>12</v>
      </c>
      <c r="I43" s="14" t="s">
        <v>11</v>
      </c>
      <c r="J43" s="14" t="s">
        <v>281</v>
      </c>
      <c r="K43" s="14" t="s">
        <v>282</v>
      </c>
      <c r="L43" s="14" t="s">
        <v>15</v>
      </c>
      <c r="M43" s="14" t="s">
        <v>329</v>
      </c>
      <c r="N43" s="14" t="s">
        <v>437</v>
      </c>
    </row>
    <row r="44" spans="1:14" x14ac:dyDescent="0.3">
      <c r="A44" s="14" t="s">
        <v>271</v>
      </c>
      <c r="B44" s="14" t="s">
        <v>270</v>
      </c>
      <c r="C44" s="14" t="s">
        <v>262</v>
      </c>
      <c r="D44">
        <v>44</v>
      </c>
      <c r="E44" s="14" t="s">
        <v>17</v>
      </c>
      <c r="G44">
        <v>92</v>
      </c>
      <c r="H44" s="14" t="s">
        <v>12</v>
      </c>
      <c r="I44" s="14" t="s">
        <v>11</v>
      </c>
      <c r="J44" s="14" t="s">
        <v>281</v>
      </c>
      <c r="K44" s="14" t="s">
        <v>282</v>
      </c>
      <c r="L44" s="14" t="s">
        <v>15</v>
      </c>
      <c r="M44" s="14" t="s">
        <v>330</v>
      </c>
      <c r="N44" s="14" t="s">
        <v>437</v>
      </c>
    </row>
    <row r="45" spans="1:14" x14ac:dyDescent="0.3">
      <c r="A45" s="14" t="s">
        <v>271</v>
      </c>
      <c r="B45" s="14" t="s">
        <v>270</v>
      </c>
      <c r="C45" s="14" t="s">
        <v>262</v>
      </c>
      <c r="D45">
        <v>45</v>
      </c>
      <c r="E45" s="14" t="s">
        <v>17</v>
      </c>
      <c r="G45">
        <v>93</v>
      </c>
      <c r="H45" s="14" t="s">
        <v>12</v>
      </c>
      <c r="I45" s="14" t="s">
        <v>11</v>
      </c>
      <c r="J45" s="14" t="s">
        <v>281</v>
      </c>
      <c r="K45" s="14" t="s">
        <v>282</v>
      </c>
      <c r="L45" s="14" t="s">
        <v>15</v>
      </c>
      <c r="M45" s="14" t="s">
        <v>331</v>
      </c>
      <c r="N45" s="14" t="s">
        <v>437</v>
      </c>
    </row>
    <row r="46" spans="1:14" x14ac:dyDescent="0.3">
      <c r="A46" s="14" t="s">
        <v>271</v>
      </c>
      <c r="B46" s="14" t="s">
        <v>270</v>
      </c>
      <c r="C46" s="14" t="s">
        <v>262</v>
      </c>
      <c r="D46">
        <v>46</v>
      </c>
      <c r="E46" s="14" t="s">
        <v>17</v>
      </c>
      <c r="G46">
        <v>94</v>
      </c>
      <c r="H46" s="14" t="s">
        <v>12</v>
      </c>
      <c r="I46" s="14" t="s">
        <v>11</v>
      </c>
      <c r="J46" s="14" t="s">
        <v>281</v>
      </c>
      <c r="K46" s="14" t="s">
        <v>282</v>
      </c>
      <c r="L46" s="14" t="s">
        <v>15</v>
      </c>
      <c r="M46" s="14" t="s">
        <v>332</v>
      </c>
      <c r="N46" s="14" t="s">
        <v>437</v>
      </c>
    </row>
    <row r="47" spans="1:14" x14ac:dyDescent="0.3">
      <c r="A47" s="14" t="s">
        <v>271</v>
      </c>
      <c r="B47" s="14" t="s">
        <v>270</v>
      </c>
      <c r="C47" s="14" t="s">
        <v>262</v>
      </c>
      <c r="D47">
        <v>47</v>
      </c>
      <c r="E47" s="14" t="s">
        <v>17</v>
      </c>
      <c r="G47">
        <v>95</v>
      </c>
      <c r="H47" s="14" t="s">
        <v>12</v>
      </c>
      <c r="I47" s="14" t="s">
        <v>11</v>
      </c>
      <c r="J47" s="14" t="s">
        <v>281</v>
      </c>
      <c r="K47" s="14" t="s">
        <v>282</v>
      </c>
      <c r="L47" s="14" t="s">
        <v>15</v>
      </c>
      <c r="M47" s="14" t="s">
        <v>333</v>
      </c>
      <c r="N47" s="14" t="s">
        <v>437</v>
      </c>
    </row>
    <row r="48" spans="1:14" x14ac:dyDescent="0.3">
      <c r="A48" s="14" t="s">
        <v>271</v>
      </c>
      <c r="B48" s="14" t="s">
        <v>270</v>
      </c>
      <c r="C48" s="14" t="s">
        <v>264</v>
      </c>
      <c r="D48">
        <v>48</v>
      </c>
      <c r="E48" s="14" t="s">
        <v>17</v>
      </c>
      <c r="G48">
        <v>96</v>
      </c>
      <c r="H48" s="14" t="s">
        <v>12</v>
      </c>
      <c r="I48" s="14" t="s">
        <v>11</v>
      </c>
      <c r="J48" s="14" t="s">
        <v>281</v>
      </c>
      <c r="K48" s="14" t="s">
        <v>282</v>
      </c>
      <c r="L48" s="14" t="s">
        <v>15</v>
      </c>
      <c r="M48" s="14" t="s">
        <v>334</v>
      </c>
      <c r="N48" s="14" t="s">
        <v>438</v>
      </c>
    </row>
    <row r="49" spans="1:14" x14ac:dyDescent="0.3">
      <c r="A49" s="14" t="s">
        <v>271</v>
      </c>
      <c r="B49" s="14" t="s">
        <v>270</v>
      </c>
      <c r="C49" s="14" t="s">
        <v>264</v>
      </c>
      <c r="D49">
        <v>49</v>
      </c>
      <c r="E49" s="14" t="s">
        <v>17</v>
      </c>
      <c r="G49">
        <v>97</v>
      </c>
      <c r="H49" s="14" t="s">
        <v>12</v>
      </c>
      <c r="I49" s="14" t="s">
        <v>11</v>
      </c>
      <c r="J49" s="14" t="s">
        <v>281</v>
      </c>
      <c r="K49" s="14" t="s">
        <v>282</v>
      </c>
      <c r="L49" s="14" t="s">
        <v>15</v>
      </c>
      <c r="M49" s="14" t="s">
        <v>335</v>
      </c>
      <c r="N49" s="14" t="s">
        <v>438</v>
      </c>
    </row>
    <row r="50" spans="1:14" x14ac:dyDescent="0.3">
      <c r="A50" s="14" t="s">
        <v>271</v>
      </c>
      <c r="B50" s="14" t="s">
        <v>270</v>
      </c>
      <c r="C50" s="14" t="s">
        <v>264</v>
      </c>
      <c r="D50">
        <v>50</v>
      </c>
      <c r="E50" s="14" t="s">
        <v>17</v>
      </c>
      <c r="G50">
        <v>98</v>
      </c>
      <c r="H50" s="14" t="s">
        <v>12</v>
      </c>
      <c r="I50" s="14" t="s">
        <v>11</v>
      </c>
      <c r="J50" s="14" t="s">
        <v>281</v>
      </c>
      <c r="K50" s="14" t="s">
        <v>282</v>
      </c>
      <c r="L50" s="14" t="s">
        <v>15</v>
      </c>
      <c r="M50" s="14" t="s">
        <v>336</v>
      </c>
      <c r="N50" s="14" t="s">
        <v>438</v>
      </c>
    </row>
    <row r="51" spans="1:14" x14ac:dyDescent="0.3">
      <c r="A51" s="14" t="s">
        <v>271</v>
      </c>
      <c r="B51" s="14" t="s">
        <v>270</v>
      </c>
      <c r="C51" s="14" t="s">
        <v>261</v>
      </c>
      <c r="D51">
        <v>51</v>
      </c>
      <c r="E51" s="14" t="s">
        <v>17</v>
      </c>
      <c r="G51">
        <v>99</v>
      </c>
      <c r="H51" s="14" t="s">
        <v>12</v>
      </c>
      <c r="I51" s="14" t="s">
        <v>11</v>
      </c>
      <c r="J51" s="14" t="s">
        <v>281</v>
      </c>
      <c r="K51" s="14" t="s">
        <v>282</v>
      </c>
      <c r="L51" s="14" t="s">
        <v>15</v>
      </c>
      <c r="M51" s="14" t="s">
        <v>337</v>
      </c>
      <c r="N51" s="14" t="s">
        <v>441</v>
      </c>
    </row>
    <row r="52" spans="1:14" x14ac:dyDescent="0.3">
      <c r="A52" s="14" t="s">
        <v>271</v>
      </c>
      <c r="B52" s="14" t="s">
        <v>270</v>
      </c>
      <c r="C52" s="14" t="s">
        <v>262</v>
      </c>
      <c r="D52">
        <v>52</v>
      </c>
      <c r="E52" s="14" t="s">
        <v>17</v>
      </c>
      <c r="G52">
        <v>100</v>
      </c>
      <c r="H52" s="14" t="s">
        <v>12</v>
      </c>
      <c r="I52" s="14" t="s">
        <v>11</v>
      </c>
      <c r="J52" s="14" t="s">
        <v>281</v>
      </c>
      <c r="K52" s="14" t="s">
        <v>282</v>
      </c>
      <c r="L52" s="14" t="s">
        <v>15</v>
      </c>
      <c r="M52" s="14" t="s">
        <v>338</v>
      </c>
      <c r="N52" s="14" t="s">
        <v>437</v>
      </c>
    </row>
    <row r="53" spans="1:14" x14ac:dyDescent="0.3">
      <c r="A53" s="14" t="s">
        <v>271</v>
      </c>
      <c r="B53" s="14" t="s">
        <v>270</v>
      </c>
      <c r="C53" s="14" t="s">
        <v>264</v>
      </c>
      <c r="D53">
        <v>53</v>
      </c>
      <c r="E53" s="14" t="s">
        <v>17</v>
      </c>
      <c r="G53">
        <v>101</v>
      </c>
      <c r="H53" s="14" t="s">
        <v>12</v>
      </c>
      <c r="I53" s="14" t="s">
        <v>11</v>
      </c>
      <c r="J53" s="14" t="s">
        <v>281</v>
      </c>
      <c r="K53" s="14" t="s">
        <v>282</v>
      </c>
      <c r="L53" s="14" t="s">
        <v>15</v>
      </c>
      <c r="M53" s="14" t="s">
        <v>339</v>
      </c>
      <c r="N53" s="14" t="s">
        <v>438</v>
      </c>
    </row>
    <row r="54" spans="1:14" x14ac:dyDescent="0.3">
      <c r="A54" s="14" t="s">
        <v>271</v>
      </c>
      <c r="B54" s="14" t="s">
        <v>270</v>
      </c>
      <c r="C54" s="14" t="s">
        <v>262</v>
      </c>
      <c r="D54">
        <v>54</v>
      </c>
      <c r="E54" s="14" t="s">
        <v>17</v>
      </c>
      <c r="G54">
        <v>102</v>
      </c>
      <c r="H54" s="14" t="s">
        <v>12</v>
      </c>
      <c r="I54" s="14" t="s">
        <v>11</v>
      </c>
      <c r="J54" s="14" t="s">
        <v>281</v>
      </c>
      <c r="K54" s="14" t="s">
        <v>282</v>
      </c>
      <c r="L54" s="14" t="s">
        <v>15</v>
      </c>
      <c r="M54" s="14" t="s">
        <v>340</v>
      </c>
      <c r="N54" s="14" t="s">
        <v>437</v>
      </c>
    </row>
    <row r="55" spans="1:14" x14ac:dyDescent="0.3">
      <c r="A55" s="14" t="s">
        <v>271</v>
      </c>
      <c r="B55" s="14" t="s">
        <v>270</v>
      </c>
      <c r="C55" s="14" t="s">
        <v>261</v>
      </c>
      <c r="D55">
        <v>55</v>
      </c>
      <c r="E55" s="14" t="s">
        <v>17</v>
      </c>
      <c r="G55">
        <v>103</v>
      </c>
      <c r="H55" s="14" t="s">
        <v>12</v>
      </c>
      <c r="I55" s="14" t="s">
        <v>11</v>
      </c>
      <c r="J55" s="14" t="s">
        <v>281</v>
      </c>
      <c r="K55" s="14" t="s">
        <v>282</v>
      </c>
      <c r="L55" s="14" t="s">
        <v>15</v>
      </c>
      <c r="M55" s="14" t="s">
        <v>341</v>
      </c>
      <c r="N55" s="14" t="s">
        <v>441</v>
      </c>
    </row>
    <row r="56" spans="1:14" x14ac:dyDescent="0.3">
      <c r="A56" s="14" t="s">
        <v>271</v>
      </c>
      <c r="B56" s="14" t="s">
        <v>270</v>
      </c>
      <c r="C56" s="14" t="s">
        <v>264</v>
      </c>
      <c r="D56">
        <v>56</v>
      </c>
      <c r="E56" s="14" t="s">
        <v>17</v>
      </c>
      <c r="G56">
        <v>104</v>
      </c>
      <c r="H56" s="14" t="s">
        <v>12</v>
      </c>
      <c r="I56" s="14" t="s">
        <v>11</v>
      </c>
      <c r="J56" s="14" t="s">
        <v>281</v>
      </c>
      <c r="K56" s="14" t="s">
        <v>282</v>
      </c>
      <c r="L56" s="14" t="s">
        <v>15</v>
      </c>
      <c r="M56" s="14" t="s">
        <v>342</v>
      </c>
      <c r="N56" s="14" t="s">
        <v>438</v>
      </c>
    </row>
    <row r="57" spans="1:14" x14ac:dyDescent="0.3">
      <c r="A57" s="14" t="s">
        <v>271</v>
      </c>
      <c r="B57" s="14" t="s">
        <v>270</v>
      </c>
      <c r="C57" s="14" t="s">
        <v>262</v>
      </c>
      <c r="D57">
        <v>57</v>
      </c>
      <c r="E57" s="14" t="s">
        <v>17</v>
      </c>
      <c r="G57">
        <v>105</v>
      </c>
      <c r="H57" s="14" t="s">
        <v>12</v>
      </c>
      <c r="I57" s="14" t="s">
        <v>11</v>
      </c>
      <c r="J57" s="14" t="s">
        <v>281</v>
      </c>
      <c r="K57" s="14" t="s">
        <v>282</v>
      </c>
      <c r="L57" s="14" t="s">
        <v>15</v>
      </c>
      <c r="M57" s="14" t="s">
        <v>343</v>
      </c>
      <c r="N57" s="14" t="s">
        <v>437</v>
      </c>
    </row>
    <row r="58" spans="1:14" x14ac:dyDescent="0.3">
      <c r="A58" s="14" t="s">
        <v>271</v>
      </c>
      <c r="B58" s="14" t="s">
        <v>270</v>
      </c>
      <c r="C58" s="14" t="s">
        <v>262</v>
      </c>
      <c r="D58">
        <v>58</v>
      </c>
      <c r="E58" s="14" t="s">
        <v>17</v>
      </c>
      <c r="G58">
        <v>106</v>
      </c>
      <c r="H58" s="14" t="s">
        <v>12</v>
      </c>
      <c r="I58" s="14" t="s">
        <v>11</v>
      </c>
      <c r="J58" s="14" t="s">
        <v>281</v>
      </c>
      <c r="K58" s="14" t="s">
        <v>282</v>
      </c>
      <c r="L58" s="14" t="s">
        <v>15</v>
      </c>
      <c r="M58" s="14" t="s">
        <v>344</v>
      </c>
      <c r="N58" s="14" t="s">
        <v>437</v>
      </c>
    </row>
    <row r="59" spans="1:14" x14ac:dyDescent="0.3">
      <c r="A59" s="14" t="s">
        <v>271</v>
      </c>
      <c r="B59" s="14" t="s">
        <v>270</v>
      </c>
      <c r="C59" s="14" t="s">
        <v>263</v>
      </c>
      <c r="D59">
        <v>59</v>
      </c>
      <c r="E59" s="14" t="s">
        <v>17</v>
      </c>
      <c r="G59">
        <v>107</v>
      </c>
      <c r="H59" s="14" t="s">
        <v>12</v>
      </c>
      <c r="I59" s="14" t="s">
        <v>11</v>
      </c>
      <c r="J59" s="14" t="s">
        <v>281</v>
      </c>
      <c r="K59" s="14" t="s">
        <v>282</v>
      </c>
      <c r="L59" s="14" t="s">
        <v>15</v>
      </c>
      <c r="M59" s="14" t="s">
        <v>345</v>
      </c>
      <c r="N59" s="14" t="s">
        <v>442</v>
      </c>
    </row>
    <row r="60" spans="1:14" x14ac:dyDescent="0.3">
      <c r="A60" s="14" t="s">
        <v>271</v>
      </c>
      <c r="B60" s="14" t="s">
        <v>270</v>
      </c>
      <c r="C60" s="14" t="s">
        <v>263</v>
      </c>
      <c r="D60">
        <v>60</v>
      </c>
      <c r="E60" s="14" t="s">
        <v>17</v>
      </c>
      <c r="G60">
        <v>108</v>
      </c>
      <c r="H60" s="14" t="s">
        <v>12</v>
      </c>
      <c r="I60" s="14" t="s">
        <v>11</v>
      </c>
      <c r="J60" s="14" t="s">
        <v>281</v>
      </c>
      <c r="K60" s="14" t="s">
        <v>282</v>
      </c>
      <c r="L60" s="14" t="s">
        <v>15</v>
      </c>
      <c r="M60" s="14" t="s">
        <v>346</v>
      </c>
      <c r="N60" s="14" t="s">
        <v>442</v>
      </c>
    </row>
    <row r="61" spans="1:14" x14ac:dyDescent="0.3">
      <c r="A61" s="14" t="s">
        <v>271</v>
      </c>
      <c r="B61" s="14" t="s">
        <v>270</v>
      </c>
      <c r="C61" s="14" t="s">
        <v>265</v>
      </c>
      <c r="D61">
        <v>61</v>
      </c>
      <c r="E61" s="14" t="s">
        <v>17</v>
      </c>
      <c r="G61">
        <v>109</v>
      </c>
      <c r="H61" s="14" t="s">
        <v>12</v>
      </c>
      <c r="I61" s="14" t="s">
        <v>11</v>
      </c>
      <c r="J61" s="14" t="s">
        <v>281</v>
      </c>
      <c r="K61" s="14" t="s">
        <v>282</v>
      </c>
      <c r="L61" s="14" t="s">
        <v>15</v>
      </c>
      <c r="M61" s="14" t="s">
        <v>347</v>
      </c>
      <c r="N61" s="14" t="s">
        <v>443</v>
      </c>
    </row>
    <row r="62" spans="1:14" x14ac:dyDescent="0.3">
      <c r="A62" s="14" t="s">
        <v>271</v>
      </c>
      <c r="B62" s="14" t="s">
        <v>270</v>
      </c>
      <c r="C62" s="14" t="s">
        <v>264</v>
      </c>
      <c r="D62">
        <v>62</v>
      </c>
      <c r="E62" s="14" t="s">
        <v>17</v>
      </c>
      <c r="G62">
        <v>110</v>
      </c>
      <c r="H62" s="14" t="s">
        <v>12</v>
      </c>
      <c r="I62" s="14" t="s">
        <v>11</v>
      </c>
      <c r="J62" s="14" t="s">
        <v>281</v>
      </c>
      <c r="K62" s="14" t="s">
        <v>282</v>
      </c>
      <c r="L62" s="14" t="s">
        <v>15</v>
      </c>
      <c r="M62" s="14" t="s">
        <v>348</v>
      </c>
      <c r="N62" s="14" t="s">
        <v>438</v>
      </c>
    </row>
    <row r="63" spans="1:14" x14ac:dyDescent="0.3">
      <c r="A63" s="14" t="s">
        <v>271</v>
      </c>
      <c r="B63" s="14" t="s">
        <v>270</v>
      </c>
      <c r="C63" s="14" t="s">
        <v>264</v>
      </c>
      <c r="D63">
        <v>63</v>
      </c>
      <c r="E63" s="14" t="s">
        <v>17</v>
      </c>
      <c r="G63">
        <v>111</v>
      </c>
      <c r="H63" s="14" t="s">
        <v>12</v>
      </c>
      <c r="I63" s="14" t="s">
        <v>11</v>
      </c>
      <c r="J63" s="14" t="s">
        <v>281</v>
      </c>
      <c r="K63" s="14" t="s">
        <v>282</v>
      </c>
      <c r="L63" s="14" t="s">
        <v>15</v>
      </c>
      <c r="M63" s="14" t="s">
        <v>349</v>
      </c>
      <c r="N63" s="14" t="s">
        <v>438</v>
      </c>
    </row>
    <row r="64" spans="1:14" x14ac:dyDescent="0.3">
      <c r="A64" s="14" t="s">
        <v>271</v>
      </c>
      <c r="B64" s="14" t="s">
        <v>270</v>
      </c>
      <c r="C64" s="14" t="s">
        <v>262</v>
      </c>
      <c r="D64">
        <v>64</v>
      </c>
      <c r="E64" s="14" t="s">
        <v>17</v>
      </c>
      <c r="G64">
        <v>112</v>
      </c>
      <c r="H64" s="14" t="s">
        <v>12</v>
      </c>
      <c r="I64" s="14" t="s">
        <v>11</v>
      </c>
      <c r="J64" s="14" t="s">
        <v>281</v>
      </c>
      <c r="K64" s="14" t="s">
        <v>282</v>
      </c>
      <c r="L64" s="14" t="s">
        <v>15</v>
      </c>
      <c r="M64" s="14" t="s">
        <v>350</v>
      </c>
      <c r="N64" s="14" t="s">
        <v>437</v>
      </c>
    </row>
    <row r="65" spans="1:14" x14ac:dyDescent="0.3">
      <c r="A65" s="14" t="s">
        <v>271</v>
      </c>
      <c r="B65" s="14" t="s">
        <v>270</v>
      </c>
      <c r="C65" s="14" t="s">
        <v>262</v>
      </c>
      <c r="D65">
        <v>65</v>
      </c>
      <c r="E65" s="14" t="s">
        <v>17</v>
      </c>
      <c r="G65">
        <v>113</v>
      </c>
      <c r="H65" s="14" t="s">
        <v>12</v>
      </c>
      <c r="I65" s="14" t="s">
        <v>11</v>
      </c>
      <c r="J65" s="14" t="s">
        <v>281</v>
      </c>
      <c r="K65" s="14" t="s">
        <v>282</v>
      </c>
      <c r="L65" s="14" t="s">
        <v>15</v>
      </c>
      <c r="M65" s="14" t="s">
        <v>351</v>
      </c>
      <c r="N65" s="14" t="s">
        <v>437</v>
      </c>
    </row>
    <row r="66" spans="1:14" x14ac:dyDescent="0.3">
      <c r="A66" s="14" t="s">
        <v>271</v>
      </c>
      <c r="B66" s="14" t="s">
        <v>270</v>
      </c>
      <c r="C66" s="14" t="s">
        <v>263</v>
      </c>
      <c r="D66">
        <v>66</v>
      </c>
      <c r="E66" s="14" t="s">
        <v>17</v>
      </c>
      <c r="G66">
        <v>114</v>
      </c>
      <c r="H66" s="14" t="s">
        <v>12</v>
      </c>
      <c r="I66" s="14" t="s">
        <v>11</v>
      </c>
      <c r="J66" s="14" t="s">
        <v>281</v>
      </c>
      <c r="K66" s="14" t="s">
        <v>282</v>
      </c>
      <c r="L66" s="14" t="s">
        <v>15</v>
      </c>
      <c r="M66" s="14" t="s">
        <v>352</v>
      </c>
      <c r="N66" s="14" t="s">
        <v>442</v>
      </c>
    </row>
    <row r="67" spans="1:14" x14ac:dyDescent="0.3">
      <c r="A67" s="14" t="s">
        <v>271</v>
      </c>
      <c r="B67" s="14" t="s">
        <v>270</v>
      </c>
      <c r="C67" s="14" t="s">
        <v>264</v>
      </c>
      <c r="D67">
        <v>67</v>
      </c>
      <c r="E67" s="14" t="s">
        <v>17</v>
      </c>
      <c r="G67">
        <v>115</v>
      </c>
      <c r="H67" s="14" t="s">
        <v>12</v>
      </c>
      <c r="I67" s="14" t="s">
        <v>11</v>
      </c>
      <c r="J67" s="14" t="s">
        <v>281</v>
      </c>
      <c r="K67" s="14" t="s">
        <v>282</v>
      </c>
      <c r="L67" s="14" t="s">
        <v>15</v>
      </c>
      <c r="M67" s="14" t="s">
        <v>353</v>
      </c>
      <c r="N67" s="14" t="s">
        <v>438</v>
      </c>
    </row>
    <row r="68" spans="1:14" x14ac:dyDescent="0.3">
      <c r="A68" s="14" t="s">
        <v>271</v>
      </c>
      <c r="B68" s="14" t="s">
        <v>270</v>
      </c>
      <c r="C68" s="14" t="s">
        <v>262</v>
      </c>
      <c r="D68">
        <v>68</v>
      </c>
      <c r="E68" s="14" t="s">
        <v>17</v>
      </c>
      <c r="G68">
        <v>116</v>
      </c>
      <c r="H68" s="14" t="s">
        <v>12</v>
      </c>
      <c r="I68" s="14" t="s">
        <v>11</v>
      </c>
      <c r="J68" s="14" t="s">
        <v>281</v>
      </c>
      <c r="K68" s="14" t="s">
        <v>282</v>
      </c>
      <c r="L68" s="14" t="s">
        <v>15</v>
      </c>
      <c r="M68" s="14" t="s">
        <v>354</v>
      </c>
      <c r="N68" s="14" t="s">
        <v>437</v>
      </c>
    </row>
    <row r="69" spans="1:14" x14ac:dyDescent="0.3">
      <c r="A69" s="14" t="s">
        <v>271</v>
      </c>
      <c r="B69" s="14" t="s">
        <v>270</v>
      </c>
      <c r="C69" s="14" t="s">
        <v>263</v>
      </c>
      <c r="D69">
        <v>69</v>
      </c>
      <c r="E69" s="14" t="s">
        <v>17</v>
      </c>
      <c r="G69">
        <v>117</v>
      </c>
      <c r="H69" s="14" t="s">
        <v>12</v>
      </c>
      <c r="I69" s="14" t="s">
        <v>11</v>
      </c>
      <c r="J69" s="14" t="s">
        <v>281</v>
      </c>
      <c r="K69" s="14" t="s">
        <v>282</v>
      </c>
      <c r="L69" s="14" t="s">
        <v>15</v>
      </c>
      <c r="M69" s="14" t="s">
        <v>355</v>
      </c>
      <c r="N69" s="14" t="s">
        <v>442</v>
      </c>
    </row>
    <row r="70" spans="1:14" x14ac:dyDescent="0.3">
      <c r="A70" s="14" t="s">
        <v>271</v>
      </c>
      <c r="B70" s="14" t="s">
        <v>270</v>
      </c>
      <c r="C70" s="14" t="s">
        <v>262</v>
      </c>
      <c r="D70">
        <v>70</v>
      </c>
      <c r="E70" s="14" t="s">
        <v>17</v>
      </c>
      <c r="G70">
        <v>118</v>
      </c>
      <c r="H70" s="14" t="s">
        <v>12</v>
      </c>
      <c r="I70" s="14" t="s">
        <v>11</v>
      </c>
      <c r="J70" s="14" t="s">
        <v>281</v>
      </c>
      <c r="K70" s="14" t="s">
        <v>282</v>
      </c>
      <c r="L70" s="14" t="s">
        <v>15</v>
      </c>
      <c r="M70" s="14" t="s">
        <v>356</v>
      </c>
      <c r="N70" s="14" t="s">
        <v>437</v>
      </c>
    </row>
    <row r="71" spans="1:14" x14ac:dyDescent="0.3">
      <c r="A71" s="14" t="s">
        <v>271</v>
      </c>
      <c r="B71" s="14" t="s">
        <v>270</v>
      </c>
      <c r="C71" s="14" t="s">
        <v>264</v>
      </c>
      <c r="D71">
        <v>71</v>
      </c>
      <c r="E71" s="14" t="s">
        <v>17</v>
      </c>
      <c r="G71">
        <v>119</v>
      </c>
      <c r="H71" s="14" t="s">
        <v>12</v>
      </c>
      <c r="I71" s="14" t="s">
        <v>11</v>
      </c>
      <c r="J71" s="14" t="s">
        <v>281</v>
      </c>
      <c r="K71" s="14" t="s">
        <v>282</v>
      </c>
      <c r="L71" s="14" t="s">
        <v>15</v>
      </c>
      <c r="M71" s="14" t="s">
        <v>357</v>
      </c>
      <c r="N71" s="14" t="s">
        <v>438</v>
      </c>
    </row>
    <row r="72" spans="1:14" x14ac:dyDescent="0.3">
      <c r="A72" s="14" t="s">
        <v>271</v>
      </c>
      <c r="B72" s="14" t="s">
        <v>270</v>
      </c>
      <c r="C72" s="14" t="s">
        <v>264</v>
      </c>
      <c r="D72">
        <v>72</v>
      </c>
      <c r="E72" s="14" t="s">
        <v>17</v>
      </c>
      <c r="G72">
        <v>120</v>
      </c>
      <c r="H72" s="14" t="s">
        <v>12</v>
      </c>
      <c r="I72" s="14" t="s">
        <v>11</v>
      </c>
      <c r="J72" s="14" t="s">
        <v>281</v>
      </c>
      <c r="K72" s="14" t="s">
        <v>282</v>
      </c>
      <c r="L72" s="14" t="s">
        <v>15</v>
      </c>
      <c r="M72" s="14" t="s">
        <v>358</v>
      </c>
      <c r="N72" s="14" t="s">
        <v>438</v>
      </c>
    </row>
    <row r="73" spans="1:14" x14ac:dyDescent="0.3">
      <c r="A73" s="14" t="s">
        <v>271</v>
      </c>
      <c r="B73" s="14" t="s">
        <v>270</v>
      </c>
      <c r="C73" s="14" t="s">
        <v>264</v>
      </c>
      <c r="D73">
        <v>73</v>
      </c>
      <c r="E73" s="14" t="s">
        <v>17</v>
      </c>
      <c r="G73">
        <v>121</v>
      </c>
      <c r="H73" s="14" t="s">
        <v>12</v>
      </c>
      <c r="I73" s="14" t="s">
        <v>11</v>
      </c>
      <c r="J73" s="14" t="s">
        <v>281</v>
      </c>
      <c r="K73" s="14" t="s">
        <v>282</v>
      </c>
      <c r="L73" s="14" t="s">
        <v>15</v>
      </c>
      <c r="M73" s="14" t="s">
        <v>359</v>
      </c>
      <c r="N73" s="14" t="s">
        <v>438</v>
      </c>
    </row>
    <row r="74" spans="1:14" x14ac:dyDescent="0.3">
      <c r="A74" s="14" t="s">
        <v>271</v>
      </c>
      <c r="B74" s="14" t="s">
        <v>270</v>
      </c>
      <c r="C74" s="14" t="s">
        <v>261</v>
      </c>
      <c r="D74">
        <v>74</v>
      </c>
      <c r="E74" s="14" t="s">
        <v>17</v>
      </c>
      <c r="G74">
        <v>122</v>
      </c>
      <c r="H74" s="14" t="s">
        <v>12</v>
      </c>
      <c r="I74" s="14" t="s">
        <v>11</v>
      </c>
      <c r="J74" s="14" t="s">
        <v>281</v>
      </c>
      <c r="K74" s="14" t="s">
        <v>282</v>
      </c>
      <c r="L74" s="14" t="s">
        <v>15</v>
      </c>
      <c r="M74" s="14" t="s">
        <v>360</v>
      </c>
      <c r="N74" s="14" t="s">
        <v>441</v>
      </c>
    </row>
    <row r="75" spans="1:14" x14ac:dyDescent="0.3">
      <c r="A75" s="14" t="s">
        <v>271</v>
      </c>
      <c r="B75" s="14" t="s">
        <v>270</v>
      </c>
      <c r="C75" s="14" t="s">
        <v>264</v>
      </c>
      <c r="D75">
        <v>75</v>
      </c>
      <c r="E75" s="14" t="s">
        <v>17</v>
      </c>
      <c r="G75">
        <v>123</v>
      </c>
      <c r="H75" s="14" t="s">
        <v>12</v>
      </c>
      <c r="I75" s="14" t="s">
        <v>11</v>
      </c>
      <c r="J75" s="14" t="s">
        <v>281</v>
      </c>
      <c r="K75" s="14" t="s">
        <v>282</v>
      </c>
      <c r="L75" s="14" t="s">
        <v>15</v>
      </c>
      <c r="M75" s="14" t="s">
        <v>361</v>
      </c>
      <c r="N75" s="14" t="s">
        <v>438</v>
      </c>
    </row>
    <row r="76" spans="1:14" x14ac:dyDescent="0.3">
      <c r="A76" s="14" t="s">
        <v>271</v>
      </c>
      <c r="B76" s="14" t="s">
        <v>270</v>
      </c>
      <c r="C76" s="14" t="s">
        <v>261</v>
      </c>
      <c r="D76">
        <v>76</v>
      </c>
      <c r="E76" s="14" t="s">
        <v>17</v>
      </c>
      <c r="G76">
        <v>124</v>
      </c>
      <c r="H76" s="14" t="s">
        <v>12</v>
      </c>
      <c r="I76" s="14" t="s">
        <v>11</v>
      </c>
      <c r="J76" s="14" t="s">
        <v>281</v>
      </c>
      <c r="K76" s="14" t="s">
        <v>282</v>
      </c>
      <c r="L76" s="14" t="s">
        <v>15</v>
      </c>
      <c r="M76" s="14" t="s">
        <v>362</v>
      </c>
      <c r="N76" s="14" t="s">
        <v>441</v>
      </c>
    </row>
    <row r="77" spans="1:14" x14ac:dyDescent="0.3">
      <c r="A77" s="14" t="s">
        <v>271</v>
      </c>
      <c r="B77" s="14" t="s">
        <v>270</v>
      </c>
      <c r="C77" s="14" t="s">
        <v>269</v>
      </c>
      <c r="D77">
        <v>77</v>
      </c>
      <c r="E77" s="14" t="s">
        <v>17</v>
      </c>
      <c r="G77">
        <v>125</v>
      </c>
      <c r="H77" s="14" t="s">
        <v>12</v>
      </c>
      <c r="I77" s="14" t="s">
        <v>11</v>
      </c>
      <c r="J77" s="14" t="s">
        <v>281</v>
      </c>
      <c r="K77" s="14" t="s">
        <v>282</v>
      </c>
      <c r="L77" s="14" t="s">
        <v>15</v>
      </c>
      <c r="M77" s="14" t="s">
        <v>363</v>
      </c>
      <c r="N77" s="14" t="s">
        <v>444</v>
      </c>
    </row>
    <row r="78" spans="1:14" x14ac:dyDescent="0.3">
      <c r="A78" s="14" t="s">
        <v>271</v>
      </c>
      <c r="B78" s="14" t="s">
        <v>270</v>
      </c>
      <c r="C78" s="14" t="s">
        <v>260</v>
      </c>
      <c r="D78">
        <v>78</v>
      </c>
      <c r="E78" s="14" t="s">
        <v>17</v>
      </c>
      <c r="G78">
        <v>126</v>
      </c>
      <c r="H78" s="14" t="s">
        <v>12</v>
      </c>
      <c r="I78" s="14" t="s">
        <v>11</v>
      </c>
      <c r="J78" s="14" t="s">
        <v>281</v>
      </c>
      <c r="K78" s="14" t="s">
        <v>282</v>
      </c>
      <c r="L78" s="14" t="s">
        <v>15</v>
      </c>
      <c r="M78" s="14" t="s">
        <v>364</v>
      </c>
      <c r="N78" s="14" t="s">
        <v>445</v>
      </c>
    </row>
    <row r="79" spans="1:14" x14ac:dyDescent="0.3">
      <c r="A79" s="14" t="s">
        <v>271</v>
      </c>
      <c r="B79" s="14" t="s">
        <v>270</v>
      </c>
      <c r="C79" s="14" t="s">
        <v>260</v>
      </c>
      <c r="D79">
        <v>79</v>
      </c>
      <c r="E79" s="14" t="s">
        <v>17</v>
      </c>
      <c r="G79">
        <v>127</v>
      </c>
      <c r="H79" s="14" t="s">
        <v>12</v>
      </c>
      <c r="I79" s="14" t="s">
        <v>11</v>
      </c>
      <c r="J79" s="14" t="s">
        <v>281</v>
      </c>
      <c r="K79" s="14" t="s">
        <v>282</v>
      </c>
      <c r="L79" s="14" t="s">
        <v>15</v>
      </c>
      <c r="M79" s="14" t="s">
        <v>365</v>
      </c>
      <c r="N79" s="14" t="s">
        <v>445</v>
      </c>
    </row>
    <row r="80" spans="1:14" x14ac:dyDescent="0.3">
      <c r="A80" s="14" t="s">
        <v>271</v>
      </c>
      <c r="B80" s="14" t="s">
        <v>270</v>
      </c>
      <c r="C80" s="14" t="s">
        <v>260</v>
      </c>
      <c r="D80">
        <v>80</v>
      </c>
      <c r="E80" s="14" t="s">
        <v>17</v>
      </c>
      <c r="G80">
        <v>128</v>
      </c>
      <c r="H80" s="14" t="s">
        <v>12</v>
      </c>
      <c r="I80" s="14" t="s">
        <v>11</v>
      </c>
      <c r="J80" s="14" t="s">
        <v>281</v>
      </c>
      <c r="K80" s="14" t="s">
        <v>282</v>
      </c>
      <c r="L80" s="14" t="s">
        <v>15</v>
      </c>
      <c r="M80" s="14" t="s">
        <v>366</v>
      </c>
      <c r="N80" s="14" t="s">
        <v>445</v>
      </c>
    </row>
    <row r="81" spans="1:14" x14ac:dyDescent="0.3">
      <c r="A81" s="14" t="s">
        <v>271</v>
      </c>
      <c r="B81" s="14" t="s">
        <v>270</v>
      </c>
      <c r="C81" s="14" t="s">
        <v>260</v>
      </c>
      <c r="D81">
        <v>81</v>
      </c>
      <c r="E81" s="14" t="s">
        <v>17</v>
      </c>
      <c r="G81">
        <v>129</v>
      </c>
      <c r="H81" s="14" t="s">
        <v>12</v>
      </c>
      <c r="I81" s="14" t="s">
        <v>11</v>
      </c>
      <c r="J81" s="14" t="s">
        <v>281</v>
      </c>
      <c r="K81" s="14" t="s">
        <v>282</v>
      </c>
      <c r="L81" s="14" t="s">
        <v>15</v>
      </c>
      <c r="M81" s="14" t="s">
        <v>367</v>
      </c>
      <c r="N81" s="14" t="s">
        <v>445</v>
      </c>
    </row>
    <row r="82" spans="1:14" x14ac:dyDescent="0.3">
      <c r="A82" s="14" t="s">
        <v>271</v>
      </c>
      <c r="B82" s="14" t="s">
        <v>270</v>
      </c>
      <c r="C82" s="14" t="s">
        <v>260</v>
      </c>
      <c r="D82">
        <v>82</v>
      </c>
      <c r="E82" s="14" t="s">
        <v>17</v>
      </c>
      <c r="G82">
        <v>130</v>
      </c>
      <c r="H82" s="14" t="s">
        <v>12</v>
      </c>
      <c r="I82" s="14" t="s">
        <v>11</v>
      </c>
      <c r="J82" s="14" t="s">
        <v>281</v>
      </c>
      <c r="K82" s="14" t="s">
        <v>282</v>
      </c>
      <c r="L82" s="14" t="s">
        <v>15</v>
      </c>
      <c r="M82" s="14" t="s">
        <v>368</v>
      </c>
      <c r="N82" s="14" t="s">
        <v>445</v>
      </c>
    </row>
    <row r="83" spans="1:14" x14ac:dyDescent="0.3">
      <c r="A83" s="14" t="s">
        <v>271</v>
      </c>
      <c r="B83" s="14" t="s">
        <v>270</v>
      </c>
      <c r="C83" s="14" t="s">
        <v>260</v>
      </c>
      <c r="D83">
        <v>83</v>
      </c>
      <c r="E83" s="14" t="s">
        <v>17</v>
      </c>
      <c r="G83">
        <v>131</v>
      </c>
      <c r="H83" s="14" t="s">
        <v>12</v>
      </c>
      <c r="I83" s="14" t="s">
        <v>11</v>
      </c>
      <c r="J83" s="14" t="s">
        <v>281</v>
      </c>
      <c r="K83" s="14" t="s">
        <v>282</v>
      </c>
      <c r="L83" s="14" t="s">
        <v>15</v>
      </c>
      <c r="M83" s="14" t="s">
        <v>369</v>
      </c>
      <c r="N83" s="14" t="s">
        <v>445</v>
      </c>
    </row>
    <row r="84" spans="1:14" x14ac:dyDescent="0.3">
      <c r="A84" s="14" t="s">
        <v>271</v>
      </c>
      <c r="B84" s="14" t="s">
        <v>270</v>
      </c>
      <c r="C84" s="14" t="s">
        <v>264</v>
      </c>
      <c r="D84">
        <v>84</v>
      </c>
      <c r="E84" s="14" t="s">
        <v>17</v>
      </c>
      <c r="G84">
        <v>132</v>
      </c>
      <c r="H84" s="14" t="s">
        <v>12</v>
      </c>
      <c r="I84" s="14" t="s">
        <v>11</v>
      </c>
      <c r="J84" s="14" t="s">
        <v>281</v>
      </c>
      <c r="K84" s="14" t="s">
        <v>282</v>
      </c>
      <c r="L84" s="14" t="s">
        <v>15</v>
      </c>
      <c r="M84" s="14" t="s">
        <v>370</v>
      </c>
      <c r="N84" s="14" t="s">
        <v>438</v>
      </c>
    </row>
    <row r="85" spans="1:14" x14ac:dyDescent="0.3">
      <c r="A85" s="14" t="s">
        <v>271</v>
      </c>
      <c r="B85" s="14" t="s">
        <v>270</v>
      </c>
      <c r="C85" s="14" t="s">
        <v>262</v>
      </c>
      <c r="D85">
        <v>85</v>
      </c>
      <c r="E85" s="14" t="s">
        <v>17</v>
      </c>
      <c r="G85">
        <v>133</v>
      </c>
      <c r="H85" s="14" t="s">
        <v>12</v>
      </c>
      <c r="I85" s="14" t="s">
        <v>11</v>
      </c>
      <c r="J85" s="14" t="s">
        <v>281</v>
      </c>
      <c r="K85" s="14" t="s">
        <v>282</v>
      </c>
      <c r="L85" s="14" t="s">
        <v>15</v>
      </c>
      <c r="M85" s="14" t="s">
        <v>371</v>
      </c>
      <c r="N85" s="14" t="s">
        <v>437</v>
      </c>
    </row>
    <row r="86" spans="1:14" x14ac:dyDescent="0.3">
      <c r="A86" s="14" t="s">
        <v>271</v>
      </c>
      <c r="B86" s="14" t="s">
        <v>270</v>
      </c>
      <c r="C86" s="14" t="s">
        <v>262</v>
      </c>
      <c r="D86">
        <v>86</v>
      </c>
      <c r="E86" s="14" t="s">
        <v>17</v>
      </c>
      <c r="G86">
        <v>134</v>
      </c>
      <c r="H86" s="14" t="s">
        <v>12</v>
      </c>
      <c r="I86" s="14" t="s">
        <v>11</v>
      </c>
      <c r="J86" s="14" t="s">
        <v>281</v>
      </c>
      <c r="K86" s="14" t="s">
        <v>282</v>
      </c>
      <c r="L86" s="14" t="s">
        <v>15</v>
      </c>
      <c r="M86" s="14" t="s">
        <v>372</v>
      </c>
      <c r="N86" s="14" t="s">
        <v>437</v>
      </c>
    </row>
    <row r="87" spans="1:14" x14ac:dyDescent="0.3">
      <c r="A87" s="14" t="s">
        <v>271</v>
      </c>
      <c r="B87" s="14" t="s">
        <v>270</v>
      </c>
      <c r="C87" s="14" t="s">
        <v>262</v>
      </c>
      <c r="D87">
        <v>87</v>
      </c>
      <c r="E87" s="14" t="s">
        <v>17</v>
      </c>
      <c r="G87">
        <v>135</v>
      </c>
      <c r="H87" s="14" t="s">
        <v>12</v>
      </c>
      <c r="I87" s="14" t="s">
        <v>11</v>
      </c>
      <c r="J87" s="14" t="s">
        <v>281</v>
      </c>
      <c r="K87" s="14" t="s">
        <v>282</v>
      </c>
      <c r="L87" s="14" t="s">
        <v>15</v>
      </c>
      <c r="M87" s="14" t="s">
        <v>373</v>
      </c>
      <c r="N87" s="14" t="s">
        <v>437</v>
      </c>
    </row>
    <row r="88" spans="1:14" x14ac:dyDescent="0.3">
      <c r="A88" s="14" t="s">
        <v>271</v>
      </c>
      <c r="B88" s="14" t="s">
        <v>270</v>
      </c>
      <c r="C88" s="14" t="s">
        <v>264</v>
      </c>
      <c r="D88">
        <v>88</v>
      </c>
      <c r="E88" s="14" t="s">
        <v>17</v>
      </c>
      <c r="G88">
        <v>136</v>
      </c>
      <c r="H88" s="14" t="s">
        <v>12</v>
      </c>
      <c r="I88" s="14" t="s">
        <v>11</v>
      </c>
      <c r="J88" s="14" t="s">
        <v>281</v>
      </c>
      <c r="K88" s="14" t="s">
        <v>282</v>
      </c>
      <c r="L88" s="14" t="s">
        <v>15</v>
      </c>
      <c r="M88" s="14" t="s">
        <v>374</v>
      </c>
      <c r="N88" s="14" t="s">
        <v>438</v>
      </c>
    </row>
    <row r="89" spans="1:14" x14ac:dyDescent="0.3">
      <c r="A89" s="14" t="s">
        <v>271</v>
      </c>
      <c r="B89" s="14" t="s">
        <v>270</v>
      </c>
      <c r="C89" s="14" t="s">
        <v>262</v>
      </c>
      <c r="D89">
        <v>89</v>
      </c>
      <c r="E89" s="14" t="s">
        <v>17</v>
      </c>
      <c r="G89">
        <v>137</v>
      </c>
      <c r="H89" s="14" t="s">
        <v>12</v>
      </c>
      <c r="I89" s="14" t="s">
        <v>11</v>
      </c>
      <c r="J89" s="14" t="s">
        <v>281</v>
      </c>
      <c r="K89" s="14" t="s">
        <v>282</v>
      </c>
      <c r="L89" s="14" t="s">
        <v>15</v>
      </c>
      <c r="M89" s="14" t="s">
        <v>375</v>
      </c>
      <c r="N89" s="14" t="s">
        <v>437</v>
      </c>
    </row>
    <row r="90" spans="1:14" x14ac:dyDescent="0.3">
      <c r="A90" s="14" t="s">
        <v>271</v>
      </c>
      <c r="B90" s="14" t="s">
        <v>270</v>
      </c>
      <c r="C90" s="14" t="s">
        <v>262</v>
      </c>
      <c r="D90">
        <v>90</v>
      </c>
      <c r="E90" s="14" t="s">
        <v>17</v>
      </c>
      <c r="G90">
        <v>138</v>
      </c>
      <c r="H90" s="14" t="s">
        <v>12</v>
      </c>
      <c r="I90" s="14" t="s">
        <v>11</v>
      </c>
      <c r="J90" s="14" t="s">
        <v>281</v>
      </c>
      <c r="K90" s="14" t="s">
        <v>282</v>
      </c>
      <c r="L90" s="14" t="s">
        <v>15</v>
      </c>
      <c r="M90" s="14" t="s">
        <v>376</v>
      </c>
      <c r="N90" s="14" t="s">
        <v>437</v>
      </c>
    </row>
    <row r="91" spans="1:14" x14ac:dyDescent="0.3">
      <c r="A91" s="14" t="s">
        <v>271</v>
      </c>
      <c r="B91" s="14" t="s">
        <v>270</v>
      </c>
      <c r="C91" s="14" t="s">
        <v>261</v>
      </c>
      <c r="D91">
        <v>91</v>
      </c>
      <c r="E91" s="14" t="s">
        <v>17</v>
      </c>
      <c r="G91">
        <v>139</v>
      </c>
      <c r="H91" s="14" t="s">
        <v>12</v>
      </c>
      <c r="I91" s="14" t="s">
        <v>11</v>
      </c>
      <c r="J91" s="14" t="s">
        <v>281</v>
      </c>
      <c r="K91" s="14" t="s">
        <v>282</v>
      </c>
      <c r="L91" s="14" t="s">
        <v>15</v>
      </c>
      <c r="M91" s="14" t="s">
        <v>377</v>
      </c>
      <c r="N91" s="14" t="s">
        <v>441</v>
      </c>
    </row>
    <row r="92" spans="1:14" x14ac:dyDescent="0.3">
      <c r="A92" s="14" t="s">
        <v>271</v>
      </c>
      <c r="B92" s="14" t="s">
        <v>270</v>
      </c>
      <c r="C92" s="14" t="s">
        <v>261</v>
      </c>
      <c r="D92">
        <v>92</v>
      </c>
      <c r="E92" s="14" t="s">
        <v>17</v>
      </c>
      <c r="G92">
        <v>140</v>
      </c>
      <c r="H92" s="14" t="s">
        <v>12</v>
      </c>
      <c r="I92" s="14" t="s">
        <v>11</v>
      </c>
      <c r="J92" s="14" t="s">
        <v>281</v>
      </c>
      <c r="K92" s="14" t="s">
        <v>282</v>
      </c>
      <c r="L92" s="14" t="s">
        <v>15</v>
      </c>
      <c r="M92" s="14" t="s">
        <v>378</v>
      </c>
      <c r="N92" s="14" t="s">
        <v>441</v>
      </c>
    </row>
    <row r="93" spans="1:14" x14ac:dyDescent="0.3">
      <c r="A93" s="14" t="s">
        <v>271</v>
      </c>
      <c r="B93" s="14" t="s">
        <v>270</v>
      </c>
      <c r="C93" s="14" t="s">
        <v>262</v>
      </c>
      <c r="D93">
        <v>93</v>
      </c>
      <c r="E93" s="14" t="s">
        <v>17</v>
      </c>
      <c r="G93">
        <v>141</v>
      </c>
      <c r="H93" s="14" t="s">
        <v>12</v>
      </c>
      <c r="I93" s="14" t="s">
        <v>11</v>
      </c>
      <c r="J93" s="14" t="s">
        <v>281</v>
      </c>
      <c r="K93" s="14" t="s">
        <v>282</v>
      </c>
      <c r="L93" s="14" t="s">
        <v>15</v>
      </c>
      <c r="M93" s="14" t="s">
        <v>379</v>
      </c>
      <c r="N93" s="14" t="s">
        <v>437</v>
      </c>
    </row>
    <row r="94" spans="1:14" x14ac:dyDescent="0.3">
      <c r="A94" s="14" t="s">
        <v>271</v>
      </c>
      <c r="B94" s="14" t="s">
        <v>270</v>
      </c>
      <c r="C94" s="14" t="s">
        <v>260</v>
      </c>
      <c r="D94">
        <v>94</v>
      </c>
      <c r="E94" s="14" t="s">
        <v>17</v>
      </c>
      <c r="G94">
        <v>142</v>
      </c>
      <c r="H94" s="14" t="s">
        <v>12</v>
      </c>
      <c r="I94" s="14" t="s">
        <v>11</v>
      </c>
      <c r="J94" s="14" t="s">
        <v>281</v>
      </c>
      <c r="K94" s="14" t="s">
        <v>282</v>
      </c>
      <c r="L94" s="14" t="s">
        <v>15</v>
      </c>
      <c r="M94" s="14" t="s">
        <v>380</v>
      </c>
      <c r="N94" s="14" t="s">
        <v>445</v>
      </c>
    </row>
    <row r="95" spans="1:14" x14ac:dyDescent="0.3">
      <c r="A95" s="14" t="s">
        <v>271</v>
      </c>
      <c r="B95" s="14" t="s">
        <v>270</v>
      </c>
      <c r="C95" s="14" t="s">
        <v>264</v>
      </c>
      <c r="D95">
        <v>95</v>
      </c>
      <c r="E95" s="14" t="s">
        <v>17</v>
      </c>
      <c r="G95">
        <v>143</v>
      </c>
      <c r="H95" s="14" t="s">
        <v>12</v>
      </c>
      <c r="I95" s="14" t="s">
        <v>11</v>
      </c>
      <c r="J95" s="14" t="s">
        <v>281</v>
      </c>
      <c r="K95" s="14" t="s">
        <v>282</v>
      </c>
      <c r="L95" s="14" t="s">
        <v>15</v>
      </c>
      <c r="M95" s="14" t="s">
        <v>381</v>
      </c>
      <c r="N95" s="14" t="s">
        <v>438</v>
      </c>
    </row>
    <row r="96" spans="1:14" x14ac:dyDescent="0.3">
      <c r="A96" s="14" t="s">
        <v>271</v>
      </c>
      <c r="B96" s="14" t="s">
        <v>270</v>
      </c>
      <c r="C96" s="14" t="s">
        <v>264</v>
      </c>
      <c r="D96">
        <v>96</v>
      </c>
      <c r="E96" s="14" t="s">
        <v>17</v>
      </c>
      <c r="G96">
        <v>144</v>
      </c>
      <c r="H96" s="14" t="s">
        <v>12</v>
      </c>
      <c r="I96" s="14" t="s">
        <v>11</v>
      </c>
      <c r="J96" s="14" t="s">
        <v>281</v>
      </c>
      <c r="K96" s="14" t="s">
        <v>282</v>
      </c>
      <c r="L96" s="14" t="s">
        <v>15</v>
      </c>
      <c r="M96" s="14" t="s">
        <v>382</v>
      </c>
      <c r="N96" s="14" t="s">
        <v>438</v>
      </c>
    </row>
    <row r="97" spans="1:14" x14ac:dyDescent="0.3">
      <c r="A97" s="14" t="s">
        <v>271</v>
      </c>
      <c r="B97" s="14" t="s">
        <v>270</v>
      </c>
      <c r="C97" s="14" t="s">
        <v>264</v>
      </c>
      <c r="D97">
        <v>97</v>
      </c>
      <c r="E97" s="14" t="s">
        <v>17</v>
      </c>
      <c r="G97">
        <v>145</v>
      </c>
      <c r="H97" s="14" t="s">
        <v>12</v>
      </c>
      <c r="I97" s="14" t="s">
        <v>11</v>
      </c>
      <c r="J97" s="14" t="s">
        <v>281</v>
      </c>
      <c r="K97" s="14" t="s">
        <v>282</v>
      </c>
      <c r="L97" s="14" t="s">
        <v>15</v>
      </c>
      <c r="M97" s="14" t="s">
        <v>383</v>
      </c>
      <c r="N97" s="14" t="s">
        <v>438</v>
      </c>
    </row>
    <row r="98" spans="1:14" x14ac:dyDescent="0.3">
      <c r="A98" s="14" t="s">
        <v>271</v>
      </c>
      <c r="B98" s="14" t="s">
        <v>270</v>
      </c>
      <c r="C98" s="14" t="s">
        <v>261</v>
      </c>
      <c r="D98">
        <v>98</v>
      </c>
      <c r="E98" s="14" t="s">
        <v>17</v>
      </c>
      <c r="G98">
        <v>146</v>
      </c>
      <c r="H98" s="14" t="s">
        <v>12</v>
      </c>
      <c r="I98" s="14" t="s">
        <v>11</v>
      </c>
      <c r="J98" s="14" t="s">
        <v>281</v>
      </c>
      <c r="K98" s="14" t="s">
        <v>282</v>
      </c>
      <c r="L98" s="14" t="s">
        <v>15</v>
      </c>
      <c r="M98" s="14" t="s">
        <v>384</v>
      </c>
      <c r="N98" s="14" t="s">
        <v>441</v>
      </c>
    </row>
    <row r="99" spans="1:14" x14ac:dyDescent="0.3">
      <c r="A99" s="14" t="s">
        <v>271</v>
      </c>
      <c r="B99" s="14" t="s">
        <v>270</v>
      </c>
      <c r="C99" s="14" t="s">
        <v>262</v>
      </c>
      <c r="D99">
        <v>99</v>
      </c>
      <c r="E99" s="14" t="s">
        <v>17</v>
      </c>
      <c r="G99">
        <v>147</v>
      </c>
      <c r="H99" s="14" t="s">
        <v>12</v>
      </c>
      <c r="I99" s="14" t="s">
        <v>11</v>
      </c>
      <c r="J99" s="14" t="s">
        <v>281</v>
      </c>
      <c r="K99" s="14" t="s">
        <v>282</v>
      </c>
      <c r="L99" s="14" t="s">
        <v>15</v>
      </c>
      <c r="M99" s="14" t="s">
        <v>385</v>
      </c>
      <c r="N99" s="14" t="s">
        <v>437</v>
      </c>
    </row>
    <row r="100" spans="1:14" x14ac:dyDescent="0.3">
      <c r="A100" s="14" t="s">
        <v>271</v>
      </c>
      <c r="B100" s="14" t="s">
        <v>270</v>
      </c>
      <c r="C100" s="14" t="s">
        <v>262</v>
      </c>
      <c r="D100">
        <v>100</v>
      </c>
      <c r="E100" s="14" t="s">
        <v>17</v>
      </c>
      <c r="G100">
        <v>148</v>
      </c>
      <c r="H100" s="14" t="s">
        <v>12</v>
      </c>
      <c r="I100" s="14" t="s">
        <v>11</v>
      </c>
      <c r="J100" s="14" t="s">
        <v>281</v>
      </c>
      <c r="K100" s="14" t="s">
        <v>282</v>
      </c>
      <c r="L100" s="14" t="s">
        <v>15</v>
      </c>
      <c r="M100" s="14" t="s">
        <v>386</v>
      </c>
      <c r="N100" s="14" t="s">
        <v>437</v>
      </c>
    </row>
    <row r="101" spans="1:14" x14ac:dyDescent="0.3">
      <c r="A101" s="14" t="s">
        <v>271</v>
      </c>
      <c r="B101" s="14" t="s">
        <v>270</v>
      </c>
      <c r="C101" s="14" t="s">
        <v>262</v>
      </c>
      <c r="D101">
        <v>101</v>
      </c>
      <c r="E101" s="14" t="s">
        <v>17</v>
      </c>
      <c r="G101">
        <v>149</v>
      </c>
      <c r="H101" s="14" t="s">
        <v>12</v>
      </c>
      <c r="I101" s="14" t="s">
        <v>11</v>
      </c>
      <c r="J101" s="14" t="s">
        <v>281</v>
      </c>
      <c r="K101" s="14" t="s">
        <v>282</v>
      </c>
      <c r="L101" s="14" t="s">
        <v>15</v>
      </c>
      <c r="M101" s="14" t="s">
        <v>387</v>
      </c>
      <c r="N101" s="14" t="s">
        <v>437</v>
      </c>
    </row>
    <row r="102" spans="1:14" x14ac:dyDescent="0.3">
      <c r="A102" s="14" t="s">
        <v>271</v>
      </c>
      <c r="B102" s="14" t="s">
        <v>270</v>
      </c>
      <c r="C102" s="14" t="s">
        <v>259</v>
      </c>
      <c r="D102">
        <v>102</v>
      </c>
      <c r="E102" s="14" t="s">
        <v>17</v>
      </c>
      <c r="G102">
        <v>150</v>
      </c>
      <c r="H102" s="14" t="s">
        <v>12</v>
      </c>
      <c r="I102" s="14" t="s">
        <v>11</v>
      </c>
      <c r="J102" s="14" t="s">
        <v>281</v>
      </c>
      <c r="K102" s="14" t="s">
        <v>282</v>
      </c>
      <c r="L102" s="14" t="s">
        <v>15</v>
      </c>
      <c r="M102" s="14" t="s">
        <v>388</v>
      </c>
      <c r="N102" s="14" t="s">
        <v>446</v>
      </c>
    </row>
    <row r="103" spans="1:14" x14ac:dyDescent="0.3">
      <c r="A103" s="14" t="s">
        <v>271</v>
      </c>
      <c r="B103" s="14" t="s">
        <v>270</v>
      </c>
      <c r="C103" s="14" t="s">
        <v>264</v>
      </c>
      <c r="D103">
        <v>103</v>
      </c>
      <c r="E103" s="14" t="s">
        <v>17</v>
      </c>
      <c r="G103">
        <v>151</v>
      </c>
      <c r="H103" s="14" t="s">
        <v>12</v>
      </c>
      <c r="I103" s="14" t="s">
        <v>11</v>
      </c>
      <c r="J103" s="14" t="s">
        <v>281</v>
      </c>
      <c r="K103" s="14" t="s">
        <v>282</v>
      </c>
      <c r="L103" s="14" t="s">
        <v>15</v>
      </c>
      <c r="M103" s="14" t="s">
        <v>389</v>
      </c>
      <c r="N103" s="14" t="s">
        <v>438</v>
      </c>
    </row>
    <row r="104" spans="1:14" x14ac:dyDescent="0.3">
      <c r="A104" s="14" t="s">
        <v>271</v>
      </c>
      <c r="B104" s="14" t="s">
        <v>270</v>
      </c>
      <c r="C104" s="14" t="s">
        <v>266</v>
      </c>
      <c r="D104">
        <v>104</v>
      </c>
      <c r="E104" s="14" t="s">
        <v>17</v>
      </c>
      <c r="G104">
        <v>152</v>
      </c>
      <c r="H104" s="14" t="s">
        <v>12</v>
      </c>
      <c r="I104" s="14" t="s">
        <v>11</v>
      </c>
      <c r="J104" s="14" t="s">
        <v>281</v>
      </c>
      <c r="K104" s="14" t="s">
        <v>282</v>
      </c>
      <c r="L104" s="14" t="s">
        <v>15</v>
      </c>
      <c r="M104" s="14" t="s">
        <v>390</v>
      </c>
      <c r="N104" s="14" t="s">
        <v>447</v>
      </c>
    </row>
    <row r="105" spans="1:14" x14ac:dyDescent="0.3">
      <c r="A105" s="14" t="s">
        <v>271</v>
      </c>
      <c r="B105" s="14" t="s">
        <v>270</v>
      </c>
      <c r="C105" s="14" t="s">
        <v>264</v>
      </c>
      <c r="D105">
        <v>105</v>
      </c>
      <c r="E105" s="14" t="s">
        <v>17</v>
      </c>
      <c r="G105">
        <v>153</v>
      </c>
      <c r="H105" s="14" t="s">
        <v>12</v>
      </c>
      <c r="I105" s="14" t="s">
        <v>11</v>
      </c>
      <c r="J105" s="14" t="s">
        <v>281</v>
      </c>
      <c r="K105" s="14" t="s">
        <v>282</v>
      </c>
      <c r="L105" s="14" t="s">
        <v>15</v>
      </c>
      <c r="M105" s="14" t="s">
        <v>391</v>
      </c>
      <c r="N105" s="14" t="s">
        <v>438</v>
      </c>
    </row>
    <row r="106" spans="1:14" x14ac:dyDescent="0.3">
      <c r="A106" s="14" t="s">
        <v>271</v>
      </c>
      <c r="B106" s="14" t="s">
        <v>270</v>
      </c>
      <c r="C106" s="14" t="s">
        <v>262</v>
      </c>
      <c r="D106">
        <v>106</v>
      </c>
      <c r="E106" s="14" t="s">
        <v>17</v>
      </c>
      <c r="G106">
        <v>200</v>
      </c>
      <c r="H106" s="14" t="s">
        <v>12</v>
      </c>
      <c r="I106" s="14" t="s">
        <v>11</v>
      </c>
      <c r="J106" s="14" t="s">
        <v>281</v>
      </c>
      <c r="K106" s="14" t="s">
        <v>282</v>
      </c>
      <c r="L106" s="14" t="s">
        <v>15</v>
      </c>
      <c r="M106" s="14" t="s">
        <v>392</v>
      </c>
      <c r="N106" s="14" t="s">
        <v>437</v>
      </c>
    </row>
    <row r="107" spans="1:14" x14ac:dyDescent="0.3">
      <c r="A107" s="14" t="s">
        <v>271</v>
      </c>
      <c r="B107" s="14" t="s">
        <v>270</v>
      </c>
      <c r="C107" s="14" t="s">
        <v>261</v>
      </c>
      <c r="D107">
        <v>107</v>
      </c>
      <c r="E107" s="14" t="s">
        <v>17</v>
      </c>
      <c r="G107">
        <v>80</v>
      </c>
      <c r="H107" s="14" t="s">
        <v>12</v>
      </c>
      <c r="I107" s="14" t="s">
        <v>11</v>
      </c>
      <c r="J107" s="14" t="s">
        <v>281</v>
      </c>
      <c r="K107" s="14" t="s">
        <v>282</v>
      </c>
      <c r="L107" s="14" t="s">
        <v>15</v>
      </c>
      <c r="M107" s="14" t="s">
        <v>393</v>
      </c>
      <c r="N107" s="14" t="s">
        <v>441</v>
      </c>
    </row>
    <row r="108" spans="1:14" x14ac:dyDescent="0.3">
      <c r="A108" s="14" t="s">
        <v>271</v>
      </c>
      <c r="B108" s="14" t="s">
        <v>270</v>
      </c>
      <c r="C108" s="14" t="s">
        <v>263</v>
      </c>
      <c r="D108">
        <v>108</v>
      </c>
      <c r="E108" s="14" t="s">
        <v>17</v>
      </c>
      <c r="G108">
        <v>81</v>
      </c>
      <c r="H108" s="14" t="s">
        <v>12</v>
      </c>
      <c r="I108" s="14" t="s">
        <v>11</v>
      </c>
      <c r="J108" s="14" t="s">
        <v>281</v>
      </c>
      <c r="K108" s="14" t="s">
        <v>282</v>
      </c>
      <c r="L108" s="14" t="s">
        <v>15</v>
      </c>
      <c r="M108" s="14" t="s">
        <v>394</v>
      </c>
      <c r="N108" s="14" t="s">
        <v>442</v>
      </c>
    </row>
    <row r="109" spans="1:14" x14ac:dyDescent="0.3">
      <c r="A109" s="14" t="s">
        <v>271</v>
      </c>
      <c r="B109" s="14" t="s">
        <v>270</v>
      </c>
      <c r="C109" s="14" t="s">
        <v>262</v>
      </c>
      <c r="D109">
        <v>109</v>
      </c>
      <c r="E109" s="14" t="s">
        <v>17</v>
      </c>
      <c r="G109">
        <v>82</v>
      </c>
      <c r="H109" s="14" t="s">
        <v>12</v>
      </c>
      <c r="I109" s="14" t="s">
        <v>11</v>
      </c>
      <c r="J109" s="14" t="s">
        <v>281</v>
      </c>
      <c r="K109" s="14" t="s">
        <v>282</v>
      </c>
      <c r="L109" s="14" t="s">
        <v>15</v>
      </c>
      <c r="M109" s="14" t="s">
        <v>395</v>
      </c>
      <c r="N109" s="14" t="s">
        <v>437</v>
      </c>
    </row>
    <row r="110" spans="1:14" x14ac:dyDescent="0.3">
      <c r="A110" s="14" t="s">
        <v>271</v>
      </c>
      <c r="B110" s="14" t="s">
        <v>270</v>
      </c>
      <c r="C110" s="14" t="s">
        <v>264</v>
      </c>
      <c r="D110">
        <v>110</v>
      </c>
      <c r="E110" s="14" t="s">
        <v>17</v>
      </c>
      <c r="G110">
        <v>83</v>
      </c>
      <c r="H110" s="14" t="s">
        <v>12</v>
      </c>
      <c r="I110" s="14" t="s">
        <v>11</v>
      </c>
      <c r="J110" s="14" t="s">
        <v>281</v>
      </c>
      <c r="K110" s="14" t="s">
        <v>282</v>
      </c>
      <c r="L110" s="14" t="s">
        <v>15</v>
      </c>
      <c r="M110" s="14" t="s">
        <v>396</v>
      </c>
      <c r="N110" s="14" t="s">
        <v>438</v>
      </c>
    </row>
    <row r="111" spans="1:14" x14ac:dyDescent="0.3">
      <c r="A111" s="14" t="s">
        <v>271</v>
      </c>
      <c r="B111" s="14" t="s">
        <v>270</v>
      </c>
      <c r="C111" s="14" t="s">
        <v>264</v>
      </c>
      <c r="D111">
        <v>111</v>
      </c>
      <c r="E111" s="14" t="s">
        <v>17</v>
      </c>
      <c r="G111">
        <v>84</v>
      </c>
      <c r="H111" s="14" t="s">
        <v>12</v>
      </c>
      <c r="I111" s="14" t="s">
        <v>11</v>
      </c>
      <c r="J111" s="14" t="s">
        <v>281</v>
      </c>
      <c r="K111" s="14" t="s">
        <v>282</v>
      </c>
      <c r="L111" s="14" t="s">
        <v>15</v>
      </c>
      <c r="M111" s="14" t="s">
        <v>397</v>
      </c>
      <c r="N111" s="14" t="s">
        <v>438</v>
      </c>
    </row>
    <row r="112" spans="1:14" x14ac:dyDescent="0.3">
      <c r="A112" s="14" t="s">
        <v>271</v>
      </c>
      <c r="B112" s="14" t="s">
        <v>270</v>
      </c>
      <c r="C112" s="14" t="s">
        <v>263</v>
      </c>
      <c r="D112">
        <v>112</v>
      </c>
      <c r="E112" s="14" t="s">
        <v>17</v>
      </c>
      <c r="G112">
        <v>85</v>
      </c>
      <c r="H112" s="14" t="s">
        <v>12</v>
      </c>
      <c r="I112" s="14" t="s">
        <v>11</v>
      </c>
      <c r="J112" s="14" t="s">
        <v>281</v>
      </c>
      <c r="K112" s="14" t="s">
        <v>282</v>
      </c>
      <c r="L112" s="14" t="s">
        <v>15</v>
      </c>
      <c r="M112" s="14" t="s">
        <v>398</v>
      </c>
      <c r="N112" s="14" t="s">
        <v>442</v>
      </c>
    </row>
    <row r="113" spans="1:14" x14ac:dyDescent="0.3">
      <c r="A113" s="14" t="s">
        <v>271</v>
      </c>
      <c r="B113" s="14" t="s">
        <v>270</v>
      </c>
      <c r="C113" s="14" t="s">
        <v>264</v>
      </c>
      <c r="D113">
        <v>113</v>
      </c>
      <c r="E113" s="14" t="s">
        <v>17</v>
      </c>
      <c r="G113">
        <v>86</v>
      </c>
      <c r="H113" s="14" t="s">
        <v>12</v>
      </c>
      <c r="I113" s="14" t="s">
        <v>11</v>
      </c>
      <c r="J113" s="14" t="s">
        <v>281</v>
      </c>
      <c r="K113" s="14" t="s">
        <v>282</v>
      </c>
      <c r="L113" s="14" t="s">
        <v>15</v>
      </c>
      <c r="M113" s="14" t="s">
        <v>399</v>
      </c>
      <c r="N113" s="14" t="s">
        <v>438</v>
      </c>
    </row>
    <row r="114" spans="1:14" x14ac:dyDescent="0.3">
      <c r="A114" s="14" t="s">
        <v>271</v>
      </c>
      <c r="B114" s="14" t="s">
        <v>270</v>
      </c>
      <c r="C114" s="14" t="s">
        <v>261</v>
      </c>
      <c r="D114">
        <v>114</v>
      </c>
      <c r="E114" s="14" t="s">
        <v>17</v>
      </c>
      <c r="G114">
        <v>87</v>
      </c>
      <c r="H114" s="14" t="s">
        <v>12</v>
      </c>
      <c r="I114" s="14" t="s">
        <v>11</v>
      </c>
      <c r="J114" s="14" t="s">
        <v>281</v>
      </c>
      <c r="K114" s="14" t="s">
        <v>282</v>
      </c>
      <c r="L114" s="14" t="s">
        <v>15</v>
      </c>
      <c r="M114" s="14" t="s">
        <v>400</v>
      </c>
      <c r="N114" s="14" t="s">
        <v>441</v>
      </c>
    </row>
    <row r="115" spans="1:14" x14ac:dyDescent="0.3">
      <c r="A115" s="14" t="s">
        <v>271</v>
      </c>
      <c r="B115" s="14" t="s">
        <v>270</v>
      </c>
      <c r="C115" s="14" t="s">
        <v>261</v>
      </c>
      <c r="D115">
        <v>115</v>
      </c>
      <c r="E115" s="14" t="s">
        <v>17</v>
      </c>
      <c r="G115">
        <v>88</v>
      </c>
      <c r="H115" s="14" t="s">
        <v>12</v>
      </c>
      <c r="I115" s="14" t="s">
        <v>11</v>
      </c>
      <c r="J115" s="14" t="s">
        <v>281</v>
      </c>
      <c r="K115" s="14" t="s">
        <v>282</v>
      </c>
      <c r="L115" s="14" t="s">
        <v>15</v>
      </c>
      <c r="M115" s="14" t="s">
        <v>401</v>
      </c>
      <c r="N115" s="14" t="s">
        <v>441</v>
      </c>
    </row>
    <row r="116" spans="1:14" x14ac:dyDescent="0.3">
      <c r="A116" s="14" t="s">
        <v>271</v>
      </c>
      <c r="B116" s="14" t="s">
        <v>270</v>
      </c>
      <c r="C116" s="14" t="s">
        <v>260</v>
      </c>
      <c r="D116">
        <v>116</v>
      </c>
      <c r="E116" s="14" t="s">
        <v>17</v>
      </c>
      <c r="G116">
        <v>89</v>
      </c>
      <c r="H116" s="14" t="s">
        <v>12</v>
      </c>
      <c r="I116" s="14" t="s">
        <v>11</v>
      </c>
      <c r="J116" s="14" t="s">
        <v>281</v>
      </c>
      <c r="K116" s="14" t="s">
        <v>282</v>
      </c>
      <c r="L116" s="14" t="s">
        <v>15</v>
      </c>
      <c r="M116" s="14" t="s">
        <v>402</v>
      </c>
      <c r="N116" s="14" t="s">
        <v>445</v>
      </c>
    </row>
    <row r="117" spans="1:14" x14ac:dyDescent="0.3">
      <c r="A117" s="14" t="s">
        <v>271</v>
      </c>
      <c r="B117" s="14" t="s">
        <v>270</v>
      </c>
      <c r="C117" s="14" t="s">
        <v>261</v>
      </c>
      <c r="D117">
        <v>117</v>
      </c>
      <c r="E117" s="14" t="s">
        <v>17</v>
      </c>
      <c r="G117">
        <v>90</v>
      </c>
      <c r="H117" s="14" t="s">
        <v>12</v>
      </c>
      <c r="I117" s="14" t="s">
        <v>11</v>
      </c>
      <c r="J117" s="14" t="s">
        <v>281</v>
      </c>
      <c r="K117" s="14" t="s">
        <v>282</v>
      </c>
      <c r="L117" s="14" t="s">
        <v>15</v>
      </c>
      <c r="M117" s="14" t="s">
        <v>403</v>
      </c>
      <c r="N117" s="14" t="s">
        <v>441</v>
      </c>
    </row>
    <row r="118" spans="1:14" x14ac:dyDescent="0.3">
      <c r="A118" s="14" t="s">
        <v>271</v>
      </c>
      <c r="B118" s="14" t="s">
        <v>270</v>
      </c>
      <c r="C118" s="14" t="s">
        <v>264</v>
      </c>
      <c r="D118">
        <v>118</v>
      </c>
      <c r="E118" s="14" t="s">
        <v>17</v>
      </c>
      <c r="G118">
        <v>91</v>
      </c>
      <c r="H118" s="14" t="s">
        <v>12</v>
      </c>
      <c r="I118" s="14" t="s">
        <v>11</v>
      </c>
      <c r="J118" s="14" t="s">
        <v>281</v>
      </c>
      <c r="K118" s="14" t="s">
        <v>282</v>
      </c>
      <c r="L118" s="14" t="s">
        <v>15</v>
      </c>
      <c r="M118" s="14" t="s">
        <v>404</v>
      </c>
      <c r="N118" s="14" t="s">
        <v>438</v>
      </c>
    </row>
    <row r="119" spans="1:14" x14ac:dyDescent="0.3">
      <c r="A119" s="14" t="s">
        <v>271</v>
      </c>
      <c r="B119" s="14" t="s">
        <v>270</v>
      </c>
      <c r="C119" s="14" t="s">
        <v>264</v>
      </c>
      <c r="D119">
        <v>119</v>
      </c>
      <c r="E119" s="14" t="s">
        <v>17</v>
      </c>
      <c r="G119">
        <v>92</v>
      </c>
      <c r="H119" s="14" t="s">
        <v>12</v>
      </c>
      <c r="I119" s="14" t="s">
        <v>11</v>
      </c>
      <c r="J119" s="14" t="s">
        <v>281</v>
      </c>
      <c r="K119" s="14" t="s">
        <v>282</v>
      </c>
      <c r="L119" s="14" t="s">
        <v>15</v>
      </c>
      <c r="M119" s="14" t="s">
        <v>405</v>
      </c>
      <c r="N119" s="14" t="s">
        <v>438</v>
      </c>
    </row>
    <row r="120" spans="1:14" x14ac:dyDescent="0.3">
      <c r="A120" s="14" t="s">
        <v>271</v>
      </c>
      <c r="B120" s="14" t="s">
        <v>270</v>
      </c>
      <c r="C120" s="14" t="s">
        <v>264</v>
      </c>
      <c r="D120">
        <v>120</v>
      </c>
      <c r="E120" s="14" t="s">
        <v>17</v>
      </c>
      <c r="G120">
        <v>93</v>
      </c>
      <c r="H120" s="14" t="s">
        <v>12</v>
      </c>
      <c r="I120" s="14" t="s">
        <v>11</v>
      </c>
      <c r="J120" s="14" t="s">
        <v>281</v>
      </c>
      <c r="K120" s="14" t="s">
        <v>282</v>
      </c>
      <c r="L120" s="14" t="s">
        <v>15</v>
      </c>
      <c r="M120" s="14" t="s">
        <v>406</v>
      </c>
      <c r="N120" s="14" t="s">
        <v>438</v>
      </c>
    </row>
    <row r="121" spans="1:14" x14ac:dyDescent="0.3">
      <c r="A121" s="14" t="s">
        <v>271</v>
      </c>
      <c r="B121" s="14" t="s">
        <v>270</v>
      </c>
      <c r="C121" s="14" t="s">
        <v>264</v>
      </c>
      <c r="D121">
        <v>121</v>
      </c>
      <c r="E121" s="14" t="s">
        <v>17</v>
      </c>
      <c r="G121">
        <v>94</v>
      </c>
      <c r="H121" s="14" t="s">
        <v>12</v>
      </c>
      <c r="I121" s="14" t="s">
        <v>11</v>
      </c>
      <c r="J121" s="14" t="s">
        <v>281</v>
      </c>
      <c r="K121" s="14" t="s">
        <v>282</v>
      </c>
      <c r="L121" s="14" t="s">
        <v>15</v>
      </c>
      <c r="M121" s="14" t="s">
        <v>407</v>
      </c>
      <c r="N121" s="14" t="s">
        <v>438</v>
      </c>
    </row>
    <row r="122" spans="1:14" x14ac:dyDescent="0.3">
      <c r="A122" s="14" t="s">
        <v>271</v>
      </c>
      <c r="B122" s="14" t="s">
        <v>270</v>
      </c>
      <c r="C122" s="14" t="s">
        <v>261</v>
      </c>
      <c r="D122">
        <v>122</v>
      </c>
      <c r="E122" s="14" t="s">
        <v>17</v>
      </c>
      <c r="G122">
        <v>95</v>
      </c>
      <c r="H122" s="14" t="s">
        <v>12</v>
      </c>
      <c r="I122" s="14" t="s">
        <v>11</v>
      </c>
      <c r="J122" s="14" t="s">
        <v>281</v>
      </c>
      <c r="K122" s="14" t="s">
        <v>282</v>
      </c>
      <c r="L122" s="14" t="s">
        <v>15</v>
      </c>
      <c r="M122" s="14" t="s">
        <v>408</v>
      </c>
      <c r="N122" s="14" t="s">
        <v>441</v>
      </c>
    </row>
    <row r="123" spans="1:14" x14ac:dyDescent="0.3">
      <c r="A123" s="14" t="s">
        <v>271</v>
      </c>
      <c r="B123" s="14" t="s">
        <v>270</v>
      </c>
      <c r="C123" s="14" t="s">
        <v>264</v>
      </c>
      <c r="D123">
        <v>123</v>
      </c>
      <c r="E123" s="14" t="s">
        <v>17</v>
      </c>
      <c r="G123">
        <v>96</v>
      </c>
      <c r="H123" s="14" t="s">
        <v>12</v>
      </c>
      <c r="I123" s="14" t="s">
        <v>11</v>
      </c>
      <c r="J123" s="14" t="s">
        <v>281</v>
      </c>
      <c r="K123" s="14" t="s">
        <v>282</v>
      </c>
      <c r="L123" s="14" t="s">
        <v>15</v>
      </c>
      <c r="M123" s="14" t="s">
        <v>409</v>
      </c>
      <c r="N123" s="14" t="s">
        <v>438</v>
      </c>
    </row>
    <row r="124" spans="1:14" x14ac:dyDescent="0.3">
      <c r="A124" s="14" t="s">
        <v>271</v>
      </c>
      <c r="B124" s="14" t="s">
        <v>270</v>
      </c>
      <c r="C124" s="14" t="s">
        <v>263</v>
      </c>
      <c r="D124">
        <v>124</v>
      </c>
      <c r="E124" s="14" t="s">
        <v>17</v>
      </c>
      <c r="G124">
        <v>97</v>
      </c>
      <c r="H124" s="14" t="s">
        <v>12</v>
      </c>
      <c r="I124" s="14" t="s">
        <v>11</v>
      </c>
      <c r="J124" s="14" t="s">
        <v>281</v>
      </c>
      <c r="K124" s="14" t="s">
        <v>282</v>
      </c>
      <c r="L124" s="14" t="s">
        <v>15</v>
      </c>
      <c r="M124" s="14" t="s">
        <v>410</v>
      </c>
      <c r="N124" s="14" t="s">
        <v>442</v>
      </c>
    </row>
    <row r="125" spans="1:14" x14ac:dyDescent="0.3">
      <c r="A125" s="14" t="s">
        <v>271</v>
      </c>
      <c r="B125" s="14" t="s">
        <v>270</v>
      </c>
      <c r="C125" s="14" t="s">
        <v>265</v>
      </c>
      <c r="D125">
        <v>125</v>
      </c>
      <c r="E125" s="14" t="s">
        <v>17</v>
      </c>
      <c r="G125">
        <v>98</v>
      </c>
      <c r="H125" s="14" t="s">
        <v>12</v>
      </c>
      <c r="I125" s="14" t="s">
        <v>11</v>
      </c>
      <c r="J125" s="14" t="s">
        <v>281</v>
      </c>
      <c r="K125" s="14" t="s">
        <v>282</v>
      </c>
      <c r="L125" s="14" t="s">
        <v>15</v>
      </c>
      <c r="M125" s="14" t="s">
        <v>411</v>
      </c>
      <c r="N125" s="14" t="s">
        <v>443</v>
      </c>
    </row>
    <row r="126" spans="1:14" x14ac:dyDescent="0.3">
      <c r="A126" s="14" t="s">
        <v>271</v>
      </c>
      <c r="B126" s="14" t="s">
        <v>270</v>
      </c>
      <c r="C126" s="14" t="s">
        <v>269</v>
      </c>
      <c r="D126">
        <v>126</v>
      </c>
      <c r="E126" s="14" t="s">
        <v>17</v>
      </c>
      <c r="G126">
        <v>99</v>
      </c>
      <c r="H126" s="14" t="s">
        <v>12</v>
      </c>
      <c r="I126" s="14" t="s">
        <v>11</v>
      </c>
      <c r="J126" s="14" t="s">
        <v>281</v>
      </c>
      <c r="K126" s="14" t="s">
        <v>282</v>
      </c>
      <c r="L126" s="14" t="s">
        <v>15</v>
      </c>
      <c r="M126" s="14" t="s">
        <v>412</v>
      </c>
      <c r="N126" s="14" t="s">
        <v>444</v>
      </c>
    </row>
    <row r="127" spans="1:14" x14ac:dyDescent="0.3">
      <c r="A127" s="14" t="s">
        <v>271</v>
      </c>
      <c r="B127" s="14" t="s">
        <v>270</v>
      </c>
      <c r="C127" s="14" t="s">
        <v>264</v>
      </c>
      <c r="D127">
        <v>127</v>
      </c>
      <c r="E127" s="14" t="s">
        <v>17</v>
      </c>
      <c r="G127">
        <v>100</v>
      </c>
      <c r="H127" s="14" t="s">
        <v>12</v>
      </c>
      <c r="I127" s="14" t="s">
        <v>11</v>
      </c>
      <c r="J127" s="14" t="s">
        <v>281</v>
      </c>
      <c r="K127" s="14" t="s">
        <v>282</v>
      </c>
      <c r="L127" s="14" t="s">
        <v>15</v>
      </c>
      <c r="M127" s="14" t="s">
        <v>413</v>
      </c>
      <c r="N127" s="14" t="s">
        <v>438</v>
      </c>
    </row>
    <row r="128" spans="1:14" x14ac:dyDescent="0.3">
      <c r="A128" s="14" t="s">
        <v>271</v>
      </c>
      <c r="B128" s="14" t="s">
        <v>270</v>
      </c>
      <c r="C128" s="14" t="s">
        <v>261</v>
      </c>
      <c r="D128">
        <v>128</v>
      </c>
      <c r="E128" s="14" t="s">
        <v>17</v>
      </c>
      <c r="G128">
        <v>101</v>
      </c>
      <c r="H128" s="14" t="s">
        <v>12</v>
      </c>
      <c r="I128" s="14" t="s">
        <v>11</v>
      </c>
      <c r="J128" s="14" t="s">
        <v>281</v>
      </c>
      <c r="K128" s="14" t="s">
        <v>282</v>
      </c>
      <c r="L128" s="14" t="s">
        <v>15</v>
      </c>
      <c r="M128" s="14" t="s">
        <v>414</v>
      </c>
      <c r="N128" s="14" t="s">
        <v>441</v>
      </c>
    </row>
    <row r="129" spans="1:14" x14ac:dyDescent="0.3">
      <c r="A129" s="14" t="s">
        <v>271</v>
      </c>
      <c r="B129" s="14" t="s">
        <v>270</v>
      </c>
      <c r="C129" s="14" t="s">
        <v>262</v>
      </c>
      <c r="D129">
        <v>129</v>
      </c>
      <c r="E129" s="14" t="s">
        <v>17</v>
      </c>
      <c r="G129">
        <v>102</v>
      </c>
      <c r="H129" s="14" t="s">
        <v>12</v>
      </c>
      <c r="I129" s="14" t="s">
        <v>11</v>
      </c>
      <c r="J129" s="14" t="s">
        <v>281</v>
      </c>
      <c r="K129" s="14" t="s">
        <v>282</v>
      </c>
      <c r="L129" s="14" t="s">
        <v>15</v>
      </c>
      <c r="M129" s="14" t="s">
        <v>415</v>
      </c>
      <c r="N129" s="14" t="s">
        <v>437</v>
      </c>
    </row>
    <row r="130" spans="1:14" x14ac:dyDescent="0.3">
      <c r="A130" s="14" t="s">
        <v>271</v>
      </c>
      <c r="B130" s="14" t="s">
        <v>270</v>
      </c>
      <c r="C130" s="14" t="s">
        <v>262</v>
      </c>
      <c r="D130">
        <v>130</v>
      </c>
      <c r="E130" s="14" t="s">
        <v>17</v>
      </c>
      <c r="G130">
        <v>103</v>
      </c>
      <c r="H130" s="14" t="s">
        <v>12</v>
      </c>
      <c r="I130" s="14" t="s">
        <v>11</v>
      </c>
      <c r="J130" s="14" t="s">
        <v>281</v>
      </c>
      <c r="K130" s="14" t="s">
        <v>282</v>
      </c>
      <c r="L130" s="14" t="s">
        <v>15</v>
      </c>
      <c r="M130" s="14" t="s">
        <v>416</v>
      </c>
      <c r="N130" s="14" t="s">
        <v>437</v>
      </c>
    </row>
    <row r="131" spans="1:14" x14ac:dyDescent="0.3">
      <c r="A131" s="14" t="s">
        <v>271</v>
      </c>
      <c r="B131" s="14" t="s">
        <v>270</v>
      </c>
      <c r="C131" s="14" t="s">
        <v>263</v>
      </c>
      <c r="D131">
        <v>131</v>
      </c>
      <c r="E131" s="14" t="s">
        <v>17</v>
      </c>
      <c r="G131">
        <v>104</v>
      </c>
      <c r="H131" s="14" t="s">
        <v>12</v>
      </c>
      <c r="I131" s="14" t="s">
        <v>11</v>
      </c>
      <c r="J131" s="14" t="s">
        <v>281</v>
      </c>
      <c r="K131" s="14" t="s">
        <v>282</v>
      </c>
      <c r="L131" s="14" t="s">
        <v>15</v>
      </c>
      <c r="M131" s="14" t="s">
        <v>417</v>
      </c>
      <c r="N131" s="14" t="s">
        <v>442</v>
      </c>
    </row>
    <row r="132" spans="1:14" x14ac:dyDescent="0.3">
      <c r="A132" s="14" t="s">
        <v>271</v>
      </c>
      <c r="B132" s="14" t="s">
        <v>270</v>
      </c>
      <c r="C132" s="14" t="s">
        <v>261</v>
      </c>
      <c r="D132">
        <v>132</v>
      </c>
      <c r="E132" s="14" t="s">
        <v>17</v>
      </c>
      <c r="G132">
        <v>105</v>
      </c>
      <c r="H132" s="14" t="s">
        <v>12</v>
      </c>
      <c r="I132" s="14" t="s">
        <v>11</v>
      </c>
      <c r="J132" s="14" t="s">
        <v>281</v>
      </c>
      <c r="K132" s="14" t="s">
        <v>282</v>
      </c>
      <c r="L132" s="14" t="s">
        <v>15</v>
      </c>
      <c r="M132" s="14" t="s">
        <v>418</v>
      </c>
      <c r="N132" s="14" t="s">
        <v>441</v>
      </c>
    </row>
    <row r="133" spans="1:14" x14ac:dyDescent="0.3">
      <c r="A133" s="14" t="s">
        <v>271</v>
      </c>
      <c r="B133" s="14" t="s">
        <v>270</v>
      </c>
      <c r="C133" s="14" t="s">
        <v>263</v>
      </c>
      <c r="D133">
        <v>133</v>
      </c>
      <c r="E133" s="14" t="s">
        <v>17</v>
      </c>
      <c r="G133">
        <v>106</v>
      </c>
      <c r="H133" s="14" t="s">
        <v>12</v>
      </c>
      <c r="I133" s="14" t="s">
        <v>11</v>
      </c>
      <c r="J133" s="14" t="s">
        <v>281</v>
      </c>
      <c r="K133" s="14" t="s">
        <v>282</v>
      </c>
      <c r="L133" s="14" t="s">
        <v>15</v>
      </c>
      <c r="M133" s="14" t="s">
        <v>419</v>
      </c>
      <c r="N133" s="14" t="s">
        <v>442</v>
      </c>
    </row>
    <row r="134" spans="1:14" x14ac:dyDescent="0.3">
      <c r="A134" s="14" t="s">
        <v>271</v>
      </c>
      <c r="B134" s="14" t="s">
        <v>270</v>
      </c>
      <c r="C134" s="14" t="s">
        <v>263</v>
      </c>
      <c r="D134">
        <v>134</v>
      </c>
      <c r="E134" s="14" t="s">
        <v>17</v>
      </c>
      <c r="G134">
        <v>107</v>
      </c>
      <c r="H134" s="14" t="s">
        <v>12</v>
      </c>
      <c r="I134" s="14" t="s">
        <v>11</v>
      </c>
      <c r="J134" s="14" t="s">
        <v>281</v>
      </c>
      <c r="K134" s="14" t="s">
        <v>282</v>
      </c>
      <c r="L134" s="14" t="s">
        <v>15</v>
      </c>
      <c r="M134" s="14" t="s">
        <v>420</v>
      </c>
      <c r="N134" s="14" t="s">
        <v>442</v>
      </c>
    </row>
    <row r="135" spans="1:14" x14ac:dyDescent="0.3">
      <c r="A135" s="14" t="s">
        <v>271</v>
      </c>
      <c r="B135" s="14" t="s">
        <v>270</v>
      </c>
      <c r="C135" s="14" t="s">
        <v>264</v>
      </c>
      <c r="D135">
        <v>135</v>
      </c>
      <c r="E135" s="14" t="s">
        <v>17</v>
      </c>
      <c r="G135">
        <v>108</v>
      </c>
      <c r="H135" s="14" t="s">
        <v>12</v>
      </c>
      <c r="I135" s="14" t="s">
        <v>11</v>
      </c>
      <c r="J135" s="14" t="s">
        <v>281</v>
      </c>
      <c r="K135" s="14" t="s">
        <v>282</v>
      </c>
      <c r="L135" s="14" t="s">
        <v>15</v>
      </c>
      <c r="M135" s="14" t="s">
        <v>421</v>
      </c>
      <c r="N135" s="14" t="s">
        <v>438</v>
      </c>
    </row>
    <row r="136" spans="1:14" x14ac:dyDescent="0.3">
      <c r="A136" s="14" t="s">
        <v>271</v>
      </c>
      <c r="B136" s="14" t="s">
        <v>270</v>
      </c>
      <c r="C136" s="14" t="s">
        <v>262</v>
      </c>
      <c r="D136">
        <v>136</v>
      </c>
      <c r="E136" s="14" t="s">
        <v>17</v>
      </c>
      <c r="G136">
        <v>109</v>
      </c>
      <c r="H136" s="14" t="s">
        <v>12</v>
      </c>
      <c r="I136" s="14" t="s">
        <v>11</v>
      </c>
      <c r="J136" s="14" t="s">
        <v>281</v>
      </c>
      <c r="K136" s="14" t="s">
        <v>282</v>
      </c>
      <c r="L136" s="14" t="s">
        <v>15</v>
      </c>
      <c r="M136" s="14" t="s">
        <v>422</v>
      </c>
      <c r="N136" s="14" t="s">
        <v>437</v>
      </c>
    </row>
    <row r="137" spans="1:14" x14ac:dyDescent="0.3">
      <c r="A137" s="14" t="s">
        <v>271</v>
      </c>
      <c r="B137" s="14" t="s">
        <v>270</v>
      </c>
      <c r="C137" s="14" t="s">
        <v>260</v>
      </c>
      <c r="D137">
        <v>137</v>
      </c>
      <c r="E137" s="14" t="s">
        <v>17</v>
      </c>
      <c r="G137">
        <v>110</v>
      </c>
      <c r="H137" s="14" t="s">
        <v>12</v>
      </c>
      <c r="I137" s="14" t="s">
        <v>11</v>
      </c>
      <c r="J137" s="14" t="s">
        <v>281</v>
      </c>
      <c r="K137" s="14" t="s">
        <v>282</v>
      </c>
      <c r="L137" s="14" t="s">
        <v>15</v>
      </c>
      <c r="M137" s="14" t="s">
        <v>423</v>
      </c>
      <c r="N137" s="14" t="s">
        <v>445</v>
      </c>
    </row>
    <row r="138" spans="1:14" x14ac:dyDescent="0.3">
      <c r="A138" s="14" t="s">
        <v>271</v>
      </c>
      <c r="B138" s="14" t="s">
        <v>270</v>
      </c>
      <c r="C138" s="14" t="s">
        <v>262</v>
      </c>
      <c r="D138">
        <v>138</v>
      </c>
      <c r="E138" s="14" t="s">
        <v>17</v>
      </c>
      <c r="G138">
        <v>111</v>
      </c>
      <c r="H138" s="14" t="s">
        <v>12</v>
      </c>
      <c r="I138" s="14" t="s">
        <v>11</v>
      </c>
      <c r="J138" s="14" t="s">
        <v>281</v>
      </c>
      <c r="K138" s="14" t="s">
        <v>282</v>
      </c>
      <c r="L138" s="14" t="s">
        <v>15</v>
      </c>
      <c r="M138" s="14" t="s">
        <v>424</v>
      </c>
      <c r="N138" s="14" t="s">
        <v>437</v>
      </c>
    </row>
    <row r="139" spans="1:14" x14ac:dyDescent="0.3">
      <c r="A139" s="14" t="s">
        <v>271</v>
      </c>
      <c r="B139" s="14" t="s">
        <v>270</v>
      </c>
      <c r="C139" s="14" t="s">
        <v>261</v>
      </c>
      <c r="D139">
        <v>139</v>
      </c>
      <c r="E139" s="14" t="s">
        <v>17</v>
      </c>
      <c r="G139">
        <v>112</v>
      </c>
      <c r="H139" s="14" t="s">
        <v>12</v>
      </c>
      <c r="I139" s="14" t="s">
        <v>11</v>
      </c>
      <c r="J139" s="14" t="s">
        <v>281</v>
      </c>
      <c r="K139" s="14" t="s">
        <v>282</v>
      </c>
      <c r="L139" s="14" t="s">
        <v>15</v>
      </c>
      <c r="M139" s="14" t="s">
        <v>425</v>
      </c>
      <c r="N139" s="14" t="s">
        <v>441</v>
      </c>
    </row>
    <row r="140" spans="1:14" x14ac:dyDescent="0.3">
      <c r="A140" s="14" t="s">
        <v>271</v>
      </c>
      <c r="B140" s="14" t="s">
        <v>270</v>
      </c>
      <c r="C140" s="14" t="s">
        <v>262</v>
      </c>
      <c r="D140">
        <v>140</v>
      </c>
      <c r="E140" s="14" t="s">
        <v>17</v>
      </c>
      <c r="G140">
        <v>113</v>
      </c>
      <c r="H140" s="14" t="s">
        <v>12</v>
      </c>
      <c r="I140" s="14" t="s">
        <v>11</v>
      </c>
      <c r="J140" s="14" t="s">
        <v>281</v>
      </c>
      <c r="K140" s="14" t="s">
        <v>282</v>
      </c>
      <c r="L140" s="14" t="s">
        <v>15</v>
      </c>
      <c r="M140" s="14" t="s">
        <v>426</v>
      </c>
      <c r="N140" s="14" t="s">
        <v>437</v>
      </c>
    </row>
    <row r="141" spans="1:14" x14ac:dyDescent="0.3">
      <c r="A141" s="14" t="s">
        <v>271</v>
      </c>
      <c r="B141" s="14" t="s">
        <v>270</v>
      </c>
      <c r="C141" s="14" t="s">
        <v>264</v>
      </c>
      <c r="D141">
        <v>141</v>
      </c>
      <c r="E141" s="14" t="s">
        <v>17</v>
      </c>
      <c r="G141">
        <v>114</v>
      </c>
      <c r="H141" s="14" t="s">
        <v>12</v>
      </c>
      <c r="I141" s="14" t="s">
        <v>11</v>
      </c>
      <c r="J141" s="14" t="s">
        <v>281</v>
      </c>
      <c r="K141" s="14" t="s">
        <v>282</v>
      </c>
      <c r="L141" s="14" t="s">
        <v>15</v>
      </c>
      <c r="M141" s="14" t="s">
        <v>427</v>
      </c>
      <c r="N141" s="14" t="s">
        <v>438</v>
      </c>
    </row>
    <row r="142" spans="1:14" x14ac:dyDescent="0.3">
      <c r="A142" s="14" t="s">
        <v>271</v>
      </c>
      <c r="B142" s="14" t="s">
        <v>270</v>
      </c>
      <c r="C142" s="14" t="s">
        <v>264</v>
      </c>
      <c r="D142">
        <v>142</v>
      </c>
      <c r="E142" s="14" t="s">
        <v>17</v>
      </c>
      <c r="G142">
        <v>115</v>
      </c>
      <c r="H142" s="14" t="s">
        <v>12</v>
      </c>
      <c r="I142" s="14" t="s">
        <v>11</v>
      </c>
      <c r="J142" s="14" t="s">
        <v>281</v>
      </c>
      <c r="K142" s="14" t="s">
        <v>282</v>
      </c>
      <c r="L142" s="14" t="s">
        <v>15</v>
      </c>
      <c r="M142" s="14" t="s">
        <v>428</v>
      </c>
      <c r="N142" s="14" t="s">
        <v>438</v>
      </c>
    </row>
    <row r="143" spans="1:14" x14ac:dyDescent="0.3">
      <c r="A143" s="14" t="s">
        <v>271</v>
      </c>
      <c r="B143" s="14" t="s">
        <v>270</v>
      </c>
      <c r="C143" s="14" t="s">
        <v>266</v>
      </c>
      <c r="D143">
        <v>143</v>
      </c>
      <c r="E143" s="14" t="s">
        <v>17</v>
      </c>
      <c r="G143">
        <v>116</v>
      </c>
      <c r="H143" s="14" t="s">
        <v>12</v>
      </c>
      <c r="I143" s="14" t="s">
        <v>11</v>
      </c>
      <c r="J143" s="14" t="s">
        <v>281</v>
      </c>
      <c r="K143" s="14" t="s">
        <v>282</v>
      </c>
      <c r="L143" s="14" t="s">
        <v>15</v>
      </c>
      <c r="M143" s="14" t="s">
        <v>429</v>
      </c>
      <c r="N143" s="14" t="s">
        <v>447</v>
      </c>
    </row>
    <row r="144" spans="1:14" x14ac:dyDescent="0.3">
      <c r="A144" s="14" t="s">
        <v>271</v>
      </c>
      <c r="B144" s="14" t="s">
        <v>270</v>
      </c>
      <c r="C144" s="14" t="s">
        <v>264</v>
      </c>
      <c r="D144">
        <v>144</v>
      </c>
      <c r="E144" s="14" t="s">
        <v>17</v>
      </c>
      <c r="G144">
        <v>117</v>
      </c>
      <c r="H144" s="14" t="s">
        <v>12</v>
      </c>
      <c r="I144" s="14" t="s">
        <v>11</v>
      </c>
      <c r="J144" s="14" t="s">
        <v>281</v>
      </c>
      <c r="K144" s="14" t="s">
        <v>282</v>
      </c>
      <c r="L144" s="14" t="s">
        <v>15</v>
      </c>
      <c r="M144" s="14" t="s">
        <v>430</v>
      </c>
      <c r="N144" s="14" t="s">
        <v>438</v>
      </c>
    </row>
    <row r="145" spans="1:14" x14ac:dyDescent="0.3">
      <c r="A145" s="14" t="s">
        <v>271</v>
      </c>
      <c r="B145" s="14" t="s">
        <v>270</v>
      </c>
      <c r="C145" s="14" t="s">
        <v>266</v>
      </c>
      <c r="D145">
        <v>145</v>
      </c>
      <c r="E145" s="14" t="s">
        <v>17</v>
      </c>
      <c r="G145">
        <v>118</v>
      </c>
      <c r="H145" s="14" t="s">
        <v>12</v>
      </c>
      <c r="I145" s="14" t="s">
        <v>11</v>
      </c>
      <c r="J145" s="14" t="s">
        <v>281</v>
      </c>
      <c r="K145" s="14" t="s">
        <v>282</v>
      </c>
      <c r="L145" s="14" t="s">
        <v>15</v>
      </c>
      <c r="M145" s="14" t="s">
        <v>431</v>
      </c>
      <c r="N145" s="14" t="s">
        <v>447</v>
      </c>
    </row>
    <row r="146" spans="1:14" x14ac:dyDescent="0.3">
      <c r="A146" s="14" t="s">
        <v>271</v>
      </c>
      <c r="B146" s="14" t="s">
        <v>270</v>
      </c>
      <c r="C146" s="14" t="s">
        <v>264</v>
      </c>
      <c r="D146">
        <v>146</v>
      </c>
      <c r="E146" s="14" t="s">
        <v>17</v>
      </c>
      <c r="G146">
        <v>119</v>
      </c>
      <c r="H146" s="14" t="s">
        <v>12</v>
      </c>
      <c r="I146" s="14" t="s">
        <v>11</v>
      </c>
      <c r="J146" s="14" t="s">
        <v>281</v>
      </c>
      <c r="K146" s="14" t="s">
        <v>282</v>
      </c>
      <c r="L146" s="14" t="s">
        <v>15</v>
      </c>
      <c r="M146" s="14" t="s">
        <v>432</v>
      </c>
      <c r="N146" s="14" t="s">
        <v>438</v>
      </c>
    </row>
    <row r="147" spans="1:14" x14ac:dyDescent="0.3">
      <c r="A147" s="14" t="s">
        <v>271</v>
      </c>
      <c r="B147" s="14" t="s">
        <v>270</v>
      </c>
      <c r="C147" s="14" t="s">
        <v>266</v>
      </c>
      <c r="D147">
        <v>147</v>
      </c>
      <c r="E147" s="14" t="s">
        <v>17</v>
      </c>
      <c r="G147">
        <v>120</v>
      </c>
      <c r="H147" s="14" t="s">
        <v>12</v>
      </c>
      <c r="I147" s="14" t="s">
        <v>11</v>
      </c>
      <c r="J147" s="14" t="s">
        <v>281</v>
      </c>
      <c r="K147" s="14" t="s">
        <v>282</v>
      </c>
      <c r="L147" s="14" t="s">
        <v>15</v>
      </c>
      <c r="M147" s="14" t="s">
        <v>433</v>
      </c>
      <c r="N147" s="14" t="s">
        <v>447</v>
      </c>
    </row>
    <row r="148" spans="1:14" x14ac:dyDescent="0.3">
      <c r="A148" s="14" t="s">
        <v>271</v>
      </c>
      <c r="B148" s="14" t="s">
        <v>270</v>
      </c>
      <c r="C148" s="14" t="s">
        <v>266</v>
      </c>
      <c r="D148">
        <v>148</v>
      </c>
      <c r="E148" s="14" t="s">
        <v>17</v>
      </c>
      <c r="G148">
        <v>121</v>
      </c>
      <c r="H148" s="14" t="s">
        <v>12</v>
      </c>
      <c r="I148" s="14" t="s">
        <v>11</v>
      </c>
      <c r="J148" s="14" t="s">
        <v>281</v>
      </c>
      <c r="K148" s="14" t="s">
        <v>282</v>
      </c>
      <c r="L148" s="14" t="s">
        <v>15</v>
      </c>
      <c r="M148" s="14" t="s">
        <v>434</v>
      </c>
      <c r="N148" s="14" t="s">
        <v>447</v>
      </c>
    </row>
    <row r="149" spans="1:14" x14ac:dyDescent="0.3">
      <c r="A149" s="14" t="s">
        <v>271</v>
      </c>
      <c r="B149" s="14" t="s">
        <v>270</v>
      </c>
      <c r="C149" s="14" t="s">
        <v>261</v>
      </c>
      <c r="D149">
        <v>149</v>
      </c>
      <c r="E149" s="14" t="s">
        <v>17</v>
      </c>
      <c r="G149">
        <v>122</v>
      </c>
      <c r="H149" s="14" t="s">
        <v>12</v>
      </c>
      <c r="I149" s="14" t="s">
        <v>11</v>
      </c>
      <c r="J149" s="14" t="s">
        <v>281</v>
      </c>
      <c r="K149" s="14" t="s">
        <v>282</v>
      </c>
      <c r="L149" s="14" t="s">
        <v>15</v>
      </c>
      <c r="M149" s="14" t="s">
        <v>435</v>
      </c>
      <c r="N149" s="14" t="s">
        <v>441</v>
      </c>
    </row>
    <row r="150" spans="1:14" x14ac:dyDescent="0.3">
      <c r="A150" s="14"/>
      <c r="B150" s="14"/>
      <c r="C150" s="14"/>
      <c r="E150" s="14"/>
      <c r="H150" s="14" t="s">
        <v>12</v>
      </c>
      <c r="I150" s="14" t="s">
        <v>11</v>
      </c>
      <c r="J150" s="14" t="s">
        <v>281</v>
      </c>
      <c r="K150" s="14" t="s">
        <v>282</v>
      </c>
      <c r="L150" s="14" t="s">
        <v>15</v>
      </c>
      <c r="M150" s="14" t="s">
        <v>436</v>
      </c>
      <c r="N150" s="14" t="s">
        <v>436</v>
      </c>
    </row>
    <row r="151" spans="1:14" x14ac:dyDescent="0.3">
      <c r="A151" s="14"/>
      <c r="B151" s="14"/>
      <c r="C151" s="14"/>
      <c r="E151" s="14"/>
      <c r="H151" s="14" t="s">
        <v>12</v>
      </c>
      <c r="I151" s="14" t="s">
        <v>11</v>
      </c>
      <c r="J151" s="14" t="s">
        <v>281</v>
      </c>
      <c r="K151" s="14" t="s">
        <v>282</v>
      </c>
      <c r="L151" s="14" t="s">
        <v>15</v>
      </c>
      <c r="M151" s="14" t="s">
        <v>436</v>
      </c>
      <c r="N151" s="14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D69F-F4D4-4879-94B6-4D554AA29309}">
  <dimension ref="B1:Y152"/>
  <sheetViews>
    <sheetView zoomScale="85" zoomScaleNormal="85" workbookViewId="0">
      <selection activeCell="Y1" sqref="Y1"/>
    </sheetView>
  </sheetViews>
  <sheetFormatPr baseColWidth="10" defaultRowHeight="14.4" x14ac:dyDescent="0.3"/>
  <cols>
    <col min="1" max="1" width="3" customWidth="1"/>
    <col min="2" max="2" width="7.44140625" style="8" customWidth="1"/>
    <col min="3" max="3" width="46.33203125" customWidth="1"/>
    <col min="4" max="4" width="27.109375" customWidth="1"/>
    <col min="5" max="5" width="28.88671875" customWidth="1"/>
    <col min="6" max="6" width="10.109375" style="8" customWidth="1"/>
    <col min="7" max="7" width="5.77734375" style="15" customWidth="1"/>
    <col min="8" max="12" width="0" hidden="1" customWidth="1"/>
    <col min="13" max="17" width="5" customWidth="1"/>
    <col min="18" max="18" width="8.6640625" customWidth="1"/>
    <col min="19" max="19" width="27.5546875" customWidth="1"/>
    <col min="20" max="20" width="19.88671875" customWidth="1"/>
    <col min="21" max="21" width="12.44140625" customWidth="1"/>
    <col min="22" max="22" width="90.33203125" bestFit="1" customWidth="1"/>
    <col min="23" max="23" width="17.109375" customWidth="1"/>
    <col min="24" max="24" width="10.109375" customWidth="1"/>
    <col min="25" max="25" width="183.44140625" style="1" customWidth="1"/>
  </cols>
  <sheetData>
    <row r="1" spans="2:25" x14ac:dyDescent="0.3">
      <c r="W1" t="s">
        <v>283</v>
      </c>
    </row>
    <row r="2" spans="2:25" x14ac:dyDescent="0.3">
      <c r="B2" s="9" t="s">
        <v>275</v>
      </c>
      <c r="C2" s="9" t="s">
        <v>284</v>
      </c>
      <c r="D2" s="9" t="s">
        <v>285</v>
      </c>
      <c r="E2" s="9" t="s">
        <v>286</v>
      </c>
      <c r="F2" s="9" t="s">
        <v>287</v>
      </c>
      <c r="H2" s="22" t="s">
        <v>19</v>
      </c>
      <c r="I2" s="22" t="s">
        <v>20</v>
      </c>
      <c r="J2" s="22" t="s">
        <v>18</v>
      </c>
      <c r="K2" s="22" t="s">
        <v>272</v>
      </c>
      <c r="L2" s="22" t="s">
        <v>273</v>
      </c>
      <c r="M2" s="22" t="s">
        <v>12</v>
      </c>
      <c r="N2" s="22" t="s">
        <v>11</v>
      </c>
      <c r="O2" s="22" t="s">
        <v>281</v>
      </c>
      <c r="P2" s="22" t="s">
        <v>282</v>
      </c>
      <c r="Q2" s="22" t="s">
        <v>15</v>
      </c>
      <c r="R2" s="9" t="s">
        <v>275</v>
      </c>
      <c r="S2" s="22" t="s">
        <v>274</v>
      </c>
      <c r="T2" s="22" t="s">
        <v>276</v>
      </c>
      <c r="U2" s="22" t="s">
        <v>278</v>
      </c>
      <c r="V2" s="22" t="s">
        <v>277</v>
      </c>
      <c r="W2" s="22" t="s">
        <v>279</v>
      </c>
      <c r="X2" s="22" t="s">
        <v>280</v>
      </c>
      <c r="Y2" s="25" t="s">
        <v>448</v>
      </c>
    </row>
    <row r="3" spans="2:25" x14ac:dyDescent="0.3">
      <c r="B3" s="8">
        <v>2</v>
      </c>
      <c r="C3" t="s">
        <v>22</v>
      </c>
      <c r="D3" t="s">
        <v>21</v>
      </c>
      <c r="E3" t="s">
        <v>258</v>
      </c>
      <c r="F3" s="7">
        <v>50</v>
      </c>
      <c r="H3" s="16" t="s">
        <v>271</v>
      </c>
      <c r="I3" s="17" t="s">
        <v>270</v>
      </c>
      <c r="J3" s="16" t="s">
        <v>262</v>
      </c>
      <c r="K3" s="17">
        <v>2</v>
      </c>
      <c r="L3" s="16" t="s">
        <v>17</v>
      </c>
      <c r="M3" s="17" t="s">
        <v>12</v>
      </c>
      <c r="N3" s="17" t="s">
        <v>11</v>
      </c>
      <c r="O3" s="17" t="s">
        <v>281</v>
      </c>
      <c r="P3" s="17" t="s">
        <v>282</v>
      </c>
      <c r="Q3" s="17" t="s">
        <v>15</v>
      </c>
      <c r="R3" s="17">
        <f>Tabla1[[#This Row],["id"]]</f>
        <v>2</v>
      </c>
      <c r="S3" s="17" t="str">
        <f>CONCATENATE(Tabla2[[#This Row],["]],Tabla1[[#This Row],[NOMBRE DEL PRODUCTO]],Tabla2[[#This Row],["]])</f>
        <v>"MEGAFONO"</v>
      </c>
      <c r="T3" s="17" t="str">
        <f>CONCATENATE(Tabla2[[#This Row],["]],Tabla1[[#This Row],[CATEGORIA]],Tabla2[[#This Row],["]])</f>
        <v>"ELECTRONICOS"</v>
      </c>
      <c r="U3" s="17">
        <f>Tabla1[[#This Row],[PRECIO]]</f>
        <v>50</v>
      </c>
      <c r="V3" s="17" t="str">
        <f>CONCATENATE(Tabla2[[#This Row],["]],Tabla1[[#This Row],[DESCRIPCION]],Tabla2[[#This Row],["]])</f>
        <v>"QUEMADORD E GRASA"</v>
      </c>
      <c r="W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ELECTRONICOS/2.png"</v>
      </c>
      <c r="X3" s="17">
        <v>50</v>
      </c>
      <c r="Y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{"id":2,"name":"MEGAFONO","category":"ELECTRONICOS","price":50,"description":"QUEMADORD E GRASA","image":"images/04. ELECTRONICOS/2.png","demand":50},</v>
      </c>
    </row>
    <row r="4" spans="2:25" x14ac:dyDescent="0.3">
      <c r="B4" s="8">
        <v>3</v>
      </c>
      <c r="C4" t="s">
        <v>25</v>
      </c>
      <c r="D4" t="s">
        <v>24</v>
      </c>
      <c r="E4" t="s">
        <v>229</v>
      </c>
      <c r="F4" s="7">
        <v>50</v>
      </c>
      <c r="H4" s="18" t="s">
        <v>271</v>
      </c>
      <c r="I4" s="19" t="s">
        <v>270</v>
      </c>
      <c r="J4" s="18" t="s">
        <v>264</v>
      </c>
      <c r="K4" s="19">
        <f>K3+1</f>
        <v>3</v>
      </c>
      <c r="L4" s="18" t="s">
        <v>17</v>
      </c>
      <c r="M4" s="19" t="s">
        <v>12</v>
      </c>
      <c r="N4" s="19" t="s">
        <v>11</v>
      </c>
      <c r="O4" s="19" t="s">
        <v>281</v>
      </c>
      <c r="P4" s="19" t="s">
        <v>282</v>
      </c>
      <c r="Q4" s="19" t="s">
        <v>15</v>
      </c>
      <c r="R4" s="19">
        <f>Tabla1[[#This Row],["id"]]</f>
        <v>3</v>
      </c>
      <c r="S4" s="19" t="str">
        <f>CONCATENATE(Tabla2[[#This Row],["]],Tabla1[[#This Row],[NOMBRE DEL PRODUCTO]],Tabla2[[#This Row],["]])</f>
        <v>"ESQUINERO DE ALUMINIO"</v>
      </c>
      <c r="T4" s="19" t="str">
        <f>CONCATENATE(Tabla2[[#This Row],["]],Tabla1[[#This Row],[CATEGORIA]],Tabla2[[#This Row],["]])</f>
        <v>"HOGAR"</v>
      </c>
      <c r="U4" s="19">
        <f>Tabla1[[#This Row],[PRECIO]]</f>
        <v>50</v>
      </c>
      <c r="V4" s="19" t="str">
        <f>CONCATENATE(Tabla2[[#This Row],["]],Tabla1[[#This Row],[DESCRIPCION]],Tabla2[[#This Row],["]])</f>
        <v>"IDEAL PARA PLÁSTICO, PVC, METAL, MADERA, ETC AISLAMIENTO ELÉCTRICO"</v>
      </c>
      <c r="W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HOGAR/3.png"</v>
      </c>
      <c r="X4" s="19">
        <v>51</v>
      </c>
      <c r="Y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{"id":3,"name":"ESQUINERO DE ALUMINIO","category":"HOGAR","price":50,"description":"IDEAL PARA PLÁSTICO, PVC, METAL, MADERA, ETC AISLAMIENTO ELÉCTRICO","image":"images/06. HOGAR/3.png","demand":51},</v>
      </c>
    </row>
    <row r="5" spans="2:25" x14ac:dyDescent="0.3">
      <c r="B5" s="8">
        <v>4</v>
      </c>
      <c r="C5" t="s">
        <v>27</v>
      </c>
      <c r="D5" t="s">
        <v>26</v>
      </c>
      <c r="E5" s="10" t="s">
        <v>23</v>
      </c>
      <c r="F5" s="7">
        <v>50</v>
      </c>
      <c r="H5" s="16" t="s">
        <v>271</v>
      </c>
      <c r="I5" s="17" t="s">
        <v>270</v>
      </c>
      <c r="J5" s="16" t="s">
        <v>268</v>
      </c>
      <c r="K5" s="19">
        <f t="shared" ref="K5:K68" si="0">K4+1</f>
        <v>4</v>
      </c>
      <c r="L5" s="16" t="s">
        <v>17</v>
      </c>
      <c r="M5" s="17" t="s">
        <v>12</v>
      </c>
      <c r="N5" s="17" t="s">
        <v>11</v>
      </c>
      <c r="O5" s="17" t="s">
        <v>281</v>
      </c>
      <c r="P5" s="17" t="s">
        <v>282</v>
      </c>
      <c r="Q5" s="17" t="s">
        <v>15</v>
      </c>
      <c r="R5" s="17">
        <f>Tabla1[[#This Row],["id"]]</f>
        <v>4</v>
      </c>
      <c r="S5" s="17" t="str">
        <f>CONCATENATE(Tabla2[[#This Row],["]],Tabla1[[#This Row],[NOMBRE DEL PRODUCTO]],Tabla2[[#This Row],["]])</f>
        <v>"KIT DE ESTACION CONSOLA INCLUIDA"</v>
      </c>
      <c r="T5" s="17" t="str">
        <f>CONCATENATE(Tabla2[[#This Row],["]],Tabla1[[#This Row],[CATEGORIA]],Tabla2[[#This Row],["]])</f>
        <v>"STREMERS"</v>
      </c>
      <c r="U5" s="17">
        <f>Tabla1[[#This Row],[PRECIO]]</f>
        <v>50</v>
      </c>
      <c r="V5" s="17" t="str">
        <f>CONCATENATE(Tabla2[[#This Row],["]],Tabla1[[#This Row],[DESCRIPCION]],Tabla2[[#This Row],["]])</f>
        <v>"PRESENTACION EN CAJA"</v>
      </c>
      <c r="W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"images/10. STREMERS/4.png"</v>
      </c>
      <c r="X5" s="17">
        <v>52</v>
      </c>
      <c r="Y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{"id":4,"name":"KIT DE ESTACION CONSOLA INCLUIDA","category":"STREMERS","price":50,"description":"PRESENTACION EN CAJA","image":"images/10. STREMERS/4.png","demand":52},</v>
      </c>
    </row>
    <row r="6" spans="2:25" x14ac:dyDescent="0.3">
      <c r="B6" s="8">
        <v>5</v>
      </c>
      <c r="C6" t="s">
        <v>28</v>
      </c>
      <c r="D6" t="s">
        <v>26</v>
      </c>
      <c r="E6" t="s">
        <v>23</v>
      </c>
      <c r="F6" s="7">
        <v>50</v>
      </c>
      <c r="H6" s="18" t="s">
        <v>271</v>
      </c>
      <c r="I6" s="19" t="s">
        <v>270</v>
      </c>
      <c r="J6" s="18" t="s">
        <v>268</v>
      </c>
      <c r="K6" s="19">
        <f t="shared" si="0"/>
        <v>5</v>
      </c>
      <c r="L6" s="18" t="s">
        <v>17</v>
      </c>
      <c r="M6" s="19" t="s">
        <v>12</v>
      </c>
      <c r="N6" s="19" t="s">
        <v>11</v>
      </c>
      <c r="O6" s="19" t="s">
        <v>281</v>
      </c>
      <c r="P6" s="19" t="s">
        <v>282</v>
      </c>
      <c r="Q6" s="19" t="s">
        <v>15</v>
      </c>
      <c r="R6" s="19">
        <f>Tabla1[[#This Row],["id"]]</f>
        <v>5</v>
      </c>
      <c r="S6" s="19" t="str">
        <f>CONCATENATE(Tabla2[[#This Row],["]],Tabla1[[#This Row],[NOMBRE DEL PRODUCTO]],Tabla2[[#This Row],["]])</f>
        <v>"SOPORTE PARA MICRÓFONO Y CELULAR"</v>
      </c>
      <c r="T6" s="19" t="str">
        <f>CONCATENATE(Tabla2[[#This Row],["]],Tabla1[[#This Row],[CATEGORIA]],Tabla2[[#This Row],["]])</f>
        <v>"STREMERS"</v>
      </c>
      <c r="U6" s="19">
        <f>Tabla1[[#This Row],[PRECIO]]</f>
        <v>50</v>
      </c>
      <c r="V6" s="19" t="str">
        <f>CONCATENATE(Tabla2[[#This Row],["]],Tabla1[[#This Row],[DESCRIPCION]],Tabla2[[#This Row],["]])</f>
        <v>"PRESENTACION EN CAJA"</v>
      </c>
      <c r="W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"images/10. STREMERS/5.png"</v>
      </c>
      <c r="X6" s="19">
        <v>53</v>
      </c>
      <c r="Y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{"id":5,"name":"SOPORTE PARA MICRÓFONO Y CELULAR","category":"STREMERS","price":50,"description":"PRESENTACION EN CAJA","image":"images/10. STREMERS/5.png","demand":53},</v>
      </c>
    </row>
    <row r="7" spans="2:25" x14ac:dyDescent="0.3">
      <c r="B7" s="8">
        <v>6</v>
      </c>
      <c r="C7" s="10" t="s">
        <v>29</v>
      </c>
      <c r="D7" t="s">
        <v>21</v>
      </c>
      <c r="E7" t="s">
        <v>23</v>
      </c>
      <c r="F7" s="7">
        <v>50</v>
      </c>
      <c r="H7" s="16" t="s">
        <v>271</v>
      </c>
      <c r="I7" s="17" t="s">
        <v>270</v>
      </c>
      <c r="J7" s="16" t="s">
        <v>262</v>
      </c>
      <c r="K7" s="19">
        <f t="shared" si="0"/>
        <v>6</v>
      </c>
      <c r="L7" s="16" t="s">
        <v>17</v>
      </c>
      <c r="M7" s="17" t="s">
        <v>12</v>
      </c>
      <c r="N7" s="17" t="s">
        <v>11</v>
      </c>
      <c r="O7" s="17" t="s">
        <v>281</v>
      </c>
      <c r="P7" s="17" t="s">
        <v>282</v>
      </c>
      <c r="Q7" s="17" t="s">
        <v>15</v>
      </c>
      <c r="R7" s="17">
        <f>Tabla1[[#This Row],["id"]]</f>
        <v>6</v>
      </c>
      <c r="S7" s="17" t="str">
        <f>CONCATENATE(Tabla2[[#This Row],["]],Tabla1[[#This Row],[NOMBRE DEL PRODUCTO]],Tabla2[[#This Row],["]])</f>
        <v>"PALO STICK BLUETOOT H Y LUCES"</v>
      </c>
      <c r="T7" s="17" t="str">
        <f>CONCATENATE(Tabla2[[#This Row],["]],Tabla1[[#This Row],[CATEGORIA]],Tabla2[[#This Row],["]])</f>
        <v>"ELECTRONICOS"</v>
      </c>
      <c r="U7" s="17">
        <f>Tabla1[[#This Row],[PRECIO]]</f>
        <v>50</v>
      </c>
      <c r="V7" s="17" t="str">
        <f>CONCATENATE(Tabla2[[#This Row],["]],Tabla1[[#This Row],[DESCRIPCION]],Tabla2[[#This Row],["]])</f>
        <v>"PRESENTACION EN CAJA"</v>
      </c>
      <c r="W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ELECTRONICOS/6.png"</v>
      </c>
      <c r="X7" s="17">
        <v>54</v>
      </c>
      <c r="Y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{"id":6,"name":"PALO STICK BLUETOOT H Y LUCES","category":"ELECTRONICOS","price":50,"description":"PRESENTACION EN CAJA","image":"images/04. ELECTRONICOS/6.png","demand":54},</v>
      </c>
    </row>
    <row r="8" spans="2:25" x14ac:dyDescent="0.3">
      <c r="B8" s="8">
        <v>7</v>
      </c>
      <c r="C8" t="s">
        <v>30</v>
      </c>
      <c r="D8" t="s">
        <v>21</v>
      </c>
      <c r="E8" t="s">
        <v>23</v>
      </c>
      <c r="F8" s="7">
        <v>50</v>
      </c>
      <c r="H8" s="18" t="s">
        <v>271</v>
      </c>
      <c r="I8" s="19" t="s">
        <v>270</v>
      </c>
      <c r="J8" s="18" t="s">
        <v>262</v>
      </c>
      <c r="K8" s="19">
        <f t="shared" si="0"/>
        <v>7</v>
      </c>
      <c r="L8" s="18" t="s">
        <v>17</v>
      </c>
      <c r="M8" s="19" t="s">
        <v>12</v>
      </c>
      <c r="N8" s="19" t="s">
        <v>11</v>
      </c>
      <c r="O8" s="19" t="s">
        <v>281</v>
      </c>
      <c r="P8" s="19" t="s">
        <v>282</v>
      </c>
      <c r="Q8" s="19" t="s">
        <v>15</v>
      </c>
      <c r="R8" s="19">
        <f>Tabla1[[#This Row],["id"]]</f>
        <v>7</v>
      </c>
      <c r="S8" s="19" t="str">
        <f>CONCATENATE(Tabla2[[#This Row],["]],Tabla1[[#This Row],[NOMBRE DEL PRODUCTO]],Tabla2[[#This Row],["]])</f>
        <v>"REPELENTE ULTRASONICO "</v>
      </c>
      <c r="T8" s="19" t="str">
        <f>CONCATENATE(Tabla2[[#This Row],["]],Tabla1[[#This Row],[CATEGORIA]],Tabla2[[#This Row],["]])</f>
        <v>"ELECTRONICOS"</v>
      </c>
      <c r="U8" s="19">
        <f>Tabla1[[#This Row],[PRECIO]]</f>
        <v>50</v>
      </c>
      <c r="V8" s="19" t="str">
        <f>CONCATENATE(Tabla2[[#This Row],["]],Tabla1[[#This Row],[DESCRIPCION]],Tabla2[[#This Row],["]])</f>
        <v>"PRESENTACION EN CAJA"</v>
      </c>
      <c r="W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ELECTRONICOS/7.png"</v>
      </c>
      <c r="X8" s="19">
        <v>55</v>
      </c>
      <c r="Y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{"id":7,"name":"REPELENTE ULTRASONICO ","category":"ELECTRONICOS","price":50,"description":"PRESENTACION EN CAJA","image":"images/04. ELECTRONICOS/7.png","demand":55},</v>
      </c>
    </row>
    <row r="9" spans="2:25" x14ac:dyDescent="0.3">
      <c r="B9" s="8">
        <v>8</v>
      </c>
      <c r="C9" t="s">
        <v>31</v>
      </c>
      <c r="D9" t="s">
        <v>21</v>
      </c>
      <c r="E9" t="s">
        <v>23</v>
      </c>
      <c r="F9" s="7">
        <v>50</v>
      </c>
      <c r="H9" s="16" t="s">
        <v>271</v>
      </c>
      <c r="I9" s="17" t="s">
        <v>270</v>
      </c>
      <c r="J9" s="16" t="s">
        <v>262</v>
      </c>
      <c r="K9" s="19">
        <f t="shared" si="0"/>
        <v>8</v>
      </c>
      <c r="L9" s="16" t="s">
        <v>17</v>
      </c>
      <c r="M9" s="17" t="s">
        <v>12</v>
      </c>
      <c r="N9" s="17" t="s">
        <v>11</v>
      </c>
      <c r="O9" s="17" t="s">
        <v>281</v>
      </c>
      <c r="P9" s="17" t="s">
        <v>282</v>
      </c>
      <c r="Q9" s="17" t="s">
        <v>15</v>
      </c>
      <c r="R9" s="17">
        <f>Tabla1[[#This Row],["id"]]</f>
        <v>8</v>
      </c>
      <c r="S9" s="17" t="str">
        <f>CONCATENATE(Tabla2[[#This Row],["]],Tabla1[[#This Row],[NOMBRE DEL PRODUCTO]],Tabla2[[#This Row],["]])</f>
        <v>"ELECTROES TIMULADOR ABDOMEN"</v>
      </c>
      <c r="T9" s="17" t="str">
        <f>CONCATENATE(Tabla2[[#This Row],["]],Tabla1[[#This Row],[CATEGORIA]],Tabla2[[#This Row],["]])</f>
        <v>"ELECTRONICOS"</v>
      </c>
      <c r="U9" s="17">
        <f>Tabla1[[#This Row],[PRECIO]]</f>
        <v>50</v>
      </c>
      <c r="V9" s="17" t="str">
        <f>CONCATENATE(Tabla2[[#This Row],["]],Tabla1[[#This Row],[DESCRIPCION]],Tabla2[[#This Row],["]])</f>
        <v>"PRESENTACION EN CAJA"</v>
      </c>
      <c r="W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ELECTRONICOS/8.png"</v>
      </c>
      <c r="X9" s="17">
        <v>56</v>
      </c>
      <c r="Y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{"id":8,"name":"ELECTROES TIMULADOR ABDOMEN","category":"ELECTRONICOS","price":50,"description":"PRESENTACION EN CAJA","image":"images/04. ELECTRONICOS/8.png","demand":56},</v>
      </c>
    </row>
    <row r="10" spans="2:25" x14ac:dyDescent="0.3">
      <c r="B10" s="8">
        <v>9</v>
      </c>
      <c r="C10" t="s">
        <v>32</v>
      </c>
      <c r="D10" t="s">
        <v>21</v>
      </c>
      <c r="E10" t="s">
        <v>23</v>
      </c>
      <c r="F10" s="7">
        <v>50</v>
      </c>
      <c r="H10" s="18" t="s">
        <v>271</v>
      </c>
      <c r="I10" s="19" t="s">
        <v>270</v>
      </c>
      <c r="J10" s="18" t="s">
        <v>262</v>
      </c>
      <c r="K10" s="19">
        <f t="shared" si="0"/>
        <v>9</v>
      </c>
      <c r="L10" s="18" t="s">
        <v>17</v>
      </c>
      <c r="M10" s="19" t="s">
        <v>12</v>
      </c>
      <c r="N10" s="19" t="s">
        <v>11</v>
      </c>
      <c r="O10" s="19" t="s">
        <v>281</v>
      </c>
      <c r="P10" s="19" t="s">
        <v>282</v>
      </c>
      <c r="Q10" s="19" t="s">
        <v>15</v>
      </c>
      <c r="R10" s="19">
        <f>Tabla1[[#This Row],["id"]]</f>
        <v>9</v>
      </c>
      <c r="S10" s="19" t="str">
        <f>CONCATENATE(Tabla2[[#This Row],["]],Tabla1[[#This Row],[NOMBRE DEL PRODUCTO]],Tabla2[[#This Row],["]])</f>
        <v>"BALANZA GRAMERA"</v>
      </c>
      <c r="T10" s="19" t="str">
        <f>CONCATENATE(Tabla2[[#This Row],["]],Tabla1[[#This Row],[CATEGORIA]],Tabla2[[#This Row],["]])</f>
        <v>"ELECTRONICOS"</v>
      </c>
      <c r="U10" s="19">
        <f>Tabla1[[#This Row],[PRECIO]]</f>
        <v>50</v>
      </c>
      <c r="V10" s="19" t="str">
        <f>CONCATENATE(Tabla2[[#This Row],["]],Tabla1[[#This Row],[DESCRIPCION]],Tabla2[[#This Row],["]])</f>
        <v>"PRESENTACION EN CAJA"</v>
      </c>
      <c r="W1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ELECTRONICOS/9.png"</v>
      </c>
      <c r="X10" s="19">
        <v>57</v>
      </c>
      <c r="Y1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{"id":9,"name":"BALANZA GRAMERA","category":"ELECTRONICOS","price":50,"description":"PRESENTACION EN CAJA","image":"images/04. ELECTRONICOS/9.png","demand":57},</v>
      </c>
    </row>
    <row r="11" spans="2:25" x14ac:dyDescent="0.3">
      <c r="B11" s="8">
        <v>10</v>
      </c>
      <c r="C11" t="s">
        <v>33</v>
      </c>
      <c r="D11" t="s">
        <v>34</v>
      </c>
      <c r="E11" t="s">
        <v>256</v>
      </c>
      <c r="F11" s="7">
        <v>50</v>
      </c>
      <c r="H11" s="16" t="s">
        <v>271</v>
      </c>
      <c r="I11" s="17" t="s">
        <v>270</v>
      </c>
      <c r="J11" s="16" t="s">
        <v>267</v>
      </c>
      <c r="K11" s="19">
        <f t="shared" si="0"/>
        <v>10</v>
      </c>
      <c r="L11" s="16" t="s">
        <v>17</v>
      </c>
      <c r="M11" s="17" t="s">
        <v>12</v>
      </c>
      <c r="N11" s="17" t="s">
        <v>11</v>
      </c>
      <c r="O11" s="17" t="s">
        <v>281</v>
      </c>
      <c r="P11" s="17" t="s">
        <v>282</v>
      </c>
      <c r="Q11" s="17" t="s">
        <v>15</v>
      </c>
      <c r="R11" s="17">
        <f>Tabla1[[#This Row],["id"]]</f>
        <v>10</v>
      </c>
      <c r="S11" s="17" t="str">
        <f>CONCATENATE(Tabla2[[#This Row],["]],Tabla1[[#This Row],[NOMBRE DEL PRODUCTO]],Tabla2[[#This Row],["]])</f>
        <v>"CAÑA TELESCOPICA 3.6 METROS VERDE Y ROJO"</v>
      </c>
      <c r="T11" s="17" t="str">
        <f>CONCATENATE(Tabla2[[#This Row],["]],Tabla1[[#This Row],[CATEGORIA]],Tabla2[[#This Row],["]])</f>
        <v>"PESCA"</v>
      </c>
      <c r="U11" s="17">
        <f>Tabla1[[#This Row],[PRECIO]]</f>
        <v>50</v>
      </c>
      <c r="V11" s="17" t="str">
        <f>CONCATENATE(Tabla2[[#This Row],["]],Tabla1[[#This Row],[DESCRIPCION]],Tabla2[[#This Row],["]])</f>
        <v>"PRÁCTICO Y PORTATIL"</v>
      </c>
      <c r="W1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PESCA/10.png"</v>
      </c>
      <c r="X11" s="17">
        <v>58</v>
      </c>
      <c r="Y1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{"id":10,"name":"CAÑA TELESCOPICA 3.6 METROS VERDE Y ROJO","category":"PESCA","price":50,"description":"PRÁCTICO Y PORTATIL","image":"images/09. PESCA/10.png","demand":58},</v>
      </c>
    </row>
    <row r="12" spans="2:25" x14ac:dyDescent="0.3">
      <c r="B12" s="8">
        <v>11</v>
      </c>
      <c r="C12" s="10" t="s">
        <v>35</v>
      </c>
      <c r="D12" t="s">
        <v>34</v>
      </c>
      <c r="E12" t="s">
        <v>56</v>
      </c>
      <c r="F12" s="7">
        <v>50</v>
      </c>
      <c r="H12" s="18" t="s">
        <v>271</v>
      </c>
      <c r="I12" s="19" t="s">
        <v>270</v>
      </c>
      <c r="J12" s="18" t="s">
        <v>267</v>
      </c>
      <c r="K12" s="19">
        <f t="shared" si="0"/>
        <v>11</v>
      </c>
      <c r="L12" s="18" t="s">
        <v>17</v>
      </c>
      <c r="M12" s="19" t="s">
        <v>12</v>
      </c>
      <c r="N12" s="19" t="s">
        <v>11</v>
      </c>
      <c r="O12" s="19" t="s">
        <v>281</v>
      </c>
      <c r="P12" s="19" t="s">
        <v>282</v>
      </c>
      <c r="Q12" s="19" t="s">
        <v>15</v>
      </c>
      <c r="R12" s="19">
        <f>Tabla1[[#This Row],["id"]]</f>
        <v>11</v>
      </c>
      <c r="S12" s="19" t="str">
        <f>CONCATENATE(Tabla2[[#This Row],["]],Tabla1[[#This Row],[NOMBRE DEL PRODUCTO]],Tabla2[[#This Row],["]])</f>
        <v>"CAÑA DE ACERO AL CARBONO 2.1-2.4 Y 2.7 METROS"</v>
      </c>
      <c r="T12" s="19" t="str">
        <f>CONCATENATE(Tabla2[[#This Row],["]],Tabla1[[#This Row],[CATEGORIA]],Tabla2[[#This Row],["]])</f>
        <v>"PESCA"</v>
      </c>
      <c r="U12" s="19">
        <f>Tabla1[[#This Row],[PRECIO]]</f>
        <v>50</v>
      </c>
      <c r="V12" s="19" t="str">
        <f>CONCATENATE(Tabla2[[#This Row],["]],Tabla1[[#This Row],[DESCRIPCION]],Tabla2[[#This Row],["]])</f>
        <v>"IDEAL PARA UNA BUENA PESCA"</v>
      </c>
      <c r="W1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PESCA/11.png"</v>
      </c>
      <c r="X12" s="19">
        <v>59</v>
      </c>
      <c r="Y1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{"id":11,"name":"CAÑA DE ACERO AL CARBONO 2.1-2.4 Y 2.7 METROS","category":"PESCA","price":50,"description":"IDEAL PARA UNA BUENA PESCA","image":"images/09. PESCA/11.png","demand":59},</v>
      </c>
    </row>
    <row r="13" spans="2:25" x14ac:dyDescent="0.3">
      <c r="B13" s="8">
        <v>12</v>
      </c>
      <c r="C13" t="s">
        <v>36</v>
      </c>
      <c r="D13" t="s">
        <v>34</v>
      </c>
      <c r="E13" t="s">
        <v>56</v>
      </c>
      <c r="F13" s="7">
        <v>50</v>
      </c>
      <c r="H13" s="16" t="s">
        <v>271</v>
      </c>
      <c r="I13" s="17" t="s">
        <v>270</v>
      </c>
      <c r="J13" s="16" t="s">
        <v>267</v>
      </c>
      <c r="K13" s="19">
        <f t="shared" si="0"/>
        <v>12</v>
      </c>
      <c r="L13" s="16" t="s">
        <v>17</v>
      </c>
      <c r="M13" s="17" t="s">
        <v>12</v>
      </c>
      <c r="N13" s="17" t="s">
        <v>11</v>
      </c>
      <c r="O13" s="17" t="s">
        <v>281</v>
      </c>
      <c r="P13" s="17" t="s">
        <v>282</v>
      </c>
      <c r="Q13" s="17" t="s">
        <v>15</v>
      </c>
      <c r="R13" s="17">
        <f>Tabla1[[#This Row],["id"]]</f>
        <v>12</v>
      </c>
      <c r="S13" s="17" t="str">
        <f>CONCATENATE(Tabla2[[#This Row],["]],Tabla1[[#This Row],[NOMBRE DEL PRODUCTO]],Tabla2[[#This Row],["]])</f>
        <v>"KIT DE PESCA "</v>
      </c>
      <c r="T13" s="17" t="str">
        <f>CONCATENATE(Tabla2[[#This Row],["]],Tabla1[[#This Row],[CATEGORIA]],Tabla2[[#This Row],["]])</f>
        <v>"PESCA"</v>
      </c>
      <c r="U13" s="17">
        <f>Tabla1[[#This Row],[PRECIO]]</f>
        <v>50</v>
      </c>
      <c r="V13" s="17" t="str">
        <f>CONCATENATE(Tabla2[[#This Row],["]],Tabla1[[#This Row],[DESCRIPCION]],Tabla2[[#This Row],["]])</f>
        <v>"IDEAL PARA UNA BUENA PESCA"</v>
      </c>
      <c r="W1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PESCA/12.png"</v>
      </c>
      <c r="X13" s="17">
        <v>60</v>
      </c>
      <c r="Y1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{"id":12,"name":"KIT DE PESCA ","category":"PESCA","price":50,"description":"IDEAL PARA UNA BUENA PESCA","image":"images/09. PESCA/12.png","demand":60},</v>
      </c>
    </row>
    <row r="14" spans="2:25" x14ac:dyDescent="0.3">
      <c r="B14" s="8">
        <v>13</v>
      </c>
      <c r="C14" t="s">
        <v>37</v>
      </c>
      <c r="D14" t="s">
        <v>34</v>
      </c>
      <c r="E14" t="s">
        <v>23</v>
      </c>
      <c r="F14" s="7">
        <v>50</v>
      </c>
      <c r="H14" s="18" t="s">
        <v>271</v>
      </c>
      <c r="I14" s="19" t="s">
        <v>270</v>
      </c>
      <c r="J14" s="18" t="s">
        <v>267</v>
      </c>
      <c r="K14" s="19">
        <f t="shared" si="0"/>
        <v>13</v>
      </c>
      <c r="L14" s="18" t="s">
        <v>17</v>
      </c>
      <c r="M14" s="19" t="s">
        <v>12</v>
      </c>
      <c r="N14" s="19" t="s">
        <v>11</v>
      </c>
      <c r="O14" s="19" t="s">
        <v>281</v>
      </c>
      <c r="P14" s="19" t="s">
        <v>282</v>
      </c>
      <c r="Q14" s="19" t="s">
        <v>15</v>
      </c>
      <c r="R14" s="19">
        <f>Tabla1[[#This Row],["id"]]</f>
        <v>13</v>
      </c>
      <c r="S14" s="19" t="str">
        <f>CONCATENATE(Tabla2[[#This Row],["]],Tabla1[[#This Row],[NOMBRE DEL PRODUCTO]],Tabla2[[#This Row],["]])</f>
        <v>"CARRETE 4000"</v>
      </c>
      <c r="T14" s="19" t="str">
        <f>CONCATENATE(Tabla2[[#This Row],["]],Tabla1[[#This Row],[CATEGORIA]],Tabla2[[#This Row],["]])</f>
        <v>"PESCA"</v>
      </c>
      <c r="U14" s="19">
        <f>Tabla1[[#This Row],[PRECIO]]</f>
        <v>50</v>
      </c>
      <c r="V14" s="19" t="str">
        <f>CONCATENATE(Tabla2[[#This Row],["]],Tabla1[[#This Row],[DESCRIPCION]],Tabla2[[#This Row],["]])</f>
        <v>"PRESENTACION EN CAJA"</v>
      </c>
      <c r="W1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PESCA/13.png"</v>
      </c>
      <c r="X14" s="19">
        <v>61</v>
      </c>
      <c r="Y1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{"id":13,"name":"CARRETE 4000","category":"PESCA","price":50,"description":"PRESENTACION EN CAJA","image":"images/09. PESCA/13.png","demand":61},</v>
      </c>
    </row>
    <row r="15" spans="2:25" x14ac:dyDescent="0.3">
      <c r="B15" s="8">
        <v>14</v>
      </c>
      <c r="C15" t="s">
        <v>38</v>
      </c>
      <c r="D15" t="s">
        <v>34</v>
      </c>
      <c r="E15" s="6" t="s">
        <v>23</v>
      </c>
      <c r="F15" s="7">
        <v>50</v>
      </c>
      <c r="H15" s="16" t="s">
        <v>271</v>
      </c>
      <c r="I15" s="17" t="s">
        <v>270</v>
      </c>
      <c r="J15" s="16" t="s">
        <v>267</v>
      </c>
      <c r="K15" s="19">
        <f t="shared" si="0"/>
        <v>14</v>
      </c>
      <c r="L15" s="16" t="s">
        <v>17</v>
      </c>
      <c r="M15" s="17" t="s">
        <v>12</v>
      </c>
      <c r="N15" s="17" t="s">
        <v>11</v>
      </c>
      <c r="O15" s="17" t="s">
        <v>281</v>
      </c>
      <c r="P15" s="17" t="s">
        <v>282</v>
      </c>
      <c r="Q15" s="17" t="s">
        <v>15</v>
      </c>
      <c r="R15" s="17">
        <f>Tabla1[[#This Row],["id"]]</f>
        <v>14</v>
      </c>
      <c r="S15" s="17" t="str">
        <f>CONCATENATE(Tabla2[[#This Row],["]],Tabla1[[#This Row],[NOMBRE DEL PRODUCTO]],Tabla2[[#This Row],["]])</f>
        <v>"CARRETE 7000"</v>
      </c>
      <c r="T15" s="17" t="str">
        <f>CONCATENATE(Tabla2[[#This Row],["]],Tabla1[[#This Row],[CATEGORIA]],Tabla2[[#This Row],["]])</f>
        <v>"PESCA"</v>
      </c>
      <c r="U15" s="17">
        <f>Tabla1[[#This Row],[PRECIO]]</f>
        <v>50</v>
      </c>
      <c r="V15" s="17" t="str">
        <f>CONCATENATE(Tabla2[[#This Row],["]],Tabla1[[#This Row],[DESCRIPCION]],Tabla2[[#This Row],["]])</f>
        <v>"PRESENTACION EN CAJA"</v>
      </c>
      <c r="W1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PESCA/14.png"</v>
      </c>
      <c r="X15" s="17">
        <v>62</v>
      </c>
      <c r="Y1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{"id":14,"name":"CARRETE 7000","category":"PESCA","price":50,"description":"PRESENTACION EN CAJA","image":"images/09. PESCA/14.png","demand":62},</v>
      </c>
    </row>
    <row r="16" spans="2:25" x14ac:dyDescent="0.3">
      <c r="B16" s="8">
        <v>15</v>
      </c>
      <c r="C16" t="s">
        <v>39</v>
      </c>
      <c r="D16" t="s">
        <v>34</v>
      </c>
      <c r="E16" s="10" t="s">
        <v>23</v>
      </c>
      <c r="F16" s="7">
        <v>50</v>
      </c>
      <c r="H16" s="18" t="s">
        <v>271</v>
      </c>
      <c r="I16" s="19" t="s">
        <v>270</v>
      </c>
      <c r="J16" s="18" t="s">
        <v>267</v>
      </c>
      <c r="K16" s="19">
        <f t="shared" si="0"/>
        <v>15</v>
      </c>
      <c r="L16" s="18" t="s">
        <v>17</v>
      </c>
      <c r="M16" s="19" t="s">
        <v>12</v>
      </c>
      <c r="N16" s="19" t="s">
        <v>11</v>
      </c>
      <c r="O16" s="19" t="s">
        <v>281</v>
      </c>
      <c r="P16" s="19" t="s">
        <v>282</v>
      </c>
      <c r="Q16" s="19" t="s">
        <v>15</v>
      </c>
      <c r="R16" s="19">
        <f>Tabla1[[#This Row],["id"]]</f>
        <v>15</v>
      </c>
      <c r="S16" s="19" t="str">
        <f>CONCATENATE(Tabla2[[#This Row],["]],Tabla1[[#This Row],[NOMBRE DEL PRODUCTO]],Tabla2[[#This Row],["]])</f>
        <v>"ANZUELOS ACERO AL CARBONO DESDE EL 2 AL 20"</v>
      </c>
      <c r="T16" s="19" t="str">
        <f>CONCATENATE(Tabla2[[#This Row],["]],Tabla1[[#This Row],[CATEGORIA]],Tabla2[[#This Row],["]])</f>
        <v>"PESCA"</v>
      </c>
      <c r="U16" s="19">
        <f>Tabla1[[#This Row],[PRECIO]]</f>
        <v>50</v>
      </c>
      <c r="V16" s="19" t="str">
        <f>CONCATENATE(Tabla2[[#This Row],["]],Tabla1[[#This Row],[DESCRIPCION]],Tabla2[[#This Row],["]])</f>
        <v>"PRESENTACION EN CAJA"</v>
      </c>
      <c r="W1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PESCA/15.png"</v>
      </c>
      <c r="X16" s="19">
        <v>63</v>
      </c>
      <c r="Y1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{"id":15,"name":"ANZUELOS ACERO AL CARBONO DESDE EL 2 AL 20","category":"PESCA","price":50,"description":"PRESENTACION EN CAJA","image":"images/09. PESCA/15.png","demand":63},</v>
      </c>
    </row>
    <row r="17" spans="2:25" x14ac:dyDescent="0.3">
      <c r="B17" s="8">
        <v>16</v>
      </c>
      <c r="C17" t="s">
        <v>40</v>
      </c>
      <c r="D17" t="s">
        <v>34</v>
      </c>
      <c r="E17" s="10" t="s">
        <v>23</v>
      </c>
      <c r="F17" s="7">
        <v>50</v>
      </c>
      <c r="H17" s="16" t="s">
        <v>271</v>
      </c>
      <c r="I17" s="17" t="s">
        <v>270</v>
      </c>
      <c r="J17" s="16" t="s">
        <v>267</v>
      </c>
      <c r="K17" s="19">
        <f t="shared" si="0"/>
        <v>16</v>
      </c>
      <c r="L17" s="16" t="s">
        <v>17</v>
      </c>
      <c r="M17" s="17" t="s">
        <v>12</v>
      </c>
      <c r="N17" s="17" t="s">
        <v>11</v>
      </c>
      <c r="O17" s="17" t="s">
        <v>281</v>
      </c>
      <c r="P17" s="17" t="s">
        <v>282</v>
      </c>
      <c r="Q17" s="17" t="s">
        <v>15</v>
      </c>
      <c r="R17" s="17">
        <f>Tabla1[[#This Row],["id"]]</f>
        <v>16</v>
      </c>
      <c r="S17" s="17" t="str">
        <f>CONCATENATE(Tabla2[[#This Row],["]],Tabla1[[#This Row],[NOMBRE DEL PRODUCTO]],Tabla2[[#This Row],["]])</f>
        <v>"MULTIFILAMENTO X 4 HILOS DISTINTOS MM"</v>
      </c>
      <c r="T17" s="17" t="str">
        <f>CONCATENATE(Tabla2[[#This Row],["]],Tabla1[[#This Row],[CATEGORIA]],Tabla2[[#This Row],["]])</f>
        <v>"PESCA"</v>
      </c>
      <c r="U17" s="17">
        <f>Tabla1[[#This Row],[PRECIO]]</f>
        <v>50</v>
      </c>
      <c r="V17" s="17" t="str">
        <f>CONCATENATE(Tabla2[[#This Row],["]],Tabla1[[#This Row],[DESCRIPCION]],Tabla2[[#This Row],["]])</f>
        <v>"PRESENTACION EN CAJA"</v>
      </c>
      <c r="W1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PESCA/16.png"</v>
      </c>
      <c r="X17" s="17">
        <v>64</v>
      </c>
      <c r="Y1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{"id":16,"name":"MULTIFILAMENTO X 4 HILOS DISTINTOS MM","category":"PESCA","price":50,"description":"PRESENTACION EN CAJA","image":"images/09. PESCA/16.png","demand":64},</v>
      </c>
    </row>
    <row r="18" spans="2:25" x14ac:dyDescent="0.3">
      <c r="B18" s="8">
        <v>17</v>
      </c>
      <c r="C18" t="s">
        <v>41</v>
      </c>
      <c r="D18" t="s">
        <v>34</v>
      </c>
      <c r="E18" s="10" t="s">
        <v>23</v>
      </c>
      <c r="F18" s="7">
        <v>50</v>
      </c>
      <c r="H18" s="18" t="s">
        <v>271</v>
      </c>
      <c r="I18" s="19" t="s">
        <v>270</v>
      </c>
      <c r="J18" s="18" t="s">
        <v>267</v>
      </c>
      <c r="K18" s="19">
        <f t="shared" si="0"/>
        <v>17</v>
      </c>
      <c r="L18" s="18" t="s">
        <v>17</v>
      </c>
      <c r="M18" s="19" t="s">
        <v>12</v>
      </c>
      <c r="N18" s="19" t="s">
        <v>11</v>
      </c>
      <c r="O18" s="19" t="s">
        <v>281</v>
      </c>
      <c r="P18" s="19" t="s">
        <v>282</v>
      </c>
      <c r="Q18" s="19" t="s">
        <v>15</v>
      </c>
      <c r="R18" s="19">
        <f>Tabla1[[#This Row],["id"]]</f>
        <v>17</v>
      </c>
      <c r="S18" s="19" t="str">
        <f>CONCATENATE(Tabla2[[#This Row],["]],Tabla1[[#This Row],[NOMBRE DEL PRODUCTO]],Tabla2[[#This Row],["]])</f>
        <v>"HILOS DE PESCA DISTINTOS MILIMETROS"</v>
      </c>
      <c r="T18" s="19" t="str">
        <f>CONCATENATE(Tabla2[[#This Row],["]],Tabla1[[#This Row],[CATEGORIA]],Tabla2[[#This Row],["]])</f>
        <v>"PESCA"</v>
      </c>
      <c r="U18" s="19">
        <f>Tabla1[[#This Row],[PRECIO]]</f>
        <v>50</v>
      </c>
      <c r="V18" s="19" t="str">
        <f>CONCATENATE(Tabla2[[#This Row],["]],Tabla1[[#This Row],[DESCRIPCION]],Tabla2[[#This Row],["]])</f>
        <v>"PRESENTACION EN CAJA"</v>
      </c>
      <c r="W1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PESCA/17.png"</v>
      </c>
      <c r="X18" s="19">
        <v>65</v>
      </c>
      <c r="Y1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{"id":17,"name":"HILOS DE PESCA DISTINTOS MILIMETROS","category":"PESCA","price":50,"description":"PRESENTACION EN CAJA","image":"images/09. PESCA/17.png","demand":65},</v>
      </c>
    </row>
    <row r="19" spans="2:25" x14ac:dyDescent="0.3">
      <c r="B19" s="8">
        <v>18</v>
      </c>
      <c r="C19" t="s">
        <v>42</v>
      </c>
      <c r="D19" t="s">
        <v>34</v>
      </c>
      <c r="E19" s="10" t="s">
        <v>23</v>
      </c>
      <c r="F19" s="7">
        <v>50</v>
      </c>
      <c r="H19" s="16" t="s">
        <v>271</v>
      </c>
      <c r="I19" s="17" t="s">
        <v>270</v>
      </c>
      <c r="J19" s="16" t="s">
        <v>267</v>
      </c>
      <c r="K19" s="19">
        <f t="shared" si="0"/>
        <v>18</v>
      </c>
      <c r="L19" s="16" t="s">
        <v>17</v>
      </c>
      <c r="M19" s="17" t="s">
        <v>12</v>
      </c>
      <c r="N19" s="17" t="s">
        <v>11</v>
      </c>
      <c r="O19" s="17" t="s">
        <v>281</v>
      </c>
      <c r="P19" s="17" t="s">
        <v>282</v>
      </c>
      <c r="Q19" s="17" t="s">
        <v>15</v>
      </c>
      <c r="R19" s="17">
        <f>Tabla1[[#This Row],["id"]]</f>
        <v>18</v>
      </c>
      <c r="S19" s="17" t="str">
        <f>CONCATENATE(Tabla2[[#This Row],["]],Tabla1[[#This Row],[NOMBRE DEL PRODUCTO]],Tabla2[[#This Row],["]])</f>
        <v>"MULTIPLOMADA DISTINTOS GRAMAJES"</v>
      </c>
      <c r="T19" s="17" t="str">
        <f>CONCATENATE(Tabla2[[#This Row],["]],Tabla1[[#This Row],[CATEGORIA]],Tabla2[[#This Row],["]])</f>
        <v>"PESCA"</v>
      </c>
      <c r="U19" s="17">
        <f>Tabla1[[#This Row],[PRECIO]]</f>
        <v>50</v>
      </c>
      <c r="V19" s="17" t="str">
        <f>CONCATENATE(Tabla2[[#This Row],["]],Tabla1[[#This Row],[DESCRIPCION]],Tabla2[[#This Row],["]])</f>
        <v>"PRESENTACION EN CAJA"</v>
      </c>
      <c r="W1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PESCA/18.png"</v>
      </c>
      <c r="X19" s="17">
        <v>66</v>
      </c>
      <c r="Y1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{"id":18,"name":"MULTIPLOMADA DISTINTOS GRAMAJES","category":"PESCA","price":50,"description":"PRESENTACION EN CAJA","image":"images/09. PESCA/18.png","demand":66},</v>
      </c>
    </row>
    <row r="20" spans="2:25" x14ac:dyDescent="0.3">
      <c r="B20" s="8">
        <v>19</v>
      </c>
      <c r="C20" t="s">
        <v>43</v>
      </c>
      <c r="D20" t="s">
        <v>34</v>
      </c>
      <c r="E20" s="10" t="s">
        <v>23</v>
      </c>
      <c r="F20" s="7">
        <v>50</v>
      </c>
      <c r="H20" s="18" t="s">
        <v>271</v>
      </c>
      <c r="I20" s="19" t="s">
        <v>270</v>
      </c>
      <c r="J20" s="18" t="s">
        <v>267</v>
      </c>
      <c r="K20" s="19">
        <f t="shared" si="0"/>
        <v>19</v>
      </c>
      <c r="L20" s="18" t="s">
        <v>17</v>
      </c>
      <c r="M20" s="19" t="s">
        <v>12</v>
      </c>
      <c r="N20" s="19" t="s">
        <v>11</v>
      </c>
      <c r="O20" s="19" t="s">
        <v>281</v>
      </c>
      <c r="P20" s="19" t="s">
        <v>282</v>
      </c>
      <c r="Q20" s="19" t="s">
        <v>15</v>
      </c>
      <c r="R20" s="19">
        <f>Tabla1[[#This Row],["id"]]</f>
        <v>19</v>
      </c>
      <c r="S20" s="19" t="str">
        <f>CONCATENATE(Tabla2[[#This Row],["]],Tabla1[[#This Row],[NOMBRE DEL PRODUCTO]],Tabla2[[#This Row],["]])</f>
        <v>"SEÑUELOS DE RIO 3-7-10 GRAMOS"</v>
      </c>
      <c r="T20" s="19" t="str">
        <f>CONCATENATE(Tabla2[[#This Row],["]],Tabla1[[#This Row],[CATEGORIA]],Tabla2[[#This Row],["]])</f>
        <v>"PESCA"</v>
      </c>
      <c r="U20" s="19">
        <f>Tabla1[[#This Row],[PRECIO]]</f>
        <v>50</v>
      </c>
      <c r="V20" s="19" t="str">
        <f>CONCATENATE(Tabla2[[#This Row],["]],Tabla1[[#This Row],[DESCRIPCION]],Tabla2[[#This Row],["]])</f>
        <v>"PRESENTACION EN CAJA"</v>
      </c>
      <c r="W2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PESCA/19.png"</v>
      </c>
      <c r="X20" s="19">
        <v>67</v>
      </c>
      <c r="Y2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{"id":19,"name":"SEÑUELOS DE RIO 3-7-10 GRAMOS","category":"PESCA","price":50,"description":"PRESENTACION EN CAJA","image":"images/09. PESCA/19.png","demand":67},</v>
      </c>
    </row>
    <row r="21" spans="2:25" x14ac:dyDescent="0.3">
      <c r="B21" s="8">
        <v>20</v>
      </c>
      <c r="C21" t="s">
        <v>44</v>
      </c>
      <c r="D21" t="s">
        <v>34</v>
      </c>
      <c r="E21" s="10" t="s">
        <v>23</v>
      </c>
      <c r="F21" s="7">
        <v>50</v>
      </c>
      <c r="H21" s="16" t="s">
        <v>271</v>
      </c>
      <c r="I21" s="17" t="s">
        <v>270</v>
      </c>
      <c r="J21" s="16" t="s">
        <v>267</v>
      </c>
      <c r="K21" s="19">
        <f t="shared" si="0"/>
        <v>20</v>
      </c>
      <c r="L21" s="16" t="s">
        <v>17</v>
      </c>
      <c r="M21" s="17" t="s">
        <v>12</v>
      </c>
      <c r="N21" s="17" t="s">
        <v>11</v>
      </c>
      <c r="O21" s="17" t="s">
        <v>281</v>
      </c>
      <c r="P21" s="17" t="s">
        <v>282</v>
      </c>
      <c r="Q21" s="17" t="s">
        <v>15</v>
      </c>
      <c r="R21" s="17">
        <f>Tabla1[[#This Row],["id"]]</f>
        <v>20</v>
      </c>
      <c r="S21" s="17" t="str">
        <f>CONCATENATE(Tabla2[[#This Row],["]],Tabla1[[#This Row],[NOMBRE DEL PRODUCTO]],Tabla2[[#This Row],["]])</f>
        <v>"CARRETE BASICO 200 A MATERIAL ABS VIENE CON HILO"</v>
      </c>
      <c r="T21" s="17" t="str">
        <f>CONCATENATE(Tabla2[[#This Row],["]],Tabla1[[#This Row],[CATEGORIA]],Tabla2[[#This Row],["]])</f>
        <v>"PESCA"</v>
      </c>
      <c r="U21" s="17">
        <f>Tabla1[[#This Row],[PRECIO]]</f>
        <v>50</v>
      </c>
      <c r="V21" s="17" t="str">
        <f>CONCATENATE(Tabla2[[#This Row],["]],Tabla1[[#This Row],[DESCRIPCION]],Tabla2[[#This Row],["]])</f>
        <v>"PRESENTACION EN CAJA"</v>
      </c>
      <c r="W2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PESCA/20.png"</v>
      </c>
      <c r="X21" s="17">
        <v>68</v>
      </c>
      <c r="Y2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{"id":20,"name":"CARRETE BASICO 200 A MATERIAL ABS VIENE CON HILO","category":"PESCA","price":50,"description":"PRESENTACION EN CAJA","image":"images/09. PESCA/20.png","demand":68},</v>
      </c>
    </row>
    <row r="22" spans="2:25" x14ac:dyDescent="0.3">
      <c r="B22" s="8">
        <v>21</v>
      </c>
      <c r="C22" t="s">
        <v>45</v>
      </c>
      <c r="D22" t="s">
        <v>34</v>
      </c>
      <c r="E22" s="10" t="s">
        <v>23</v>
      </c>
      <c r="F22" s="7">
        <v>50</v>
      </c>
      <c r="H22" s="18" t="s">
        <v>271</v>
      </c>
      <c r="I22" s="19" t="s">
        <v>270</v>
      </c>
      <c r="J22" s="18" t="s">
        <v>267</v>
      </c>
      <c r="K22" s="19">
        <f t="shared" si="0"/>
        <v>21</v>
      </c>
      <c r="L22" s="18" t="s">
        <v>17</v>
      </c>
      <c r="M22" s="19" t="s">
        <v>12</v>
      </c>
      <c r="N22" s="19" t="s">
        <v>11</v>
      </c>
      <c r="O22" s="19" t="s">
        <v>281</v>
      </c>
      <c r="P22" s="19" t="s">
        <v>282</v>
      </c>
      <c r="Q22" s="19" t="s">
        <v>15</v>
      </c>
      <c r="R22" s="19">
        <f>Tabla1[[#This Row],["id"]]</f>
        <v>21</v>
      </c>
      <c r="S22" s="19" t="str">
        <f>CONCATENATE(Tabla2[[#This Row],["]],Tabla1[[#This Row],[NOMBRE DEL PRODUCTO]],Tabla2[[#This Row],["]])</f>
        <v>"MARIPOSA PARA TRUCHA"</v>
      </c>
      <c r="T22" s="19" t="str">
        <f>CONCATENATE(Tabla2[[#This Row],["]],Tabla1[[#This Row],[CATEGORIA]],Tabla2[[#This Row],["]])</f>
        <v>"PESCA"</v>
      </c>
      <c r="U22" s="19">
        <f>Tabla1[[#This Row],[PRECIO]]</f>
        <v>50</v>
      </c>
      <c r="V22" s="19" t="str">
        <f>CONCATENATE(Tabla2[[#This Row],["]],Tabla1[[#This Row],[DESCRIPCION]],Tabla2[[#This Row],["]])</f>
        <v>"PRESENTACION EN CAJA"</v>
      </c>
      <c r="W2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PESCA/21.png"</v>
      </c>
      <c r="X22" s="19">
        <v>69</v>
      </c>
      <c r="Y2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{"id":21,"name":"MARIPOSA PARA TRUCHA","category":"PESCA","price":50,"description":"PRESENTACION EN CAJA","image":"images/09. PESCA/21.png","demand":69},</v>
      </c>
    </row>
    <row r="23" spans="2:25" x14ac:dyDescent="0.3">
      <c r="B23" s="8">
        <v>22</v>
      </c>
      <c r="C23" t="s">
        <v>46</v>
      </c>
      <c r="D23" t="s">
        <v>34</v>
      </c>
      <c r="E23" s="10" t="s">
        <v>23</v>
      </c>
      <c r="F23" s="7">
        <v>50</v>
      </c>
      <c r="H23" s="16" t="s">
        <v>271</v>
      </c>
      <c r="I23" s="17" t="s">
        <v>270</v>
      </c>
      <c r="J23" s="16" t="s">
        <v>267</v>
      </c>
      <c r="K23" s="19">
        <f t="shared" si="0"/>
        <v>22</v>
      </c>
      <c r="L23" s="16" t="s">
        <v>17</v>
      </c>
      <c r="M23" s="17" t="s">
        <v>12</v>
      </c>
      <c r="N23" s="17" t="s">
        <v>11</v>
      </c>
      <c r="O23" s="17" t="s">
        <v>281</v>
      </c>
      <c r="P23" s="17" t="s">
        <v>282</v>
      </c>
      <c r="Q23" s="17" t="s">
        <v>15</v>
      </c>
      <c r="R23" s="17">
        <f>Tabla1[[#This Row],["id"]]</f>
        <v>22</v>
      </c>
      <c r="S23" s="17" t="str">
        <f>CONCATENATE(Tabla2[[#This Row],["]],Tabla1[[#This Row],[NOMBRE DEL PRODUCTO]],Tabla2[[#This Row],["]])</f>
        <v>"PORTA CAÑAS 16 SLOTS"</v>
      </c>
      <c r="T23" s="17" t="str">
        <f>CONCATENATE(Tabla2[[#This Row],["]],Tabla1[[#This Row],[CATEGORIA]],Tabla2[[#This Row],["]])</f>
        <v>"PESCA"</v>
      </c>
      <c r="U23" s="17">
        <f>Tabla1[[#This Row],[PRECIO]]</f>
        <v>50</v>
      </c>
      <c r="V23" s="17" t="str">
        <f>CONCATENATE(Tabla2[[#This Row],["]],Tabla1[[#This Row],[DESCRIPCION]],Tabla2[[#This Row],["]])</f>
        <v>"PRESENTACION EN CAJA"</v>
      </c>
      <c r="W2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PESCA/22.png"</v>
      </c>
      <c r="X23" s="17">
        <v>70</v>
      </c>
      <c r="Y2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{"id":22,"name":"PORTA CAÑAS 16 SLOTS","category":"PESCA","price":50,"description":"PRESENTACION EN CAJA","image":"images/09. PESCA/22.png","demand":70},</v>
      </c>
    </row>
    <row r="24" spans="2:25" x14ac:dyDescent="0.3">
      <c r="B24" s="8">
        <v>23</v>
      </c>
      <c r="C24" t="s">
        <v>47</v>
      </c>
      <c r="D24" t="s">
        <v>34</v>
      </c>
      <c r="E24" s="10" t="s">
        <v>23</v>
      </c>
      <c r="F24" s="7">
        <v>50</v>
      </c>
      <c r="H24" s="18" t="s">
        <v>271</v>
      </c>
      <c r="I24" s="19" t="s">
        <v>270</v>
      </c>
      <c r="J24" s="18" t="s">
        <v>267</v>
      </c>
      <c r="K24" s="19">
        <f t="shared" si="0"/>
        <v>23</v>
      </c>
      <c r="L24" s="18" t="s">
        <v>17</v>
      </c>
      <c r="M24" s="19" t="s">
        <v>12</v>
      </c>
      <c r="N24" s="19" t="s">
        <v>11</v>
      </c>
      <c r="O24" s="19" t="s">
        <v>281</v>
      </c>
      <c r="P24" s="19" t="s">
        <v>282</v>
      </c>
      <c r="Q24" s="19" t="s">
        <v>15</v>
      </c>
      <c r="R24" s="19">
        <f>Tabla1[[#This Row],["id"]]</f>
        <v>23</v>
      </c>
      <c r="S24" s="19" t="str">
        <f>CONCATENATE(Tabla2[[#This Row],["]],Tabla1[[#This Row],[NOMBRE DEL PRODUCTO]],Tabla2[[#This Row],["]])</f>
        <v>"COMBO PESCA TELESCOPICA 3.6 MT+ CARRETE 4000+ ANZUELOS+ SEÑUELOS+ BOYA+ PLOMADA"</v>
      </c>
      <c r="T24" s="19" t="str">
        <f>CONCATENATE(Tabla2[[#This Row],["]],Tabla1[[#This Row],[CATEGORIA]],Tabla2[[#This Row],["]])</f>
        <v>"PESCA"</v>
      </c>
      <c r="U24" s="19">
        <f>Tabla1[[#This Row],[PRECIO]]</f>
        <v>50</v>
      </c>
      <c r="V24" s="19" t="str">
        <f>CONCATENATE(Tabla2[[#This Row],["]],Tabla1[[#This Row],[DESCRIPCION]],Tabla2[[#This Row],["]])</f>
        <v>"PRESENTACION EN CAJA"</v>
      </c>
      <c r="W2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PESCA/23.png"</v>
      </c>
      <c r="X24" s="19">
        <v>71</v>
      </c>
      <c r="Y2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{"id":23,"name":"COMBO PESCA TELESCOPICA 3.6 MT+ CARRETE 4000+ ANZUELOS+ SEÑUELOS+ BOYA+ PLOMADA","category":"PESCA","price":50,"description":"PRESENTACION EN CAJA","image":"images/09. PESCA/23.png","demand":71},</v>
      </c>
    </row>
    <row r="25" spans="2:25" x14ac:dyDescent="0.3">
      <c r="B25" s="8">
        <v>24</v>
      </c>
      <c r="C25" t="s">
        <v>48</v>
      </c>
      <c r="D25" t="s">
        <v>21</v>
      </c>
      <c r="E25" t="s">
        <v>23</v>
      </c>
      <c r="F25" s="7">
        <v>50</v>
      </c>
      <c r="H25" s="16" t="s">
        <v>271</v>
      </c>
      <c r="I25" s="17" t="s">
        <v>270</v>
      </c>
      <c r="J25" s="16" t="s">
        <v>262</v>
      </c>
      <c r="K25" s="19">
        <f t="shared" si="0"/>
        <v>24</v>
      </c>
      <c r="L25" s="16" t="s">
        <v>17</v>
      </c>
      <c r="M25" s="17" t="s">
        <v>12</v>
      </c>
      <c r="N25" s="17" t="s">
        <v>11</v>
      </c>
      <c r="O25" s="17" t="s">
        <v>281</v>
      </c>
      <c r="P25" s="17" t="s">
        <v>282</v>
      </c>
      <c r="Q25" s="17" t="s">
        <v>15</v>
      </c>
      <c r="R25" s="17">
        <f>Tabla1[[#This Row],["id"]]</f>
        <v>24</v>
      </c>
      <c r="S25" s="17" t="str">
        <f>CONCATENATE(Tabla2[[#This Row],["]],Tabla1[[#This Row],[NOMBRE DEL PRODUCTO]],Tabla2[[#This Row],["]])</f>
        <v>"ARRANCADOR DE BATERIAS"</v>
      </c>
      <c r="T25" s="17" t="str">
        <f>CONCATENATE(Tabla2[[#This Row],["]],Tabla1[[#This Row],[CATEGORIA]],Tabla2[[#This Row],["]])</f>
        <v>"ELECTRONICOS"</v>
      </c>
      <c r="U25" s="17">
        <f>Tabla1[[#This Row],[PRECIO]]</f>
        <v>50</v>
      </c>
      <c r="V25" s="17" t="str">
        <f>CONCATENATE(Tabla2[[#This Row],["]],Tabla1[[#This Row],[DESCRIPCION]],Tabla2[[#This Row],["]])</f>
        <v>"PRESENTACION EN CAJA"</v>
      </c>
      <c r="W2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ELECTRONICOS/24.png"</v>
      </c>
      <c r="X25" s="17">
        <v>72</v>
      </c>
      <c r="Y2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{"id":24,"name":"ARRANCADOR DE BATERIAS","category":"ELECTRONICOS","price":50,"description":"PRESENTACION EN CAJA","image":"images/04. ELECTRONICOS/24.png","demand":72},</v>
      </c>
    </row>
    <row r="26" spans="2:25" x14ac:dyDescent="0.3">
      <c r="B26" s="8">
        <v>25</v>
      </c>
      <c r="C26" t="s">
        <v>49</v>
      </c>
      <c r="D26" t="s">
        <v>21</v>
      </c>
      <c r="E26" s="10" t="s">
        <v>23</v>
      </c>
      <c r="F26" s="7">
        <v>50</v>
      </c>
      <c r="H26" s="18" t="s">
        <v>271</v>
      </c>
      <c r="I26" s="19" t="s">
        <v>270</v>
      </c>
      <c r="J26" s="18" t="s">
        <v>262</v>
      </c>
      <c r="K26" s="19">
        <f t="shared" si="0"/>
        <v>25</v>
      </c>
      <c r="L26" s="18" t="s">
        <v>17</v>
      </c>
      <c r="M26" s="19" t="s">
        <v>12</v>
      </c>
      <c r="N26" s="19" t="s">
        <v>11</v>
      </c>
      <c r="O26" s="19" t="s">
        <v>281</v>
      </c>
      <c r="P26" s="19" t="s">
        <v>282</v>
      </c>
      <c r="Q26" s="19" t="s">
        <v>15</v>
      </c>
      <c r="R26" s="19">
        <f>Tabla1[[#This Row],["id"]]</f>
        <v>25</v>
      </c>
      <c r="S26" s="19" t="str">
        <f>CONCATENATE(Tabla2[[#This Row],["]],Tabla1[[#This Row],[NOMBRE DEL PRODUCTO]],Tabla2[[#This Row],["]])</f>
        <v>"MASAJEADOR TIPO  ALMOHADA"</v>
      </c>
      <c r="T26" s="19" t="str">
        <f>CONCATENATE(Tabla2[[#This Row],["]],Tabla1[[#This Row],[CATEGORIA]],Tabla2[[#This Row],["]])</f>
        <v>"ELECTRONICOS"</v>
      </c>
      <c r="U26" s="19">
        <f>Tabla1[[#This Row],[PRECIO]]</f>
        <v>50</v>
      </c>
      <c r="V26" s="19" t="str">
        <f>CONCATENATE(Tabla2[[#This Row],["]],Tabla1[[#This Row],[DESCRIPCION]],Tabla2[[#This Row],["]])</f>
        <v>"PRESENTACION EN CAJA"</v>
      </c>
      <c r="W2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ELECTRONICOS/25.png"</v>
      </c>
      <c r="X26" s="19">
        <v>73</v>
      </c>
      <c r="Y2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{"id":25,"name":"MASAJEADOR TIPO  ALMOHADA","category":"ELECTRONICOS","price":50,"description":"PRESENTACION EN CAJA","image":"images/04. ELECTRONICOS/25.png","demand":73},</v>
      </c>
    </row>
    <row r="27" spans="2:25" x14ac:dyDescent="0.3">
      <c r="B27" s="8">
        <v>26</v>
      </c>
      <c r="C27" t="s">
        <v>50</v>
      </c>
      <c r="D27" t="s">
        <v>21</v>
      </c>
      <c r="E27" s="10" t="s">
        <v>23</v>
      </c>
      <c r="F27" s="7">
        <v>50</v>
      </c>
      <c r="H27" s="16" t="s">
        <v>271</v>
      </c>
      <c r="I27" s="17" t="s">
        <v>270</v>
      </c>
      <c r="J27" s="16" t="s">
        <v>262</v>
      </c>
      <c r="K27" s="19">
        <f t="shared" si="0"/>
        <v>26</v>
      </c>
      <c r="L27" s="16" t="s">
        <v>17</v>
      </c>
      <c r="M27" s="17" t="s">
        <v>12</v>
      </c>
      <c r="N27" s="17" t="s">
        <v>11</v>
      </c>
      <c r="O27" s="17" t="s">
        <v>281</v>
      </c>
      <c r="P27" s="17" t="s">
        <v>282</v>
      </c>
      <c r="Q27" s="17" t="s">
        <v>15</v>
      </c>
      <c r="R27" s="17">
        <f>Tabla1[[#This Row],["id"]]</f>
        <v>26</v>
      </c>
      <c r="S27" s="17" t="str">
        <f>CONCATENATE(Tabla2[[#This Row],["]],Tabla1[[#This Row],[NOMBRE DEL PRODUCTO]],Tabla2[[#This Row],["]])</f>
        <v>"MOVILADOR GAMER"</v>
      </c>
      <c r="T27" s="17" t="str">
        <f>CONCATENATE(Tabla2[[#This Row],["]],Tabla1[[#This Row],[CATEGORIA]],Tabla2[[#This Row],["]])</f>
        <v>"ELECTRONICOS"</v>
      </c>
      <c r="U27" s="17">
        <f>Tabla1[[#This Row],[PRECIO]]</f>
        <v>50</v>
      </c>
      <c r="V27" s="17" t="str">
        <f>CONCATENATE(Tabla2[[#This Row],["]],Tabla1[[#This Row],[DESCRIPCION]],Tabla2[[#This Row],["]])</f>
        <v>"PRESENTACION EN CAJA"</v>
      </c>
      <c r="W2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ELECTRONICOS/26.png"</v>
      </c>
      <c r="X27" s="17">
        <v>74</v>
      </c>
      <c r="Y2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{"id":26,"name":"MOVILADOR GAMER","category":"ELECTRONICOS","price":50,"description":"PRESENTACION EN CAJA","image":"images/04. ELECTRONICOS/26.png","demand":74},</v>
      </c>
    </row>
    <row r="28" spans="2:25" x14ac:dyDescent="0.3">
      <c r="B28" s="8">
        <v>27</v>
      </c>
      <c r="C28" t="s">
        <v>51</v>
      </c>
      <c r="D28" t="s">
        <v>21</v>
      </c>
      <c r="E28" s="10" t="s">
        <v>23</v>
      </c>
      <c r="F28" s="7">
        <v>50</v>
      </c>
      <c r="H28" s="18" t="s">
        <v>271</v>
      </c>
      <c r="I28" s="19" t="s">
        <v>270</v>
      </c>
      <c r="J28" s="18" t="s">
        <v>262</v>
      </c>
      <c r="K28" s="19">
        <f t="shared" si="0"/>
        <v>27</v>
      </c>
      <c r="L28" s="18" t="s">
        <v>17</v>
      </c>
      <c r="M28" s="19" t="s">
        <v>12</v>
      </c>
      <c r="N28" s="19" t="s">
        <v>11</v>
      </c>
      <c r="O28" s="19" t="s">
        <v>281</v>
      </c>
      <c r="P28" s="19" t="s">
        <v>282</v>
      </c>
      <c r="Q28" s="19" t="s">
        <v>15</v>
      </c>
      <c r="R28" s="19">
        <f>Tabla1[[#This Row],["id"]]</f>
        <v>27</v>
      </c>
      <c r="S28" s="19" t="str">
        <f>CONCATENATE(Tabla2[[#This Row],["]],Tabla1[[#This Row],[NOMBRE DEL PRODUCTO]],Tabla2[[#This Row],["]])</f>
        <v>"CONTROL AIR MOUSE"</v>
      </c>
      <c r="T28" s="19" t="str">
        <f>CONCATENATE(Tabla2[[#This Row],["]],Tabla1[[#This Row],[CATEGORIA]],Tabla2[[#This Row],["]])</f>
        <v>"ELECTRONICOS"</v>
      </c>
      <c r="U28" s="19">
        <f>Tabla1[[#This Row],[PRECIO]]</f>
        <v>50</v>
      </c>
      <c r="V28" s="19" t="str">
        <f>CONCATENATE(Tabla2[[#This Row],["]],Tabla1[[#This Row],[DESCRIPCION]],Tabla2[[#This Row],["]])</f>
        <v>"PRESENTACION EN CAJA"</v>
      </c>
      <c r="W2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ELECTRONICOS/27.png"</v>
      </c>
      <c r="X28" s="19">
        <v>75</v>
      </c>
      <c r="Y2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{"id":27,"name":"CONTROL AIR MOUSE","category":"ELECTRONICOS","price":50,"description":"PRESENTACION EN CAJA","image":"images/04. ELECTRONICOS/27.png","demand":75},</v>
      </c>
    </row>
    <row r="29" spans="2:25" x14ac:dyDescent="0.3">
      <c r="B29" s="8">
        <v>28</v>
      </c>
      <c r="C29" t="s">
        <v>58</v>
      </c>
      <c r="D29" t="s">
        <v>21</v>
      </c>
      <c r="E29" s="10" t="s">
        <v>23</v>
      </c>
      <c r="F29" s="7">
        <v>50</v>
      </c>
      <c r="H29" s="16" t="s">
        <v>271</v>
      </c>
      <c r="I29" s="17" t="s">
        <v>270</v>
      </c>
      <c r="J29" s="16" t="s">
        <v>262</v>
      </c>
      <c r="K29" s="19">
        <f t="shared" si="0"/>
        <v>28</v>
      </c>
      <c r="L29" s="16" t="s">
        <v>17</v>
      </c>
      <c r="M29" s="17" t="s">
        <v>12</v>
      </c>
      <c r="N29" s="17" t="s">
        <v>11</v>
      </c>
      <c r="O29" s="17" t="s">
        <v>281</v>
      </c>
      <c r="P29" s="17" t="s">
        <v>282</v>
      </c>
      <c r="Q29" s="17" t="s">
        <v>15</v>
      </c>
      <c r="R29" s="17">
        <f>Tabla1[[#This Row],["id"]]</f>
        <v>28</v>
      </c>
      <c r="S29" s="17" t="str">
        <f>CONCATENATE(Tabla2[[#This Row],["]],Tabla1[[#This Row],[NOMBRE DEL PRODUCTO]],Tabla2[[#This Row],["]])</f>
        <v>"MULTIPLICADOR DE CIG ARRERA 120 W"</v>
      </c>
      <c r="T29" s="17" t="str">
        <f>CONCATENATE(Tabla2[[#This Row],["]],Tabla1[[#This Row],[CATEGORIA]],Tabla2[[#This Row],["]])</f>
        <v>"ELECTRONICOS"</v>
      </c>
      <c r="U29" s="17">
        <f>Tabla1[[#This Row],[PRECIO]]</f>
        <v>50</v>
      </c>
      <c r="V29" s="17" t="str">
        <f>CONCATENATE(Tabla2[[#This Row],["]],Tabla1[[#This Row],[DESCRIPCION]],Tabla2[[#This Row],["]])</f>
        <v>"PRESENTACION EN CAJA"</v>
      </c>
      <c r="W2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ELECTRONICOS/28.png"</v>
      </c>
      <c r="X29" s="17">
        <v>76</v>
      </c>
      <c r="Y2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{"id":28,"name":"MULTIPLICADOR DE CIG ARRERA 120 W","category":"ELECTRONICOS","price":50,"description":"PRESENTACION EN CAJA","image":"images/04. ELECTRONICOS/28.png","demand":76},</v>
      </c>
    </row>
    <row r="30" spans="2:25" x14ac:dyDescent="0.3">
      <c r="B30" s="8">
        <v>29</v>
      </c>
      <c r="C30" t="s">
        <v>57</v>
      </c>
      <c r="D30" t="s">
        <v>21</v>
      </c>
      <c r="E30" s="10" t="s">
        <v>23</v>
      </c>
      <c r="F30" s="7">
        <v>50</v>
      </c>
      <c r="H30" s="18" t="s">
        <v>271</v>
      </c>
      <c r="I30" s="19" t="s">
        <v>270</v>
      </c>
      <c r="J30" s="18" t="s">
        <v>262</v>
      </c>
      <c r="K30" s="19">
        <f t="shared" si="0"/>
        <v>29</v>
      </c>
      <c r="L30" s="18" t="s">
        <v>17</v>
      </c>
      <c r="M30" s="19" t="s">
        <v>12</v>
      </c>
      <c r="N30" s="19" t="s">
        <v>11</v>
      </c>
      <c r="O30" s="19" t="s">
        <v>281</v>
      </c>
      <c r="P30" s="19" t="s">
        <v>282</v>
      </c>
      <c r="Q30" s="19" t="s">
        <v>15</v>
      </c>
      <c r="R30" s="19">
        <f>Tabla1[[#This Row],["id"]]</f>
        <v>29</v>
      </c>
      <c r="S30" s="19" t="str">
        <f>CONCATENATE(Tabla2[[#This Row],["]],Tabla1[[#This Row],[NOMBRE DEL PRODUCTO]],Tabla2[[#This Row],["]])</f>
        <v>"TORRE CORRIENTE CO N SUPRESOR Y USB"</v>
      </c>
      <c r="T30" s="19" t="str">
        <f>CONCATENATE(Tabla2[[#This Row],["]],Tabla1[[#This Row],[CATEGORIA]],Tabla2[[#This Row],["]])</f>
        <v>"ELECTRONICOS"</v>
      </c>
      <c r="U30" s="19">
        <f>Tabla1[[#This Row],[PRECIO]]</f>
        <v>50</v>
      </c>
      <c r="V30" s="19" t="str">
        <f>CONCATENATE(Tabla2[[#This Row],["]],Tabla1[[#This Row],[DESCRIPCION]],Tabla2[[#This Row],["]])</f>
        <v>"PRESENTACION EN CAJA"</v>
      </c>
      <c r="W3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ELECTRONICOS/29.png"</v>
      </c>
      <c r="X30" s="19">
        <v>77</v>
      </c>
      <c r="Y3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{"id":29,"name":"TORRE CORRIENTE CO N SUPRESOR Y USB","category":"ELECTRONICOS","price":50,"description":"PRESENTACION EN CAJA","image":"images/04. ELECTRONICOS/29.png","demand":77},</v>
      </c>
    </row>
    <row r="31" spans="2:25" x14ac:dyDescent="0.3">
      <c r="B31" s="8">
        <v>30</v>
      </c>
      <c r="C31" t="s">
        <v>52</v>
      </c>
      <c r="D31" t="s">
        <v>21</v>
      </c>
      <c r="E31" s="10" t="s">
        <v>23</v>
      </c>
      <c r="F31" s="7">
        <v>50</v>
      </c>
      <c r="H31" s="16" t="s">
        <v>271</v>
      </c>
      <c r="I31" s="17" t="s">
        <v>270</v>
      </c>
      <c r="J31" s="16" t="s">
        <v>262</v>
      </c>
      <c r="K31" s="19">
        <f t="shared" si="0"/>
        <v>30</v>
      </c>
      <c r="L31" s="16" t="s">
        <v>17</v>
      </c>
      <c r="M31" s="17" t="s">
        <v>12</v>
      </c>
      <c r="N31" s="17" t="s">
        <v>11</v>
      </c>
      <c r="O31" s="17" t="s">
        <v>281</v>
      </c>
      <c r="P31" s="17" t="s">
        <v>282</v>
      </c>
      <c r="Q31" s="17" t="s">
        <v>15</v>
      </c>
      <c r="R31" s="17">
        <f>Tabla1[[#This Row],["id"]]</f>
        <v>30</v>
      </c>
      <c r="S31" s="17" t="str">
        <f>CONCATENATE(Tabla2[[#This Row],["]],Tabla1[[#This Row],[NOMBRE DEL PRODUCTO]],Tabla2[[#This Row],["]])</f>
        <v>"TECLADO Y MOUSE GAMER"</v>
      </c>
      <c r="T31" s="17" t="str">
        <f>CONCATENATE(Tabla2[[#This Row],["]],Tabla1[[#This Row],[CATEGORIA]],Tabla2[[#This Row],["]])</f>
        <v>"ELECTRONICOS"</v>
      </c>
      <c r="U31" s="17">
        <f>Tabla1[[#This Row],[PRECIO]]</f>
        <v>50</v>
      </c>
      <c r="V31" s="17" t="str">
        <f>CONCATENATE(Tabla2[[#This Row],["]],Tabla1[[#This Row],[DESCRIPCION]],Tabla2[[#This Row],["]])</f>
        <v>"PRESENTACION EN CAJA"</v>
      </c>
      <c r="W3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ELECTRONICOS/30.png"</v>
      </c>
      <c r="X31" s="17">
        <v>78</v>
      </c>
      <c r="Y3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{"id":30,"name":"TECLADO Y MOUSE GAMER","category":"ELECTRONICOS","price":50,"description":"PRESENTACION EN CAJA","image":"images/04. ELECTRONICOS/30.png","demand":78},</v>
      </c>
    </row>
    <row r="32" spans="2:25" x14ac:dyDescent="0.3">
      <c r="B32" s="8">
        <v>31</v>
      </c>
      <c r="C32" t="s">
        <v>53</v>
      </c>
      <c r="D32" t="s">
        <v>21</v>
      </c>
      <c r="E32" s="10" t="s">
        <v>23</v>
      </c>
      <c r="F32" s="7">
        <v>50</v>
      </c>
      <c r="H32" s="18" t="s">
        <v>271</v>
      </c>
      <c r="I32" s="19" t="s">
        <v>270</v>
      </c>
      <c r="J32" s="18" t="s">
        <v>262</v>
      </c>
      <c r="K32" s="19">
        <f t="shared" si="0"/>
        <v>31</v>
      </c>
      <c r="L32" s="18" t="s">
        <v>17</v>
      </c>
      <c r="M32" s="19" t="s">
        <v>12</v>
      </c>
      <c r="N32" s="19" t="s">
        <v>11</v>
      </c>
      <c r="O32" s="19" t="s">
        <v>281</v>
      </c>
      <c r="P32" s="19" t="s">
        <v>282</v>
      </c>
      <c r="Q32" s="19" t="s">
        <v>15</v>
      </c>
      <c r="R32" s="19">
        <f>Tabla1[[#This Row],["id"]]</f>
        <v>31</v>
      </c>
      <c r="S32" s="19" t="str">
        <f>CONCATENATE(Tabla2[[#This Row],["]],Tabla1[[#This Row],[NOMBRE DEL PRODUCTO]],Tabla2[[#This Row],["]])</f>
        <v>"CEPILLO SONICO"</v>
      </c>
      <c r="T32" s="19" t="str">
        <f>CONCATENATE(Tabla2[[#This Row],["]],Tabla1[[#This Row],[CATEGORIA]],Tabla2[[#This Row],["]])</f>
        <v>"ELECTRONICOS"</v>
      </c>
      <c r="U32" s="19">
        <f>Tabla1[[#This Row],[PRECIO]]</f>
        <v>50</v>
      </c>
      <c r="V32" s="19" t="str">
        <f>CONCATENATE(Tabla2[[#This Row],["]],Tabla1[[#This Row],[DESCRIPCION]],Tabla2[[#This Row],["]])</f>
        <v>"PRESENTACION EN CAJA"</v>
      </c>
      <c r="W3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ELECTRONICOS/31.png"</v>
      </c>
      <c r="X32" s="19">
        <v>79</v>
      </c>
      <c r="Y3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{"id":31,"name":"CEPILLO SONICO","category":"ELECTRONICOS","price":50,"description":"PRESENTACION EN CAJA","image":"images/04. ELECTRONICOS/31.png","demand":79},</v>
      </c>
    </row>
    <row r="33" spans="2:25" x14ac:dyDescent="0.3">
      <c r="B33" s="8">
        <v>32</v>
      </c>
      <c r="C33" t="s">
        <v>54</v>
      </c>
      <c r="D33" t="s">
        <v>21</v>
      </c>
      <c r="E33" s="10" t="s">
        <v>23</v>
      </c>
      <c r="F33" s="7">
        <v>50</v>
      </c>
      <c r="H33" s="16" t="s">
        <v>271</v>
      </c>
      <c r="I33" s="17" t="s">
        <v>270</v>
      </c>
      <c r="J33" s="16" t="s">
        <v>262</v>
      </c>
      <c r="K33" s="19">
        <f t="shared" si="0"/>
        <v>32</v>
      </c>
      <c r="L33" s="16" t="s">
        <v>17</v>
      </c>
      <c r="M33" s="17" t="s">
        <v>12</v>
      </c>
      <c r="N33" s="17" t="s">
        <v>11</v>
      </c>
      <c r="O33" s="17" t="s">
        <v>281</v>
      </c>
      <c r="P33" s="17" t="s">
        <v>282</v>
      </c>
      <c r="Q33" s="17" t="s">
        <v>15</v>
      </c>
      <c r="R33" s="17">
        <f>Tabla1[[#This Row],["id"]]</f>
        <v>32</v>
      </c>
      <c r="S33" s="17" t="str">
        <f>CONCATENATE(Tabla2[[#This Row],["]],Tabla1[[#This Row],[NOMBRE DEL PRODUCTO]],Tabla2[[#This Row],["]])</f>
        <v>"ASPIRADOR 3 EN 1"</v>
      </c>
      <c r="T33" s="17" t="str">
        <f>CONCATENATE(Tabla2[[#This Row],["]],Tabla1[[#This Row],[CATEGORIA]],Tabla2[[#This Row],["]])</f>
        <v>"ELECTRONICOS"</v>
      </c>
      <c r="U33" s="17">
        <f>Tabla1[[#This Row],[PRECIO]]</f>
        <v>50</v>
      </c>
      <c r="V33" s="17" t="str">
        <f>CONCATENATE(Tabla2[[#This Row],["]],Tabla1[[#This Row],[DESCRIPCION]],Tabla2[[#This Row],["]])</f>
        <v>"PRESENTACION EN CAJA"</v>
      </c>
      <c r="W3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ELECTRONICOS/32.png"</v>
      </c>
      <c r="X33" s="17">
        <v>80</v>
      </c>
      <c r="Y3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{"id":32,"name":"ASPIRADOR 3 EN 1","category":"ELECTRONICOS","price":50,"description":"PRESENTACION EN CAJA","image":"images/04. ELECTRONICOS/32.png","demand":80},</v>
      </c>
    </row>
    <row r="34" spans="2:25" x14ac:dyDescent="0.3">
      <c r="B34" s="8">
        <v>33</v>
      </c>
      <c r="C34" t="s">
        <v>55</v>
      </c>
      <c r="D34" t="s">
        <v>21</v>
      </c>
      <c r="E34" s="10" t="s">
        <v>23</v>
      </c>
      <c r="F34" s="7">
        <v>50</v>
      </c>
      <c r="H34" s="18" t="s">
        <v>271</v>
      </c>
      <c r="I34" s="19" t="s">
        <v>270</v>
      </c>
      <c r="J34" s="18" t="s">
        <v>262</v>
      </c>
      <c r="K34" s="19">
        <f t="shared" si="0"/>
        <v>33</v>
      </c>
      <c r="L34" s="18" t="s">
        <v>17</v>
      </c>
      <c r="M34" s="19" t="s">
        <v>12</v>
      </c>
      <c r="N34" s="19" t="s">
        <v>11</v>
      </c>
      <c r="O34" s="19" t="s">
        <v>281</v>
      </c>
      <c r="P34" s="19" t="s">
        <v>282</v>
      </c>
      <c r="Q34" s="19" t="s">
        <v>15</v>
      </c>
      <c r="R34" s="19">
        <f>Tabla1[[#This Row],["id"]]</f>
        <v>33</v>
      </c>
      <c r="S34" s="19" t="str">
        <f>CONCATENATE(Tabla2[[#This Row],["]],Tabla1[[#This Row],[NOMBRE DEL PRODUCTO]],Tabla2[[#This Row],["]])</f>
        <v>"IPEGA MANDO  BLUETOOTH "</v>
      </c>
      <c r="T34" s="19" t="str">
        <f>CONCATENATE(Tabla2[[#This Row],["]],Tabla1[[#This Row],[CATEGORIA]],Tabla2[[#This Row],["]])</f>
        <v>"ELECTRONICOS"</v>
      </c>
      <c r="U34" s="19">
        <f>Tabla1[[#This Row],[PRECIO]]</f>
        <v>50</v>
      </c>
      <c r="V34" s="19" t="str">
        <f>CONCATENATE(Tabla2[[#This Row],["]],Tabla1[[#This Row],[DESCRIPCION]],Tabla2[[#This Row],["]])</f>
        <v>"PRESENTACION EN CAJA"</v>
      </c>
      <c r="W3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ELECTRONICOS/33.png"</v>
      </c>
      <c r="X34" s="19">
        <v>81</v>
      </c>
      <c r="Y3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{"id":33,"name":"IPEGA MANDO  BLUETOOTH ","category":"ELECTRONICOS","price":50,"description":"PRESENTACION EN CAJA","image":"images/04. ELECTRONICOS/33.png","demand":81},</v>
      </c>
    </row>
    <row r="35" spans="2:25" x14ac:dyDescent="0.3">
      <c r="B35" s="8">
        <v>34</v>
      </c>
      <c r="C35" t="s">
        <v>75</v>
      </c>
      <c r="D35" t="s">
        <v>21</v>
      </c>
      <c r="E35" s="10" t="s">
        <v>23</v>
      </c>
      <c r="F35" s="7">
        <v>50</v>
      </c>
      <c r="H35" s="16" t="s">
        <v>271</v>
      </c>
      <c r="I35" s="17" t="s">
        <v>270</v>
      </c>
      <c r="J35" s="16" t="s">
        <v>262</v>
      </c>
      <c r="K35" s="19">
        <f t="shared" si="0"/>
        <v>34</v>
      </c>
      <c r="L35" s="16" t="s">
        <v>17</v>
      </c>
      <c r="M35" s="17" t="s">
        <v>12</v>
      </c>
      <c r="N35" s="17" t="s">
        <v>11</v>
      </c>
      <c r="O35" s="17" t="s">
        <v>281</v>
      </c>
      <c r="P35" s="17" t="s">
        <v>282</v>
      </c>
      <c r="Q35" s="17" t="s">
        <v>15</v>
      </c>
      <c r="R35" s="17">
        <f>Tabla1[[#This Row],["id"]]</f>
        <v>34</v>
      </c>
      <c r="S35" s="17" t="str">
        <f>CONCATENATE(Tabla2[[#This Row],["]],Tabla1[[#This Row],[NOMBRE DEL PRODUCTO]],Tabla2[[#This Row],["]])</f>
        <v>"MASAJEADOR DE PI ES Y PIERNAS"</v>
      </c>
      <c r="T35" s="17" t="str">
        <f>CONCATENATE(Tabla2[[#This Row],["]],Tabla1[[#This Row],[CATEGORIA]],Tabla2[[#This Row],["]])</f>
        <v>"ELECTRONICOS"</v>
      </c>
      <c r="U35" s="17">
        <f>Tabla1[[#This Row],[PRECIO]]</f>
        <v>50</v>
      </c>
      <c r="V35" s="17" t="str">
        <f>CONCATENATE(Tabla2[[#This Row],["]],Tabla1[[#This Row],[DESCRIPCION]],Tabla2[[#This Row],["]])</f>
        <v>"PRESENTACION EN CAJA"</v>
      </c>
      <c r="W3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ELECTRONICOS/34.png"</v>
      </c>
      <c r="X35" s="17">
        <v>82</v>
      </c>
      <c r="Y3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{"id":34,"name":"MASAJEADOR DE PI ES Y PIERNAS","category":"ELECTRONICOS","price":50,"description":"PRESENTACION EN CAJA","image":"images/04. ELECTRONICOS/34.png","demand":82},</v>
      </c>
    </row>
    <row r="36" spans="2:25" x14ac:dyDescent="0.3">
      <c r="B36" s="8">
        <v>35</v>
      </c>
      <c r="C36" t="s">
        <v>59</v>
      </c>
      <c r="D36" t="s">
        <v>21</v>
      </c>
      <c r="E36" s="10" t="s">
        <v>23</v>
      </c>
      <c r="F36" s="7">
        <v>50</v>
      </c>
      <c r="H36" s="18" t="s">
        <v>271</v>
      </c>
      <c r="I36" s="19" t="s">
        <v>270</v>
      </c>
      <c r="J36" s="18" t="s">
        <v>262</v>
      </c>
      <c r="K36" s="19">
        <f t="shared" si="0"/>
        <v>35</v>
      </c>
      <c r="L36" s="18" t="s">
        <v>17</v>
      </c>
      <c r="M36" s="19" t="s">
        <v>12</v>
      </c>
      <c r="N36" s="19" t="s">
        <v>11</v>
      </c>
      <c r="O36" s="19" t="s">
        <v>281</v>
      </c>
      <c r="P36" s="19" t="s">
        <v>282</v>
      </c>
      <c r="Q36" s="19" t="s">
        <v>15</v>
      </c>
      <c r="R36" s="19">
        <f>Tabla1[[#This Row],["id"]]</f>
        <v>35</v>
      </c>
      <c r="S36" s="19" t="str">
        <f>CONCATENATE(Tabla2[[#This Row],["]],Tabla1[[#This Row],[NOMBRE DEL PRODUCTO]],Tabla2[[#This Row],["]])</f>
        <v>"POWER BANK 5000 mh"</v>
      </c>
      <c r="T36" s="19" t="str">
        <f>CONCATENATE(Tabla2[[#This Row],["]],Tabla1[[#This Row],[CATEGORIA]],Tabla2[[#This Row],["]])</f>
        <v>"ELECTRONICOS"</v>
      </c>
      <c r="U36" s="19">
        <f>Tabla1[[#This Row],[PRECIO]]</f>
        <v>50</v>
      </c>
      <c r="V36" s="19" t="str">
        <f>CONCATENATE(Tabla2[[#This Row],["]],Tabla1[[#This Row],[DESCRIPCION]],Tabla2[[#This Row],["]])</f>
        <v>"PRESENTACION EN CAJA"</v>
      </c>
      <c r="W3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ELECTRONICOS/35.png"</v>
      </c>
      <c r="X36" s="19">
        <v>83</v>
      </c>
      <c r="Y3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{"id":35,"name":"POWER BANK 5000 mh","category":"ELECTRONICOS","price":50,"description":"PRESENTACION EN CAJA","image":"images/04. ELECTRONICOS/35.png","demand":83},</v>
      </c>
    </row>
    <row r="37" spans="2:25" x14ac:dyDescent="0.3">
      <c r="B37" s="8">
        <v>36</v>
      </c>
      <c r="C37" t="s">
        <v>60</v>
      </c>
      <c r="D37" t="s">
        <v>21</v>
      </c>
      <c r="E37" s="10" t="s">
        <v>23</v>
      </c>
      <c r="F37" s="7">
        <v>50</v>
      </c>
      <c r="H37" s="16" t="s">
        <v>271</v>
      </c>
      <c r="I37" s="17" t="s">
        <v>270</v>
      </c>
      <c r="J37" s="16" t="s">
        <v>262</v>
      </c>
      <c r="K37" s="19">
        <f t="shared" si="0"/>
        <v>36</v>
      </c>
      <c r="L37" s="16" t="s">
        <v>17</v>
      </c>
      <c r="M37" s="17" t="s">
        <v>12</v>
      </c>
      <c r="N37" s="17" t="s">
        <v>11</v>
      </c>
      <c r="O37" s="17" t="s">
        <v>281</v>
      </c>
      <c r="P37" s="17" t="s">
        <v>282</v>
      </c>
      <c r="Q37" s="17" t="s">
        <v>15</v>
      </c>
      <c r="R37" s="17">
        <f>Tabla1[[#This Row],["id"]]</f>
        <v>36</v>
      </c>
      <c r="S37" s="17" t="str">
        <f>CONCATENATE(Tabla2[[#This Row],["]],Tabla1[[#This Row],[NOMBRE DEL PRODUCTO]],Tabla2[[#This Row],["]])</f>
        <v>"MASAJEADOR PISTOLA"</v>
      </c>
      <c r="T37" s="17" t="str">
        <f>CONCATENATE(Tabla2[[#This Row],["]],Tabla1[[#This Row],[CATEGORIA]],Tabla2[[#This Row],["]])</f>
        <v>"ELECTRONICOS"</v>
      </c>
      <c r="U37" s="17">
        <f>Tabla1[[#This Row],[PRECIO]]</f>
        <v>50</v>
      </c>
      <c r="V37" s="17" t="str">
        <f>CONCATENATE(Tabla2[[#This Row],["]],Tabla1[[#This Row],[DESCRIPCION]],Tabla2[[#This Row],["]])</f>
        <v>"PRESENTACION EN CAJA"</v>
      </c>
      <c r="W3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ELECTRONICOS/36.png"</v>
      </c>
      <c r="X37" s="17">
        <v>84</v>
      </c>
      <c r="Y3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{"id":36,"name":"MASAJEADOR PISTOLA","category":"ELECTRONICOS","price":50,"description":"PRESENTACION EN CAJA","image":"images/04. ELECTRONICOS/36.png","demand":84},</v>
      </c>
    </row>
    <row r="38" spans="2:25" x14ac:dyDescent="0.3">
      <c r="B38" s="8">
        <v>37</v>
      </c>
      <c r="C38" t="s">
        <v>61</v>
      </c>
      <c r="D38" t="s">
        <v>21</v>
      </c>
      <c r="E38" s="10" t="s">
        <v>23</v>
      </c>
      <c r="F38" s="7">
        <v>50</v>
      </c>
      <c r="H38" s="18" t="s">
        <v>271</v>
      </c>
      <c r="I38" s="19" t="s">
        <v>270</v>
      </c>
      <c r="J38" s="18" t="s">
        <v>262</v>
      </c>
      <c r="K38" s="19">
        <f t="shared" si="0"/>
        <v>37</v>
      </c>
      <c r="L38" s="18" t="s">
        <v>17</v>
      </c>
      <c r="M38" s="19" t="s">
        <v>12</v>
      </c>
      <c r="N38" s="19" t="s">
        <v>11</v>
      </c>
      <c r="O38" s="19" t="s">
        <v>281</v>
      </c>
      <c r="P38" s="19" t="s">
        <v>282</v>
      </c>
      <c r="Q38" s="19" t="s">
        <v>15</v>
      </c>
      <c r="R38" s="19">
        <f>Tabla1[[#This Row],["id"]]</f>
        <v>37</v>
      </c>
      <c r="S38" s="19" t="str">
        <f>CONCATENATE(Tabla2[[#This Row],["]],Tabla1[[#This Row],[NOMBRE DEL PRODUCTO]],Tabla2[[#This Row],["]])</f>
        <v>"AURICULAR GATO"</v>
      </c>
      <c r="T38" s="19" t="str">
        <f>CONCATENATE(Tabla2[[#This Row],["]],Tabla1[[#This Row],[CATEGORIA]],Tabla2[[#This Row],["]])</f>
        <v>"ELECTRONICOS"</v>
      </c>
      <c r="U38" s="19">
        <f>Tabla1[[#This Row],[PRECIO]]</f>
        <v>50</v>
      </c>
      <c r="V38" s="19" t="str">
        <f>CONCATENATE(Tabla2[[#This Row],["]],Tabla1[[#This Row],[DESCRIPCION]],Tabla2[[#This Row],["]])</f>
        <v>"PRESENTACION EN CAJA"</v>
      </c>
      <c r="W3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ELECTRONICOS/37.png"</v>
      </c>
      <c r="X38" s="19">
        <v>85</v>
      </c>
      <c r="Y3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{"id":37,"name":"AURICULAR GATO","category":"ELECTRONICOS","price":50,"description":"PRESENTACION EN CAJA","image":"images/04. ELECTRONICOS/37.png","demand":85},</v>
      </c>
    </row>
    <row r="39" spans="2:25" x14ac:dyDescent="0.3">
      <c r="B39" s="8">
        <v>38</v>
      </c>
      <c r="C39" t="s">
        <v>62</v>
      </c>
      <c r="D39" t="s">
        <v>21</v>
      </c>
      <c r="E39" s="10" t="s">
        <v>23</v>
      </c>
      <c r="F39" s="7">
        <v>50</v>
      </c>
      <c r="H39" s="16" t="s">
        <v>271</v>
      </c>
      <c r="I39" s="17" t="s">
        <v>270</v>
      </c>
      <c r="J39" s="16" t="s">
        <v>262</v>
      </c>
      <c r="K39" s="19">
        <f t="shared" si="0"/>
        <v>38</v>
      </c>
      <c r="L39" s="16" t="s">
        <v>17</v>
      </c>
      <c r="M39" s="17" t="s">
        <v>12</v>
      </c>
      <c r="N39" s="17" t="s">
        <v>11</v>
      </c>
      <c r="O39" s="17" t="s">
        <v>281</v>
      </c>
      <c r="P39" s="17" t="s">
        <v>282</v>
      </c>
      <c r="Q39" s="17" t="s">
        <v>15</v>
      </c>
      <c r="R39" s="17">
        <f>Tabla1[[#This Row],["id"]]</f>
        <v>38</v>
      </c>
      <c r="S39" s="17" t="str">
        <f>CONCATENATE(Tabla2[[#This Row],["]],Tabla1[[#This Row],[NOMBRE DEL PRODUCTO]],Tabla2[[#This Row],["]])</f>
        <v>"TABLERO DE BOXEO"</v>
      </c>
      <c r="T39" s="17" t="str">
        <f>CONCATENATE(Tabla2[[#This Row],["]],Tabla1[[#This Row],[CATEGORIA]],Tabla2[[#This Row],["]])</f>
        <v>"ELECTRONICOS"</v>
      </c>
      <c r="U39" s="17">
        <f>Tabla1[[#This Row],[PRECIO]]</f>
        <v>50</v>
      </c>
      <c r="V39" s="17" t="str">
        <f>CONCATENATE(Tabla2[[#This Row],["]],Tabla1[[#This Row],[DESCRIPCION]],Tabla2[[#This Row],["]])</f>
        <v>"PRESENTACION EN CAJA"</v>
      </c>
      <c r="W3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ELECTRONICOS/38.png"</v>
      </c>
      <c r="X39" s="17">
        <v>86</v>
      </c>
      <c r="Y3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{"id":38,"name":"TABLERO DE BOXEO","category":"ELECTRONICOS","price":50,"description":"PRESENTACION EN CAJA","image":"images/04. ELECTRONICOS/38.png","demand":86},</v>
      </c>
    </row>
    <row r="40" spans="2:25" x14ac:dyDescent="0.3">
      <c r="B40" s="8">
        <v>39</v>
      </c>
      <c r="C40" t="s">
        <v>63</v>
      </c>
      <c r="D40" t="s">
        <v>21</v>
      </c>
      <c r="E40" s="10" t="s">
        <v>23</v>
      </c>
      <c r="F40" s="7">
        <v>50</v>
      </c>
      <c r="H40" s="18" t="s">
        <v>271</v>
      </c>
      <c r="I40" s="19" t="s">
        <v>270</v>
      </c>
      <c r="J40" s="18" t="s">
        <v>262</v>
      </c>
      <c r="K40" s="19">
        <f t="shared" si="0"/>
        <v>39</v>
      </c>
      <c r="L40" s="18" t="s">
        <v>17</v>
      </c>
      <c r="M40" s="19" t="s">
        <v>12</v>
      </c>
      <c r="N40" s="19" t="s">
        <v>11</v>
      </c>
      <c r="O40" s="19" t="s">
        <v>281</v>
      </c>
      <c r="P40" s="19" t="s">
        <v>282</v>
      </c>
      <c r="Q40" s="19" t="s">
        <v>15</v>
      </c>
      <c r="R40" s="19">
        <f>Tabla1[[#This Row],["id"]]</f>
        <v>39</v>
      </c>
      <c r="S40" s="19" t="str">
        <f>CONCATENATE(Tabla2[[#This Row],["]],Tabla1[[#This Row],[NOMBRE DEL PRODUCTO]],Tabla2[[#This Row],["]])</f>
        <v>"CARGADOR 120 WA TTS VEHÍCULO "</v>
      </c>
      <c r="T40" s="19" t="str">
        <f>CONCATENATE(Tabla2[[#This Row],["]],Tabla1[[#This Row],[CATEGORIA]],Tabla2[[#This Row],["]])</f>
        <v>"ELECTRONICOS"</v>
      </c>
      <c r="U40" s="19">
        <f>Tabla1[[#This Row],[PRECIO]]</f>
        <v>50</v>
      </c>
      <c r="V40" s="19" t="str">
        <f>CONCATENATE(Tabla2[[#This Row],["]],Tabla1[[#This Row],[DESCRIPCION]],Tabla2[[#This Row],["]])</f>
        <v>"PRESENTACION EN CAJA"</v>
      </c>
      <c r="W4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ELECTRONICOS/39.png"</v>
      </c>
      <c r="X40" s="19">
        <v>87</v>
      </c>
      <c r="Y4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{"id":39,"name":"CARGADOR 120 WA TTS VEHÍCULO ","category":"ELECTRONICOS","price":50,"description":"PRESENTACION EN CAJA","image":"images/04. ELECTRONICOS/39.png","demand":87},</v>
      </c>
    </row>
    <row r="41" spans="2:25" x14ac:dyDescent="0.3">
      <c r="B41" s="8">
        <v>40</v>
      </c>
      <c r="C41" t="s">
        <v>64</v>
      </c>
      <c r="D41" t="s">
        <v>21</v>
      </c>
      <c r="E41" s="10" t="s">
        <v>23</v>
      </c>
      <c r="F41" s="7">
        <v>50</v>
      </c>
      <c r="H41" s="16" t="s">
        <v>271</v>
      </c>
      <c r="I41" s="17" t="s">
        <v>270</v>
      </c>
      <c r="J41" s="16" t="s">
        <v>262</v>
      </c>
      <c r="K41" s="19">
        <f t="shared" si="0"/>
        <v>40</v>
      </c>
      <c r="L41" s="16" t="s">
        <v>17</v>
      </c>
      <c r="M41" s="17" t="s">
        <v>12</v>
      </c>
      <c r="N41" s="17" t="s">
        <v>11</v>
      </c>
      <c r="O41" s="17" t="s">
        <v>281</v>
      </c>
      <c r="P41" s="17" t="s">
        <v>282</v>
      </c>
      <c r="Q41" s="17" t="s">
        <v>15</v>
      </c>
      <c r="R41" s="17">
        <f>Tabla1[[#This Row],["id"]]</f>
        <v>40</v>
      </c>
      <c r="S41" s="17" t="str">
        <f>CONCATENATE(Tabla2[[#This Row],["]],Tabla1[[#This Row],[NOMBRE DEL PRODUCTO]],Tabla2[[#This Row],["]])</f>
        <v>"NUTRIA QUE RESPIRA SO NIDO Y LUCES"</v>
      </c>
      <c r="T41" s="17" t="str">
        <f>CONCATENATE(Tabla2[[#This Row],["]],Tabla1[[#This Row],[CATEGORIA]],Tabla2[[#This Row],["]])</f>
        <v>"ELECTRONICOS"</v>
      </c>
      <c r="U41" s="17">
        <f>Tabla1[[#This Row],[PRECIO]]</f>
        <v>50</v>
      </c>
      <c r="V41" s="17" t="str">
        <f>CONCATENATE(Tabla2[[#This Row],["]],Tabla1[[#This Row],[DESCRIPCION]],Tabla2[[#This Row],["]])</f>
        <v>"PRESENTACION EN CAJA"</v>
      </c>
      <c r="W4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ELECTRONICOS/40.png"</v>
      </c>
      <c r="X41" s="17">
        <v>88</v>
      </c>
      <c r="Y4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{"id":40,"name":"NUTRIA QUE RESPIRA SO NIDO Y LUCES","category":"ELECTRONICOS","price":50,"description":"PRESENTACION EN CAJA","image":"images/04. ELECTRONICOS/40.png","demand":88},</v>
      </c>
    </row>
    <row r="42" spans="2:25" x14ac:dyDescent="0.3">
      <c r="B42" s="8">
        <v>41</v>
      </c>
      <c r="C42" t="s">
        <v>77</v>
      </c>
      <c r="D42" t="s">
        <v>21</v>
      </c>
      <c r="E42" s="10" t="s">
        <v>23</v>
      </c>
      <c r="F42" s="7">
        <v>50</v>
      </c>
      <c r="H42" s="18" t="s">
        <v>271</v>
      </c>
      <c r="I42" s="19" t="s">
        <v>270</v>
      </c>
      <c r="J42" s="18" t="s">
        <v>262</v>
      </c>
      <c r="K42" s="19">
        <f t="shared" si="0"/>
        <v>41</v>
      </c>
      <c r="L42" s="18" t="s">
        <v>17</v>
      </c>
      <c r="M42" s="19" t="s">
        <v>12</v>
      </c>
      <c r="N42" s="19" t="s">
        <v>11</v>
      </c>
      <c r="O42" s="19" t="s">
        <v>281</v>
      </c>
      <c r="P42" s="19" t="s">
        <v>282</v>
      </c>
      <c r="Q42" s="19" t="s">
        <v>15</v>
      </c>
      <c r="R42" s="19">
        <f>Tabla1[[#This Row],["id"]]</f>
        <v>41</v>
      </c>
      <c r="S42" s="19" t="str">
        <f>CONCATENATE(Tabla2[[#This Row],["]],Tabla1[[#This Row],[NOMBRE DEL PRODUCTO]],Tabla2[[#This Row],["]])</f>
        <v>"CONSOLA PORTATIL P LAY,SNS,ETC"</v>
      </c>
      <c r="T42" s="19" t="str">
        <f>CONCATENATE(Tabla2[[#This Row],["]],Tabla1[[#This Row],[CATEGORIA]],Tabla2[[#This Row],["]])</f>
        <v>"ELECTRONICOS"</v>
      </c>
      <c r="U42" s="19">
        <f>Tabla1[[#This Row],[PRECIO]]</f>
        <v>50</v>
      </c>
      <c r="V42" s="19" t="str">
        <f>CONCATENATE(Tabla2[[#This Row],["]],Tabla1[[#This Row],[DESCRIPCION]],Tabla2[[#This Row],["]])</f>
        <v>"PRESENTACION EN CAJA"</v>
      </c>
      <c r="W4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ELECTRONICOS/41.png"</v>
      </c>
      <c r="X42" s="19">
        <v>89</v>
      </c>
      <c r="Y4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{"id":41,"name":"CONSOLA PORTATIL P LAY,SNS,ETC","category":"ELECTRONICOS","price":50,"description":"PRESENTACION EN CAJA","image":"images/04. ELECTRONICOS/41.png","demand":89},</v>
      </c>
    </row>
    <row r="43" spans="2:25" x14ac:dyDescent="0.3">
      <c r="B43" s="8">
        <v>42</v>
      </c>
      <c r="C43" t="s">
        <v>65</v>
      </c>
      <c r="D43" t="s">
        <v>21</v>
      </c>
      <c r="E43" s="10" t="s">
        <v>23</v>
      </c>
      <c r="F43" s="7">
        <v>50</v>
      </c>
      <c r="H43" s="16" t="s">
        <v>271</v>
      </c>
      <c r="I43" s="17" t="s">
        <v>270</v>
      </c>
      <c r="J43" s="16" t="s">
        <v>262</v>
      </c>
      <c r="K43" s="19">
        <f t="shared" si="0"/>
        <v>42</v>
      </c>
      <c r="L43" s="16" t="s">
        <v>17</v>
      </c>
      <c r="M43" s="17" t="s">
        <v>12</v>
      </c>
      <c r="N43" s="17" t="s">
        <v>11</v>
      </c>
      <c r="O43" s="17" t="s">
        <v>281</v>
      </c>
      <c r="P43" s="17" t="s">
        <v>282</v>
      </c>
      <c r="Q43" s="17" t="s">
        <v>15</v>
      </c>
      <c r="R43" s="17">
        <f>Tabla1[[#This Row],["id"]]</f>
        <v>42</v>
      </c>
      <c r="S43" s="17" t="str">
        <f>CONCATENATE(Tabla2[[#This Row],["]],Tabla1[[#This Row],[NOMBRE DEL PRODUCTO]],Tabla2[[#This Row],["]])</f>
        <v>"BLUETOOTH MUSIC PA RA VEHÍCULO "</v>
      </c>
      <c r="T43" s="17" t="str">
        <f>CONCATENATE(Tabla2[[#This Row],["]],Tabla1[[#This Row],[CATEGORIA]],Tabla2[[#This Row],["]])</f>
        <v>"ELECTRONICOS"</v>
      </c>
      <c r="U43" s="17">
        <f>Tabla1[[#This Row],[PRECIO]]</f>
        <v>50</v>
      </c>
      <c r="V43" s="17" t="str">
        <f>CONCATENATE(Tabla2[[#This Row],["]],Tabla1[[#This Row],[DESCRIPCION]],Tabla2[[#This Row],["]])</f>
        <v>"PRESENTACION EN CAJA"</v>
      </c>
      <c r="W4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ELECTRONICOS/42.png"</v>
      </c>
      <c r="X43" s="17">
        <v>90</v>
      </c>
      <c r="Y4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{"id":42,"name":"BLUETOOTH MUSIC PA RA VEHÍCULO ","category":"ELECTRONICOS","price":50,"description":"PRESENTACION EN CAJA","image":"images/04. ELECTRONICOS/42.png","demand":90},</v>
      </c>
    </row>
    <row r="44" spans="2:25" x14ac:dyDescent="0.3">
      <c r="B44" s="8">
        <v>43</v>
      </c>
      <c r="C44" t="s">
        <v>66</v>
      </c>
      <c r="D44" t="s">
        <v>21</v>
      </c>
      <c r="E44" s="10" t="s">
        <v>23</v>
      </c>
      <c r="F44" s="7">
        <v>50</v>
      </c>
      <c r="H44" s="18" t="s">
        <v>271</v>
      </c>
      <c r="I44" s="19" t="s">
        <v>270</v>
      </c>
      <c r="J44" s="18" t="s">
        <v>262</v>
      </c>
      <c r="K44" s="19">
        <f t="shared" si="0"/>
        <v>43</v>
      </c>
      <c r="L44" s="18" t="s">
        <v>17</v>
      </c>
      <c r="M44" s="19" t="s">
        <v>12</v>
      </c>
      <c r="N44" s="19" t="s">
        <v>11</v>
      </c>
      <c r="O44" s="19" t="s">
        <v>281</v>
      </c>
      <c r="P44" s="19" t="s">
        <v>282</v>
      </c>
      <c r="Q44" s="19" t="s">
        <v>15</v>
      </c>
      <c r="R44" s="19">
        <f>Tabla1[[#This Row],["id"]]</f>
        <v>43</v>
      </c>
      <c r="S44" s="19" t="str">
        <f>CONCATENATE(Tabla2[[#This Row],["]],Tabla1[[#This Row],[NOMBRE DEL PRODUCTO]],Tabla2[[#This Row],["]])</f>
        <v>"CONTROL PUNTERO PARA PROYECTOR"</v>
      </c>
      <c r="T44" s="19" t="str">
        <f>CONCATENATE(Tabla2[[#This Row],["]],Tabla1[[#This Row],[CATEGORIA]],Tabla2[[#This Row],["]])</f>
        <v>"ELECTRONICOS"</v>
      </c>
      <c r="U44" s="19">
        <f>Tabla1[[#This Row],[PRECIO]]</f>
        <v>50</v>
      </c>
      <c r="V44" s="19" t="str">
        <f>CONCATENATE(Tabla2[[#This Row],["]],Tabla1[[#This Row],[DESCRIPCION]],Tabla2[[#This Row],["]])</f>
        <v>"PRESENTACION EN CAJA"</v>
      </c>
      <c r="W4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ELECTRONICOS/43.png"</v>
      </c>
      <c r="X44" s="19">
        <v>91</v>
      </c>
      <c r="Y4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{"id":43,"name":"CONTROL PUNTERO PARA PROYECTOR","category":"ELECTRONICOS","price":50,"description":"PRESENTACION EN CAJA","image":"images/04. ELECTRONICOS/43.png","demand":91},</v>
      </c>
    </row>
    <row r="45" spans="2:25" x14ac:dyDescent="0.3">
      <c r="B45" s="8">
        <v>44</v>
      </c>
      <c r="C45" t="s">
        <v>67</v>
      </c>
      <c r="D45" t="s">
        <v>21</v>
      </c>
      <c r="E45" s="10" t="s">
        <v>23</v>
      </c>
      <c r="F45" s="7">
        <v>50</v>
      </c>
      <c r="H45" s="16" t="s">
        <v>271</v>
      </c>
      <c r="I45" s="17" t="s">
        <v>270</v>
      </c>
      <c r="J45" s="16" t="s">
        <v>262</v>
      </c>
      <c r="K45" s="19">
        <f t="shared" si="0"/>
        <v>44</v>
      </c>
      <c r="L45" s="16" t="s">
        <v>17</v>
      </c>
      <c r="M45" s="17" t="s">
        <v>12</v>
      </c>
      <c r="N45" s="17" t="s">
        <v>11</v>
      </c>
      <c r="O45" s="17" t="s">
        <v>281</v>
      </c>
      <c r="P45" s="17" t="s">
        <v>282</v>
      </c>
      <c r="Q45" s="17" t="s">
        <v>15</v>
      </c>
      <c r="R45" s="17">
        <f>Tabla1[[#This Row],["id"]]</f>
        <v>44</v>
      </c>
      <c r="S45" s="17" t="str">
        <f>CONCATENATE(Tabla2[[#This Row],["]],Tabla1[[#This Row],[NOMBRE DEL PRODUCTO]],Tabla2[[#This Row],["]])</f>
        <v>"SILLA GAMERS"</v>
      </c>
      <c r="T45" s="17" t="str">
        <f>CONCATENATE(Tabla2[[#This Row],["]],Tabla1[[#This Row],[CATEGORIA]],Tabla2[[#This Row],["]])</f>
        <v>"ELECTRONICOS"</v>
      </c>
      <c r="U45" s="17">
        <f>Tabla1[[#This Row],[PRECIO]]</f>
        <v>50</v>
      </c>
      <c r="V45" s="17" t="str">
        <f>CONCATENATE(Tabla2[[#This Row],["]],Tabla1[[#This Row],[DESCRIPCION]],Tabla2[[#This Row],["]])</f>
        <v>"PRESENTACION EN CAJA"</v>
      </c>
      <c r="W4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ELECTRONICOS/44.png"</v>
      </c>
      <c r="X45" s="17">
        <v>92</v>
      </c>
      <c r="Y4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{"id":44,"name":"SILLA GAMERS","category":"ELECTRONICOS","price":50,"description":"PRESENTACION EN CAJA","image":"images/04. ELECTRONICOS/44.png","demand":92},</v>
      </c>
    </row>
    <row r="46" spans="2:25" x14ac:dyDescent="0.3">
      <c r="B46" s="8">
        <v>45</v>
      </c>
      <c r="C46" t="s">
        <v>76</v>
      </c>
      <c r="D46" t="s">
        <v>21</v>
      </c>
      <c r="E46" s="10" t="s">
        <v>23</v>
      </c>
      <c r="F46" s="7">
        <v>50</v>
      </c>
      <c r="H46" s="18" t="s">
        <v>271</v>
      </c>
      <c r="I46" s="19" t="s">
        <v>270</v>
      </c>
      <c r="J46" s="18" t="s">
        <v>262</v>
      </c>
      <c r="K46" s="19">
        <f t="shared" si="0"/>
        <v>45</v>
      </c>
      <c r="L46" s="18" t="s">
        <v>17</v>
      </c>
      <c r="M46" s="19" t="s">
        <v>12</v>
      </c>
      <c r="N46" s="19" t="s">
        <v>11</v>
      </c>
      <c r="O46" s="19" t="s">
        <v>281</v>
      </c>
      <c r="P46" s="19" t="s">
        <v>282</v>
      </c>
      <c r="Q46" s="19" t="s">
        <v>15</v>
      </c>
      <c r="R46" s="19">
        <f>Tabla1[[#This Row],["id"]]</f>
        <v>45</v>
      </c>
      <c r="S46" s="19" t="str">
        <f>CONCATENATE(Tabla2[[#This Row],["]],Tabla1[[#This Row],[NOMBRE DEL PRODUCTO]],Tabla2[[#This Row],["]])</f>
        <v>"TECLADO Y MOUSE D E UNA MANO"</v>
      </c>
      <c r="T46" s="19" t="str">
        <f>CONCATENATE(Tabla2[[#This Row],["]],Tabla1[[#This Row],[CATEGORIA]],Tabla2[[#This Row],["]])</f>
        <v>"ELECTRONICOS"</v>
      </c>
      <c r="U46" s="19">
        <f>Tabla1[[#This Row],[PRECIO]]</f>
        <v>50</v>
      </c>
      <c r="V46" s="19" t="str">
        <f>CONCATENATE(Tabla2[[#This Row],["]],Tabla1[[#This Row],[DESCRIPCION]],Tabla2[[#This Row],["]])</f>
        <v>"PRESENTACION EN CAJA"</v>
      </c>
      <c r="W4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ELECTRONICOS/45.png"</v>
      </c>
      <c r="X46" s="19">
        <v>93</v>
      </c>
      <c r="Y4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{"id":45,"name":"TECLADO Y MOUSE D E UNA MANO","category":"ELECTRONICOS","price":50,"description":"PRESENTACION EN CAJA","image":"images/04. ELECTRONICOS/45.png","demand":93},</v>
      </c>
    </row>
    <row r="47" spans="2:25" x14ac:dyDescent="0.3">
      <c r="B47" s="8">
        <v>46</v>
      </c>
      <c r="C47" t="s">
        <v>68</v>
      </c>
      <c r="D47" t="s">
        <v>21</v>
      </c>
      <c r="E47" s="10" t="s">
        <v>23</v>
      </c>
      <c r="F47" s="7">
        <v>50</v>
      </c>
      <c r="H47" s="16" t="s">
        <v>271</v>
      </c>
      <c r="I47" s="17" t="s">
        <v>270</v>
      </c>
      <c r="J47" s="16" t="s">
        <v>262</v>
      </c>
      <c r="K47" s="19">
        <f t="shared" si="0"/>
        <v>46</v>
      </c>
      <c r="L47" s="16" t="s">
        <v>17</v>
      </c>
      <c r="M47" s="17" t="s">
        <v>12</v>
      </c>
      <c r="N47" s="17" t="s">
        <v>11</v>
      </c>
      <c r="O47" s="17" t="s">
        <v>281</v>
      </c>
      <c r="P47" s="17" t="s">
        <v>282</v>
      </c>
      <c r="Q47" s="17" t="s">
        <v>15</v>
      </c>
      <c r="R47" s="17">
        <f>Tabla1[[#This Row],["id"]]</f>
        <v>46</v>
      </c>
      <c r="S47" s="17" t="str">
        <f>CONCATENATE(Tabla2[[#This Row],["]],Tabla1[[#This Row],[NOMBRE DEL PRODUCTO]],Tabla2[[#This Row],["]])</f>
        <v>"KIT GAMER 5 EN 1"</v>
      </c>
      <c r="T47" s="17" t="str">
        <f>CONCATENATE(Tabla2[[#This Row],["]],Tabla1[[#This Row],[CATEGORIA]],Tabla2[[#This Row],["]])</f>
        <v>"ELECTRONICOS"</v>
      </c>
      <c r="U47" s="17">
        <f>Tabla1[[#This Row],[PRECIO]]</f>
        <v>50</v>
      </c>
      <c r="V47" s="17" t="str">
        <f>CONCATENATE(Tabla2[[#This Row],["]],Tabla1[[#This Row],[DESCRIPCION]],Tabla2[[#This Row],["]])</f>
        <v>"PRESENTACION EN CAJA"</v>
      </c>
      <c r="W4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ELECTRONICOS/46.png"</v>
      </c>
      <c r="X47" s="17">
        <v>94</v>
      </c>
      <c r="Y4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{"id":46,"name":"KIT GAMER 5 EN 1","category":"ELECTRONICOS","price":50,"description":"PRESENTACION EN CAJA","image":"images/04. ELECTRONICOS/46.png","demand":94},</v>
      </c>
    </row>
    <row r="48" spans="2:25" x14ac:dyDescent="0.3">
      <c r="B48" s="8">
        <v>47</v>
      </c>
      <c r="C48" t="s">
        <v>70</v>
      </c>
      <c r="D48" t="s">
        <v>21</v>
      </c>
      <c r="E48" s="10" t="s">
        <v>69</v>
      </c>
      <c r="F48" s="7">
        <v>50</v>
      </c>
      <c r="H48" s="18" t="s">
        <v>271</v>
      </c>
      <c r="I48" s="19" t="s">
        <v>270</v>
      </c>
      <c r="J48" s="18" t="s">
        <v>262</v>
      </c>
      <c r="K48" s="19">
        <f t="shared" si="0"/>
        <v>47</v>
      </c>
      <c r="L48" s="18" t="s">
        <v>17</v>
      </c>
      <c r="M48" s="19" t="s">
        <v>12</v>
      </c>
      <c r="N48" s="19" t="s">
        <v>11</v>
      </c>
      <c r="O48" s="19" t="s">
        <v>281</v>
      </c>
      <c r="P48" s="19" t="s">
        <v>282</v>
      </c>
      <c r="Q48" s="19" t="s">
        <v>15</v>
      </c>
      <c r="R48" s="19">
        <f>Tabla1[[#This Row],["id"]]</f>
        <v>47</v>
      </c>
      <c r="S48" s="19" t="str">
        <f>CONCATENATE(Tabla2[[#This Row],["]],Tabla1[[#This Row],[NOMBRE DEL PRODUCTO]],Tabla2[[#This Row],["]])</f>
        <v>"VENTILADOR HUMIDIFICADOR 10 WATTS "</v>
      </c>
      <c r="T48" s="19" t="str">
        <f>CONCATENATE(Tabla2[[#This Row],["]],Tabla1[[#This Row],[CATEGORIA]],Tabla2[[#This Row],["]])</f>
        <v>"ELECTRONICOS"</v>
      </c>
      <c r="U48" s="19">
        <f>Tabla1[[#This Row],[PRECIO]]</f>
        <v>50</v>
      </c>
      <c r="V48" s="19" t="str">
        <f>CONCATENATE(Tabla2[[#This Row],["]],Tabla1[[#This Row],[DESCRIPCION]],Tabla2[[#This Row],["]])</f>
        <v>" IDEAL PARA JUEGOS EN  LINEA DESDE CELULAR O TABLET"</v>
      </c>
      <c r="W4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ELECTRONICOS/47.png"</v>
      </c>
      <c r="X48" s="19">
        <v>95</v>
      </c>
      <c r="Y4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{"id":47,"name":"VENTILADOR HUMIDIFICADOR 10 WATTS ","category":"ELECTRONICOS","price":50,"description":" IDEAL PARA JUEGOS EN  LINEA DESDE CELULAR O TABLET","image":"images/04. ELECTRONICOS/47.png","demand":95},</v>
      </c>
    </row>
    <row r="49" spans="2:25" x14ac:dyDescent="0.3">
      <c r="B49" s="8">
        <v>48</v>
      </c>
      <c r="C49" t="s">
        <v>71</v>
      </c>
      <c r="D49" t="s">
        <v>24</v>
      </c>
      <c r="E49" t="s">
        <v>23</v>
      </c>
      <c r="F49" s="7">
        <v>50</v>
      </c>
      <c r="H49" s="16" t="s">
        <v>271</v>
      </c>
      <c r="I49" s="17" t="s">
        <v>270</v>
      </c>
      <c r="J49" s="16" t="s">
        <v>264</v>
      </c>
      <c r="K49" s="19">
        <f t="shared" si="0"/>
        <v>48</v>
      </c>
      <c r="L49" s="16" t="s">
        <v>17</v>
      </c>
      <c r="M49" s="17" t="s">
        <v>12</v>
      </c>
      <c r="N49" s="17" t="s">
        <v>11</v>
      </c>
      <c r="O49" s="17" t="s">
        <v>281</v>
      </c>
      <c r="P49" s="17" t="s">
        <v>282</v>
      </c>
      <c r="Q49" s="17" t="s">
        <v>15</v>
      </c>
      <c r="R49" s="17">
        <f>Tabla1[[#This Row],["id"]]</f>
        <v>48</v>
      </c>
      <c r="S49" s="17" t="str">
        <f>CONCATENATE(Tabla2[[#This Row],["]],Tabla1[[#This Row],[NOMBRE DEL PRODUCTO]],Tabla2[[#This Row],["]])</f>
        <v>"MANGUERA EXPANDIBLE DE 15, 30 Y 60 METROS"</v>
      </c>
      <c r="T49" s="17" t="str">
        <f>CONCATENATE(Tabla2[[#This Row],["]],Tabla1[[#This Row],[CATEGORIA]],Tabla2[[#This Row],["]])</f>
        <v>"HOGAR"</v>
      </c>
      <c r="U49" s="17">
        <f>Tabla1[[#This Row],[PRECIO]]</f>
        <v>50</v>
      </c>
      <c r="V49" s="17" t="str">
        <f>CONCATENATE(Tabla2[[#This Row],["]],Tabla1[[#This Row],[DESCRIPCION]],Tabla2[[#This Row],["]])</f>
        <v>"PRESENTACION EN CAJA"</v>
      </c>
      <c r="W4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HOGAR/48.png"</v>
      </c>
      <c r="X49" s="17">
        <v>96</v>
      </c>
      <c r="Y4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{"id":48,"name":"MANGUERA EXPANDIBLE DE 15, 30 Y 60 METROS","category":"HOGAR","price":50,"description":"PRESENTACION EN CAJA","image":"images/06. HOGAR/48.png","demand":96},</v>
      </c>
    </row>
    <row r="50" spans="2:25" x14ac:dyDescent="0.3">
      <c r="B50" s="8">
        <v>49</v>
      </c>
      <c r="C50" t="s">
        <v>73</v>
      </c>
      <c r="D50" t="s">
        <v>24</v>
      </c>
      <c r="E50" t="s">
        <v>72</v>
      </c>
      <c r="F50" s="7">
        <v>50</v>
      </c>
      <c r="H50" s="18" t="s">
        <v>271</v>
      </c>
      <c r="I50" s="19" t="s">
        <v>270</v>
      </c>
      <c r="J50" s="18" t="s">
        <v>264</v>
      </c>
      <c r="K50" s="19">
        <f t="shared" si="0"/>
        <v>49</v>
      </c>
      <c r="L50" s="18" t="s">
        <v>17</v>
      </c>
      <c r="M50" s="19" t="s">
        <v>12</v>
      </c>
      <c r="N50" s="19" t="s">
        <v>11</v>
      </c>
      <c r="O50" s="19" t="s">
        <v>281</v>
      </c>
      <c r="P50" s="19" t="s">
        <v>282</v>
      </c>
      <c r="Q50" s="19" t="s">
        <v>15</v>
      </c>
      <c r="R50" s="19">
        <f>Tabla1[[#This Row],["id"]]</f>
        <v>49</v>
      </c>
      <c r="S50" s="19" t="str">
        <f>CONCATENATE(Tabla2[[#This Row],["]],Tabla1[[#This Row],[NOMBRE DEL PRODUCTO]],Tabla2[[#This Row],["]])</f>
        <v>"COLGADOR PERCHERO TRIANGULAR "</v>
      </c>
      <c r="T50" s="19" t="str">
        <f>CONCATENATE(Tabla2[[#This Row],["]],Tabla1[[#This Row],[CATEGORIA]],Tabla2[[#This Row],["]])</f>
        <v>"HOGAR"</v>
      </c>
      <c r="U50" s="19">
        <f>Tabla1[[#This Row],[PRECIO]]</f>
        <v>50</v>
      </c>
      <c r="V50" s="19" t="str">
        <f>CONCATENATE(Tabla2[[#This Row],["]],Tabla1[[#This Row],[DESCRIPCION]],Tabla2[[#This Row],["]])</f>
        <v>"COLOR VERDE Y AZUL"</v>
      </c>
      <c r="W5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HOGAR/49.png"</v>
      </c>
      <c r="X50" s="19">
        <v>97</v>
      </c>
      <c r="Y5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{"id":49,"name":"COLGADOR PERCHERO TRIANGULAR ","category":"HOGAR","price":50,"description":"COLOR VERDE Y AZUL","image":"images/06. HOGAR/49.png","demand":97},</v>
      </c>
    </row>
    <row r="51" spans="2:25" x14ac:dyDescent="0.3">
      <c r="B51" s="8">
        <v>50</v>
      </c>
      <c r="C51" t="s">
        <v>74</v>
      </c>
      <c r="D51" t="s">
        <v>24</v>
      </c>
      <c r="E51" s="10" t="s">
        <v>23</v>
      </c>
      <c r="F51" s="7">
        <v>50</v>
      </c>
      <c r="H51" s="16" t="s">
        <v>271</v>
      </c>
      <c r="I51" s="17" t="s">
        <v>270</v>
      </c>
      <c r="J51" s="16" t="s">
        <v>264</v>
      </c>
      <c r="K51" s="19">
        <f t="shared" si="0"/>
        <v>50</v>
      </c>
      <c r="L51" s="16" t="s">
        <v>17</v>
      </c>
      <c r="M51" s="17" t="s">
        <v>12</v>
      </c>
      <c r="N51" s="17" t="s">
        <v>11</v>
      </c>
      <c r="O51" s="17" t="s">
        <v>281</v>
      </c>
      <c r="P51" s="17" t="s">
        <v>282</v>
      </c>
      <c r="Q51" s="17" t="s">
        <v>15</v>
      </c>
      <c r="R51" s="17">
        <f>Tabla1[[#This Row],["id"]]</f>
        <v>50</v>
      </c>
      <c r="S51" s="17" t="str">
        <f>CONCATENATE(Tabla2[[#This Row],["]],Tabla1[[#This Row],[NOMBRE DEL PRODUCTO]],Tabla2[[#This Row],["]])</f>
        <v>"DISPENSADOR DE PAPEL HIGIÉNICO "</v>
      </c>
      <c r="T51" s="17" t="str">
        <f>CONCATENATE(Tabla2[[#This Row],["]],Tabla1[[#This Row],[CATEGORIA]],Tabla2[[#This Row],["]])</f>
        <v>"HOGAR"</v>
      </c>
      <c r="U51" s="17">
        <f>Tabla1[[#This Row],[PRECIO]]</f>
        <v>50</v>
      </c>
      <c r="V51" s="17" t="str">
        <f>CONCATENATE(Tabla2[[#This Row],["]],Tabla1[[#This Row],[DESCRIPCION]],Tabla2[[#This Row],["]])</f>
        <v>"PRESENTACION EN CAJA"</v>
      </c>
      <c r="W5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HOGAR/50.png"</v>
      </c>
      <c r="X51" s="17">
        <v>98</v>
      </c>
      <c r="Y5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{"id":50,"name":"DISPENSADOR DE PAPEL HIGIÉNICO ","category":"HOGAR","price":50,"description":"PRESENTACION EN CAJA","image":"images/06. HOGAR/50.png","demand":98},</v>
      </c>
    </row>
    <row r="52" spans="2:25" x14ac:dyDescent="0.3">
      <c r="B52" s="8">
        <v>51</v>
      </c>
      <c r="C52" t="s">
        <v>78</v>
      </c>
      <c r="D52" t="s">
        <v>79</v>
      </c>
      <c r="E52" t="s">
        <v>235</v>
      </c>
      <c r="F52" s="7">
        <v>50</v>
      </c>
      <c r="H52" s="18" t="s">
        <v>271</v>
      </c>
      <c r="I52" s="19" t="s">
        <v>270</v>
      </c>
      <c r="J52" s="18" t="s">
        <v>261</v>
      </c>
      <c r="K52" s="19">
        <f t="shared" si="0"/>
        <v>51</v>
      </c>
      <c r="L52" s="18" t="s">
        <v>17</v>
      </c>
      <c r="M52" s="19" t="s">
        <v>12</v>
      </c>
      <c r="N52" s="19" t="s">
        <v>11</v>
      </c>
      <c r="O52" s="19" t="s">
        <v>281</v>
      </c>
      <c r="P52" s="19" t="s">
        <v>282</v>
      </c>
      <c r="Q52" s="19" t="s">
        <v>15</v>
      </c>
      <c r="R52" s="19">
        <f>Tabla1[[#This Row],["id"]]</f>
        <v>51</v>
      </c>
      <c r="S52" s="19" t="str">
        <f>CONCATENATE(Tabla2[[#This Row],["]],Tabla1[[#This Row],[NOMBRE DEL PRODUCTO]],Tabla2[[#This Row],["]])</f>
        <v>"SOPORTE RUEDA ABDOMINAL"</v>
      </c>
      <c r="T52" s="19" t="str">
        <f>CONCATENATE(Tabla2[[#This Row],["]],Tabla1[[#This Row],[CATEGORIA]],Tabla2[[#This Row],["]])</f>
        <v>"CUIDADO PERSONAL"</v>
      </c>
      <c r="U52" s="19">
        <f>Tabla1[[#This Row],[PRECIO]]</f>
        <v>50</v>
      </c>
      <c r="V52" s="19" t="str">
        <f>CONCATENATE(Tabla2[[#This Row],["]],Tabla1[[#This Row],[DESCRIPCION]],Tabla2[[#This Row],["]])</f>
        <v>"MEDIDAS:1 .30mX 2.30"</v>
      </c>
      <c r="W5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CUIDADO_PERSONAL/51.png"</v>
      </c>
      <c r="X52" s="19">
        <v>99</v>
      </c>
      <c r="Y5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{"id":51,"name":"SOPORTE RUEDA ABDOMINAL","category":"CUIDADO PERSONAL","price":50,"description":"MEDIDAS:1 .30mX 2.30","image":"images/03. CUIDADO_PERSONAL/51.png","demand":99},</v>
      </c>
    </row>
    <row r="53" spans="2:25" x14ac:dyDescent="0.3">
      <c r="B53" s="8">
        <v>52</v>
      </c>
      <c r="C53" t="s">
        <v>81</v>
      </c>
      <c r="D53" t="s">
        <v>21</v>
      </c>
      <c r="E53" s="10" t="s">
        <v>23</v>
      </c>
      <c r="F53" s="7">
        <v>50</v>
      </c>
      <c r="H53" s="16" t="s">
        <v>271</v>
      </c>
      <c r="I53" s="17" t="s">
        <v>270</v>
      </c>
      <c r="J53" s="16" t="s">
        <v>262</v>
      </c>
      <c r="K53" s="19">
        <f t="shared" si="0"/>
        <v>52</v>
      </c>
      <c r="L53" s="16" t="s">
        <v>17</v>
      </c>
      <c r="M53" s="17" t="s">
        <v>12</v>
      </c>
      <c r="N53" s="17" t="s">
        <v>11</v>
      </c>
      <c r="O53" s="17" t="s">
        <v>281</v>
      </c>
      <c r="P53" s="17" t="s">
        <v>282</v>
      </c>
      <c r="Q53" s="17" t="s">
        <v>15</v>
      </c>
      <c r="R53" s="17">
        <f>Tabla1[[#This Row],["id"]]</f>
        <v>52</v>
      </c>
      <c r="S53" s="17" t="str">
        <f>CONCATENATE(Tabla2[[#This Row],["]],Tabla1[[#This Row],[NOMBRE DEL PRODUCTO]],Tabla2[[#This Row],["]])</f>
        <v>"LICUADORA TRITURADORA RAF"</v>
      </c>
      <c r="T53" s="17" t="str">
        <f>CONCATENATE(Tabla2[[#This Row],["]],Tabla1[[#This Row],[CATEGORIA]],Tabla2[[#This Row],["]])</f>
        <v>"ELECTRONICOS"</v>
      </c>
      <c r="U53" s="17">
        <f>Tabla1[[#This Row],[PRECIO]]</f>
        <v>50</v>
      </c>
      <c r="V53" s="17" t="str">
        <f>CONCATENATE(Tabla2[[#This Row],["]],Tabla1[[#This Row],[DESCRIPCION]],Tabla2[[#This Row],["]])</f>
        <v>"PRESENTACION EN CAJA"</v>
      </c>
      <c r="W5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ELECTRONICOS/52.png"</v>
      </c>
      <c r="X53" s="17">
        <v>100</v>
      </c>
      <c r="Y5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{"id":52,"name":"LICUADORA TRITURADORA RAF","category":"ELECTRONICOS","price":50,"description":"PRESENTACION EN CAJA","image":"images/04. ELECTRONICOS/52.png","demand":100},</v>
      </c>
    </row>
    <row r="54" spans="2:25" x14ac:dyDescent="0.3">
      <c r="B54" s="8">
        <v>53</v>
      </c>
      <c r="C54" t="s">
        <v>83</v>
      </c>
      <c r="D54" t="s">
        <v>24</v>
      </c>
      <c r="E54" s="10" t="s">
        <v>23</v>
      </c>
      <c r="F54" s="7">
        <v>50</v>
      </c>
      <c r="H54" s="18" t="s">
        <v>271</v>
      </c>
      <c r="I54" s="19" t="s">
        <v>270</v>
      </c>
      <c r="J54" s="18" t="s">
        <v>264</v>
      </c>
      <c r="K54" s="19">
        <f t="shared" si="0"/>
        <v>53</v>
      </c>
      <c r="L54" s="18" t="s">
        <v>17</v>
      </c>
      <c r="M54" s="19" t="s">
        <v>12</v>
      </c>
      <c r="N54" s="19" t="s">
        <v>11</v>
      </c>
      <c r="O54" s="19" t="s">
        <v>281</v>
      </c>
      <c r="P54" s="19" t="s">
        <v>282</v>
      </c>
      <c r="Q54" s="19" t="s">
        <v>15</v>
      </c>
      <c r="R54" s="19">
        <f>Tabla1[[#This Row],["id"]]</f>
        <v>53</v>
      </c>
      <c r="S54" s="19" t="str">
        <f>CONCATENATE(Tabla2[[#This Row],["]],Tabla1[[#This Row],[NOMBRE DEL PRODUCTO]],Tabla2[[#This Row],["]])</f>
        <v>"ORGANIZADOR DE METAL PLEGABLE"</v>
      </c>
      <c r="T54" s="19" t="str">
        <f>CONCATENATE(Tabla2[[#This Row],["]],Tabla1[[#This Row],[CATEGORIA]],Tabla2[[#This Row],["]])</f>
        <v>"HOGAR"</v>
      </c>
      <c r="U54" s="19">
        <f>Tabla1[[#This Row],[PRECIO]]</f>
        <v>50</v>
      </c>
      <c r="V54" s="19" t="str">
        <f>CONCATENATE(Tabla2[[#This Row],["]],Tabla1[[#This Row],[DESCRIPCION]],Tabla2[[#This Row],["]])</f>
        <v>"PRESENTACION EN CAJA"</v>
      </c>
      <c r="W5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HOGAR/53.png"</v>
      </c>
      <c r="X54" s="19">
        <v>101</v>
      </c>
      <c r="Y5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{"id":53,"name":"ORGANIZADOR DE METAL PLEGABLE","category":"HOGAR","price":50,"description":"PRESENTACION EN CAJA","image":"images/06. HOGAR/53.png","demand":101},</v>
      </c>
    </row>
    <row r="55" spans="2:25" x14ac:dyDescent="0.3">
      <c r="B55" s="8">
        <v>54</v>
      </c>
      <c r="C55" t="s">
        <v>85</v>
      </c>
      <c r="D55" t="s">
        <v>21</v>
      </c>
      <c r="E55" t="s">
        <v>82</v>
      </c>
      <c r="F55" s="7">
        <v>50</v>
      </c>
      <c r="H55" s="16" t="s">
        <v>271</v>
      </c>
      <c r="I55" s="17" t="s">
        <v>270</v>
      </c>
      <c r="J55" s="16" t="s">
        <v>262</v>
      </c>
      <c r="K55" s="19">
        <f t="shared" si="0"/>
        <v>54</v>
      </c>
      <c r="L55" s="16" t="s">
        <v>17</v>
      </c>
      <c r="M55" s="17" t="s">
        <v>12</v>
      </c>
      <c r="N55" s="17" t="s">
        <v>11</v>
      </c>
      <c r="O55" s="17" t="s">
        <v>281</v>
      </c>
      <c r="P55" s="17" t="s">
        <v>282</v>
      </c>
      <c r="Q55" s="17" t="s">
        <v>15</v>
      </c>
      <c r="R55" s="17">
        <f>Tabla1[[#This Row],["id"]]</f>
        <v>54</v>
      </c>
      <c r="S55" s="17" t="str">
        <f>CONCATENATE(Tabla2[[#This Row],["]],Tabla1[[#This Row],[NOMBRE DEL PRODUCTO]],Tabla2[[#This Row],["]])</f>
        <v>"MINI MÁQUINA DE COSER PROFESIONAL"</v>
      </c>
      <c r="T55" s="17" t="str">
        <f>CONCATENATE(Tabla2[[#This Row],["]],Tabla1[[#This Row],[CATEGORIA]],Tabla2[[#This Row],["]])</f>
        <v>"ELECTRONICOS"</v>
      </c>
      <c r="U55" s="17">
        <f>Tabla1[[#This Row],[PRECIO]]</f>
        <v>50</v>
      </c>
      <c r="V55" s="17" t="str">
        <f>CONCATENATE(Tabla2[[#This Row],["]],Tabla1[[#This Row],[DESCRIPCION]],Tabla2[[#This Row],["]])</f>
        <v>"COLORES VARIADOS"</v>
      </c>
      <c r="W5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ELECTRONICOS/54.png"</v>
      </c>
      <c r="X55" s="17">
        <v>102</v>
      </c>
      <c r="Y5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{"id":54,"name":"MINI MÁQUINA DE COSER PROFESIONAL","category":"ELECTRONICOS","price":50,"description":"COLORES VARIADOS","image":"images/04. ELECTRONICOS/54.png","demand":102},</v>
      </c>
    </row>
    <row r="56" spans="2:25" x14ac:dyDescent="0.3">
      <c r="B56" s="8">
        <v>55</v>
      </c>
      <c r="C56" t="s">
        <v>87</v>
      </c>
      <c r="D56" t="s">
        <v>79</v>
      </c>
      <c r="E56" t="s">
        <v>80</v>
      </c>
      <c r="F56" s="7">
        <v>50</v>
      </c>
      <c r="H56" s="18" t="s">
        <v>271</v>
      </c>
      <c r="I56" s="19" t="s">
        <v>270</v>
      </c>
      <c r="J56" s="18" t="s">
        <v>261</v>
      </c>
      <c r="K56" s="19">
        <f t="shared" si="0"/>
        <v>55</v>
      </c>
      <c r="L56" s="18" t="s">
        <v>17</v>
      </c>
      <c r="M56" s="19" t="s">
        <v>12</v>
      </c>
      <c r="N56" s="19" t="s">
        <v>11</v>
      </c>
      <c r="O56" s="19" t="s">
        <v>281</v>
      </c>
      <c r="P56" s="19" t="s">
        <v>282</v>
      </c>
      <c r="Q56" s="19" t="s">
        <v>15</v>
      </c>
      <c r="R56" s="19">
        <f>Tabla1[[#This Row],["id"]]</f>
        <v>55</v>
      </c>
      <c r="S56" s="19" t="str">
        <f>CONCATENATE(Tabla2[[#This Row],["]],Tabla1[[#This Row],[NOMBRE DEL PRODUCTO]],Tabla2[[#This Row],["]])</f>
        <v>"FAJA BODY RELOJ DE ARENA"</v>
      </c>
      <c r="T56" s="19" t="str">
        <f>CONCATENATE(Tabla2[[#This Row],["]],Tabla1[[#This Row],[CATEGORIA]],Tabla2[[#This Row],["]])</f>
        <v>"CUIDADO PERSONAL"</v>
      </c>
      <c r="U56" s="19">
        <f>Tabla1[[#This Row],[PRECIO]]</f>
        <v>50</v>
      </c>
      <c r="V56" s="19" t="str">
        <f>CONCATENATE(Tabla2[[#This Row],["]],Tabla1[[#This Row],[DESCRIPCION]],Tabla2[[#This Row],["]])</f>
        <v>"IDEAL PARA QUEMAR GRASA DEL ABDOMEN"</v>
      </c>
      <c r="W5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CUIDADO_PERSONAL/55.png"</v>
      </c>
      <c r="X56" s="19">
        <v>103</v>
      </c>
      <c r="Y5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{"id":55,"name":"FAJA BODY RELOJ DE ARENA","category":"CUIDADO PERSONAL","price":50,"description":"IDEAL PARA QUEMAR GRASA DEL ABDOMEN","image":"images/03. CUIDADO_PERSONAL/55.png","demand":103},</v>
      </c>
    </row>
    <row r="57" spans="2:25" x14ac:dyDescent="0.3">
      <c r="B57" s="8">
        <v>56</v>
      </c>
      <c r="C57" t="s">
        <v>89</v>
      </c>
      <c r="D57" t="s">
        <v>24</v>
      </c>
      <c r="E57" t="s">
        <v>84</v>
      </c>
      <c r="F57" s="7">
        <v>50</v>
      </c>
      <c r="H57" s="16" t="s">
        <v>271</v>
      </c>
      <c r="I57" s="17" t="s">
        <v>270</v>
      </c>
      <c r="J57" s="16" t="s">
        <v>264</v>
      </c>
      <c r="K57" s="19">
        <f t="shared" si="0"/>
        <v>56</v>
      </c>
      <c r="L57" s="16" t="s">
        <v>17</v>
      </c>
      <c r="M57" s="17" t="s">
        <v>12</v>
      </c>
      <c r="N57" s="17" t="s">
        <v>11</v>
      </c>
      <c r="O57" s="17" t="s">
        <v>281</v>
      </c>
      <c r="P57" s="17" t="s">
        <v>282</v>
      </c>
      <c r="Q57" s="17" t="s">
        <v>15</v>
      </c>
      <c r="R57" s="17">
        <f>Tabla1[[#This Row],["id"]]</f>
        <v>56</v>
      </c>
      <c r="S57" s="17" t="str">
        <f>CONCATENATE(Tabla2[[#This Row],["]],Tabla1[[#This Row],[NOMBRE DEL PRODUCTO]],Tabla2[[#This Row],["]])</f>
        <v>"TENDEDERO DE ROPA"</v>
      </c>
      <c r="T57" s="17" t="str">
        <f>CONCATENATE(Tabla2[[#This Row],["]],Tabla1[[#This Row],[CATEGORIA]],Tabla2[[#This Row],["]])</f>
        <v>"HOGAR"</v>
      </c>
      <c r="U57" s="17">
        <f>Tabla1[[#This Row],[PRECIO]]</f>
        <v>50</v>
      </c>
      <c r="V57" s="17" t="str">
        <f>CONCATENATE(Tabla2[[#This Row],["]],Tabla1[[#This Row],[DESCRIPCION]],Tabla2[[#This Row],["]])</f>
        <v>"IDEAL PARA COCINA, SALA O TERRAZA"</v>
      </c>
      <c r="W5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HOGAR/56.png"</v>
      </c>
      <c r="X57" s="17">
        <v>104</v>
      </c>
      <c r="Y5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{"id":56,"name":"TENDEDERO DE ROPA","category":"HOGAR","price":50,"description":"IDEAL PARA COCINA, SALA O TERRAZA","image":"images/06. HOGAR/56.png","demand":104},</v>
      </c>
    </row>
    <row r="58" spans="2:25" x14ac:dyDescent="0.3">
      <c r="B58" s="8">
        <v>57</v>
      </c>
      <c r="C58" t="s">
        <v>91</v>
      </c>
      <c r="D58" t="s">
        <v>21</v>
      </c>
      <c r="E58" t="s">
        <v>86</v>
      </c>
      <c r="F58" s="7">
        <v>50</v>
      </c>
      <c r="H58" s="18" t="s">
        <v>271</v>
      </c>
      <c r="I58" s="19" t="s">
        <v>270</v>
      </c>
      <c r="J58" s="18" t="s">
        <v>262</v>
      </c>
      <c r="K58" s="19">
        <f t="shared" si="0"/>
        <v>57</v>
      </c>
      <c r="L58" s="18" t="s">
        <v>17</v>
      </c>
      <c r="M58" s="19" t="s">
        <v>12</v>
      </c>
      <c r="N58" s="19" t="s">
        <v>11</v>
      </c>
      <c r="O58" s="19" t="s">
        <v>281</v>
      </c>
      <c r="P58" s="19" t="s">
        <v>282</v>
      </c>
      <c r="Q58" s="19" t="s">
        <v>15</v>
      </c>
      <c r="R58" s="19">
        <f>Tabla1[[#This Row],["id"]]</f>
        <v>57</v>
      </c>
      <c r="S58" s="19" t="str">
        <f>CONCATENATE(Tabla2[[#This Row],["]],Tabla1[[#This Row],[NOMBRE DEL PRODUCTO]],Tabla2[[#This Row],["]])</f>
        <v>"SECADOR DE ZAPATILLAS"</v>
      </c>
      <c r="T58" s="19" t="str">
        <f>CONCATENATE(Tabla2[[#This Row],["]],Tabla1[[#This Row],[CATEGORIA]],Tabla2[[#This Row],["]])</f>
        <v>"ELECTRONICOS"</v>
      </c>
      <c r="U58" s="19">
        <f>Tabla1[[#This Row],[PRECIO]]</f>
        <v>50</v>
      </c>
      <c r="V58" s="19" t="str">
        <f>CONCATENATE(Tabla2[[#This Row],["]],Tabla1[[#This Row],[DESCRIPCION]],Tabla2[[#This Row],["]])</f>
        <v>"TRABAJA CON 12 PUNTADAS DIFERENTES"</v>
      </c>
      <c r="W5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ELECTRONICOS/57.png"</v>
      </c>
      <c r="X58" s="19">
        <v>105</v>
      </c>
      <c r="Y5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{"id":57,"name":"SECADOR DE ZAPATILLAS","category":"ELECTRONICOS","price":50,"description":"TRABAJA CON 12 PUNTADAS DIFERENTES","image":"images/04. ELECTRONICOS/57.png","demand":105},</v>
      </c>
    </row>
    <row r="59" spans="2:25" x14ac:dyDescent="0.3">
      <c r="B59" s="8">
        <v>58</v>
      </c>
      <c r="C59" t="s">
        <v>93</v>
      </c>
      <c r="D59" t="s">
        <v>21</v>
      </c>
      <c r="E59" t="s">
        <v>92</v>
      </c>
      <c r="F59" s="7">
        <v>50</v>
      </c>
      <c r="H59" s="16" t="s">
        <v>271</v>
      </c>
      <c r="I59" s="17" t="s">
        <v>270</v>
      </c>
      <c r="J59" s="16" t="s">
        <v>262</v>
      </c>
      <c r="K59" s="19">
        <f t="shared" si="0"/>
        <v>58</v>
      </c>
      <c r="L59" s="16" t="s">
        <v>17</v>
      </c>
      <c r="M59" s="17" t="s">
        <v>12</v>
      </c>
      <c r="N59" s="17" t="s">
        <v>11</v>
      </c>
      <c r="O59" s="17" t="s">
        <v>281</v>
      </c>
      <c r="P59" s="17" t="s">
        <v>282</v>
      </c>
      <c r="Q59" s="17" t="s">
        <v>15</v>
      </c>
      <c r="R59" s="17">
        <f>Tabla1[[#This Row],["id"]]</f>
        <v>58</v>
      </c>
      <c r="S59" s="17" t="str">
        <f>CONCATENATE(Tabla2[[#This Row],["]],Tabla1[[#This Row],[NOMBRE DEL PRODUCTO]],Tabla2[[#This Row],["]])</f>
        <v>"MAQUINA SONAR 3 EN 1"</v>
      </c>
      <c r="T59" s="17" t="str">
        <f>CONCATENATE(Tabla2[[#This Row],["]],Tabla1[[#This Row],[CATEGORIA]],Tabla2[[#This Row],["]])</f>
        <v>"ELECTRONICOS"</v>
      </c>
      <c r="U59" s="17">
        <f>Tabla1[[#This Row],[PRECIO]]</f>
        <v>50</v>
      </c>
      <c r="V59" s="17" t="str">
        <f>CONCATENATE(Tabla2[[#This Row],["]],Tabla1[[#This Row],[DESCRIPCION]],Tabla2[[#This Row],["]])</f>
        <v>"PARA TODO TIPODE ZAPATOS"</v>
      </c>
      <c r="W5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ELECTRONICOS/58.png"</v>
      </c>
      <c r="X59" s="17">
        <v>106</v>
      </c>
      <c r="Y5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{"id":58,"name":"MAQUINA SONAR 3 EN 1","category":"ELECTRONICOS","price":50,"description":"PARA TODO TIPODE ZAPATOS","image":"images/04. ELECTRONICOS/58.png","demand":106},</v>
      </c>
    </row>
    <row r="60" spans="2:25" x14ac:dyDescent="0.3">
      <c r="B60" s="8">
        <v>59</v>
      </c>
      <c r="C60" t="s">
        <v>95</v>
      </c>
      <c r="D60" t="s">
        <v>96</v>
      </c>
      <c r="E60" t="s">
        <v>23</v>
      </c>
      <c r="F60" s="7">
        <v>50</v>
      </c>
      <c r="H60" s="18" t="s">
        <v>271</v>
      </c>
      <c r="I60" s="19" t="s">
        <v>270</v>
      </c>
      <c r="J60" s="18" t="s">
        <v>263</v>
      </c>
      <c r="K60" s="19">
        <f t="shared" si="0"/>
        <v>59</v>
      </c>
      <c r="L60" s="18" t="s">
        <v>17</v>
      </c>
      <c r="M60" s="19" t="s">
        <v>12</v>
      </c>
      <c r="N60" s="19" t="s">
        <v>11</v>
      </c>
      <c r="O60" s="19" t="s">
        <v>281</v>
      </c>
      <c r="P60" s="19" t="s">
        <v>282</v>
      </c>
      <c r="Q60" s="19" t="s">
        <v>15</v>
      </c>
      <c r="R60" s="19">
        <f>Tabla1[[#This Row],["id"]]</f>
        <v>59</v>
      </c>
      <c r="S60" s="19" t="str">
        <f>CONCATENATE(Tabla2[[#This Row],["]],Tabla1[[#This Row],[NOMBRE DEL PRODUCTO]],Tabla2[[#This Row],["]])</f>
        <v>"SET DE DADOS PROFESIONAL"</v>
      </c>
      <c r="T60" s="19" t="str">
        <f>CONCATENATE(Tabla2[[#This Row],["]],Tabla1[[#This Row],[CATEGORIA]],Tabla2[[#This Row],["]])</f>
        <v>"HERRAMIENTAS"</v>
      </c>
      <c r="U60" s="19">
        <f>Tabla1[[#This Row],[PRECIO]]</f>
        <v>50</v>
      </c>
      <c r="V60" s="19" t="str">
        <f>CONCATENATE(Tabla2[[#This Row],["]],Tabla1[[#This Row],[DESCRIPCION]],Tabla2[[#This Row],["]])</f>
        <v>"PRESENTACION EN CAJA"</v>
      </c>
      <c r="W6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HERRAMIENTAS/59.png"</v>
      </c>
      <c r="X60" s="19">
        <v>107</v>
      </c>
      <c r="Y6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{"id":59,"name":"SET DE DADOS PROFESIONAL","category":"HERRAMIENTAS","price":50,"description":"PRESENTACION EN CAJA","image":"images/05. HERRAMIENTAS/59.png","demand":107},</v>
      </c>
    </row>
    <row r="61" spans="2:25" x14ac:dyDescent="0.3">
      <c r="B61" s="8">
        <v>60</v>
      </c>
      <c r="C61" t="s">
        <v>98</v>
      </c>
      <c r="D61" t="s">
        <v>96</v>
      </c>
      <c r="E61" t="s">
        <v>97</v>
      </c>
      <c r="F61" s="7">
        <v>50</v>
      </c>
      <c r="H61" s="16" t="s">
        <v>271</v>
      </c>
      <c r="I61" s="17" t="s">
        <v>270</v>
      </c>
      <c r="J61" s="16" t="s">
        <v>263</v>
      </c>
      <c r="K61" s="19">
        <f t="shared" si="0"/>
        <v>60</v>
      </c>
      <c r="L61" s="16" t="s">
        <v>17</v>
      </c>
      <c r="M61" s="17" t="s">
        <v>12</v>
      </c>
      <c r="N61" s="17" t="s">
        <v>11</v>
      </c>
      <c r="O61" s="17" t="s">
        <v>281</v>
      </c>
      <c r="P61" s="17" t="s">
        <v>282</v>
      </c>
      <c r="Q61" s="17" t="s">
        <v>15</v>
      </c>
      <c r="R61" s="17">
        <f>Tabla1[[#This Row],["id"]]</f>
        <v>60</v>
      </c>
      <c r="S61" s="17" t="str">
        <f>CONCATENATE(Tabla2[[#This Row],["]],Tabla1[[#This Row],[NOMBRE DEL PRODUCTO]],Tabla2[[#This Row],["]])</f>
        <v>"SET CORTADOR DE VIDRIO Y CERÁMICA"</v>
      </c>
      <c r="T61" s="17" t="str">
        <f>CONCATENATE(Tabla2[[#This Row],["]],Tabla1[[#This Row],[CATEGORIA]],Tabla2[[#This Row],["]])</f>
        <v>"HERRAMIENTAS"</v>
      </c>
      <c r="U61" s="17">
        <f>Tabla1[[#This Row],[PRECIO]]</f>
        <v>50</v>
      </c>
      <c r="V61" s="17" t="str">
        <f>CONCATENATE(Tabla2[[#This Row],["]],Tabla1[[#This Row],[DESCRIPCION]],Tabla2[[#This Row],["]])</f>
        <v>"MALETIN CON 46 PIEZAS"</v>
      </c>
      <c r="W6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HERRAMIENTAS/60.png"</v>
      </c>
      <c r="X61" s="17">
        <v>108</v>
      </c>
      <c r="Y6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{"id":60,"name":"SET CORTADOR DE VIDRIO Y CERÁMICA","category":"HERRAMIENTAS","price":50,"description":"MALETIN CON 46 PIEZAS","image":"images/05. HERRAMIENTAS/60.png","demand":108},</v>
      </c>
    </row>
    <row r="62" spans="2:25" x14ac:dyDescent="0.3">
      <c r="B62" s="8">
        <v>61</v>
      </c>
      <c r="C62" t="s">
        <v>100</v>
      </c>
      <c r="D62" t="s">
        <v>102</v>
      </c>
      <c r="E62" t="s">
        <v>252</v>
      </c>
      <c r="F62" s="7">
        <v>50</v>
      </c>
      <c r="H62" s="18" t="s">
        <v>271</v>
      </c>
      <c r="I62" s="19" t="s">
        <v>270</v>
      </c>
      <c r="J62" s="18" t="s">
        <v>265</v>
      </c>
      <c r="K62" s="19">
        <f t="shared" si="0"/>
        <v>61</v>
      </c>
      <c r="L62" s="18" t="s">
        <v>17</v>
      </c>
      <c r="M62" s="19" t="s">
        <v>12</v>
      </c>
      <c r="N62" s="19" t="s">
        <v>11</v>
      </c>
      <c r="O62" s="19" t="s">
        <v>281</v>
      </c>
      <c r="P62" s="19" t="s">
        <v>282</v>
      </c>
      <c r="Q62" s="19" t="s">
        <v>15</v>
      </c>
      <c r="R62" s="19">
        <f>Tabla1[[#This Row],["id"]]</f>
        <v>61</v>
      </c>
      <c r="S62" s="19" t="str">
        <f>CONCATENATE(Tabla2[[#This Row],["]],Tabla1[[#This Row],[NOMBRE DEL PRODUCTO]],Tabla2[[#This Row],["]])</f>
        <v>"BAÑO ECOLÓGICO PARA MASCOTAS"</v>
      </c>
      <c r="T62" s="19" t="str">
        <f>CONCATENATE(Tabla2[[#This Row],["]],Tabla1[[#This Row],[CATEGORIA]],Tabla2[[#This Row],["]])</f>
        <v>"MASCOTAS"</v>
      </c>
      <c r="U62" s="19">
        <f>Tabla1[[#This Row],[PRECIO]]</f>
        <v>50</v>
      </c>
      <c r="V62" s="19" t="str">
        <f>CONCATENATE(Tabla2[[#This Row],["]],Tabla1[[#This Row],[DESCRIPCION]],Tabla2[[#This Row],["]])</f>
        <v>"CANTIDAD12 PASTILLAS"</v>
      </c>
      <c r="W6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"images/07. MASCOTAS/61.png"</v>
      </c>
      <c r="X62" s="19">
        <v>109</v>
      </c>
      <c r="Y6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{"id":61,"name":"BAÑO ECOLÓGICO PARA MASCOTAS","category":"MASCOTAS","price":50,"description":"CANTIDAD12 PASTILLAS","image":"images/07. MASCOTAS/61.png","demand":109},</v>
      </c>
    </row>
    <row r="63" spans="2:25" x14ac:dyDescent="0.3">
      <c r="B63" s="8">
        <v>62</v>
      </c>
      <c r="C63" t="s">
        <v>101</v>
      </c>
      <c r="D63" t="s">
        <v>24</v>
      </c>
      <c r="E63" t="s">
        <v>90</v>
      </c>
      <c r="F63" s="7">
        <v>50</v>
      </c>
      <c r="H63" s="16" t="s">
        <v>271</v>
      </c>
      <c r="I63" s="17" t="s">
        <v>270</v>
      </c>
      <c r="J63" s="16" t="s">
        <v>264</v>
      </c>
      <c r="K63" s="19">
        <f t="shared" si="0"/>
        <v>62</v>
      </c>
      <c r="L63" s="16" t="s">
        <v>17</v>
      </c>
      <c r="M63" s="17" t="s">
        <v>12</v>
      </c>
      <c r="N63" s="17" t="s">
        <v>11</v>
      </c>
      <c r="O63" s="17" t="s">
        <v>281</v>
      </c>
      <c r="P63" s="17" t="s">
        <v>282</v>
      </c>
      <c r="Q63" s="17" t="s">
        <v>15</v>
      </c>
      <c r="R63" s="17">
        <f>Tabla1[[#This Row],["id"]]</f>
        <v>62</v>
      </c>
      <c r="S63" s="17" t="str">
        <f>CONCATENATE(Tabla2[[#This Row],["]],Tabla1[[#This Row],[NOMBRE DEL PRODUCTO]],Tabla2[[#This Row],["]])</f>
        <v>"COLGADOR PERCHERO DOBLE 35Kg y 68 Kg"</v>
      </c>
      <c r="T63" s="17" t="str">
        <f>CONCATENATE(Tabla2[[#This Row],["]],Tabla1[[#This Row],[CATEGORIA]],Tabla2[[#This Row],["]])</f>
        <v>"HOGAR"</v>
      </c>
      <c r="U63" s="17">
        <f>Tabla1[[#This Row],[PRECIO]]</f>
        <v>50</v>
      </c>
      <c r="V63" s="17" t="str">
        <f>CONCATENATE(Tabla2[[#This Row],["]],Tabla1[[#This Row],[DESCRIPCION]],Tabla2[[#This Row],["]])</f>
        <v>"3 NIVELES"</v>
      </c>
      <c r="W6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HOGAR/62.png"</v>
      </c>
      <c r="X63" s="17">
        <v>110</v>
      </c>
      <c r="Y6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{"id":62,"name":"COLGADOR PERCHERO DOBLE 35Kg y 68 Kg","category":"HOGAR","price":50,"description":"3 NIVELES","image":"images/06. HOGAR/62.png","demand":110},</v>
      </c>
    </row>
    <row r="64" spans="2:25" x14ac:dyDescent="0.3">
      <c r="B64" s="8">
        <v>63</v>
      </c>
      <c r="C64" t="s">
        <v>103</v>
      </c>
      <c r="D64" t="s">
        <v>24</v>
      </c>
      <c r="E64" s="10" t="s">
        <v>23</v>
      </c>
      <c r="F64" s="7">
        <v>50</v>
      </c>
      <c r="H64" s="18" t="s">
        <v>271</v>
      </c>
      <c r="I64" s="19" t="s">
        <v>270</v>
      </c>
      <c r="J64" s="18" t="s">
        <v>264</v>
      </c>
      <c r="K64" s="19">
        <f t="shared" si="0"/>
        <v>63</v>
      </c>
      <c r="L64" s="18" t="s">
        <v>17</v>
      </c>
      <c r="M64" s="19" t="s">
        <v>12</v>
      </c>
      <c r="N64" s="19" t="s">
        <v>11</v>
      </c>
      <c r="O64" s="19" t="s">
        <v>281</v>
      </c>
      <c r="P64" s="19" t="s">
        <v>282</v>
      </c>
      <c r="Q64" s="19" t="s">
        <v>15</v>
      </c>
      <c r="R64" s="19">
        <f>Tabla1[[#This Row],["id"]]</f>
        <v>63</v>
      </c>
      <c r="S64" s="19" t="str">
        <f>CONCATENATE(Tabla2[[#This Row],["]],Tabla1[[#This Row],[NOMBRE DEL PRODUCTO]],Tabla2[[#This Row],["]])</f>
        <v>"DISPENSADOR DE MENESTRAS 10K"</v>
      </c>
      <c r="T64" s="19" t="str">
        <f>CONCATENATE(Tabla2[[#This Row],["]],Tabla1[[#This Row],[CATEGORIA]],Tabla2[[#This Row],["]])</f>
        <v>"HOGAR"</v>
      </c>
      <c r="U64" s="19">
        <f>Tabla1[[#This Row],[PRECIO]]</f>
        <v>50</v>
      </c>
      <c r="V64" s="19" t="str">
        <f>CONCATENATE(Tabla2[[#This Row],["]],Tabla1[[#This Row],[DESCRIPCION]],Tabla2[[#This Row],["]])</f>
        <v>"PRESENTACION EN CAJA"</v>
      </c>
      <c r="W6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HOGAR/63.png"</v>
      </c>
      <c r="X64" s="19">
        <v>111</v>
      </c>
      <c r="Y6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{"id":63,"name":"DISPENSADOR DE MENESTRAS 10K","category":"HOGAR","price":50,"description":"PRESENTACION EN CAJA","image":"images/06. HOGAR/63.png","demand":111},</v>
      </c>
    </row>
    <row r="65" spans="2:25" x14ac:dyDescent="0.3">
      <c r="B65" s="8">
        <v>64</v>
      </c>
      <c r="C65" t="s">
        <v>104</v>
      </c>
      <c r="D65" t="s">
        <v>21</v>
      </c>
      <c r="E65" t="s">
        <v>94</v>
      </c>
      <c r="F65" s="7">
        <v>50</v>
      </c>
      <c r="H65" s="16" t="s">
        <v>271</v>
      </c>
      <c r="I65" s="17" t="s">
        <v>270</v>
      </c>
      <c r="J65" s="16" t="s">
        <v>262</v>
      </c>
      <c r="K65" s="19">
        <f t="shared" si="0"/>
        <v>64</v>
      </c>
      <c r="L65" s="16" t="s">
        <v>17</v>
      </c>
      <c r="M65" s="17" t="s">
        <v>12</v>
      </c>
      <c r="N65" s="17" t="s">
        <v>11</v>
      </c>
      <c r="O65" s="17" t="s">
        <v>281</v>
      </c>
      <c r="P65" s="17" t="s">
        <v>282</v>
      </c>
      <c r="Q65" s="17" t="s">
        <v>15</v>
      </c>
      <c r="R65" s="17">
        <f>Tabla1[[#This Row],["id"]]</f>
        <v>64</v>
      </c>
      <c r="S65" s="17" t="str">
        <f>CONCATENATE(Tabla2[[#This Row],["]],Tabla1[[#This Row],[NOMBRE DEL PRODUCTO]],Tabla2[[#This Row],["]])</f>
        <v>"BALANZA DIGITAL CON PILA"</v>
      </c>
      <c r="T65" s="17" t="str">
        <f>CONCATENATE(Tabla2[[#This Row],["]],Tabla1[[#This Row],[CATEGORIA]],Tabla2[[#This Row],["]])</f>
        <v>"ELECTRONICOS"</v>
      </c>
      <c r="U65" s="17">
        <f>Tabla1[[#This Row],[PRECIO]]</f>
        <v>50</v>
      </c>
      <c r="V65" s="17" t="str">
        <f>CONCATENATE(Tabla2[[#This Row],["]],Tabla1[[#This Row],[DESCRIPCION]],Tabla2[[#This Row],["]])</f>
        <v>"RECARGABLE"</v>
      </c>
      <c r="W6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ELECTRONICOS/64.png"</v>
      </c>
      <c r="X65" s="17">
        <v>112</v>
      </c>
      <c r="Y6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{"id":64,"name":"BALANZA DIGITAL CON PILA","category":"ELECTRONICOS","price":50,"description":"RECARGABLE","image":"images/04. ELECTRONICOS/64.png","demand":112},</v>
      </c>
    </row>
    <row r="66" spans="2:25" x14ac:dyDescent="0.3">
      <c r="B66" s="8">
        <v>65</v>
      </c>
      <c r="C66" t="s">
        <v>105</v>
      </c>
      <c r="D66" t="s">
        <v>21</v>
      </c>
      <c r="E66" s="10" t="s">
        <v>23</v>
      </c>
      <c r="F66" s="7">
        <v>50</v>
      </c>
      <c r="H66" s="18" t="s">
        <v>271</v>
      </c>
      <c r="I66" s="19" t="s">
        <v>270</v>
      </c>
      <c r="J66" s="18" t="s">
        <v>262</v>
      </c>
      <c r="K66" s="19">
        <f t="shared" si="0"/>
        <v>65</v>
      </c>
      <c r="L66" s="18" t="s">
        <v>17</v>
      </c>
      <c r="M66" s="19" t="s">
        <v>12</v>
      </c>
      <c r="N66" s="19" t="s">
        <v>11</v>
      </c>
      <c r="O66" s="19" t="s">
        <v>281</v>
      </c>
      <c r="P66" s="19" t="s">
        <v>282</v>
      </c>
      <c r="Q66" s="19" t="s">
        <v>15</v>
      </c>
      <c r="R66" s="19">
        <f>Tabla1[[#This Row],["id"]]</f>
        <v>65</v>
      </c>
      <c r="S66" s="19" t="str">
        <f>CONCATENATE(Tabla2[[#This Row],["]],Tabla1[[#This Row],[NOMBRE DEL PRODUCTO]],Tabla2[[#This Row],["]])</f>
        <v>"MINI COOLER PARA AUTO"</v>
      </c>
      <c r="T66" s="19" t="str">
        <f>CONCATENATE(Tabla2[[#This Row],["]],Tabla1[[#This Row],[CATEGORIA]],Tabla2[[#This Row],["]])</f>
        <v>"ELECTRONICOS"</v>
      </c>
      <c r="U66" s="19">
        <f>Tabla1[[#This Row],[PRECIO]]</f>
        <v>50</v>
      </c>
      <c r="V66" s="19" t="str">
        <f>CONCATENATE(Tabla2[[#This Row],["]],Tabla1[[#This Row],[DESCRIPCION]],Tabla2[[#This Row],["]])</f>
        <v>"PRESENTACION EN CAJA"</v>
      </c>
      <c r="W6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ELECTRONICOS/65.png"</v>
      </c>
      <c r="X66" s="19">
        <v>113</v>
      </c>
      <c r="Y6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{"id":65,"name":"MINI COOLER PARA AUTO","category":"ELECTRONICOS","price":50,"description":"PRESENTACION EN CAJA","image":"images/04. ELECTRONICOS/65.png","demand":113},</v>
      </c>
    </row>
    <row r="67" spans="2:25" x14ac:dyDescent="0.3">
      <c r="B67" s="8">
        <v>66</v>
      </c>
      <c r="C67" t="s">
        <v>106</v>
      </c>
      <c r="D67" t="s">
        <v>96</v>
      </c>
      <c r="E67" t="s">
        <v>99</v>
      </c>
      <c r="F67" s="7">
        <v>50</v>
      </c>
      <c r="H67" s="16" t="s">
        <v>271</v>
      </c>
      <c r="I67" s="17" t="s">
        <v>270</v>
      </c>
      <c r="J67" s="16" t="s">
        <v>263</v>
      </c>
      <c r="K67" s="19">
        <f t="shared" si="0"/>
        <v>66</v>
      </c>
      <c r="L67" s="16" t="s">
        <v>17</v>
      </c>
      <c r="M67" s="17" t="s">
        <v>12</v>
      </c>
      <c r="N67" s="17" t="s">
        <v>11</v>
      </c>
      <c r="O67" s="17" t="s">
        <v>281</v>
      </c>
      <c r="P67" s="17" t="s">
        <v>282</v>
      </c>
      <c r="Q67" s="17" t="s">
        <v>15</v>
      </c>
      <c r="R67" s="17">
        <f>Tabla1[[#This Row],["id"]]</f>
        <v>66</v>
      </c>
      <c r="S67" s="17" t="str">
        <f>CONCATENATE(Tabla2[[#This Row],["]],Tabla1[[#This Row],[NOMBRE DEL PRODUCTO]],Tabla2[[#This Row],["]])</f>
        <v>"DESTORNILLADOR ATORNILLADOR INALAMBRICO"</v>
      </c>
      <c r="T67" s="17" t="str">
        <f>CONCATENATE(Tabla2[[#This Row],["]],Tabla1[[#This Row],[CATEGORIA]],Tabla2[[#This Row],["]])</f>
        <v>"HERRAMIENTAS"</v>
      </c>
      <c r="U67" s="17">
        <f>Tabla1[[#This Row],[PRECIO]]</f>
        <v>50</v>
      </c>
      <c r="V67" s="17" t="str">
        <f>CONCATENATE(Tabla2[[#This Row],["]],Tabla1[[#This Row],[DESCRIPCION]],Tabla2[[#This Row],["]])</f>
        <v>"MULTIFUNCIONAL"</v>
      </c>
      <c r="W6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HERRAMIENTAS/66.png"</v>
      </c>
      <c r="X67" s="17">
        <v>114</v>
      </c>
      <c r="Y6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{"id":66,"name":"DESTORNILLADOR ATORNILLADOR INALAMBRICO","category":"HERRAMIENTAS","price":50,"description":"MULTIFUNCIONAL","image":"images/05. HERRAMIENTAS/66.png","demand":114},</v>
      </c>
    </row>
    <row r="68" spans="2:25" x14ac:dyDescent="0.3">
      <c r="B68" s="8">
        <v>67</v>
      </c>
      <c r="C68" t="s">
        <v>107</v>
      </c>
      <c r="D68" t="s">
        <v>24</v>
      </c>
      <c r="E68" s="10" t="s">
        <v>23</v>
      </c>
      <c r="F68" s="7">
        <v>50</v>
      </c>
      <c r="H68" s="18" t="s">
        <v>271</v>
      </c>
      <c r="I68" s="19" t="s">
        <v>270</v>
      </c>
      <c r="J68" s="18" t="s">
        <v>264</v>
      </c>
      <c r="K68" s="19">
        <f t="shared" si="0"/>
        <v>67</v>
      </c>
      <c r="L68" s="18" t="s">
        <v>17</v>
      </c>
      <c r="M68" s="19" t="s">
        <v>12</v>
      </c>
      <c r="N68" s="19" t="s">
        <v>11</v>
      </c>
      <c r="O68" s="19" t="s">
        <v>281</v>
      </c>
      <c r="P68" s="19" t="s">
        <v>282</v>
      </c>
      <c r="Q68" s="19" t="s">
        <v>15</v>
      </c>
      <c r="R68" s="19">
        <f>Tabla1[[#This Row],["id"]]</f>
        <v>67</v>
      </c>
      <c r="S68" s="19" t="str">
        <f>CONCATENATE(Tabla2[[#This Row],["]],Tabla1[[#This Row],[NOMBRE DEL PRODUCTO]],Tabla2[[#This Row],["]])</f>
        <v>"SOFA INFLABLE RECLINABLE"</v>
      </c>
      <c r="T68" s="19" t="str">
        <f>CONCATENATE(Tabla2[[#This Row],["]],Tabla1[[#This Row],[CATEGORIA]],Tabla2[[#This Row],["]])</f>
        <v>"HOGAR"</v>
      </c>
      <c r="U68" s="19">
        <f>Tabla1[[#This Row],[PRECIO]]</f>
        <v>50</v>
      </c>
      <c r="V68" s="19" t="str">
        <f>CONCATENATE(Tabla2[[#This Row],["]],Tabla1[[#This Row],[DESCRIPCION]],Tabla2[[#This Row],["]])</f>
        <v>"PRESENTACION EN CAJA"</v>
      </c>
      <c r="W6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HOGAR/67.png"</v>
      </c>
      <c r="X68" s="19">
        <v>115</v>
      </c>
      <c r="Y6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{"id":67,"name":"SOFA INFLABLE RECLINABLE","category":"HOGAR","price":50,"description":"PRESENTACION EN CAJA","image":"images/06. HOGAR/67.png","demand":115},</v>
      </c>
    </row>
    <row r="69" spans="2:25" x14ac:dyDescent="0.3">
      <c r="B69" s="8">
        <v>68</v>
      </c>
      <c r="C69" t="s">
        <v>108</v>
      </c>
      <c r="D69" t="s">
        <v>21</v>
      </c>
      <c r="E69" s="10" t="s">
        <v>23</v>
      </c>
      <c r="F69" s="7">
        <v>50</v>
      </c>
      <c r="H69" s="16" t="s">
        <v>271</v>
      </c>
      <c r="I69" s="17" t="s">
        <v>270</v>
      </c>
      <c r="J69" s="16" t="s">
        <v>262</v>
      </c>
      <c r="K69" s="19">
        <f t="shared" ref="K69:K132" si="1">K68+1</f>
        <v>68</v>
      </c>
      <c r="L69" s="16" t="s">
        <v>17</v>
      </c>
      <c r="M69" s="17" t="s">
        <v>12</v>
      </c>
      <c r="N69" s="17" t="s">
        <v>11</v>
      </c>
      <c r="O69" s="17" t="s">
        <v>281</v>
      </c>
      <c r="P69" s="17" t="s">
        <v>282</v>
      </c>
      <c r="Q69" s="17" t="s">
        <v>15</v>
      </c>
      <c r="R69" s="17">
        <f>Tabla1[[#This Row],["id"]]</f>
        <v>68</v>
      </c>
      <c r="S69" s="17" t="str">
        <f>CONCATENATE(Tabla2[[#This Row],["]],Tabla1[[#This Row],[NOMBRE DEL PRODUCTO]],Tabla2[[#This Row],["]])</f>
        <v>"ASPIRADORA PARA ACAROS"</v>
      </c>
      <c r="T69" s="17" t="str">
        <f>CONCATENATE(Tabla2[[#This Row],["]],Tabla1[[#This Row],[CATEGORIA]],Tabla2[[#This Row],["]])</f>
        <v>"ELECTRONICOS"</v>
      </c>
      <c r="U69" s="17">
        <f>Tabla1[[#This Row],[PRECIO]]</f>
        <v>50</v>
      </c>
      <c r="V69" s="17" t="str">
        <f>CONCATENATE(Tabla2[[#This Row],["]],Tabla1[[#This Row],[DESCRIPCION]],Tabla2[[#This Row],["]])</f>
        <v>"PRESENTACION EN CAJA"</v>
      </c>
      <c r="W6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ELECTRONICOS/68.png"</v>
      </c>
      <c r="X69" s="17">
        <v>116</v>
      </c>
      <c r="Y6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{"id":68,"name":"ASPIRADORA PARA ACAROS","category":"ELECTRONICOS","price":50,"description":"PRESENTACION EN CAJA","image":"images/04. ELECTRONICOS/68.png","demand":116},</v>
      </c>
    </row>
    <row r="70" spans="2:25" x14ac:dyDescent="0.3">
      <c r="B70" s="8">
        <v>69</v>
      </c>
      <c r="C70" t="s">
        <v>109</v>
      </c>
      <c r="D70" t="s">
        <v>96</v>
      </c>
      <c r="E70" s="10" t="s">
        <v>23</v>
      </c>
      <c r="F70" s="7">
        <v>50</v>
      </c>
      <c r="H70" s="18" t="s">
        <v>271</v>
      </c>
      <c r="I70" s="19" t="s">
        <v>270</v>
      </c>
      <c r="J70" s="18" t="s">
        <v>263</v>
      </c>
      <c r="K70" s="19">
        <f t="shared" si="1"/>
        <v>69</v>
      </c>
      <c r="L70" s="18" t="s">
        <v>17</v>
      </c>
      <c r="M70" s="19" t="s">
        <v>12</v>
      </c>
      <c r="N70" s="19" t="s">
        <v>11</v>
      </c>
      <c r="O70" s="19" t="s">
        <v>281</v>
      </c>
      <c r="P70" s="19" t="s">
        <v>282</v>
      </c>
      <c r="Q70" s="19" t="s">
        <v>15</v>
      </c>
      <c r="R70" s="19">
        <f>Tabla1[[#This Row],["id"]]</f>
        <v>69</v>
      </c>
      <c r="S70" s="19" t="str">
        <f>CONCATENATE(Tabla2[[#This Row],["]],Tabla1[[#This Row],[NOMBRE DEL PRODUCTO]],Tabla2[[#This Row],["]])</f>
        <v>"CLAVO DE ACERO REDONDO"</v>
      </c>
      <c r="T70" s="19" t="str">
        <f>CONCATENATE(Tabla2[[#This Row],["]],Tabla1[[#This Row],[CATEGORIA]],Tabla2[[#This Row],["]])</f>
        <v>"HERRAMIENTAS"</v>
      </c>
      <c r="U70" s="19">
        <f>Tabla1[[#This Row],[PRECIO]]</f>
        <v>50</v>
      </c>
      <c r="V70" s="19" t="str">
        <f>CONCATENATE(Tabla2[[#This Row],["]],Tabla1[[#This Row],[DESCRIPCION]],Tabla2[[#This Row],["]])</f>
        <v>"PRESENTACION EN CAJA"</v>
      </c>
      <c r="W7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HERRAMIENTAS/69.png"</v>
      </c>
      <c r="X70" s="19">
        <v>117</v>
      </c>
      <c r="Y7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{"id":69,"name":"CLAVO DE ACERO REDONDO","category":"HERRAMIENTAS","price":50,"description":"PRESENTACION EN CAJA","image":"images/05. HERRAMIENTAS/69.png","demand":117},</v>
      </c>
    </row>
    <row r="71" spans="2:25" x14ac:dyDescent="0.3">
      <c r="B71" s="8">
        <v>70</v>
      </c>
      <c r="C71" t="s">
        <v>111</v>
      </c>
      <c r="D71" t="s">
        <v>21</v>
      </c>
      <c r="E71" s="10" t="s">
        <v>23</v>
      </c>
      <c r="F71" s="7">
        <v>50</v>
      </c>
      <c r="H71" s="16" t="s">
        <v>271</v>
      </c>
      <c r="I71" s="17" t="s">
        <v>270</v>
      </c>
      <c r="J71" s="16" t="s">
        <v>262</v>
      </c>
      <c r="K71" s="19">
        <f t="shared" si="1"/>
        <v>70</v>
      </c>
      <c r="L71" s="16" t="s">
        <v>17</v>
      </c>
      <c r="M71" s="17" t="s">
        <v>12</v>
      </c>
      <c r="N71" s="17" t="s">
        <v>11</v>
      </c>
      <c r="O71" s="17" t="s">
        <v>281</v>
      </c>
      <c r="P71" s="17" t="s">
        <v>282</v>
      </c>
      <c r="Q71" s="17" t="s">
        <v>15</v>
      </c>
      <c r="R71" s="17">
        <f>Tabla1[[#This Row],["id"]]</f>
        <v>70</v>
      </c>
      <c r="S71" s="17" t="str">
        <f>CONCATENATE(Tabla2[[#This Row],["]],Tabla1[[#This Row],[NOMBRE DEL PRODUCTO]],Tabla2[[#This Row],["]])</f>
        <v>"CAMARA DE VIGILANCIA CON PANTALLA "</v>
      </c>
      <c r="T71" s="17" t="str">
        <f>CONCATENATE(Tabla2[[#This Row],["]],Tabla1[[#This Row],[CATEGORIA]],Tabla2[[#This Row],["]])</f>
        <v>"ELECTRONICOS"</v>
      </c>
      <c r="U71" s="17">
        <f>Tabla1[[#This Row],[PRECIO]]</f>
        <v>50</v>
      </c>
      <c r="V71" s="17" t="str">
        <f>CONCATENATE(Tabla2[[#This Row],["]],Tabla1[[#This Row],[DESCRIPCION]],Tabla2[[#This Row],["]])</f>
        <v>"PRESENTACION EN CAJA"</v>
      </c>
      <c r="W7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ELECTRONICOS/70.png"</v>
      </c>
      <c r="X71" s="17">
        <v>118</v>
      </c>
      <c r="Y7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{"id":70,"name":"CAMARA DE VIGILANCIA CON PANTALLA ","category":"ELECTRONICOS","price":50,"description":"PRESENTACION EN CAJA","image":"images/04. ELECTRONICOS/70.png","demand":118},</v>
      </c>
    </row>
    <row r="72" spans="2:25" x14ac:dyDescent="0.3">
      <c r="B72" s="8">
        <v>71</v>
      </c>
      <c r="C72" t="s">
        <v>113</v>
      </c>
      <c r="D72" t="s">
        <v>24</v>
      </c>
      <c r="E72" t="s">
        <v>82</v>
      </c>
      <c r="F72" s="7">
        <v>50</v>
      </c>
      <c r="H72" s="18" t="s">
        <v>271</v>
      </c>
      <c r="I72" s="19" t="s">
        <v>270</v>
      </c>
      <c r="J72" s="18" t="s">
        <v>264</v>
      </c>
      <c r="K72" s="19">
        <f t="shared" si="1"/>
        <v>71</v>
      </c>
      <c r="L72" s="18" t="s">
        <v>17</v>
      </c>
      <c r="M72" s="19" t="s">
        <v>12</v>
      </c>
      <c r="N72" s="19" t="s">
        <v>11</v>
      </c>
      <c r="O72" s="19" t="s">
        <v>281</v>
      </c>
      <c r="P72" s="19" t="s">
        <v>282</v>
      </c>
      <c r="Q72" s="19" t="s">
        <v>15</v>
      </c>
      <c r="R72" s="19">
        <f>Tabla1[[#This Row],["id"]]</f>
        <v>71</v>
      </c>
      <c r="S72" s="19" t="str">
        <f>CONCATENATE(Tabla2[[#This Row],["]],Tabla1[[#This Row],[NOMBRE DEL PRODUCTO]],Tabla2[[#This Row],["]])</f>
        <v>"EXPRIMIDOR DE NARANJA"</v>
      </c>
      <c r="T72" s="19" t="str">
        <f>CONCATENATE(Tabla2[[#This Row],["]],Tabla1[[#This Row],[CATEGORIA]],Tabla2[[#This Row],["]])</f>
        <v>"HOGAR"</v>
      </c>
      <c r="U72" s="19">
        <f>Tabla1[[#This Row],[PRECIO]]</f>
        <v>50</v>
      </c>
      <c r="V72" s="19" t="str">
        <f>CONCATENATE(Tabla2[[#This Row],["]],Tabla1[[#This Row],[DESCRIPCION]],Tabla2[[#This Row],["]])</f>
        <v>"COLORES VARIADOS"</v>
      </c>
      <c r="W7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HOGAR/71.png"</v>
      </c>
      <c r="X72" s="19">
        <v>119</v>
      </c>
      <c r="Y7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{"id":71,"name":"EXPRIMIDOR DE NARANJA","category":"HOGAR","price":50,"description":"COLORES VARIADOS","image":"images/06. HOGAR/71.png","demand":119},</v>
      </c>
    </row>
    <row r="73" spans="2:25" x14ac:dyDescent="0.3">
      <c r="B73" s="8">
        <v>72</v>
      </c>
      <c r="C73" t="s">
        <v>115</v>
      </c>
      <c r="D73" t="s">
        <v>24</v>
      </c>
      <c r="E73" t="s">
        <v>114</v>
      </c>
      <c r="F73" s="7">
        <v>50</v>
      </c>
      <c r="H73" s="16" t="s">
        <v>271</v>
      </c>
      <c r="I73" s="17" t="s">
        <v>270</v>
      </c>
      <c r="J73" s="16" t="s">
        <v>264</v>
      </c>
      <c r="K73" s="19">
        <f t="shared" si="1"/>
        <v>72</v>
      </c>
      <c r="L73" s="16" t="s">
        <v>17</v>
      </c>
      <c r="M73" s="17" t="s">
        <v>12</v>
      </c>
      <c r="N73" s="17" t="s">
        <v>11</v>
      </c>
      <c r="O73" s="17" t="s">
        <v>281</v>
      </c>
      <c r="P73" s="17" t="s">
        <v>282</v>
      </c>
      <c r="Q73" s="17" t="s">
        <v>15</v>
      </c>
      <c r="R73" s="17">
        <f>Tabla1[[#This Row],["id"]]</f>
        <v>72</v>
      </c>
      <c r="S73" s="17" t="str">
        <f>CONCATENATE(Tabla2[[#This Row],["]],Tabla1[[#This Row],[NOMBRE DEL PRODUCTO]],Tabla2[[#This Row],["]])</f>
        <v>"ORGANIZADOR DE CEREALES 7 FRASCOS"</v>
      </c>
      <c r="T73" s="17" t="str">
        <f>CONCATENATE(Tabla2[[#This Row],["]],Tabla1[[#This Row],[CATEGORIA]],Tabla2[[#This Row],["]])</f>
        <v>"HOGAR"</v>
      </c>
      <c r="U73" s="17">
        <f>Tabla1[[#This Row],[PRECIO]]</f>
        <v>50</v>
      </c>
      <c r="V73" s="17" t="str">
        <f>CONCATENATE(Tabla2[[#This Row],["]],Tabla1[[#This Row],[DESCRIPCION]],Tabla2[[#This Row],["]])</f>
        <v>"IDEAL PARA LOS DESAYUNOS"</v>
      </c>
      <c r="W7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HOGAR/72.png"</v>
      </c>
      <c r="X73" s="17">
        <v>120</v>
      </c>
      <c r="Y7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{"id":72,"name":"ORGANIZADOR DE CEREALES 7 FRASCOS","category":"HOGAR","price":50,"description":"IDEAL PARA LOS DESAYUNOS","image":"images/06. HOGAR/72.png","demand":120},</v>
      </c>
    </row>
    <row r="74" spans="2:25" x14ac:dyDescent="0.3">
      <c r="B74" s="8">
        <v>73</v>
      </c>
      <c r="C74" t="s">
        <v>116</v>
      </c>
      <c r="D74" t="s">
        <v>24</v>
      </c>
      <c r="E74" s="10" t="s">
        <v>23</v>
      </c>
      <c r="F74" s="7">
        <v>50</v>
      </c>
      <c r="H74" s="18" t="s">
        <v>271</v>
      </c>
      <c r="I74" s="19" t="s">
        <v>270</v>
      </c>
      <c r="J74" s="18" t="s">
        <v>264</v>
      </c>
      <c r="K74" s="19">
        <f t="shared" si="1"/>
        <v>73</v>
      </c>
      <c r="L74" s="18" t="s">
        <v>17</v>
      </c>
      <c r="M74" s="19" t="s">
        <v>12</v>
      </c>
      <c r="N74" s="19" t="s">
        <v>11</v>
      </c>
      <c r="O74" s="19" t="s">
        <v>281</v>
      </c>
      <c r="P74" s="19" t="s">
        <v>282</v>
      </c>
      <c r="Q74" s="19" t="s">
        <v>15</v>
      </c>
      <c r="R74" s="19">
        <f>Tabla1[[#This Row],["id"]]</f>
        <v>73</v>
      </c>
      <c r="S74" s="19" t="str">
        <f>CONCATENATE(Tabla2[[#This Row],["]],Tabla1[[#This Row],[NOMBRE DEL PRODUCTO]],Tabla2[[#This Row],["]])</f>
        <v>"QUITA GRASA OVEN CLEANER"</v>
      </c>
      <c r="T74" s="19" t="str">
        <f>CONCATENATE(Tabla2[[#This Row],["]],Tabla1[[#This Row],[CATEGORIA]],Tabla2[[#This Row],["]])</f>
        <v>"HOGAR"</v>
      </c>
      <c r="U74" s="19">
        <f>Tabla1[[#This Row],[PRECIO]]</f>
        <v>50</v>
      </c>
      <c r="V74" s="19" t="str">
        <f>CONCATENATE(Tabla2[[#This Row],["]],Tabla1[[#This Row],[DESCRIPCION]],Tabla2[[#This Row],["]])</f>
        <v>"PRESENTACION EN CAJA"</v>
      </c>
      <c r="W7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HOGAR/73.png"</v>
      </c>
      <c r="X74" s="19">
        <v>121</v>
      </c>
      <c r="Y7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{"id":73,"name":"QUITA GRASA OVEN CLEANER","category":"HOGAR","price":50,"description":"PRESENTACION EN CAJA","image":"images/06. HOGAR/73.png","demand":121},</v>
      </c>
    </row>
    <row r="75" spans="2:25" x14ac:dyDescent="0.3">
      <c r="B75" s="8">
        <v>74</v>
      </c>
      <c r="C75" t="s">
        <v>117</v>
      </c>
      <c r="D75" t="s">
        <v>79</v>
      </c>
      <c r="E75" t="s">
        <v>88</v>
      </c>
      <c r="F75" s="7">
        <v>50</v>
      </c>
      <c r="H75" s="16" t="s">
        <v>271</v>
      </c>
      <c r="I75" s="17" t="s">
        <v>270</v>
      </c>
      <c r="J75" s="16" t="s">
        <v>261</v>
      </c>
      <c r="K75" s="19">
        <f t="shared" si="1"/>
        <v>74</v>
      </c>
      <c r="L75" s="16" t="s">
        <v>17</v>
      </c>
      <c r="M75" s="17" t="s">
        <v>12</v>
      </c>
      <c r="N75" s="17" t="s">
        <v>11</v>
      </c>
      <c r="O75" s="17" t="s">
        <v>281</v>
      </c>
      <c r="P75" s="17" t="s">
        <v>282</v>
      </c>
      <c r="Q75" s="17" t="s">
        <v>15</v>
      </c>
      <c r="R75" s="17">
        <f>Tabla1[[#This Row],["id"]]</f>
        <v>74</v>
      </c>
      <c r="S75" s="17" t="str">
        <f>CONCATENATE(Tabla2[[#This Row],["]],Tabla1[[#This Row],[NOMBRE DEL PRODUCTO]],Tabla2[[#This Row],["]])</f>
        <v>"TOBILLERA DE COMPRESIÓN"</v>
      </c>
      <c r="T75" s="17" t="str">
        <f>CONCATENATE(Tabla2[[#This Row],["]],Tabla1[[#This Row],[CATEGORIA]],Tabla2[[#This Row],["]])</f>
        <v>"CUIDADO PERSONAL"</v>
      </c>
      <c r="U75" s="17">
        <f>Tabla1[[#This Row],[PRECIO]]</f>
        <v>50</v>
      </c>
      <c r="V75" s="17" t="str">
        <f>CONCATENATE(Tabla2[[#This Row],["]],Tabla1[[#This Row],[DESCRIPCION]],Tabla2[[#This Row],["]])</f>
        <v>"TODAS LAS TALLAS XS/S/M/L/XL"</v>
      </c>
      <c r="W7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CUIDADO_PERSONAL/74.png"</v>
      </c>
      <c r="X75" s="17">
        <v>122</v>
      </c>
      <c r="Y7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{"id":74,"name":"TOBILLERA DE COMPRESIÓN","category":"CUIDADO PERSONAL","price":50,"description":"TODAS LAS TALLAS XS/S/M/L/XL","image":"images/03. CUIDADO_PERSONAL/74.png","demand":122},</v>
      </c>
    </row>
    <row r="76" spans="2:25" x14ac:dyDescent="0.3">
      <c r="B76" s="8">
        <v>75</v>
      </c>
      <c r="C76" t="s">
        <v>118</v>
      </c>
      <c r="D76" t="s">
        <v>24</v>
      </c>
      <c r="E76" t="s">
        <v>116</v>
      </c>
      <c r="F76" s="7">
        <v>50</v>
      </c>
      <c r="H76" s="18" t="s">
        <v>271</v>
      </c>
      <c r="I76" s="19" t="s">
        <v>270</v>
      </c>
      <c r="J76" s="18" t="s">
        <v>264</v>
      </c>
      <c r="K76" s="19">
        <f t="shared" si="1"/>
        <v>75</v>
      </c>
      <c r="L76" s="18" t="s">
        <v>17</v>
      </c>
      <c r="M76" s="19" t="s">
        <v>12</v>
      </c>
      <c r="N76" s="19" t="s">
        <v>11</v>
      </c>
      <c r="O76" s="19" t="s">
        <v>281</v>
      </c>
      <c r="P76" s="19" t="s">
        <v>282</v>
      </c>
      <c r="Q76" s="19" t="s">
        <v>15</v>
      </c>
      <c r="R76" s="19">
        <f>Tabla1[[#This Row],["id"]]</f>
        <v>75</v>
      </c>
      <c r="S76" s="19" t="str">
        <f>CONCATENATE(Tabla2[[#This Row],["]],Tabla1[[#This Row],[NOMBRE DEL PRODUCTO]],Tabla2[[#This Row],["]])</f>
        <v>"ESTANTE ORGANIZADOR DE ALMACENAMIENTO"</v>
      </c>
      <c r="T76" s="19" t="str">
        <f>CONCATENATE(Tabla2[[#This Row],["]],Tabla1[[#This Row],[CATEGORIA]],Tabla2[[#This Row],["]])</f>
        <v>"HOGAR"</v>
      </c>
      <c r="U76" s="19">
        <f>Tabla1[[#This Row],[PRECIO]]</f>
        <v>50</v>
      </c>
      <c r="V76" s="19" t="str">
        <f>CONCATENATE(Tabla2[[#This Row],["]],Tabla1[[#This Row],[DESCRIPCION]],Tabla2[[#This Row],["]])</f>
        <v>"QUITA GRASA OVEN CLEANER"</v>
      </c>
      <c r="W7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HOGAR/75.png"</v>
      </c>
      <c r="X76" s="19">
        <v>123</v>
      </c>
      <c r="Y7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{"id":75,"name":"ESTANTE ORGANIZADOR DE ALMACENAMIENTO","category":"HOGAR","price":50,"description":"QUITA GRASA OVEN CLEANER","image":"images/06. HOGAR/75.png","demand":123},</v>
      </c>
    </row>
    <row r="77" spans="2:25" x14ac:dyDescent="0.3">
      <c r="B77" s="8">
        <v>76</v>
      </c>
      <c r="C77" t="s">
        <v>120</v>
      </c>
      <c r="D77" t="s">
        <v>79</v>
      </c>
      <c r="E77" s="10" t="s">
        <v>23</v>
      </c>
      <c r="F77" s="7">
        <v>50</v>
      </c>
      <c r="H77" s="16" t="s">
        <v>271</v>
      </c>
      <c r="I77" s="17" t="s">
        <v>270</v>
      </c>
      <c r="J77" s="16" t="s">
        <v>261</v>
      </c>
      <c r="K77" s="19">
        <f t="shared" si="1"/>
        <v>76</v>
      </c>
      <c r="L77" s="16" t="s">
        <v>17</v>
      </c>
      <c r="M77" s="17" t="s">
        <v>12</v>
      </c>
      <c r="N77" s="17" t="s">
        <v>11</v>
      </c>
      <c r="O77" s="17" t="s">
        <v>281</v>
      </c>
      <c r="P77" s="17" t="s">
        <v>282</v>
      </c>
      <c r="Q77" s="17" t="s">
        <v>15</v>
      </c>
      <c r="R77" s="17">
        <f>Tabla1[[#This Row],["id"]]</f>
        <v>76</v>
      </c>
      <c r="S77" s="17" t="str">
        <f>CONCATENATE(Tabla2[[#This Row],["]],Tabla1[[#This Row],[NOMBRE DEL PRODUCTO]],Tabla2[[#This Row],["]])</f>
        <v>"PARCHE DESINTOXICANTE KIYOME"</v>
      </c>
      <c r="T77" s="17" t="str">
        <f>CONCATENATE(Tabla2[[#This Row],["]],Tabla1[[#This Row],[CATEGORIA]],Tabla2[[#This Row],["]])</f>
        <v>"CUIDADO PERSONAL"</v>
      </c>
      <c r="U77" s="17">
        <f>Tabla1[[#This Row],[PRECIO]]</f>
        <v>50</v>
      </c>
      <c r="V77" s="17" t="str">
        <f>CONCATENATE(Tabla2[[#This Row],["]],Tabla1[[#This Row],[DESCRIPCION]],Tabla2[[#This Row],["]])</f>
        <v>"PRESENTACION EN CAJA"</v>
      </c>
      <c r="W7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CUIDADO_PERSONAL/76.png"</v>
      </c>
      <c r="X77" s="17">
        <v>124</v>
      </c>
      <c r="Y7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{"id":76,"name":"PARCHE DESINTOXICANTE KIYOME","category":"CUIDADO PERSONAL","price":50,"description":"PRESENTACION EN CAJA","image":"images/03. CUIDADO_PERSONAL/76.png","demand":124},</v>
      </c>
    </row>
    <row r="78" spans="2:25" x14ac:dyDescent="0.3">
      <c r="B78" s="8">
        <v>77</v>
      </c>
      <c r="C78" t="s">
        <v>122</v>
      </c>
      <c r="D78" t="s">
        <v>123</v>
      </c>
      <c r="E78" t="s">
        <v>23</v>
      </c>
      <c r="F78" s="7">
        <v>50</v>
      </c>
      <c r="H78" s="18" t="s">
        <v>271</v>
      </c>
      <c r="I78" s="19" t="s">
        <v>270</v>
      </c>
      <c r="J78" s="18" t="s">
        <v>269</v>
      </c>
      <c r="K78" s="19">
        <f t="shared" si="1"/>
        <v>77</v>
      </c>
      <c r="L78" s="18" t="s">
        <v>17</v>
      </c>
      <c r="M78" s="19" t="s">
        <v>12</v>
      </c>
      <c r="N78" s="19" t="s">
        <v>11</v>
      </c>
      <c r="O78" s="19" t="s">
        <v>281</v>
      </c>
      <c r="P78" s="19" t="s">
        <v>282</v>
      </c>
      <c r="Q78" s="19" t="s">
        <v>15</v>
      </c>
      <c r="R78" s="19">
        <f>Tabla1[[#This Row],["id"]]</f>
        <v>77</v>
      </c>
      <c r="S78" s="19" t="str">
        <f>CONCATENATE(Tabla2[[#This Row],["]],Tabla1[[#This Row],[NOMBRE DEL PRODUCTO]],Tabla2[[#This Row],["]])</f>
        <v>"VENTILADOR HUMIDIFICADOR DOBLE"</v>
      </c>
      <c r="T78" s="19" t="str">
        <f>CONCATENATE(Tabla2[[#This Row],["]],Tabla1[[#This Row],[CATEGORIA]],Tabla2[[#This Row],["]])</f>
        <v>"VERANO"</v>
      </c>
      <c r="U78" s="19">
        <f>Tabla1[[#This Row],[PRECIO]]</f>
        <v>50</v>
      </c>
      <c r="V78" s="19" t="str">
        <f>CONCATENATE(Tabla2[[#This Row],["]],Tabla1[[#This Row],[DESCRIPCION]],Tabla2[[#This Row],["]])</f>
        <v>"PRESENTACION EN CAJA"</v>
      </c>
      <c r="W7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"images/11. VERANO/77.png"</v>
      </c>
      <c r="X78" s="19">
        <v>125</v>
      </c>
      <c r="Y7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{"id":77,"name":"VENTILADOR HUMIDIFICADOR DOBLE","category":"VERANO","price":50,"description":"PRESENTACION EN CAJA","image":"images/11. VERANO/77.png","demand":125},</v>
      </c>
    </row>
    <row r="79" spans="2:25" x14ac:dyDescent="0.3">
      <c r="B79" s="8">
        <v>78</v>
      </c>
      <c r="C79" t="s">
        <v>125</v>
      </c>
      <c r="D79" t="s">
        <v>127</v>
      </c>
      <c r="E79" t="s">
        <v>171</v>
      </c>
      <c r="F79" s="7">
        <v>50</v>
      </c>
      <c r="H79" s="16" t="s">
        <v>271</v>
      </c>
      <c r="I79" s="17" t="s">
        <v>270</v>
      </c>
      <c r="J79" s="16" t="s">
        <v>260</v>
      </c>
      <c r="K79" s="19">
        <f t="shared" si="1"/>
        <v>78</v>
      </c>
      <c r="L79" s="16" t="s">
        <v>17</v>
      </c>
      <c r="M79" s="17" t="s">
        <v>12</v>
      </c>
      <c r="N79" s="17" t="s">
        <v>11</v>
      </c>
      <c r="O79" s="17" t="s">
        <v>281</v>
      </c>
      <c r="P79" s="17" t="s">
        <v>282</v>
      </c>
      <c r="Q79" s="17" t="s">
        <v>15</v>
      </c>
      <c r="R79" s="17">
        <f>Tabla1[[#This Row],["id"]]</f>
        <v>78</v>
      </c>
      <c r="S79" s="17" t="str">
        <f>CONCATENATE(Tabla2[[#This Row],["]],Tabla1[[#This Row],[NOMBRE DEL PRODUCTO]],Tabla2[[#This Row],["]])</f>
        <v>"RESTAURADOR DE PARTES NEGRAS PARA AUTO EN SPRAY"</v>
      </c>
      <c r="T79" s="17" t="str">
        <f>CONCATENATE(Tabla2[[#This Row],["]],Tabla1[[#This Row],[CATEGORIA]],Tabla2[[#This Row],["]])</f>
        <v>"ACCESORIOS VEHICULOS"</v>
      </c>
      <c r="U79" s="17">
        <f>Tabla1[[#This Row],[PRECIO]]</f>
        <v>50</v>
      </c>
      <c r="V79" s="17" t="str">
        <f>CONCATENATE(Tabla2[[#This Row],["]],Tabla1[[#This Row],[DESCRIPCION]],Tabla2[[#This Row],["]])</f>
        <v>"IMPERMEABLE Y RESISTENTE"</v>
      </c>
      <c r="W7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ACESORIOS_VEHICULOS/78.png"</v>
      </c>
      <c r="X79" s="17">
        <v>126</v>
      </c>
      <c r="Y7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{"id":78,"name":"RESTAURADOR DE PARTES NEGRAS PARA AUTO EN SPRAY","category":"ACCESORIOS VEHICULOS","price":50,"description":"IMPERMEABLE Y RESISTENTE","image":"images/02. ACESORIOS_VEHICULOS/78.png","demand":126},</v>
      </c>
    </row>
    <row r="80" spans="2:25" x14ac:dyDescent="0.3">
      <c r="B80" s="8">
        <v>79</v>
      </c>
      <c r="C80" t="s">
        <v>128</v>
      </c>
      <c r="D80" t="s">
        <v>127</v>
      </c>
      <c r="E80" t="s">
        <v>126</v>
      </c>
      <c r="F80" s="7">
        <v>50</v>
      </c>
      <c r="H80" s="18" t="s">
        <v>271</v>
      </c>
      <c r="I80" s="19" t="s">
        <v>270</v>
      </c>
      <c r="J80" s="18" t="s">
        <v>260</v>
      </c>
      <c r="K80" s="19">
        <f t="shared" si="1"/>
        <v>79</v>
      </c>
      <c r="L80" s="18" t="s">
        <v>17</v>
      </c>
      <c r="M80" s="19" t="s">
        <v>12</v>
      </c>
      <c r="N80" s="19" t="s">
        <v>11</v>
      </c>
      <c r="O80" s="19" t="s">
        <v>281</v>
      </c>
      <c r="P80" s="19" t="s">
        <v>282</v>
      </c>
      <c r="Q80" s="19" t="s">
        <v>15</v>
      </c>
      <c r="R80" s="19">
        <f>Tabla1[[#This Row],["id"]]</f>
        <v>79</v>
      </c>
      <c r="S80" s="19" t="str">
        <f>CONCATENATE(Tabla2[[#This Row],["]],Tabla1[[#This Row],[NOMBRE DEL PRODUCTO]],Tabla2[[#This Row],["]])</f>
        <v>"RESTAURADOR DE PARTES NEGRAS PARA AUTO"</v>
      </c>
      <c r="T80" s="19" t="str">
        <f>CONCATENATE(Tabla2[[#This Row],["]],Tabla1[[#This Row],[CATEGORIA]],Tabla2[[#This Row],["]])</f>
        <v>"ACCESORIOS VEHICULOS"</v>
      </c>
      <c r="U80" s="19">
        <f>Tabla1[[#This Row],[PRECIO]]</f>
        <v>50</v>
      </c>
      <c r="V80" s="19" t="str">
        <f>CONCATENATE(Tabla2[[#This Row],["]],Tabla1[[#This Row],[DESCRIPCION]],Tabla2[[#This Row],["]])</f>
        <v>"RECUPERA SU COLOR Y DA BRILLO"</v>
      </c>
      <c r="W8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ACESORIOS_VEHICULOS/79.png"</v>
      </c>
      <c r="X80" s="19">
        <v>127</v>
      </c>
      <c r="Y8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{"id":79,"name":"RESTAURADOR DE PARTES NEGRAS PARA AUTO","category":"ACCESORIOS VEHICULOS","price":50,"description":"RECUPERA SU COLOR Y DA BRILLO","image":"images/02. ACESORIOS_VEHICULOS/79.png","demand":127},</v>
      </c>
    </row>
    <row r="81" spans="2:25" x14ac:dyDescent="0.3">
      <c r="B81" s="8">
        <v>80</v>
      </c>
      <c r="C81" t="s">
        <v>130</v>
      </c>
      <c r="D81" t="s">
        <v>127</v>
      </c>
      <c r="E81" t="s">
        <v>129</v>
      </c>
      <c r="F81" s="7">
        <v>50</v>
      </c>
      <c r="H81" s="16" t="s">
        <v>271</v>
      </c>
      <c r="I81" s="17" t="s">
        <v>270</v>
      </c>
      <c r="J81" s="16" t="s">
        <v>260</v>
      </c>
      <c r="K81" s="19">
        <f t="shared" si="1"/>
        <v>80</v>
      </c>
      <c r="L81" s="16" t="s">
        <v>17</v>
      </c>
      <c r="M81" s="17" t="s">
        <v>12</v>
      </c>
      <c r="N81" s="17" t="s">
        <v>11</v>
      </c>
      <c r="O81" s="17" t="s">
        <v>281</v>
      </c>
      <c r="P81" s="17" t="s">
        <v>282</v>
      </c>
      <c r="Q81" s="17" t="s">
        <v>15</v>
      </c>
      <c r="R81" s="17">
        <f>Tabla1[[#This Row],["id"]]</f>
        <v>80</v>
      </c>
      <c r="S81" s="17" t="str">
        <f>CONCATENATE(Tabla2[[#This Row],["]],Tabla1[[#This Row],[NOMBRE DEL PRODUCTO]],Tabla2[[#This Row],["]])</f>
        <v>"ORGANIZADOR PARA VEHICULO"</v>
      </c>
      <c r="T81" s="17" t="str">
        <f>CONCATENATE(Tabla2[[#This Row],["]],Tabla1[[#This Row],[CATEGORIA]],Tabla2[[#This Row],["]])</f>
        <v>"ACCESORIOS VEHICULOS"</v>
      </c>
      <c r="U81" s="17">
        <f>Tabla1[[#This Row],[PRECIO]]</f>
        <v>50</v>
      </c>
      <c r="V81" s="17" t="str">
        <f>CONCATENATE(Tabla2[[#This Row],["]],Tabla1[[#This Row],[DESCRIPCION]],Tabla2[[#This Row],["]])</f>
        <v>"RENUEVA Y PROTEGE"</v>
      </c>
      <c r="W8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ACESORIOS_VEHICULOS/80.png"</v>
      </c>
      <c r="X81" s="17">
        <v>128</v>
      </c>
      <c r="Y8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{"id":80,"name":"ORGANIZADOR PARA VEHICULO","category":"ACCESORIOS VEHICULOS","price":50,"description":"RENUEVA Y PROTEGE","image":"images/02. ACESORIOS_VEHICULOS/80.png","demand":128},</v>
      </c>
    </row>
    <row r="82" spans="2:25" x14ac:dyDescent="0.3">
      <c r="B82" s="8">
        <v>81</v>
      </c>
      <c r="C82" t="s">
        <v>131</v>
      </c>
      <c r="D82" t="s">
        <v>127</v>
      </c>
      <c r="E82" t="s">
        <v>99</v>
      </c>
      <c r="F82" s="7">
        <v>50</v>
      </c>
      <c r="H82" s="18" t="s">
        <v>271</v>
      </c>
      <c r="I82" s="19" t="s">
        <v>270</v>
      </c>
      <c r="J82" s="18" t="s">
        <v>260</v>
      </c>
      <c r="K82" s="19">
        <f t="shared" si="1"/>
        <v>81</v>
      </c>
      <c r="L82" s="18" t="s">
        <v>17</v>
      </c>
      <c r="M82" s="19" t="s">
        <v>12</v>
      </c>
      <c r="N82" s="19" t="s">
        <v>11</v>
      </c>
      <c r="O82" s="19" t="s">
        <v>281</v>
      </c>
      <c r="P82" s="19" t="s">
        <v>282</v>
      </c>
      <c r="Q82" s="19" t="s">
        <v>15</v>
      </c>
      <c r="R82" s="19">
        <f>Tabla1[[#This Row],["id"]]</f>
        <v>81</v>
      </c>
      <c r="S82" s="19" t="str">
        <f>CONCATENATE(Tabla2[[#This Row],["]],Tabla1[[#This Row],[NOMBRE DEL PRODUCTO]],Tabla2[[#This Row],["]])</f>
        <v>"ORGANIZADOR ASIENTO "</v>
      </c>
      <c r="T82" s="19" t="str">
        <f>CONCATENATE(Tabla2[[#This Row],["]],Tabla1[[#This Row],[CATEGORIA]],Tabla2[[#This Row],["]])</f>
        <v>"ACCESORIOS VEHICULOS"</v>
      </c>
      <c r="U82" s="19">
        <f>Tabla1[[#This Row],[PRECIO]]</f>
        <v>50</v>
      </c>
      <c r="V82" s="19" t="str">
        <f>CONCATENATE(Tabla2[[#This Row],["]],Tabla1[[#This Row],[DESCRIPCION]],Tabla2[[#This Row],["]])</f>
        <v>"MULTIFUNCIONAL"</v>
      </c>
      <c r="W8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ACESORIOS_VEHICULOS/81.png"</v>
      </c>
      <c r="X82" s="19">
        <v>129</v>
      </c>
      <c r="Y8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{"id":81,"name":"ORGANIZADOR ASIENTO ","category":"ACCESORIOS VEHICULOS","price":50,"description":"MULTIFUNCIONAL","image":"images/02. ACESORIOS_VEHICULOS/81.png","demand":129},</v>
      </c>
    </row>
    <row r="83" spans="2:25" x14ac:dyDescent="0.3">
      <c r="B83" s="8">
        <v>82</v>
      </c>
      <c r="C83" t="s">
        <v>132</v>
      </c>
      <c r="D83" t="s">
        <v>127</v>
      </c>
      <c r="E83" t="s">
        <v>23</v>
      </c>
      <c r="F83" s="7">
        <v>50</v>
      </c>
      <c r="H83" s="16" t="s">
        <v>271</v>
      </c>
      <c r="I83" s="17" t="s">
        <v>270</v>
      </c>
      <c r="J83" s="16" t="s">
        <v>260</v>
      </c>
      <c r="K83" s="19">
        <f t="shared" si="1"/>
        <v>82</v>
      </c>
      <c r="L83" s="16" t="s">
        <v>17</v>
      </c>
      <c r="M83" s="17" t="s">
        <v>12</v>
      </c>
      <c r="N83" s="17" t="s">
        <v>11</v>
      </c>
      <c r="O83" s="17" t="s">
        <v>281</v>
      </c>
      <c r="P83" s="17" t="s">
        <v>282</v>
      </c>
      <c r="Q83" s="17" t="s">
        <v>15</v>
      </c>
      <c r="R83" s="17">
        <f>Tabla1[[#This Row],["id"]]</f>
        <v>82</v>
      </c>
      <c r="S83" s="17" t="str">
        <f>CONCATENATE(Tabla2[[#This Row],["]],Tabla1[[#This Row],[NOMBRE DEL PRODUCTO]],Tabla2[[#This Row],["]])</f>
        <v>"ALMOHADA CERVICAL VEHÍCULO"</v>
      </c>
      <c r="T83" s="17" t="str">
        <f>CONCATENATE(Tabla2[[#This Row],["]],Tabla1[[#This Row],[CATEGORIA]],Tabla2[[#This Row],["]])</f>
        <v>"ACCESORIOS VEHICULOS"</v>
      </c>
      <c r="U83" s="17">
        <f>Tabla1[[#This Row],[PRECIO]]</f>
        <v>50</v>
      </c>
      <c r="V83" s="17" t="str">
        <f>CONCATENATE(Tabla2[[#This Row],["]],Tabla1[[#This Row],[DESCRIPCION]],Tabla2[[#This Row],["]])</f>
        <v>"PRESENTACION EN CAJA"</v>
      </c>
      <c r="W8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ACESORIOS_VEHICULOS/82.png"</v>
      </c>
      <c r="X83" s="17">
        <v>130</v>
      </c>
      <c r="Y8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{"id":82,"name":"ALMOHADA CERVICAL VEHÍCULO","category":"ACCESORIOS VEHICULOS","price":50,"description":"PRESENTACION EN CAJA","image":"images/02. ACESORIOS_VEHICULOS/82.png","demand":130},</v>
      </c>
    </row>
    <row r="84" spans="2:25" x14ac:dyDescent="0.3">
      <c r="B84" s="8">
        <v>83</v>
      </c>
      <c r="C84" t="s">
        <v>133</v>
      </c>
      <c r="D84" t="s">
        <v>127</v>
      </c>
      <c r="E84" t="s">
        <v>23</v>
      </c>
      <c r="F84" s="7">
        <v>50</v>
      </c>
      <c r="H84" s="18" t="s">
        <v>271</v>
      </c>
      <c r="I84" s="19" t="s">
        <v>270</v>
      </c>
      <c r="J84" s="18" t="s">
        <v>260</v>
      </c>
      <c r="K84" s="19">
        <f t="shared" si="1"/>
        <v>83</v>
      </c>
      <c r="L84" s="18" t="s">
        <v>17</v>
      </c>
      <c r="M84" s="19" t="s">
        <v>12</v>
      </c>
      <c r="N84" s="19" t="s">
        <v>11</v>
      </c>
      <c r="O84" s="19" t="s">
        <v>281</v>
      </c>
      <c r="P84" s="19" t="s">
        <v>282</v>
      </c>
      <c r="Q84" s="19" t="s">
        <v>15</v>
      </c>
      <c r="R84" s="19">
        <f>Tabla1[[#This Row],["id"]]</f>
        <v>83</v>
      </c>
      <c r="S84" s="19" t="str">
        <f>CONCATENATE(Tabla2[[#This Row],["]],Tabla1[[#This Row],[NOMBRE DEL PRODUCTO]],Tabla2[[#This Row],["]])</f>
        <v>"ASIENTO GEL CON FUNDA"</v>
      </c>
      <c r="T84" s="19" t="str">
        <f>CONCATENATE(Tabla2[[#This Row],["]],Tabla1[[#This Row],[CATEGORIA]],Tabla2[[#This Row],["]])</f>
        <v>"ACCESORIOS VEHICULOS"</v>
      </c>
      <c r="U84" s="19">
        <f>Tabla1[[#This Row],[PRECIO]]</f>
        <v>50</v>
      </c>
      <c r="V84" s="19" t="str">
        <f>CONCATENATE(Tabla2[[#This Row],["]],Tabla1[[#This Row],[DESCRIPCION]],Tabla2[[#This Row],["]])</f>
        <v>"PRESENTACION EN CAJA"</v>
      </c>
      <c r="W8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ACESORIOS_VEHICULOS/83.png"</v>
      </c>
      <c r="X84" s="19">
        <v>131</v>
      </c>
      <c r="Y8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{"id":83,"name":"ASIENTO GEL CON FUNDA","category":"ACCESORIOS VEHICULOS","price":50,"description":"PRESENTACION EN CAJA","image":"images/02. ACESORIOS_VEHICULOS/83.png","demand":131},</v>
      </c>
    </row>
    <row r="85" spans="2:25" x14ac:dyDescent="0.3">
      <c r="B85" s="8">
        <v>84</v>
      </c>
      <c r="C85" t="s">
        <v>134</v>
      </c>
      <c r="D85" t="s">
        <v>24</v>
      </c>
      <c r="E85" t="s">
        <v>119</v>
      </c>
      <c r="F85" s="7">
        <v>50</v>
      </c>
      <c r="H85" s="16" t="s">
        <v>271</v>
      </c>
      <c r="I85" s="17" t="s">
        <v>270</v>
      </c>
      <c r="J85" s="16" t="s">
        <v>264</v>
      </c>
      <c r="K85" s="19">
        <f t="shared" si="1"/>
        <v>84</v>
      </c>
      <c r="L85" s="16" t="s">
        <v>17</v>
      </c>
      <c r="M85" s="17" t="s">
        <v>12</v>
      </c>
      <c r="N85" s="17" t="s">
        <v>11</v>
      </c>
      <c r="O85" s="17" t="s">
        <v>281</v>
      </c>
      <c r="P85" s="17" t="s">
        <v>282</v>
      </c>
      <c r="Q85" s="17" t="s">
        <v>15</v>
      </c>
      <c r="R85" s="17">
        <f>Tabla1[[#This Row],["id"]]</f>
        <v>84</v>
      </c>
      <c r="S85" s="17" t="str">
        <f>CONCATENATE(Tabla2[[#This Row],["]],Tabla1[[#This Row],[NOMBRE DEL PRODUCTO]],Tabla2[[#This Row],["]])</f>
        <v>"LAMPARA MATA MOSQUITO"</v>
      </c>
      <c r="T85" s="17" t="str">
        <f>CONCATENATE(Tabla2[[#This Row],["]],Tabla1[[#This Row],[CATEGORIA]],Tabla2[[#This Row],["]])</f>
        <v>"HOGAR"</v>
      </c>
      <c r="U85" s="17">
        <f>Tabla1[[#This Row],[PRECIO]]</f>
        <v>50</v>
      </c>
      <c r="V85" s="17" t="str">
        <f>CONCATENATE(Tabla2[[#This Row],["]],Tabla1[[#This Row],[DESCRIPCION]],Tabla2[[#This Row],["]])</f>
        <v>"MATERIAL: HIERRO"</v>
      </c>
      <c r="W8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HOGAR/84.png"</v>
      </c>
      <c r="X85" s="17">
        <v>132</v>
      </c>
      <c r="Y8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{"id":84,"name":"LAMPARA MATA MOSQUITO","category":"HOGAR","price":50,"description":"MATERIAL: HIERRO","image":"images/06. HOGAR/84.png","demand":132},</v>
      </c>
    </row>
    <row r="86" spans="2:25" x14ac:dyDescent="0.3">
      <c r="B86" s="8">
        <v>85</v>
      </c>
      <c r="C86" t="s">
        <v>136</v>
      </c>
      <c r="D86" t="s">
        <v>21</v>
      </c>
      <c r="E86" t="s">
        <v>112</v>
      </c>
      <c r="F86" s="7">
        <v>50</v>
      </c>
      <c r="H86" s="18" t="s">
        <v>271</v>
      </c>
      <c r="I86" s="19" t="s">
        <v>270</v>
      </c>
      <c r="J86" s="18" t="s">
        <v>262</v>
      </c>
      <c r="K86" s="19">
        <f t="shared" si="1"/>
        <v>85</v>
      </c>
      <c r="L86" s="18" t="s">
        <v>17</v>
      </c>
      <c r="M86" s="19" t="s">
        <v>12</v>
      </c>
      <c r="N86" s="19" t="s">
        <v>11</v>
      </c>
      <c r="O86" s="19" t="s">
        <v>281</v>
      </c>
      <c r="P86" s="19" t="s">
        <v>282</v>
      </c>
      <c r="Q86" s="19" t="s">
        <v>15</v>
      </c>
      <c r="R86" s="19">
        <f>Tabla1[[#This Row],["id"]]</f>
        <v>85</v>
      </c>
      <c r="S86" s="19" t="str">
        <f>CONCATENATE(Tabla2[[#This Row],["]],Tabla1[[#This Row],[NOMBRE DEL PRODUCTO]],Tabla2[[#This Row],["]])</f>
        <v>"LAMPARA LED MARIO BROSS"</v>
      </c>
      <c r="T86" s="19" t="str">
        <f>CONCATENATE(Tabla2[[#This Row],["]],Tabla1[[#This Row],[CATEGORIA]],Tabla2[[#This Row],["]])</f>
        <v>"ELECTRONICOS"</v>
      </c>
      <c r="U86" s="19">
        <f>Tabla1[[#This Row],[PRECIO]]</f>
        <v>50</v>
      </c>
      <c r="V86" s="19" t="str">
        <f>CONCATENATE(Tabla2[[#This Row],["]],Tabla1[[#This Row],[DESCRIPCION]],Tabla2[[#This Row],["]])</f>
        <v>"VIDEO LLAMADA EN TIEMPO REAL"</v>
      </c>
      <c r="W8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ELECTRONICOS/85.png"</v>
      </c>
      <c r="X86" s="19">
        <v>133</v>
      </c>
      <c r="Y8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{"id":85,"name":"LAMPARA LED MARIO BROSS","category":"ELECTRONICOS","price":50,"description":"VIDEO LLAMADA EN TIEMPO REAL","image":"images/04. ELECTRONICOS/85.png","demand":133},</v>
      </c>
    </row>
    <row r="87" spans="2:25" x14ac:dyDescent="0.3">
      <c r="B87" s="8">
        <v>86</v>
      </c>
      <c r="C87" t="s">
        <v>138</v>
      </c>
      <c r="D87" t="s">
        <v>21</v>
      </c>
      <c r="E87" t="s">
        <v>137</v>
      </c>
      <c r="F87" s="7">
        <v>50</v>
      </c>
      <c r="H87" s="16" t="s">
        <v>271</v>
      </c>
      <c r="I87" s="17" t="s">
        <v>270</v>
      </c>
      <c r="J87" s="16" t="s">
        <v>262</v>
      </c>
      <c r="K87" s="19">
        <f t="shared" si="1"/>
        <v>86</v>
      </c>
      <c r="L87" s="16" t="s">
        <v>17</v>
      </c>
      <c r="M87" s="17" t="s">
        <v>12</v>
      </c>
      <c r="N87" s="17" t="s">
        <v>11</v>
      </c>
      <c r="O87" s="17" t="s">
        <v>281</v>
      </c>
      <c r="P87" s="17" t="s">
        <v>282</v>
      </c>
      <c r="Q87" s="17" t="s">
        <v>15</v>
      </c>
      <c r="R87" s="17">
        <f>Tabla1[[#This Row],["id"]]</f>
        <v>86</v>
      </c>
      <c r="S87" s="17" t="str">
        <f>CONCATENATE(Tabla2[[#This Row],["]],Tabla1[[#This Row],[NOMBRE DEL PRODUCTO]],Tabla2[[#This Row],["]])</f>
        <v>"LENTES BLUETOOTH CON AUDÍFONOS"</v>
      </c>
      <c r="T87" s="17" t="str">
        <f>CONCATENATE(Tabla2[[#This Row],["]],Tabla1[[#This Row],[CATEGORIA]],Tabla2[[#This Row],["]])</f>
        <v>"ELECTRONICOS"</v>
      </c>
      <c r="U87" s="17">
        <f>Tabla1[[#This Row],[PRECIO]]</f>
        <v>50</v>
      </c>
      <c r="V87" s="17" t="str">
        <f>CONCATENATE(Tabla2[[#This Row],["]],Tabla1[[#This Row],[DESCRIPCION]],Tabla2[[#This Row],["]])</f>
        <v>"RECARGABLEY PORTATIL"</v>
      </c>
      <c r="W8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ELECTRONICOS/86.png"</v>
      </c>
      <c r="X87" s="17">
        <v>134</v>
      </c>
      <c r="Y8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{"id":86,"name":"LENTES BLUETOOTH CON AUDÍFONOS","category":"ELECTRONICOS","price":50,"description":"RECARGABLEY PORTATIL","image":"images/04. ELECTRONICOS/86.png","demand":134},</v>
      </c>
    </row>
    <row r="88" spans="2:25" x14ac:dyDescent="0.3">
      <c r="B88" s="8">
        <v>87</v>
      </c>
      <c r="C88" t="s">
        <v>140</v>
      </c>
      <c r="D88" t="s">
        <v>21</v>
      </c>
      <c r="E88" t="s">
        <v>139</v>
      </c>
      <c r="F88" s="7">
        <v>50</v>
      </c>
      <c r="H88" s="18" t="s">
        <v>271</v>
      </c>
      <c r="I88" s="19" t="s">
        <v>270</v>
      </c>
      <c r="J88" s="18" t="s">
        <v>262</v>
      </c>
      <c r="K88" s="19">
        <f t="shared" si="1"/>
        <v>87</v>
      </c>
      <c r="L88" s="18" t="s">
        <v>17</v>
      </c>
      <c r="M88" s="19" t="s">
        <v>12</v>
      </c>
      <c r="N88" s="19" t="s">
        <v>11</v>
      </c>
      <c r="O88" s="19" t="s">
        <v>281</v>
      </c>
      <c r="P88" s="19" t="s">
        <v>282</v>
      </c>
      <c r="Q88" s="19" t="s">
        <v>15</v>
      </c>
      <c r="R88" s="19">
        <f>Tabla1[[#This Row],["id"]]</f>
        <v>87</v>
      </c>
      <c r="S88" s="19" t="str">
        <f>CONCATENATE(Tabla2[[#This Row],["]],Tabla1[[#This Row],[NOMBRE DEL PRODUCTO]],Tabla2[[#This Row],["]])</f>
        <v>"ANTENA DE TV DIGITAL"</v>
      </c>
      <c r="T88" s="19" t="str">
        <f>CONCATENATE(Tabla2[[#This Row],["]],Tabla1[[#This Row],[CATEGORIA]],Tabla2[[#This Row],["]])</f>
        <v>"ELECTRONICOS"</v>
      </c>
      <c r="U88" s="19">
        <f>Tabla1[[#This Row],[PRECIO]]</f>
        <v>50</v>
      </c>
      <c r="V88" s="19" t="str">
        <f>CONCATENATE(Tabla2[[#This Row],["]],Tabla1[[#This Row],[DESCRIPCION]],Tabla2[[#This Row],["]])</f>
        <v>"BLANCO Y NEGRO"</v>
      </c>
      <c r="W8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ELECTRONICOS/87.png"</v>
      </c>
      <c r="X88" s="19">
        <v>135</v>
      </c>
      <c r="Y8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{"id":87,"name":"ANTENA DE TV DIGITAL","category":"ELECTRONICOS","price":50,"description":"BLANCO Y NEGRO","image":"images/04. ELECTRONICOS/87.png","demand":135},</v>
      </c>
    </row>
    <row r="89" spans="2:25" x14ac:dyDescent="0.3">
      <c r="B89" s="8">
        <v>88</v>
      </c>
      <c r="C89" t="s">
        <v>142</v>
      </c>
      <c r="D89" t="s">
        <v>24</v>
      </c>
      <c r="E89" t="s">
        <v>135</v>
      </c>
      <c r="F89" s="7">
        <v>50</v>
      </c>
      <c r="H89" s="16" t="s">
        <v>271</v>
      </c>
      <c r="I89" s="17" t="s">
        <v>270</v>
      </c>
      <c r="J89" s="16" t="s">
        <v>264</v>
      </c>
      <c r="K89" s="19">
        <f t="shared" si="1"/>
        <v>88</v>
      </c>
      <c r="L89" s="16" t="s">
        <v>17</v>
      </c>
      <c r="M89" s="17" t="s">
        <v>12</v>
      </c>
      <c r="N89" s="17" t="s">
        <v>11</v>
      </c>
      <c r="O89" s="17" t="s">
        <v>281</v>
      </c>
      <c r="P89" s="17" t="s">
        <v>282</v>
      </c>
      <c r="Q89" s="17" t="s">
        <v>15</v>
      </c>
      <c r="R89" s="17">
        <f>Tabla1[[#This Row],["id"]]</f>
        <v>88</v>
      </c>
      <c r="S89" s="17" t="str">
        <f>CONCATENATE(Tabla2[[#This Row],["]],Tabla1[[#This Row],[NOMBRE DEL PRODUCTO]],Tabla2[[#This Row],["]])</f>
        <v>"MOSQUITERO KWAII"</v>
      </c>
      <c r="T89" s="17" t="str">
        <f>CONCATENATE(Tabla2[[#This Row],["]],Tabla1[[#This Row],[CATEGORIA]],Tabla2[[#This Row],["]])</f>
        <v>"HOGAR"</v>
      </c>
      <c r="U89" s="17">
        <f>Tabla1[[#This Row],[PRECIO]]</f>
        <v>50</v>
      </c>
      <c r="V89" s="17" t="str">
        <f>CONCATENATE(Tabla2[[#This Row],["]],Tabla1[[#This Row],[DESCRIPCION]],Tabla2[[#This Row],["]])</f>
        <v>"MEDIDA: 26 x 12CM"</v>
      </c>
      <c r="W8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HOGAR/88.png"</v>
      </c>
      <c r="X89" s="17">
        <v>136</v>
      </c>
      <c r="Y8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{"id":88,"name":"MOSQUITERO KWAII","category":"HOGAR","price":50,"description":"MEDIDA: 26 x 12CM","image":"images/06. HOGAR/88.png","demand":136},</v>
      </c>
    </row>
    <row r="90" spans="2:25" x14ac:dyDescent="0.3">
      <c r="B90" s="8">
        <v>89</v>
      </c>
      <c r="C90" t="s">
        <v>144</v>
      </c>
      <c r="D90" t="s">
        <v>21</v>
      </c>
      <c r="E90" t="s">
        <v>141</v>
      </c>
      <c r="F90" s="7">
        <v>50</v>
      </c>
      <c r="H90" s="18" t="s">
        <v>271</v>
      </c>
      <c r="I90" s="19" t="s">
        <v>270</v>
      </c>
      <c r="J90" s="18" t="s">
        <v>262</v>
      </c>
      <c r="K90" s="19">
        <f t="shared" si="1"/>
        <v>89</v>
      </c>
      <c r="L90" s="18" t="s">
        <v>17</v>
      </c>
      <c r="M90" s="19" t="s">
        <v>12</v>
      </c>
      <c r="N90" s="19" t="s">
        <v>11</v>
      </c>
      <c r="O90" s="19" t="s">
        <v>281</v>
      </c>
      <c r="P90" s="19" t="s">
        <v>282</v>
      </c>
      <c r="Q90" s="19" t="s">
        <v>15</v>
      </c>
      <c r="R90" s="19">
        <f>Tabla1[[#This Row],["id"]]</f>
        <v>89</v>
      </c>
      <c r="S90" s="19" t="str">
        <f>CONCATENATE(Tabla2[[#This Row],["]],Tabla1[[#This Row],[NOMBRE DEL PRODUCTO]],Tabla2[[#This Row],["]])</f>
        <v>"PISTOLA DE CLAVOS"</v>
      </c>
      <c r="T90" s="19" t="str">
        <f>CONCATENATE(Tabla2[[#This Row],["]],Tabla1[[#This Row],[CATEGORIA]],Tabla2[[#This Row],["]])</f>
        <v>"ELECTRONICOS"</v>
      </c>
      <c r="U90" s="19">
        <f>Tabla1[[#This Row],[PRECIO]]</f>
        <v>50</v>
      </c>
      <c r="V90" s="19" t="str">
        <f>CONCATENATE(Tabla2[[#This Row],["]],Tabla1[[#This Row],[DESCRIPCION]],Tabla2[[#This Row],["]])</f>
        <v>"SEÑAL HD"</v>
      </c>
      <c r="W9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ELECTRONICOS/89.png"</v>
      </c>
      <c r="X90" s="19">
        <v>137</v>
      </c>
      <c r="Y9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{"id":89,"name":"PISTOLA DE CLAVOS","category":"ELECTRONICOS","price":50,"description":"SEÑAL HD","image":"images/04. ELECTRONICOS/89.png","demand":137},</v>
      </c>
    </row>
    <row r="91" spans="2:25" x14ac:dyDescent="0.3">
      <c r="B91" s="8">
        <v>90</v>
      </c>
      <c r="C91" t="s">
        <v>146</v>
      </c>
      <c r="D91" t="s">
        <v>21</v>
      </c>
      <c r="E91" t="s">
        <v>145</v>
      </c>
      <c r="F91" s="7">
        <v>50</v>
      </c>
      <c r="H91" s="16" t="s">
        <v>271</v>
      </c>
      <c r="I91" s="17" t="s">
        <v>270</v>
      </c>
      <c r="J91" s="16" t="s">
        <v>262</v>
      </c>
      <c r="K91" s="19">
        <f t="shared" si="1"/>
        <v>90</v>
      </c>
      <c r="L91" s="16" t="s">
        <v>17</v>
      </c>
      <c r="M91" s="17" t="s">
        <v>12</v>
      </c>
      <c r="N91" s="17" t="s">
        <v>11</v>
      </c>
      <c r="O91" s="17" t="s">
        <v>281</v>
      </c>
      <c r="P91" s="17" t="s">
        <v>282</v>
      </c>
      <c r="Q91" s="17" t="s">
        <v>15</v>
      </c>
      <c r="R91" s="17">
        <f>Tabla1[[#This Row],["id"]]</f>
        <v>90</v>
      </c>
      <c r="S91" s="17" t="str">
        <f>CONCATENATE(Tabla2[[#This Row],["]],Tabla1[[#This Row],[NOMBRE DEL PRODUCTO]],Tabla2[[#This Row],["]])</f>
        <v>"LAMPARA DE PROYECCIÓN DE ESTRELLAS"</v>
      </c>
      <c r="T91" s="17" t="str">
        <f>CONCATENATE(Tabla2[[#This Row],["]],Tabla1[[#This Row],[CATEGORIA]],Tabla2[[#This Row],["]])</f>
        <v>"ELECTRONICOS"</v>
      </c>
      <c r="U91" s="17">
        <f>Tabla1[[#This Row],[PRECIO]]</f>
        <v>50</v>
      </c>
      <c r="V91" s="17" t="str">
        <f>CONCATENATE(Tabla2[[#This Row],["]],Tabla1[[#This Row],[DESCRIPCION]],Tabla2[[#This Row],["]])</f>
        <v>"HERRAMIENTA DE ALTAPRECISIÓN"</v>
      </c>
      <c r="W9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ELECTRONICOS/90.png"</v>
      </c>
      <c r="X91" s="17">
        <v>138</v>
      </c>
      <c r="Y9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{"id":90,"name":"LAMPARA DE PROYECCIÓN DE ESTRELLAS","category":"ELECTRONICOS","price":50,"description":"HERRAMIENTA DE ALTAPRECISIÓN","image":"images/04. ELECTRONICOS/90.png","demand":138},</v>
      </c>
    </row>
    <row r="92" spans="2:25" x14ac:dyDescent="0.3">
      <c r="B92" s="8">
        <v>91</v>
      </c>
      <c r="C92" t="s">
        <v>148</v>
      </c>
      <c r="D92" t="s">
        <v>79</v>
      </c>
      <c r="E92" t="s">
        <v>121</v>
      </c>
      <c r="F92" s="7">
        <v>50</v>
      </c>
      <c r="H92" s="18" t="s">
        <v>271</v>
      </c>
      <c r="I92" s="19" t="s">
        <v>270</v>
      </c>
      <c r="J92" s="18" t="s">
        <v>261</v>
      </c>
      <c r="K92" s="19">
        <f t="shared" si="1"/>
        <v>91</v>
      </c>
      <c r="L92" s="18" t="s">
        <v>17</v>
      </c>
      <c r="M92" s="19" t="s">
        <v>12</v>
      </c>
      <c r="N92" s="19" t="s">
        <v>11</v>
      </c>
      <c r="O92" s="19" t="s">
        <v>281</v>
      </c>
      <c r="P92" s="19" t="s">
        <v>282</v>
      </c>
      <c r="Q92" s="19" t="s">
        <v>15</v>
      </c>
      <c r="R92" s="19">
        <f>Tabla1[[#This Row],["id"]]</f>
        <v>91</v>
      </c>
      <c r="S92" s="19" t="str">
        <f>CONCATENATE(Tabla2[[#This Row],["]],Tabla1[[#This Row],[NOMBRE DEL PRODUCTO]],Tabla2[[#This Row],["]])</f>
        <v>"BOLA DE HIELO PARA EL ROSTRO"</v>
      </c>
      <c r="T92" s="19" t="str">
        <f>CONCATENATE(Tabla2[[#This Row],["]],Tabla1[[#This Row],[CATEGORIA]],Tabla2[[#This Row],["]])</f>
        <v>"CUIDADO PERSONAL"</v>
      </c>
      <c r="U92" s="19">
        <f>Tabla1[[#This Row],[PRECIO]]</f>
        <v>50</v>
      </c>
      <c r="V92" s="19" t="str">
        <f>CONCATENATE(Tabla2[[#This Row],["]],Tabla1[[#This Row],[DESCRIPCION]],Tabla2[[#This Row],["]])</f>
        <v>"ALIVIA EL ESTRES"</v>
      </c>
      <c r="W9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CUIDADO_PERSONAL/91.png"</v>
      </c>
      <c r="X92" s="19">
        <v>139</v>
      </c>
      <c r="Y9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{"id":91,"name":"BOLA DE HIELO PARA EL ROSTRO","category":"CUIDADO PERSONAL","price":50,"description":"ALIVIA EL ESTRES","image":"images/03. CUIDADO_PERSONAL/91.png","demand":139},</v>
      </c>
    </row>
    <row r="93" spans="2:25" x14ac:dyDescent="0.3">
      <c r="B93" s="8">
        <v>92</v>
      </c>
      <c r="C93" t="s">
        <v>150</v>
      </c>
      <c r="D93" t="s">
        <v>79</v>
      </c>
      <c r="E93" t="s">
        <v>149</v>
      </c>
      <c r="F93" s="7">
        <v>50</v>
      </c>
      <c r="H93" s="16" t="s">
        <v>271</v>
      </c>
      <c r="I93" s="17" t="s">
        <v>270</v>
      </c>
      <c r="J93" s="16" t="s">
        <v>261</v>
      </c>
      <c r="K93" s="19">
        <f t="shared" si="1"/>
        <v>92</v>
      </c>
      <c r="L93" s="16" t="s">
        <v>17</v>
      </c>
      <c r="M93" s="17" t="s">
        <v>12</v>
      </c>
      <c r="N93" s="17" t="s">
        <v>11</v>
      </c>
      <c r="O93" s="17" t="s">
        <v>281</v>
      </c>
      <c r="P93" s="17" t="s">
        <v>282</v>
      </c>
      <c r="Q93" s="17" t="s">
        <v>15</v>
      </c>
      <c r="R93" s="17">
        <f>Tabla1[[#This Row],["id"]]</f>
        <v>92</v>
      </c>
      <c r="S93" s="17" t="str">
        <f>CONCATENATE(Tabla2[[#This Row],["]],Tabla1[[#This Row],[NOMBRE DEL PRODUCTO]],Tabla2[[#This Row],["]])</f>
        <v>"SHAMPOO DE JENGIBRE"</v>
      </c>
      <c r="T93" s="17" t="str">
        <f>CONCATENATE(Tabla2[[#This Row],["]],Tabla1[[#This Row],[CATEGORIA]],Tabla2[[#This Row],["]])</f>
        <v>"CUIDADO PERSONAL"</v>
      </c>
      <c r="U93" s="17">
        <f>Tabla1[[#This Row],[PRECIO]]</f>
        <v>50</v>
      </c>
      <c r="V93" s="17" t="str">
        <f>CONCATENATE(Tabla2[[#This Row],["]],Tabla1[[#This Row],[DESCRIPCION]],Tabla2[[#This Row],["]])</f>
        <v>"PROMUEVE LA SALUD DE LA PIEL"</v>
      </c>
      <c r="W9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CUIDADO_PERSONAL/92.png"</v>
      </c>
      <c r="X93" s="17">
        <v>140</v>
      </c>
      <c r="Y9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{"id":92,"name":"SHAMPOO DE JENGIBRE","category":"CUIDADO PERSONAL","price":50,"description":"PROMUEVE LA SALUD DE LA PIEL","image":"images/03. CUIDADO_PERSONAL/92.png","demand":140},</v>
      </c>
    </row>
    <row r="94" spans="2:25" x14ac:dyDescent="0.3">
      <c r="B94" s="8">
        <v>93</v>
      </c>
      <c r="C94" t="s">
        <v>152</v>
      </c>
      <c r="D94" t="s">
        <v>21</v>
      </c>
      <c r="E94" t="s">
        <v>147</v>
      </c>
      <c r="F94" s="7">
        <v>50</v>
      </c>
      <c r="H94" s="18" t="s">
        <v>271</v>
      </c>
      <c r="I94" s="19" t="s">
        <v>270</v>
      </c>
      <c r="J94" s="18" t="s">
        <v>262</v>
      </c>
      <c r="K94" s="19">
        <f t="shared" si="1"/>
        <v>93</v>
      </c>
      <c r="L94" s="18" t="s">
        <v>17</v>
      </c>
      <c r="M94" s="19" t="s">
        <v>12</v>
      </c>
      <c r="N94" s="19" t="s">
        <v>11</v>
      </c>
      <c r="O94" s="19" t="s">
        <v>281</v>
      </c>
      <c r="P94" s="19" t="s">
        <v>282</v>
      </c>
      <c r="Q94" s="19" t="s">
        <v>15</v>
      </c>
      <c r="R94" s="19">
        <f>Tabla1[[#This Row],["id"]]</f>
        <v>93</v>
      </c>
      <c r="S94" s="19" t="str">
        <f>CONCATENATE(Tabla2[[#This Row],["]],Tabla1[[#This Row],[NOMBRE DEL PRODUCTO]],Tabla2[[#This Row],["]])</f>
        <v>"CARGADOR PORTÁTIL SOLAR S1"</v>
      </c>
      <c r="T94" s="19" t="str">
        <f>CONCATENATE(Tabla2[[#This Row],["]],Tabla1[[#This Row],[CATEGORIA]],Tabla2[[#This Row],["]])</f>
        <v>"ELECTRONICOS"</v>
      </c>
      <c r="U94" s="19">
        <f>Tabla1[[#This Row],[PRECIO]]</f>
        <v>50</v>
      </c>
      <c r="V94" s="19" t="str">
        <f>CONCATENATE(Tabla2[[#This Row],["]],Tabla1[[#This Row],[DESCRIPCION]],Tabla2[[#This Row],["]])</f>
        <v>"VARIEDAD DE COLORES"</v>
      </c>
      <c r="W9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ELECTRONICOS/93.png"</v>
      </c>
      <c r="X94" s="19">
        <v>141</v>
      </c>
      <c r="Y9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{"id":93,"name":"CARGADOR PORTÁTIL SOLAR S1","category":"ELECTRONICOS","price":50,"description":"VARIEDAD DE COLORES","image":"images/04. ELECTRONICOS/93.png","demand":141},</v>
      </c>
    </row>
    <row r="95" spans="2:25" x14ac:dyDescent="0.3">
      <c r="B95" s="8">
        <v>94</v>
      </c>
      <c r="C95" t="s">
        <v>154</v>
      </c>
      <c r="D95" t="s">
        <v>127</v>
      </c>
      <c r="E95" t="s">
        <v>23</v>
      </c>
      <c r="F95" s="7">
        <v>50</v>
      </c>
      <c r="H95" s="16" t="s">
        <v>271</v>
      </c>
      <c r="I95" s="17" t="s">
        <v>270</v>
      </c>
      <c r="J95" s="16" t="s">
        <v>260</v>
      </c>
      <c r="K95" s="19">
        <f t="shared" si="1"/>
        <v>94</v>
      </c>
      <c r="L95" s="16" t="s">
        <v>17</v>
      </c>
      <c r="M95" s="17" t="s">
        <v>12</v>
      </c>
      <c r="N95" s="17" t="s">
        <v>11</v>
      </c>
      <c r="O95" s="17" t="s">
        <v>281</v>
      </c>
      <c r="P95" s="17" t="s">
        <v>282</v>
      </c>
      <c r="Q95" s="17" t="s">
        <v>15</v>
      </c>
      <c r="R95" s="17">
        <f>Tabla1[[#This Row],["id"]]</f>
        <v>94</v>
      </c>
      <c r="S95" s="17" t="str">
        <f>CONCATENATE(Tabla2[[#This Row],["]],Tabla1[[#This Row],[NOMBRE DEL PRODUCTO]],Tabla2[[#This Row],["]])</f>
        <v>"SOPORTE CON VENTOSA PARA AUTO"</v>
      </c>
      <c r="T95" s="17" t="str">
        <f>CONCATENATE(Tabla2[[#This Row],["]],Tabla1[[#This Row],[CATEGORIA]],Tabla2[[#This Row],["]])</f>
        <v>"ACCESORIOS VEHICULOS"</v>
      </c>
      <c r="U95" s="17">
        <f>Tabla1[[#This Row],[PRECIO]]</f>
        <v>50</v>
      </c>
      <c r="V95" s="17" t="str">
        <f>CONCATENATE(Tabla2[[#This Row],["]],Tabla1[[#This Row],[DESCRIPCION]],Tabla2[[#This Row],["]])</f>
        <v>"PRESENTACION EN CAJA"</v>
      </c>
      <c r="W9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ACESORIOS_VEHICULOS/94.png"</v>
      </c>
      <c r="X95" s="17">
        <v>142</v>
      </c>
      <c r="Y9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{"id":94,"name":"SOPORTE CON VENTOSA PARA AUTO","category":"ACCESORIOS VEHICULOS","price":50,"description":"PRESENTACION EN CAJA","image":"images/02. ACESORIOS_VEHICULOS/94.png","demand":142},</v>
      </c>
    </row>
    <row r="96" spans="2:25" x14ac:dyDescent="0.3">
      <c r="B96" s="8">
        <v>95</v>
      </c>
      <c r="C96" t="s">
        <v>156</v>
      </c>
      <c r="D96" t="s">
        <v>24</v>
      </c>
      <c r="E96" t="s">
        <v>143</v>
      </c>
      <c r="F96" s="7">
        <v>50</v>
      </c>
      <c r="H96" s="18" t="s">
        <v>271</v>
      </c>
      <c r="I96" s="19" t="s">
        <v>270</v>
      </c>
      <c r="J96" s="18" t="s">
        <v>264</v>
      </c>
      <c r="K96" s="19">
        <f t="shared" si="1"/>
        <v>95</v>
      </c>
      <c r="L96" s="18" t="s">
        <v>17</v>
      </c>
      <c r="M96" s="19" t="s">
        <v>12</v>
      </c>
      <c r="N96" s="19" t="s">
        <v>11</v>
      </c>
      <c r="O96" s="19" t="s">
        <v>281</v>
      </c>
      <c r="P96" s="19" t="s">
        <v>282</v>
      </c>
      <c r="Q96" s="19" t="s">
        <v>15</v>
      </c>
      <c r="R96" s="19">
        <f>Tabla1[[#This Row],["id"]]</f>
        <v>95</v>
      </c>
      <c r="S96" s="19" t="str">
        <f>CONCATENATE(Tabla2[[#This Row],["]],Tabla1[[#This Row],[NOMBRE DEL PRODUCTO]],Tabla2[[#This Row],["]])</f>
        <v>"FILTRO PURIFICADOR DE AGUA"</v>
      </c>
      <c r="T96" s="19" t="str">
        <f>CONCATENATE(Tabla2[[#This Row],["]],Tabla1[[#This Row],[CATEGORIA]],Tabla2[[#This Row],["]])</f>
        <v>"HOGAR"</v>
      </c>
      <c r="U96" s="19">
        <f>Tabla1[[#This Row],[PRECIO]]</f>
        <v>50</v>
      </c>
      <c r="V96" s="19" t="str">
        <f>CONCATENATE(Tabla2[[#This Row],["]],Tabla1[[#This Row],[DESCRIPCION]],Tabla2[[#This Row],["]])</f>
        <v>"VARIEDAD DE MODELOS"</v>
      </c>
      <c r="W9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HOGAR/95.png"</v>
      </c>
      <c r="X96" s="19">
        <v>143</v>
      </c>
      <c r="Y9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{"id":95,"name":"FILTRO PURIFICADOR DE AGUA","category":"HOGAR","price":50,"description":"VARIEDAD DE MODELOS","image":"images/06. HOGAR/95.png","demand":143},</v>
      </c>
    </row>
    <row r="97" spans="2:25" x14ac:dyDescent="0.3">
      <c r="B97" s="8">
        <v>96</v>
      </c>
      <c r="C97" t="s">
        <v>158</v>
      </c>
      <c r="D97" t="s">
        <v>24</v>
      </c>
      <c r="E97" t="s">
        <v>157</v>
      </c>
      <c r="F97" s="7">
        <v>50</v>
      </c>
      <c r="H97" s="16" t="s">
        <v>271</v>
      </c>
      <c r="I97" s="17" t="s">
        <v>270</v>
      </c>
      <c r="J97" s="16" t="s">
        <v>264</v>
      </c>
      <c r="K97" s="19">
        <f t="shared" si="1"/>
        <v>96</v>
      </c>
      <c r="L97" s="16" t="s">
        <v>17</v>
      </c>
      <c r="M97" s="17" t="s">
        <v>12</v>
      </c>
      <c r="N97" s="17" t="s">
        <v>11</v>
      </c>
      <c r="O97" s="17" t="s">
        <v>281</v>
      </c>
      <c r="P97" s="17" t="s">
        <v>282</v>
      </c>
      <c r="Q97" s="17" t="s">
        <v>15</v>
      </c>
      <c r="R97" s="17">
        <f>Tabla1[[#This Row],["id"]]</f>
        <v>96</v>
      </c>
      <c r="S97" s="17" t="str">
        <f>CONCATENATE(Tabla2[[#This Row],["]],Tabla1[[#This Row],[NOMBRE DEL PRODUCTO]],Tabla2[[#This Row],["]])</f>
        <v>"RIZADOR DE PESTAÑAS ELÉCTRICO"</v>
      </c>
      <c r="T97" s="17" t="str">
        <f>CONCATENATE(Tabla2[[#This Row],["]],Tabla1[[#This Row],[CATEGORIA]],Tabla2[[#This Row],["]])</f>
        <v>"HOGAR"</v>
      </c>
      <c r="U97" s="17">
        <f>Tabla1[[#This Row],[PRECIO]]</f>
        <v>50</v>
      </c>
      <c r="V97" s="17" t="str">
        <f>CONCATENATE(Tabla2[[#This Row],["]],Tabla1[[#This Row],[DESCRIPCION]],Tabla2[[#This Row],["]])</f>
        <v>"ADAPTABLE A CUALQUIER CAÑO"</v>
      </c>
      <c r="W9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HOGAR/96.png"</v>
      </c>
      <c r="X97" s="17">
        <v>144</v>
      </c>
      <c r="Y9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{"id":96,"name":"RIZADOR DE PESTAÑAS ELÉCTRICO","category":"HOGAR","price":50,"description":"ADAPTABLE A CUALQUIER CAÑO","image":"images/06. HOGAR/96.png","demand":144},</v>
      </c>
    </row>
    <row r="98" spans="2:25" x14ac:dyDescent="0.3">
      <c r="B98" s="8">
        <v>97</v>
      </c>
      <c r="C98" t="s">
        <v>160</v>
      </c>
      <c r="D98" t="s">
        <v>24</v>
      </c>
      <c r="E98" t="s">
        <v>159</v>
      </c>
      <c r="F98" s="7">
        <v>50</v>
      </c>
      <c r="H98" s="18" t="s">
        <v>271</v>
      </c>
      <c r="I98" s="19" t="s">
        <v>270</v>
      </c>
      <c r="J98" s="18" t="s">
        <v>264</v>
      </c>
      <c r="K98" s="19">
        <f t="shared" si="1"/>
        <v>97</v>
      </c>
      <c r="L98" s="18" t="s">
        <v>17</v>
      </c>
      <c r="M98" s="19" t="s">
        <v>12</v>
      </c>
      <c r="N98" s="19" t="s">
        <v>11</v>
      </c>
      <c r="O98" s="19" t="s">
        <v>281</v>
      </c>
      <c r="P98" s="19" t="s">
        <v>282</v>
      </c>
      <c r="Q98" s="19" t="s">
        <v>15</v>
      </c>
      <c r="R98" s="19">
        <f>Tabla1[[#This Row],["id"]]</f>
        <v>97</v>
      </c>
      <c r="S98" s="19" t="str">
        <f>CONCATENATE(Tabla2[[#This Row],["]],Tabla1[[#This Row],[NOMBRE DEL PRODUCTO]],Tabla2[[#This Row],["]])</f>
        <v>" MOSQUITERO DE TULL"</v>
      </c>
      <c r="T98" s="19" t="str">
        <f>CONCATENATE(Tabla2[[#This Row],["]],Tabla1[[#This Row],[CATEGORIA]],Tabla2[[#This Row],["]])</f>
        <v>"HOGAR"</v>
      </c>
      <c r="U98" s="19">
        <f>Tabla1[[#This Row],[PRECIO]]</f>
        <v>50</v>
      </c>
      <c r="V98" s="19" t="str">
        <f>CONCATENATE(Tabla2[[#This Row],["]],Tabla1[[#This Row],[DESCRIPCION]],Tabla2[[#This Row],["]])</f>
        <v>"PORTATIL Y LIGERO"</v>
      </c>
      <c r="W9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HOGAR/97.png"</v>
      </c>
      <c r="X98" s="19">
        <v>145</v>
      </c>
      <c r="Y9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{"id":97,"name":" MOSQUITERO DE TULL","category":"HOGAR","price":50,"description":"PORTATIL Y LIGERO","image":"images/06. HOGAR/97.png","demand":145},</v>
      </c>
    </row>
    <row r="99" spans="2:25" x14ac:dyDescent="0.3">
      <c r="B99" s="8">
        <v>98</v>
      </c>
      <c r="C99" t="s">
        <v>162</v>
      </c>
      <c r="D99" t="s">
        <v>79</v>
      </c>
      <c r="E99" t="s">
        <v>151</v>
      </c>
      <c r="F99" s="7">
        <v>50</v>
      </c>
      <c r="H99" s="16" t="s">
        <v>271</v>
      </c>
      <c r="I99" s="17" t="s">
        <v>270</v>
      </c>
      <c r="J99" s="16" t="s">
        <v>261</v>
      </c>
      <c r="K99" s="19">
        <f t="shared" si="1"/>
        <v>98</v>
      </c>
      <c r="L99" s="16" t="s">
        <v>17</v>
      </c>
      <c r="M99" s="17" t="s">
        <v>12</v>
      </c>
      <c r="N99" s="17" t="s">
        <v>11</v>
      </c>
      <c r="O99" s="17" t="s">
        <v>281</v>
      </c>
      <c r="P99" s="17" t="s">
        <v>282</v>
      </c>
      <c r="Q99" s="17" t="s">
        <v>15</v>
      </c>
      <c r="R99" s="17">
        <f>Tabla1[[#This Row],["id"]]</f>
        <v>98</v>
      </c>
      <c r="S99" s="17" t="str">
        <f>CONCATENATE(Tabla2[[#This Row],["]],Tabla1[[#This Row],[NOMBRE DEL PRODUCTO]],Tabla2[[#This Row],["]])</f>
        <v>"MASAJEADOR RELAX TONE"</v>
      </c>
      <c r="T99" s="17" t="str">
        <f>CONCATENATE(Tabla2[[#This Row],["]],Tabla1[[#This Row],[CATEGORIA]],Tabla2[[#This Row],["]])</f>
        <v>"CUIDADO PERSONAL"</v>
      </c>
      <c r="U99" s="17">
        <f>Tabla1[[#This Row],[PRECIO]]</f>
        <v>50</v>
      </c>
      <c r="V99" s="17" t="str">
        <f>CONCATENATE(Tabla2[[#This Row],["]],Tabla1[[#This Row],[DESCRIPCION]],Tabla2[[#This Row],["]])</f>
        <v>"CONTENIDO: 400ml"</v>
      </c>
      <c r="W9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CUIDADO_PERSONAL/98.png"</v>
      </c>
      <c r="X99" s="17">
        <v>146</v>
      </c>
      <c r="Y9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{"id":98,"name":"MASAJEADOR RELAX TONE","category":"CUIDADO PERSONAL","price":50,"description":"CONTENIDO: 400ml","image":"images/03. CUIDADO_PERSONAL/98.png","demand":146},</v>
      </c>
    </row>
    <row r="100" spans="2:25" x14ac:dyDescent="0.3">
      <c r="B100" s="8">
        <v>99</v>
      </c>
      <c r="C100" t="s">
        <v>164</v>
      </c>
      <c r="D100" t="s">
        <v>21</v>
      </c>
      <c r="E100" t="s">
        <v>153</v>
      </c>
      <c r="F100" s="7">
        <v>50</v>
      </c>
      <c r="H100" s="18" t="s">
        <v>271</v>
      </c>
      <c r="I100" s="19" t="s">
        <v>270</v>
      </c>
      <c r="J100" s="18" t="s">
        <v>262</v>
      </c>
      <c r="K100" s="19">
        <f t="shared" si="1"/>
        <v>99</v>
      </c>
      <c r="L100" s="18" t="s">
        <v>17</v>
      </c>
      <c r="M100" s="19" t="s">
        <v>12</v>
      </c>
      <c r="N100" s="19" t="s">
        <v>11</v>
      </c>
      <c r="O100" s="19" t="s">
        <v>281</v>
      </c>
      <c r="P100" s="19" t="s">
        <v>282</v>
      </c>
      <c r="Q100" s="19" t="s">
        <v>15</v>
      </c>
      <c r="R100" s="19">
        <f>Tabla1[[#This Row],["id"]]</f>
        <v>99</v>
      </c>
      <c r="S100" s="19" t="str">
        <f>CONCATENATE(Tabla2[[#This Row],["]],Tabla1[[#This Row],[NOMBRE DEL PRODUCTO]],Tabla2[[#This Row],["]])</f>
        <v>" FOCO SOLAR PELOTA"</v>
      </c>
      <c r="T100" s="19" t="str">
        <f>CONCATENATE(Tabla2[[#This Row],["]],Tabla1[[#This Row],[CATEGORIA]],Tabla2[[#This Row],["]])</f>
        <v>"ELECTRONICOS"</v>
      </c>
      <c r="U100" s="19">
        <f>Tabla1[[#This Row],[PRECIO]]</f>
        <v>50</v>
      </c>
      <c r="V100" s="19" t="str">
        <f>CONCATENATE(Tabla2[[#This Row],["]],Tabla1[[#This Row],[DESCRIPCION]],Tabla2[[#This Row],["]])</f>
        <v>"SE RECARGA CON ELECTRICIDAD Y ENERGIA SOLAR"</v>
      </c>
      <c r="W10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ELECTRONICOS/99.png"</v>
      </c>
      <c r="X100" s="19">
        <v>147</v>
      </c>
      <c r="Y10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{"id":99,"name":" FOCO SOLAR PELOTA","category":"ELECTRONICOS","price":50,"description":"SE RECARGA CON ELECTRICIDAD Y ENERGIA SOLAR","image":"images/04. ELECTRONICOS/99.png","demand":147},</v>
      </c>
    </row>
    <row r="101" spans="2:25" x14ac:dyDescent="0.3">
      <c r="B101" s="8">
        <v>100</v>
      </c>
      <c r="C101" t="s">
        <v>165</v>
      </c>
      <c r="D101" t="s">
        <v>21</v>
      </c>
      <c r="E101" t="s">
        <v>23</v>
      </c>
      <c r="F101" s="7">
        <v>50</v>
      </c>
      <c r="H101" s="16" t="s">
        <v>271</v>
      </c>
      <c r="I101" s="17" t="s">
        <v>270</v>
      </c>
      <c r="J101" s="16" t="s">
        <v>262</v>
      </c>
      <c r="K101" s="19">
        <f t="shared" si="1"/>
        <v>100</v>
      </c>
      <c r="L101" s="16" t="s">
        <v>17</v>
      </c>
      <c r="M101" s="17" t="s">
        <v>12</v>
      </c>
      <c r="N101" s="17" t="s">
        <v>11</v>
      </c>
      <c r="O101" s="17" t="s">
        <v>281</v>
      </c>
      <c r="P101" s="17" t="s">
        <v>282</v>
      </c>
      <c r="Q101" s="17" t="s">
        <v>15</v>
      </c>
      <c r="R101" s="17">
        <f>Tabla1[[#This Row],["id"]]</f>
        <v>100</v>
      </c>
      <c r="S101" s="17" t="str">
        <f>CONCATENATE(Tabla2[[#This Row],["]],Tabla1[[#This Row],[NOMBRE DEL PRODUCTO]],Tabla2[[#This Row],["]])</f>
        <v>"KIT DE 3 FOCOS LED"</v>
      </c>
      <c r="T101" s="17" t="str">
        <f>CONCATENATE(Tabla2[[#This Row],["]],Tabla1[[#This Row],[CATEGORIA]],Tabla2[[#This Row],["]])</f>
        <v>"ELECTRONICOS"</v>
      </c>
      <c r="U101" s="17">
        <f>Tabla1[[#This Row],[PRECIO]]</f>
        <v>50</v>
      </c>
      <c r="V101" s="17" t="str">
        <f>CONCATENATE(Tabla2[[#This Row],["]],Tabla1[[#This Row],[DESCRIPCION]],Tabla2[[#This Row],["]])</f>
        <v>"PRESENTACION EN CAJA"</v>
      </c>
      <c r="W10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ELECTRONICOS/100.png"</v>
      </c>
      <c r="X101" s="17">
        <v>148</v>
      </c>
      <c r="Y10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{"id":100,"name":"KIT DE 3 FOCOS LED","category":"ELECTRONICOS","price":50,"description":"PRESENTACION EN CAJA","image":"images/04. ELECTRONICOS/100.png","demand":148},</v>
      </c>
    </row>
    <row r="102" spans="2:25" x14ac:dyDescent="0.3">
      <c r="B102" s="8">
        <v>101</v>
      </c>
      <c r="C102" t="s">
        <v>167</v>
      </c>
      <c r="D102" t="s">
        <v>21</v>
      </c>
      <c r="E102" t="s">
        <v>166</v>
      </c>
      <c r="F102" s="7">
        <v>50</v>
      </c>
      <c r="H102" s="18" t="s">
        <v>271</v>
      </c>
      <c r="I102" s="19" t="s">
        <v>270</v>
      </c>
      <c r="J102" s="18" t="s">
        <v>262</v>
      </c>
      <c r="K102" s="19">
        <f t="shared" si="1"/>
        <v>101</v>
      </c>
      <c r="L102" s="18" t="s">
        <v>17</v>
      </c>
      <c r="M102" s="19" t="s">
        <v>12</v>
      </c>
      <c r="N102" s="19" t="s">
        <v>11</v>
      </c>
      <c r="O102" s="19" t="s">
        <v>281</v>
      </c>
      <c r="P102" s="19" t="s">
        <v>282</v>
      </c>
      <c r="Q102" s="19" t="s">
        <v>15</v>
      </c>
      <c r="R102" s="19">
        <f>Tabla1[[#This Row],["id"]]</f>
        <v>101</v>
      </c>
      <c r="S102" s="19" t="str">
        <f>CONCATENATE(Tabla2[[#This Row],["]],Tabla1[[#This Row],[NOMBRE DEL PRODUCTO]],Tabla2[[#This Row],["]])</f>
        <v>"RAQUETA ELÉCTRICA MATA MOSQUITOS"</v>
      </c>
      <c r="T102" s="19" t="str">
        <f>CONCATENATE(Tabla2[[#This Row],["]],Tabla1[[#This Row],[CATEGORIA]],Tabla2[[#This Row],["]])</f>
        <v>"ELECTRONICOS"</v>
      </c>
      <c r="U102" s="19">
        <f>Tabla1[[#This Row],[PRECIO]]</f>
        <v>50</v>
      </c>
      <c r="V102" s="19" t="str">
        <f>CONCATENATE(Tabla2[[#This Row],["]],Tabla1[[#This Row],[DESCRIPCION]],Tabla2[[#This Row],["]])</f>
        <v>"INCLUYE CONTROL"</v>
      </c>
      <c r="W10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ELECTRONICOS/101.png"</v>
      </c>
      <c r="X102" s="19">
        <v>149</v>
      </c>
      <c r="Y10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{"id":101,"name":"RAQUETA ELÉCTRICA MATA MOSQUITOS","category":"ELECTRONICOS","price":50,"description":"INCLUYE CONTROL","image":"images/04. ELECTRONICOS/101.png","demand":149},</v>
      </c>
    </row>
    <row r="103" spans="2:25" x14ac:dyDescent="0.3">
      <c r="B103" s="8">
        <v>102</v>
      </c>
      <c r="C103" t="s">
        <v>169</v>
      </c>
      <c r="D103" t="s">
        <v>170</v>
      </c>
      <c r="E103" s="9" t="s">
        <v>4</v>
      </c>
      <c r="F103" s="7">
        <v>50</v>
      </c>
      <c r="H103" s="16" t="s">
        <v>271</v>
      </c>
      <c r="I103" s="17" t="s">
        <v>270</v>
      </c>
      <c r="J103" s="16" t="s">
        <v>259</v>
      </c>
      <c r="K103" s="19">
        <f t="shared" si="1"/>
        <v>102</v>
      </c>
      <c r="L103" s="16" t="s">
        <v>17</v>
      </c>
      <c r="M103" s="17" t="s">
        <v>12</v>
      </c>
      <c r="N103" s="17" t="s">
        <v>11</v>
      </c>
      <c r="O103" s="17" t="s">
        <v>281</v>
      </c>
      <c r="P103" s="17" t="s">
        <v>282</v>
      </c>
      <c r="Q103" s="17" t="s">
        <v>15</v>
      </c>
      <c r="R103" s="17">
        <f>Tabla1[[#This Row],["id"]]</f>
        <v>102</v>
      </c>
      <c r="S103" s="17" t="str">
        <f>CONCATENATE(Tabla2[[#This Row],["]],Tabla1[[#This Row],[NOMBRE DEL PRODUCTO]],Tabla2[[#This Row],["]])</f>
        <v>"MORRAL ANTIR"</v>
      </c>
      <c r="T103" s="17" t="str">
        <f>CONCATENATE(Tabla2[[#This Row],["]],Tabla1[[#This Row],[CATEGORIA]],Tabla2[[#This Row],["]])</f>
        <v>"ACCESORIO PERSONAL"</v>
      </c>
      <c r="U103" s="17">
        <f>Tabla1[[#This Row],[PRECIO]]</f>
        <v>50</v>
      </c>
      <c r="V103" s="17" t="str">
        <f>CONCATENATE(Tabla2[[#This Row],["]],Tabla1[[#This Row],[DESCRIPCION]],Tabla2[[#This Row],["]])</f>
        <v>"description"</v>
      </c>
      <c r="W10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"images/01. ACCESORIO_PERSONAL/102.png"</v>
      </c>
      <c r="X103" s="17">
        <v>150</v>
      </c>
      <c r="Y10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{"id":102,"name":"MORRAL ANTIR","category":"ACCESORIO PERSONAL","price":50,"description":"description","image":"images/01. ACCESORIO_PERSONAL/102.png","demand":150},</v>
      </c>
    </row>
    <row r="104" spans="2:25" x14ac:dyDescent="0.3">
      <c r="B104" s="8">
        <v>103</v>
      </c>
      <c r="C104" t="s">
        <v>172</v>
      </c>
      <c r="D104" t="s">
        <v>24</v>
      </c>
      <c r="E104" t="s">
        <v>161</v>
      </c>
      <c r="F104" s="7">
        <v>50</v>
      </c>
      <c r="H104" s="18" t="s">
        <v>271</v>
      </c>
      <c r="I104" s="19" t="s">
        <v>270</v>
      </c>
      <c r="J104" s="18" t="s">
        <v>264</v>
      </c>
      <c r="K104" s="19">
        <f t="shared" si="1"/>
        <v>103</v>
      </c>
      <c r="L104" s="18" t="s">
        <v>17</v>
      </c>
      <c r="M104" s="19" t="s">
        <v>12</v>
      </c>
      <c r="N104" s="19" t="s">
        <v>11</v>
      </c>
      <c r="O104" s="19" t="s">
        <v>281</v>
      </c>
      <c r="P104" s="19" t="s">
        <v>282</v>
      </c>
      <c r="Q104" s="19" t="s">
        <v>15</v>
      </c>
      <c r="R104" s="19">
        <f>Tabla1[[#This Row],["id"]]</f>
        <v>103</v>
      </c>
      <c r="S104" s="19" t="str">
        <f>CONCATENATE(Tabla2[[#This Row],["]],Tabla1[[#This Row],[NOMBRE DEL PRODUCTO]],Tabla2[[#This Row],["]])</f>
        <v>"ZAPATERO ACRÍLICO 6 NIVELES"</v>
      </c>
      <c r="T104" s="19" t="str">
        <f>CONCATENATE(Tabla2[[#This Row],["]],Tabla1[[#This Row],[CATEGORIA]],Tabla2[[#This Row],["]])</f>
        <v>"HOGAR"</v>
      </c>
      <c r="U104" s="19">
        <f>Tabla1[[#This Row],[PRECIO]]</f>
        <v>50</v>
      </c>
      <c r="V104" s="19" t="str">
        <f>CONCATENATE(Tabla2[[#This Row],["]],Tabla1[[#This Row],[DESCRIPCION]],Tabla2[[#This Row],["]])</f>
        <v>"IDEAL PARA CAMA DE 1½ y 2 PLAZAS"</v>
      </c>
      <c r="W10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HOGAR/103.png"</v>
      </c>
      <c r="X104" s="19">
        <v>151</v>
      </c>
      <c r="Y10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{"id":103,"name":"ZAPATERO ACRÍLICO 6 NIVELES","category":"HOGAR","price":50,"description":"IDEAL PARA CAMA DE 1½ y 2 PLAZAS","image":"images/06. HOGAR/103.png","demand":151},</v>
      </c>
    </row>
    <row r="105" spans="2:25" x14ac:dyDescent="0.3">
      <c r="B105" s="8">
        <v>104</v>
      </c>
      <c r="C105" t="s">
        <v>173</v>
      </c>
      <c r="D105" t="s">
        <v>174</v>
      </c>
      <c r="E105" t="s">
        <v>212</v>
      </c>
      <c r="F105" s="7">
        <v>50</v>
      </c>
      <c r="H105" s="16" t="s">
        <v>271</v>
      </c>
      <c r="I105" s="17" t="s">
        <v>270</v>
      </c>
      <c r="J105" s="16" t="s">
        <v>266</v>
      </c>
      <c r="K105" s="19">
        <f t="shared" si="1"/>
        <v>104</v>
      </c>
      <c r="L105" s="16" t="s">
        <v>17</v>
      </c>
      <c r="M105" s="17" t="s">
        <v>12</v>
      </c>
      <c r="N105" s="17" t="s">
        <v>11</v>
      </c>
      <c r="O105" s="17" t="s">
        <v>281</v>
      </c>
      <c r="P105" s="17" t="s">
        <v>282</v>
      </c>
      <c r="Q105" s="17" t="s">
        <v>15</v>
      </c>
      <c r="R105" s="17">
        <f>Tabla1[[#This Row],["id"]]</f>
        <v>104</v>
      </c>
      <c r="S105" s="17" t="str">
        <f>CONCATENATE(Tabla2[[#This Row],["]],Tabla1[[#This Row],[NOMBRE DEL PRODUCTO]],Tabla2[[#This Row],["]])</f>
        <v>"SCOOTER CON LUCES PARA NIÑOS"</v>
      </c>
      <c r="T105" s="17" t="str">
        <f>CONCATENATE(Tabla2[[#This Row],["]],Tabla1[[#This Row],[CATEGORIA]],Tabla2[[#This Row],["]])</f>
        <v>"NIÑOS"</v>
      </c>
      <c r="U105" s="17">
        <f>Tabla1[[#This Row],[PRECIO]]</f>
        <v>50</v>
      </c>
      <c r="V105" s="17" t="str">
        <f>CONCATENATE(Tabla2[[#This Row],["]],Tabla1[[#This Row],[DESCRIPCION]],Tabla2[[#This Row],["]])</f>
        <v>"MAQUINA PROFESIONAL INALÁMBRICA RECARGABLE"</v>
      </c>
      <c r="W10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NIÑOS/104.png"</v>
      </c>
      <c r="X105" s="17">
        <v>152</v>
      </c>
      <c r="Y10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{"id":104,"name":"SCOOTER CON LUCES PARA NIÑOS","category":"NIÑOS","price":50,"description":"MAQUINA PROFESIONAL INALÁMBRICA RECARGABLE","image":"images/08. NIÑOS/104.png","demand":152},</v>
      </c>
    </row>
    <row r="106" spans="2:25" x14ac:dyDescent="0.3">
      <c r="B106" s="8">
        <v>105</v>
      </c>
      <c r="C106" t="s">
        <v>176</v>
      </c>
      <c r="D106" t="s">
        <v>24</v>
      </c>
      <c r="E106" t="s">
        <v>23</v>
      </c>
      <c r="F106" s="7">
        <v>50</v>
      </c>
      <c r="H106" s="18" t="s">
        <v>271</v>
      </c>
      <c r="I106" s="19" t="s">
        <v>270</v>
      </c>
      <c r="J106" s="18" t="s">
        <v>264</v>
      </c>
      <c r="K106" s="19">
        <f t="shared" si="1"/>
        <v>105</v>
      </c>
      <c r="L106" s="18" t="s">
        <v>17</v>
      </c>
      <c r="M106" s="19" t="s">
        <v>12</v>
      </c>
      <c r="N106" s="19" t="s">
        <v>11</v>
      </c>
      <c r="O106" s="19" t="s">
        <v>281</v>
      </c>
      <c r="P106" s="19" t="s">
        <v>282</v>
      </c>
      <c r="Q106" s="19" t="s">
        <v>15</v>
      </c>
      <c r="R106" s="19">
        <f>Tabla1[[#This Row],["id"]]</f>
        <v>105</v>
      </c>
      <c r="S106" s="19" t="str">
        <f>CONCATENATE(Tabla2[[#This Row],["]],Tabla1[[#This Row],[NOMBRE DEL PRODUCTO]],Tabla2[[#This Row],["]])</f>
        <v>"RACK DE TV FIJO"</v>
      </c>
      <c r="T106" s="19" t="str">
        <f>CONCATENATE(Tabla2[[#This Row],["]],Tabla1[[#This Row],[CATEGORIA]],Tabla2[[#This Row],["]])</f>
        <v>"HOGAR"</v>
      </c>
      <c r="U106" s="19">
        <f>Tabla1[[#This Row],[PRECIO]]</f>
        <v>50</v>
      </c>
      <c r="V106" s="19" t="str">
        <f>CONCATENATE(Tabla2[[#This Row],["]],Tabla1[[#This Row],[DESCRIPCION]],Tabla2[[#This Row],["]])</f>
        <v>"PRESENTACION EN CAJA"</v>
      </c>
      <c r="W10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HOGAR/105.png"</v>
      </c>
      <c r="X106" s="19">
        <v>153</v>
      </c>
      <c r="Y10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{"id":105,"name":"RACK DE TV FIJO","category":"HOGAR","price":50,"description":"PRESENTACION EN CAJA","image":"images/06. HOGAR/105.png","demand":153},</v>
      </c>
    </row>
    <row r="107" spans="2:25" s="11" customFormat="1" x14ac:dyDescent="0.3">
      <c r="B107" s="8">
        <v>106</v>
      </c>
      <c r="C107" s="11" t="s">
        <v>178</v>
      </c>
      <c r="D107" s="11" t="s">
        <v>21</v>
      </c>
      <c r="E107" t="s">
        <v>168</v>
      </c>
      <c r="F107" s="7">
        <v>50</v>
      </c>
      <c r="G107" s="15"/>
      <c r="H107" s="16" t="s">
        <v>271</v>
      </c>
      <c r="I107" s="17" t="s">
        <v>270</v>
      </c>
      <c r="J107" s="16" t="s">
        <v>262</v>
      </c>
      <c r="K107" s="19">
        <f t="shared" si="1"/>
        <v>106</v>
      </c>
      <c r="L107" s="20" t="s">
        <v>17</v>
      </c>
      <c r="M107" s="17" t="s">
        <v>12</v>
      </c>
      <c r="N107" s="17" t="s">
        <v>11</v>
      </c>
      <c r="O107" s="17" t="s">
        <v>281</v>
      </c>
      <c r="P107" s="17" t="s">
        <v>282</v>
      </c>
      <c r="Q107" s="17" t="s">
        <v>15</v>
      </c>
      <c r="R107" s="17">
        <f>Tabla1[[#This Row],["id"]]</f>
        <v>106</v>
      </c>
      <c r="S107" s="17" t="str">
        <f>CONCATENATE(Tabla2[[#This Row],["]],Tabla1[[#This Row],[NOMBRE DEL PRODUCTO]],Tabla2[[#This Row],["]])</f>
        <v>"MINI PROYECTOR SMART"</v>
      </c>
      <c r="T107" s="17" t="str">
        <f>CONCATENATE(Tabla2[[#This Row],["]],Tabla1[[#This Row],[CATEGORIA]],Tabla2[[#This Row],["]])</f>
        <v>"ELECTRONICOS"</v>
      </c>
      <c r="U107" s="17">
        <f>Tabla1[[#This Row],[PRECIO]]</f>
        <v>50</v>
      </c>
      <c r="V107" s="17" t="str">
        <f>CONCATENATE(Tabla2[[#This Row],["]],Tabla1[[#This Row],[DESCRIPCION]],Tabla2[[#This Row],["]])</f>
        <v>"IDEAL PARAMOSQUITOS Y ZANCUDOS VARIEDAD DE COLORES"</v>
      </c>
      <c r="W10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ELECTRONICOS/106.png"</v>
      </c>
      <c r="X107" s="17">
        <v>200</v>
      </c>
      <c r="Y10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{"id":106,"name":"MINI PROYECTOR SMART","category":"ELECTRONICOS","price":50,"description":"IDEAL PARAMOSQUITOS Y ZANCUDOS VARIEDAD DE COLORES","image":"images/04. ELECTRONICOS/106.png","demand":200},</v>
      </c>
    </row>
    <row r="108" spans="2:25" x14ac:dyDescent="0.3">
      <c r="B108" s="8">
        <v>107</v>
      </c>
      <c r="C108" t="s">
        <v>180</v>
      </c>
      <c r="D108" t="s">
        <v>79</v>
      </c>
      <c r="E108" t="s">
        <v>163</v>
      </c>
      <c r="F108" s="7">
        <v>50</v>
      </c>
      <c r="H108" s="18" t="s">
        <v>271</v>
      </c>
      <c r="I108" s="19" t="s">
        <v>270</v>
      </c>
      <c r="J108" s="18" t="s">
        <v>261</v>
      </c>
      <c r="K108" s="19">
        <f t="shared" si="1"/>
        <v>107</v>
      </c>
      <c r="L108" s="18" t="s">
        <v>17</v>
      </c>
      <c r="M108" s="19" t="s">
        <v>12</v>
      </c>
      <c r="N108" s="19" t="s">
        <v>11</v>
      </c>
      <c r="O108" s="19" t="s">
        <v>281</v>
      </c>
      <c r="P108" s="19" t="s">
        <v>282</v>
      </c>
      <c r="Q108" s="19" t="s">
        <v>15</v>
      </c>
      <c r="R108" s="19">
        <f>Tabla1[[#This Row],["id"]]</f>
        <v>107</v>
      </c>
      <c r="S108" s="19" t="str">
        <f>CONCATENATE(Tabla2[[#This Row],["]],Tabla1[[#This Row],[NOMBRE DEL PRODUCTO]],Tabla2[[#This Row],["]])</f>
        <v>"IRRIGADOR DENTAL"</v>
      </c>
      <c r="T108" s="19" t="str">
        <f>CONCATENATE(Tabla2[[#This Row],["]],Tabla1[[#This Row],[CATEGORIA]],Tabla2[[#This Row],["]])</f>
        <v>"CUIDADO PERSONAL"</v>
      </c>
      <c r="U108" s="19">
        <f>Tabla1[[#This Row],[PRECIO]]</f>
        <v>50</v>
      </c>
      <c r="V108" s="19" t="str">
        <f>CONCATENATE(Tabla2[[#This Row],["]],Tabla1[[#This Row],[DESCRIPCION]],Tabla2[[#This Row],["]])</f>
        <v>"ALIVIA TENSIONES Y CONTRACTURAS MUSCULARES"</v>
      </c>
      <c r="W10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CUIDADO_PERSONAL/107.png"</v>
      </c>
      <c r="X108" s="19">
        <v>80</v>
      </c>
      <c r="Y10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{"id":107,"name":"IRRIGADOR DENTAL","category":"CUIDADO PERSONAL","price":50,"description":"ALIVIA TENSIONES Y CONTRACTURAS MUSCULARES","image":"images/03. CUIDADO_PERSONAL/107.png","demand":80},</v>
      </c>
    </row>
    <row r="109" spans="2:25" x14ac:dyDescent="0.3">
      <c r="B109" s="8">
        <v>108</v>
      </c>
      <c r="C109" t="s">
        <v>182</v>
      </c>
      <c r="D109" t="s">
        <v>96</v>
      </c>
      <c r="E109" t="s">
        <v>110</v>
      </c>
      <c r="F109" s="7">
        <v>50</v>
      </c>
      <c r="H109" s="16" t="s">
        <v>271</v>
      </c>
      <c r="I109" s="17" t="s">
        <v>270</v>
      </c>
      <c r="J109" s="16" t="s">
        <v>263</v>
      </c>
      <c r="K109" s="19">
        <f t="shared" si="1"/>
        <v>108</v>
      </c>
      <c r="L109" s="16" t="s">
        <v>17</v>
      </c>
      <c r="M109" s="17" t="s">
        <v>12</v>
      </c>
      <c r="N109" s="17" t="s">
        <v>11</v>
      </c>
      <c r="O109" s="17" t="s">
        <v>281</v>
      </c>
      <c r="P109" s="17" t="s">
        <v>282</v>
      </c>
      <c r="Q109" s="17" t="s">
        <v>15</v>
      </c>
      <c r="R109" s="17">
        <f>Tabla1[[#This Row],["id"]]</f>
        <v>108</v>
      </c>
      <c r="S109" s="17" t="str">
        <f>CONCATENATE(Tabla2[[#This Row],["]],Tabla1[[#This Row],[NOMBRE DEL PRODUCTO]],Tabla2[[#This Row],["]])</f>
        <v>"SET DE HERRAMIENTAS DE 40 PCS"</v>
      </c>
      <c r="T109" s="17" t="str">
        <f>CONCATENATE(Tabla2[[#This Row],["]],Tabla1[[#This Row],[CATEGORIA]],Tabla2[[#This Row],["]])</f>
        <v>"HERRAMIENTAS"</v>
      </c>
      <c r="U109" s="17">
        <f>Tabla1[[#This Row],[PRECIO]]</f>
        <v>50</v>
      </c>
      <c r="V109" s="17" t="str">
        <f>CONCATENATE(Tabla2[[#This Row],["]],Tabla1[[#This Row],[DESCRIPCION]],Tabla2[[#This Row],["]])</f>
        <v>"PARA PISTOLA A PRESIÓN"</v>
      </c>
      <c r="W10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HERRAMIENTAS/108.png"</v>
      </c>
      <c r="X109" s="17">
        <v>81</v>
      </c>
      <c r="Y10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{"id":108,"name":"SET DE HERRAMIENTAS DE 40 PCS","category":"HERRAMIENTAS","price":50,"description":"PARA PISTOLA A PRESIÓN","image":"images/05. HERRAMIENTAS/108.png","demand":81},</v>
      </c>
    </row>
    <row r="110" spans="2:25" x14ac:dyDescent="0.3">
      <c r="B110" s="8">
        <v>109</v>
      </c>
      <c r="C110" t="s">
        <v>184</v>
      </c>
      <c r="D110" t="s">
        <v>21</v>
      </c>
      <c r="E110" s="11" t="s">
        <v>179</v>
      </c>
      <c r="F110" s="7">
        <v>50</v>
      </c>
      <c r="H110" s="18" t="s">
        <v>271</v>
      </c>
      <c r="I110" s="19" t="s">
        <v>270</v>
      </c>
      <c r="J110" s="18" t="s">
        <v>262</v>
      </c>
      <c r="K110" s="19">
        <f t="shared" si="1"/>
        <v>109</v>
      </c>
      <c r="L110" s="18" t="s">
        <v>17</v>
      </c>
      <c r="M110" s="19" t="s">
        <v>12</v>
      </c>
      <c r="N110" s="19" t="s">
        <v>11</v>
      </c>
      <c r="O110" s="19" t="s">
        <v>281</v>
      </c>
      <c r="P110" s="19" t="s">
        <v>282</v>
      </c>
      <c r="Q110" s="19" t="s">
        <v>15</v>
      </c>
      <c r="R110" s="19">
        <f>Tabla1[[#This Row],["id"]]</f>
        <v>109</v>
      </c>
      <c r="S110" s="19" t="str">
        <f>CONCATENATE(Tabla2[[#This Row],["]],Tabla1[[#This Row],[NOMBRE DEL PRODUCTO]],Tabla2[[#This Row],["]])</f>
        <v>"PARCHE MASAJEADOR MARIPOSA"</v>
      </c>
      <c r="T110" s="19" t="str">
        <f>CONCATENATE(Tabla2[[#This Row],["]],Tabla1[[#This Row],[CATEGORIA]],Tabla2[[#This Row],["]])</f>
        <v>"ELECTRONICOS"</v>
      </c>
      <c r="U110" s="19">
        <f>Tabla1[[#This Row],[PRECIO]]</f>
        <v>50</v>
      </c>
      <c r="V110" s="19" t="str">
        <f>CONCATENATE(Tabla2[[#This Row],["]],Tabla1[[#This Row],[DESCRIPCION]],Tabla2[[#This Row],["]])</f>
        <v>"GIRA 180°, WIFI Y BLUETOOTH, RESOLUCIÓN DE 1280X720, CON ANDROID Y NETFLIX"</v>
      </c>
      <c r="W11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ELECTRONICOS/109.png"</v>
      </c>
      <c r="X110" s="19">
        <v>82</v>
      </c>
      <c r="Y11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{"id":109,"name":"PARCHE MASAJEADOR MARIPOSA","category":"ELECTRONICOS","price":50,"description":"GIRA 180°, WIFI Y BLUETOOTH, RESOLUCIÓN DE 1280X720, CON ANDROID Y NETFLIX","image":"images/04. ELECTRONICOS/109.png","demand":82},</v>
      </c>
    </row>
    <row r="111" spans="2:25" x14ac:dyDescent="0.3">
      <c r="B111" s="8">
        <v>110</v>
      </c>
      <c r="C111" t="s">
        <v>186</v>
      </c>
      <c r="D111" t="s">
        <v>24</v>
      </c>
      <c r="E111" t="s">
        <v>177</v>
      </c>
      <c r="F111" s="7">
        <v>50</v>
      </c>
      <c r="H111" s="16" t="s">
        <v>271</v>
      </c>
      <c r="I111" s="17" t="s">
        <v>270</v>
      </c>
      <c r="J111" s="16" t="s">
        <v>264</v>
      </c>
      <c r="K111" s="19">
        <f t="shared" si="1"/>
        <v>110</v>
      </c>
      <c r="L111" s="16" t="s">
        <v>17</v>
      </c>
      <c r="M111" s="17" t="s">
        <v>12</v>
      </c>
      <c r="N111" s="17" t="s">
        <v>11</v>
      </c>
      <c r="O111" s="17" t="s">
        <v>281</v>
      </c>
      <c r="P111" s="17" t="s">
        <v>282</v>
      </c>
      <c r="Q111" s="17" t="s">
        <v>15</v>
      </c>
      <c r="R111" s="17">
        <f>Tabla1[[#This Row],["id"]]</f>
        <v>110</v>
      </c>
      <c r="S111" s="17" t="str">
        <f>CONCATENATE(Tabla2[[#This Row],["]],Tabla1[[#This Row],[NOMBRE DEL PRODUCTO]],Tabla2[[#This Row],["]])</f>
        <v>"CAÑO CALENTADOR ELÉCTRICO"</v>
      </c>
      <c r="T111" s="17" t="str">
        <f>CONCATENATE(Tabla2[[#This Row],["]],Tabla1[[#This Row],[CATEGORIA]],Tabla2[[#This Row],["]])</f>
        <v>"HOGAR"</v>
      </c>
      <c r="U111" s="17">
        <f>Tabla1[[#This Row],[PRECIO]]</f>
        <v>50</v>
      </c>
      <c r="V111" s="17" t="str">
        <f>CONCATENATE(Tabla2[[#This Row],["]],Tabla1[[#This Row],[DESCRIPCION]],Tabla2[[#This Row],["]])</f>
        <v>"MATERIAL: METAL RESISTENTE"</v>
      </c>
      <c r="W11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HOGAR/110.png"</v>
      </c>
      <c r="X111" s="17">
        <v>83</v>
      </c>
      <c r="Y11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{"id":110,"name":"CAÑO CALENTADOR ELÉCTRICO","category":"HOGAR","price":50,"description":"MATERIAL: METAL RESISTENTE","image":"images/06. HOGAR/110.png","demand":83},</v>
      </c>
    </row>
    <row r="112" spans="2:25" x14ac:dyDescent="0.3">
      <c r="B112" s="8">
        <v>111</v>
      </c>
      <c r="C112" t="s">
        <v>188</v>
      </c>
      <c r="D112" t="s">
        <v>24</v>
      </c>
      <c r="E112" t="s">
        <v>187</v>
      </c>
      <c r="F112" s="7">
        <v>50</v>
      </c>
      <c r="H112" s="18" t="s">
        <v>271</v>
      </c>
      <c r="I112" s="19" t="s">
        <v>270</v>
      </c>
      <c r="J112" s="18" t="s">
        <v>264</v>
      </c>
      <c r="K112" s="19">
        <f t="shared" si="1"/>
        <v>111</v>
      </c>
      <c r="L112" s="18" t="s">
        <v>17</v>
      </c>
      <c r="M112" s="19" t="s">
        <v>12</v>
      </c>
      <c r="N112" s="19" t="s">
        <v>11</v>
      </c>
      <c r="O112" s="19" t="s">
        <v>281</v>
      </c>
      <c r="P112" s="19" t="s">
        <v>282</v>
      </c>
      <c r="Q112" s="19" t="s">
        <v>15</v>
      </c>
      <c r="R112" s="19">
        <f>Tabla1[[#This Row],["id"]]</f>
        <v>111</v>
      </c>
      <c r="S112" s="19" t="str">
        <f>CONCATENATE(Tabla2[[#This Row],["]],Tabla1[[#This Row],[NOMBRE DEL PRODUCTO]],Tabla2[[#This Row],["]])</f>
        <v>"ROPERO DOS CUERPOS"</v>
      </c>
      <c r="T112" s="19" t="str">
        <f>CONCATENATE(Tabla2[[#This Row],["]],Tabla1[[#This Row],[CATEGORIA]],Tabla2[[#This Row],["]])</f>
        <v>"HOGAR"</v>
      </c>
      <c r="U112" s="19">
        <f>Tabla1[[#This Row],[PRECIO]]</f>
        <v>50</v>
      </c>
      <c r="V112" s="19" t="str">
        <f>CONCATENATE(Tabla2[[#This Row],["]],Tabla1[[#This Row],[DESCRIPCION]],Tabla2[[#This Row],["]])</f>
        <v>"MUY FACIL DE INSTALAR"</v>
      </c>
      <c r="W11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HOGAR/111.png"</v>
      </c>
      <c r="X112" s="19">
        <v>84</v>
      </c>
      <c r="Y11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{"id":111,"name":"ROPERO DOS CUERPOS","category":"HOGAR","price":50,"description":"MUY FACIL DE INSTALAR","image":"images/06. HOGAR/111.png","demand":84},</v>
      </c>
    </row>
    <row r="113" spans="2:25" x14ac:dyDescent="0.3">
      <c r="B113" s="8">
        <v>112</v>
      </c>
      <c r="C113" t="s">
        <v>190</v>
      </c>
      <c r="D113" t="s">
        <v>96</v>
      </c>
      <c r="E113" t="s">
        <v>183</v>
      </c>
      <c r="F113" s="7">
        <v>50</v>
      </c>
      <c r="H113" s="16" t="s">
        <v>271</v>
      </c>
      <c r="I113" s="17" t="s">
        <v>270</v>
      </c>
      <c r="J113" s="16" t="s">
        <v>263</v>
      </c>
      <c r="K113" s="19">
        <f t="shared" si="1"/>
        <v>112</v>
      </c>
      <c r="L113" s="16" t="s">
        <v>17</v>
      </c>
      <c r="M113" s="17" t="s">
        <v>12</v>
      </c>
      <c r="N113" s="17" t="s">
        <v>11</v>
      </c>
      <c r="O113" s="17" t="s">
        <v>281</v>
      </c>
      <c r="P113" s="17" t="s">
        <v>282</v>
      </c>
      <c r="Q113" s="17" t="s">
        <v>15</v>
      </c>
      <c r="R113" s="17">
        <f>Tabla1[[#This Row],["id"]]</f>
        <v>112</v>
      </c>
      <c r="S113" s="17" t="str">
        <f>CONCATENATE(Tabla2[[#This Row],["]],Tabla1[[#This Row],[NOMBRE DEL PRODUCTO]],Tabla2[[#This Row],["]])</f>
        <v>"SIERRA ELÉCTRICA INALÁMBRICA 24V"</v>
      </c>
      <c r="T113" s="17" t="str">
        <f>CONCATENATE(Tabla2[[#This Row],["]],Tabla1[[#This Row],[CATEGORIA]],Tabla2[[#This Row],["]])</f>
        <v>"HERRAMIENTAS"</v>
      </c>
      <c r="U113" s="17">
        <f>Tabla1[[#This Row],[PRECIO]]</f>
        <v>50</v>
      </c>
      <c r="V113" s="17" t="str">
        <f>CONCATENATE(Tabla2[[#This Row],["]],Tabla1[[#This Row],[DESCRIPCION]],Tabla2[[#This Row],["]])</f>
        <v>"KIT DE 40 PIEZAS"</v>
      </c>
      <c r="W11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HERRAMIENTAS/112.png"</v>
      </c>
      <c r="X113" s="17">
        <v>85</v>
      </c>
      <c r="Y11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{"id":112,"name":"SIERRA ELÉCTRICA INALÁMBRICA 24V","category":"HERRAMIENTAS","price":50,"description":"KIT DE 40 PIEZAS","image":"images/05. HERRAMIENTAS/112.png","demand":85},</v>
      </c>
    </row>
    <row r="114" spans="2:25" x14ac:dyDescent="0.3">
      <c r="B114" s="8">
        <v>113</v>
      </c>
      <c r="C114" t="s">
        <v>192</v>
      </c>
      <c r="D114" t="s">
        <v>24</v>
      </c>
      <c r="E114" t="s">
        <v>189</v>
      </c>
      <c r="F114" s="7">
        <v>50</v>
      </c>
      <c r="H114" s="18" t="s">
        <v>271</v>
      </c>
      <c r="I114" s="19" t="s">
        <v>270</v>
      </c>
      <c r="J114" s="18" t="s">
        <v>264</v>
      </c>
      <c r="K114" s="19">
        <f t="shared" si="1"/>
        <v>113</v>
      </c>
      <c r="L114" s="18" t="s">
        <v>17</v>
      </c>
      <c r="M114" s="19" t="s">
        <v>12</v>
      </c>
      <c r="N114" s="19" t="s">
        <v>11</v>
      </c>
      <c r="O114" s="19" t="s">
        <v>281</v>
      </c>
      <c r="P114" s="19" t="s">
        <v>282</v>
      </c>
      <c r="Q114" s="19" t="s">
        <v>15</v>
      </c>
      <c r="R114" s="19">
        <f>Tabla1[[#This Row],["id"]]</f>
        <v>113</v>
      </c>
      <c r="S114" s="19" t="str">
        <f>CONCATENATE(Tabla2[[#This Row],["]],Tabla1[[#This Row],[NOMBRE DEL PRODUCTO]],Tabla2[[#This Row],["]])</f>
        <v>"BURLETE PARA PUERTA"</v>
      </c>
      <c r="T114" s="19" t="str">
        <f>CONCATENATE(Tabla2[[#This Row],["]],Tabla1[[#This Row],[CATEGORIA]],Tabla2[[#This Row],["]])</f>
        <v>"HOGAR"</v>
      </c>
      <c r="U114" s="19">
        <f>Tabla1[[#This Row],[PRECIO]]</f>
        <v>50</v>
      </c>
      <c r="V114" s="19" t="str">
        <f>CONCATENATE(Tabla2[[#This Row],["]],Tabla1[[#This Row],[DESCRIPCION]],Tabla2[[#This Row],["]])</f>
        <v>"DE FÁCIL INSTALACIÓN"</v>
      </c>
      <c r="W11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HOGAR/113.png"</v>
      </c>
      <c r="X114" s="19">
        <v>86</v>
      </c>
      <c r="Y11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{"id":113,"name":"BURLETE PARA PUERTA","category":"HOGAR","price":50,"description":"DE FÁCIL INSTALACIÓN","image":"images/06. HOGAR/113.png","demand":86},</v>
      </c>
    </row>
    <row r="115" spans="2:25" x14ac:dyDescent="0.3">
      <c r="B115" s="8">
        <v>114</v>
      </c>
      <c r="C115" t="s">
        <v>193</v>
      </c>
      <c r="D115" t="s">
        <v>79</v>
      </c>
      <c r="E115" s="12" t="s">
        <v>181</v>
      </c>
      <c r="F115" s="7">
        <v>50</v>
      </c>
      <c r="H115" s="16" t="s">
        <v>271</v>
      </c>
      <c r="I115" s="17" t="s">
        <v>270</v>
      </c>
      <c r="J115" s="16" t="s">
        <v>261</v>
      </c>
      <c r="K115" s="19">
        <f t="shared" si="1"/>
        <v>114</v>
      </c>
      <c r="L115" s="16" t="s">
        <v>17</v>
      </c>
      <c r="M115" s="17" t="s">
        <v>12</v>
      </c>
      <c r="N115" s="17" t="s">
        <v>11</v>
      </c>
      <c r="O115" s="17" t="s">
        <v>281</v>
      </c>
      <c r="P115" s="17" t="s">
        <v>282</v>
      </c>
      <c r="Q115" s="17" t="s">
        <v>15</v>
      </c>
      <c r="R115" s="17">
        <f>Tabla1[[#This Row],["id"]]</f>
        <v>114</v>
      </c>
      <c r="S115" s="17" t="str">
        <f>CONCATENATE(Tabla2[[#This Row],["]],Tabla1[[#This Row],[NOMBRE DEL PRODUCTO]],Tabla2[[#This Row],["]])</f>
        <v>"CORRECTOR DE POSTURA CON VARILLAS"</v>
      </c>
      <c r="T115" s="17" t="str">
        <f>CONCATENATE(Tabla2[[#This Row],["]],Tabla1[[#This Row],[CATEGORIA]],Tabla2[[#This Row],["]])</f>
        <v>"CUIDADO PERSONAL"</v>
      </c>
      <c r="U115" s="17">
        <f>Tabla1[[#This Row],[PRECIO]]</f>
        <v>50</v>
      </c>
      <c r="V115" s="17" t="str">
        <f>CONCATENATE(Tabla2[[#This Row],["]],Tabla1[[#This Row],[DESCRIPCION]],Tabla2[[#This Row],["]])</f>
        <v>"TIEMPO DE TRABAJO: 4 horas"</v>
      </c>
      <c r="W11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CUIDADO_PERSONAL/114.png"</v>
      </c>
      <c r="X115" s="17">
        <v>87</v>
      </c>
      <c r="Y11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{"id":114,"name":"CORRECTOR DE POSTURA CON VARILLAS","category":"CUIDADO PERSONAL","price":50,"description":"TIEMPO DE TRABAJO: 4 horas","image":"images/03. CUIDADO_PERSONAL/114.png","demand":87},</v>
      </c>
    </row>
    <row r="116" spans="2:25" x14ac:dyDescent="0.3">
      <c r="B116" s="8">
        <v>115</v>
      </c>
      <c r="C116" t="s">
        <v>195</v>
      </c>
      <c r="D116" t="s">
        <v>79</v>
      </c>
      <c r="E116" t="s">
        <v>194</v>
      </c>
      <c r="F116" s="7">
        <v>50</v>
      </c>
      <c r="H116" s="18" t="s">
        <v>271</v>
      </c>
      <c r="I116" s="19" t="s">
        <v>270</v>
      </c>
      <c r="J116" s="18" t="s">
        <v>261</v>
      </c>
      <c r="K116" s="19">
        <f t="shared" si="1"/>
        <v>115</v>
      </c>
      <c r="L116" s="18" t="s">
        <v>17</v>
      </c>
      <c r="M116" s="19" t="s">
        <v>12</v>
      </c>
      <c r="N116" s="19" t="s">
        <v>11</v>
      </c>
      <c r="O116" s="19" t="s">
        <v>281</v>
      </c>
      <c r="P116" s="19" t="s">
        <v>282</v>
      </c>
      <c r="Q116" s="19" t="s">
        <v>15</v>
      </c>
      <c r="R116" s="19">
        <f>Tabla1[[#This Row],["id"]]</f>
        <v>115</v>
      </c>
      <c r="S116" s="19" t="str">
        <f>CONCATENATE(Tabla2[[#This Row],["]],Tabla1[[#This Row],[NOMBRE DEL PRODUCTO]],Tabla2[[#This Row],["]])</f>
        <v>"ALMOHADA GEL VISCOELÁSTICA "</v>
      </c>
      <c r="T116" s="19" t="str">
        <f>CONCATENATE(Tabla2[[#This Row],["]],Tabla1[[#This Row],[CATEGORIA]],Tabla2[[#This Row],["]])</f>
        <v>"CUIDADO PERSONAL"</v>
      </c>
      <c r="U116" s="19">
        <f>Tabla1[[#This Row],[PRECIO]]</f>
        <v>50</v>
      </c>
      <c r="V116" s="19" t="str">
        <f>CONCATENATE(Tabla2[[#This Row],["]],Tabla1[[#This Row],[DESCRIPCION]],Tabla2[[#This Row],["]])</f>
        <v>"TALLAS:L-XL- XXL -XXXL"</v>
      </c>
      <c r="W11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CUIDADO_PERSONAL/115.png"</v>
      </c>
      <c r="X116" s="19">
        <v>88</v>
      </c>
      <c r="Y11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{"id":115,"name":"ALMOHADA GEL VISCOELÁSTICA ","category":"CUIDADO PERSONAL","price":50,"description":"TALLAS:L-XL- XXL -XXXL","image":"images/03. CUIDADO_PERSONAL/115.png","demand":88},</v>
      </c>
    </row>
    <row r="117" spans="2:25" x14ac:dyDescent="0.3">
      <c r="B117" s="8">
        <v>116</v>
      </c>
      <c r="C117" t="s">
        <v>197</v>
      </c>
      <c r="D117" t="s">
        <v>127</v>
      </c>
      <c r="E117" t="s">
        <v>155</v>
      </c>
      <c r="F117" s="7">
        <v>50</v>
      </c>
      <c r="H117" s="16" t="s">
        <v>271</v>
      </c>
      <c r="I117" s="17" t="s">
        <v>270</v>
      </c>
      <c r="J117" s="16" t="s">
        <v>260</v>
      </c>
      <c r="K117" s="19">
        <f t="shared" si="1"/>
        <v>116</v>
      </c>
      <c r="L117" s="16" t="s">
        <v>17</v>
      </c>
      <c r="M117" s="17" t="s">
        <v>12</v>
      </c>
      <c r="N117" s="17" t="s">
        <v>11</v>
      </c>
      <c r="O117" s="17" t="s">
        <v>281</v>
      </c>
      <c r="P117" s="17" t="s">
        <v>282</v>
      </c>
      <c r="Q117" s="17" t="s">
        <v>15</v>
      </c>
      <c r="R117" s="17">
        <f>Tabla1[[#This Row],["id"]]</f>
        <v>116</v>
      </c>
      <c r="S117" s="17" t="str">
        <f>CONCATENATE(Tabla2[[#This Row],["]],Tabla1[[#This Row],[NOMBRE DEL PRODUCTO]],Tabla2[[#This Row],["]])</f>
        <v>"SUPER ASPIRADORA PARA AUTO"</v>
      </c>
      <c r="T117" s="17" t="str">
        <f>CONCATENATE(Tabla2[[#This Row],["]],Tabla1[[#This Row],[CATEGORIA]],Tabla2[[#This Row],["]])</f>
        <v>"ACCESORIOS VEHICULOS"</v>
      </c>
      <c r="U117" s="17">
        <f>Tabla1[[#This Row],[PRECIO]]</f>
        <v>50</v>
      </c>
      <c r="V117" s="17" t="str">
        <f>CONCATENATE(Tabla2[[#This Row],["]],Tabla1[[#This Row],[DESCRIPCION]],Tabla2[[#This Row],["]])</f>
        <v>"GIRATORIO VERTICAL Y HORIZONTAL"</v>
      </c>
      <c r="W11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ACESORIOS_VEHICULOS/116.png"</v>
      </c>
      <c r="X117" s="17">
        <v>89</v>
      </c>
      <c r="Y11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{"id":116,"name":"SUPER ASPIRADORA PARA AUTO","category":"ACCESORIOS VEHICULOS","price":50,"description":"GIRATORIO VERTICAL Y HORIZONTAL","image":"images/02. ACESORIOS_VEHICULOS/116.png","demand":89},</v>
      </c>
    </row>
    <row r="118" spans="2:25" x14ac:dyDescent="0.3">
      <c r="B118" s="8">
        <v>117</v>
      </c>
      <c r="C118" t="s">
        <v>199</v>
      </c>
      <c r="D118" t="s">
        <v>79</v>
      </c>
      <c r="E118" t="s">
        <v>196</v>
      </c>
      <c r="F118" s="7">
        <v>50</v>
      </c>
      <c r="H118" s="18" t="s">
        <v>271</v>
      </c>
      <c r="I118" s="19" t="s">
        <v>270</v>
      </c>
      <c r="J118" s="18" t="s">
        <v>261</v>
      </c>
      <c r="K118" s="19">
        <f t="shared" si="1"/>
        <v>117</v>
      </c>
      <c r="L118" s="18" t="s">
        <v>17</v>
      </c>
      <c r="M118" s="19" t="s">
        <v>12</v>
      </c>
      <c r="N118" s="19" t="s">
        <v>11</v>
      </c>
      <c r="O118" s="19" t="s">
        <v>281</v>
      </c>
      <c r="P118" s="19" t="s">
        <v>282</v>
      </c>
      <c r="Q118" s="19" t="s">
        <v>15</v>
      </c>
      <c r="R118" s="19">
        <f>Tabla1[[#This Row],["id"]]</f>
        <v>117</v>
      </c>
      <c r="S118" s="19" t="str">
        <f>CONCATENATE(Tabla2[[#This Row],["]],Tabla1[[#This Row],[NOMBRE DEL PRODUCTO]],Tabla2[[#This Row],["]])</f>
        <v>"SHAMPOO TINTE COLORANTE"</v>
      </c>
      <c r="T118" s="19" t="str">
        <f>CONCATENATE(Tabla2[[#This Row],["]],Tabla1[[#This Row],[CATEGORIA]],Tabla2[[#This Row],["]])</f>
        <v>"CUIDADO PERSONAL"</v>
      </c>
      <c r="U118" s="19">
        <f>Tabla1[[#This Row],[PRECIO]]</f>
        <v>50</v>
      </c>
      <c r="V118" s="19" t="str">
        <f>CONCATENATE(Tabla2[[#This Row],["]],Tabla1[[#This Row],[DESCRIPCION]],Tabla2[[#This Row],["]])</f>
        <v>"MUY RELAJANTE"</v>
      </c>
      <c r="W11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CUIDADO_PERSONAL/117.png"</v>
      </c>
      <c r="X118" s="19">
        <v>90</v>
      </c>
      <c r="Y11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{"id":117,"name":"SHAMPOO TINTE COLORANTE","category":"CUIDADO PERSONAL","price":50,"description":"MUY RELAJANTE","image":"images/03. CUIDADO_PERSONAL/117.png","demand":90},</v>
      </c>
    </row>
    <row r="119" spans="2:25" x14ac:dyDescent="0.3">
      <c r="B119" s="8">
        <v>118</v>
      </c>
      <c r="C119" t="s">
        <v>201</v>
      </c>
      <c r="D119" t="s">
        <v>24</v>
      </c>
      <c r="E119" t="s">
        <v>82</v>
      </c>
      <c r="F119" s="7">
        <v>50</v>
      </c>
      <c r="H119" s="16" t="s">
        <v>271</v>
      </c>
      <c r="I119" s="17" t="s">
        <v>270</v>
      </c>
      <c r="J119" s="16" t="s">
        <v>264</v>
      </c>
      <c r="K119" s="19">
        <f t="shared" si="1"/>
        <v>118</v>
      </c>
      <c r="L119" s="16" t="s">
        <v>17</v>
      </c>
      <c r="M119" s="17" t="s">
        <v>12</v>
      </c>
      <c r="N119" s="17" t="s">
        <v>11</v>
      </c>
      <c r="O119" s="17" t="s">
        <v>281</v>
      </c>
      <c r="P119" s="17" t="s">
        <v>282</v>
      </c>
      <c r="Q119" s="17" t="s">
        <v>15</v>
      </c>
      <c r="R119" s="17">
        <f>Tabla1[[#This Row],["id"]]</f>
        <v>118</v>
      </c>
      <c r="S119" s="17" t="str">
        <f>CONCATENATE(Tabla2[[#This Row],["]],Tabla1[[#This Row],[NOMBRE DEL PRODUCTO]],Tabla2[[#This Row],["]])</f>
        <v>"ENCENDEDOR DE COCINA"</v>
      </c>
      <c r="T119" s="17" t="str">
        <f>CONCATENATE(Tabla2[[#This Row],["]],Tabla1[[#This Row],[CATEGORIA]],Tabla2[[#This Row],["]])</f>
        <v>"HOGAR"</v>
      </c>
      <c r="U119" s="17">
        <f>Tabla1[[#This Row],[PRECIO]]</f>
        <v>50</v>
      </c>
      <c r="V119" s="17" t="str">
        <f>CONCATENATE(Tabla2[[#This Row],["]],Tabla1[[#This Row],[DESCRIPCION]],Tabla2[[#This Row],["]])</f>
        <v>"COLORES VARIADOS"</v>
      </c>
      <c r="W11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HOGAR/118.png"</v>
      </c>
      <c r="X119" s="17">
        <v>91</v>
      </c>
      <c r="Y11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{"id":118,"name":"ENCENDEDOR DE COCINA","category":"HOGAR","price":50,"description":"COLORES VARIADOS","image":"images/06. HOGAR/118.png","demand":91},</v>
      </c>
    </row>
    <row r="120" spans="2:25" x14ac:dyDescent="0.3">
      <c r="B120" s="8">
        <v>119</v>
      </c>
      <c r="C120" t="s">
        <v>203</v>
      </c>
      <c r="D120" t="s">
        <v>24</v>
      </c>
      <c r="E120" t="s">
        <v>202</v>
      </c>
      <c r="F120" s="7">
        <v>50</v>
      </c>
      <c r="H120" s="18" t="s">
        <v>271</v>
      </c>
      <c r="I120" s="19" t="s">
        <v>270</v>
      </c>
      <c r="J120" s="18" t="s">
        <v>264</v>
      </c>
      <c r="K120" s="19">
        <f t="shared" si="1"/>
        <v>119</v>
      </c>
      <c r="L120" s="18" t="s">
        <v>17</v>
      </c>
      <c r="M120" s="19" t="s">
        <v>12</v>
      </c>
      <c r="N120" s="19" t="s">
        <v>11</v>
      </c>
      <c r="O120" s="19" t="s">
        <v>281</v>
      </c>
      <c r="P120" s="19" t="s">
        <v>282</v>
      </c>
      <c r="Q120" s="19" t="s">
        <v>15</v>
      </c>
      <c r="R120" s="19">
        <f>Tabla1[[#This Row],["id"]]</f>
        <v>119</v>
      </c>
      <c r="S120" s="19" t="str">
        <f>CONCATENATE(Tabla2[[#This Row],["]],Tabla1[[#This Row],[NOMBRE DEL PRODUCTO]],Tabla2[[#This Row],["]])</f>
        <v>" ORGANIZADOR DE PLATOS CON TAPA"</v>
      </c>
      <c r="T120" s="19" t="str">
        <f>CONCATENATE(Tabla2[[#This Row],["]],Tabla1[[#This Row],[CATEGORIA]],Tabla2[[#This Row],["]])</f>
        <v>"HOGAR"</v>
      </c>
      <c r="U120" s="19">
        <f>Tabla1[[#This Row],[PRECIO]]</f>
        <v>50</v>
      </c>
      <c r="V120" s="19" t="str">
        <f>CONCATENATE(Tabla2[[#This Row],["]],Tabla1[[#This Row],[DESCRIPCION]],Tabla2[[#This Row],["]])</f>
        <v>"RECARGABLE FLEXIBLE"</v>
      </c>
      <c r="W12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HOGAR/119.png"</v>
      </c>
      <c r="X120" s="19">
        <v>92</v>
      </c>
      <c r="Y12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{"id":119,"name":" ORGANIZADOR DE PLATOS CON TAPA","category":"HOGAR","price":50,"description":"RECARGABLE FLEXIBLE","image":"images/06. HOGAR/119.png","demand":92},</v>
      </c>
    </row>
    <row r="121" spans="2:25" x14ac:dyDescent="0.3">
      <c r="B121" s="8">
        <v>120</v>
      </c>
      <c r="C121" t="s">
        <v>204</v>
      </c>
      <c r="D121" t="s">
        <v>24</v>
      </c>
      <c r="E121" t="s">
        <v>23</v>
      </c>
      <c r="F121" s="7">
        <v>50</v>
      </c>
      <c r="H121" s="16" t="s">
        <v>271</v>
      </c>
      <c r="I121" s="17" t="s">
        <v>270</v>
      </c>
      <c r="J121" s="16" t="s">
        <v>264</v>
      </c>
      <c r="K121" s="19">
        <f t="shared" si="1"/>
        <v>120</v>
      </c>
      <c r="L121" s="16" t="s">
        <v>17</v>
      </c>
      <c r="M121" s="17" t="s">
        <v>12</v>
      </c>
      <c r="N121" s="17" t="s">
        <v>11</v>
      </c>
      <c r="O121" s="17" t="s">
        <v>281</v>
      </c>
      <c r="P121" s="17" t="s">
        <v>282</v>
      </c>
      <c r="Q121" s="17" t="s">
        <v>15</v>
      </c>
      <c r="R121" s="17">
        <f>Tabla1[[#This Row],["id"]]</f>
        <v>120</v>
      </c>
      <c r="S121" s="17" t="str">
        <f>CONCATENATE(Tabla2[[#This Row],["]],Tabla1[[#This Row],[NOMBRE DEL PRODUCTO]],Tabla2[[#This Row],["]])</f>
        <v>"ESTANTE APILABLE MULTIFUNCIONAL "</v>
      </c>
      <c r="T121" s="17" t="str">
        <f>CONCATENATE(Tabla2[[#This Row],["]],Tabla1[[#This Row],[CATEGORIA]],Tabla2[[#This Row],["]])</f>
        <v>"HOGAR"</v>
      </c>
      <c r="U121" s="17">
        <f>Tabla1[[#This Row],[PRECIO]]</f>
        <v>50</v>
      </c>
      <c r="V121" s="17" t="str">
        <f>CONCATENATE(Tabla2[[#This Row],["]],Tabla1[[#This Row],[DESCRIPCION]],Tabla2[[#This Row],["]])</f>
        <v>"PRESENTACION EN CAJA"</v>
      </c>
      <c r="W12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HOGAR/120.png"</v>
      </c>
      <c r="X121" s="17">
        <v>93</v>
      </c>
      <c r="Y12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{"id":120,"name":"ESTANTE APILABLE MULTIFUNCIONAL ","category":"HOGAR","price":50,"description":"PRESENTACION EN CAJA","image":"images/06. HOGAR/120.png","demand":93},</v>
      </c>
    </row>
    <row r="122" spans="2:25" x14ac:dyDescent="0.3">
      <c r="B122" s="8">
        <v>121</v>
      </c>
      <c r="C122" t="s">
        <v>205</v>
      </c>
      <c r="D122" t="s">
        <v>24</v>
      </c>
      <c r="E122" t="s">
        <v>23</v>
      </c>
      <c r="F122" s="7">
        <v>50</v>
      </c>
      <c r="H122" s="18" t="s">
        <v>271</v>
      </c>
      <c r="I122" s="19" t="s">
        <v>270</v>
      </c>
      <c r="J122" s="18" t="s">
        <v>264</v>
      </c>
      <c r="K122" s="19">
        <f t="shared" si="1"/>
        <v>121</v>
      </c>
      <c r="L122" s="18" t="s">
        <v>17</v>
      </c>
      <c r="M122" s="19" t="s">
        <v>12</v>
      </c>
      <c r="N122" s="19" t="s">
        <v>11</v>
      </c>
      <c r="O122" s="19" t="s">
        <v>281</v>
      </c>
      <c r="P122" s="19" t="s">
        <v>282</v>
      </c>
      <c r="Q122" s="19" t="s">
        <v>15</v>
      </c>
      <c r="R122" s="19">
        <f>Tabla1[[#This Row],["id"]]</f>
        <v>121</v>
      </c>
      <c r="S122" s="19" t="str">
        <f>CONCATENATE(Tabla2[[#This Row],["]],Tabla1[[#This Row],[NOMBRE DEL PRODUCTO]],Tabla2[[#This Row],["]])</f>
        <v>"PERCHERO ESQUINERO ZAPATERO"</v>
      </c>
      <c r="T122" s="19" t="str">
        <f>CONCATENATE(Tabla2[[#This Row],["]],Tabla1[[#This Row],[CATEGORIA]],Tabla2[[#This Row],["]])</f>
        <v>"HOGAR"</v>
      </c>
      <c r="U122" s="19">
        <f>Tabla1[[#This Row],[PRECIO]]</f>
        <v>50</v>
      </c>
      <c r="V122" s="19" t="str">
        <f>CONCATENATE(Tabla2[[#This Row],["]],Tabla1[[#This Row],[DESCRIPCION]],Tabla2[[#This Row],["]])</f>
        <v>"PRESENTACION EN CAJA"</v>
      </c>
      <c r="W12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HOGAR/121.png"</v>
      </c>
      <c r="X122" s="19">
        <v>94</v>
      </c>
      <c r="Y12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{"id":121,"name":"PERCHERO ESQUINERO ZAPATERO","category":"HOGAR","price":50,"description":"PRESENTACION EN CAJA","image":"images/06. HOGAR/121.png","demand":94},</v>
      </c>
    </row>
    <row r="123" spans="2:25" x14ac:dyDescent="0.3">
      <c r="B123" s="8">
        <v>122</v>
      </c>
      <c r="C123" t="s">
        <v>206</v>
      </c>
      <c r="D123" t="s">
        <v>79</v>
      </c>
      <c r="E123" t="s">
        <v>200</v>
      </c>
      <c r="F123" s="7">
        <v>50</v>
      </c>
      <c r="H123" s="16" t="s">
        <v>271</v>
      </c>
      <c r="I123" s="17" t="s">
        <v>270</v>
      </c>
      <c r="J123" s="16" t="s">
        <v>261</v>
      </c>
      <c r="K123" s="19">
        <f t="shared" si="1"/>
        <v>122</v>
      </c>
      <c r="L123" s="16" t="s">
        <v>17</v>
      </c>
      <c r="M123" s="17" t="s">
        <v>12</v>
      </c>
      <c r="N123" s="17" t="s">
        <v>11</v>
      </c>
      <c r="O123" s="17" t="s">
        <v>281</v>
      </c>
      <c r="P123" s="17" t="s">
        <v>282</v>
      </c>
      <c r="Q123" s="17" t="s">
        <v>15</v>
      </c>
      <c r="R123" s="17">
        <f>Tabla1[[#This Row],["id"]]</f>
        <v>122</v>
      </c>
      <c r="S123" s="17" t="str">
        <f>CONCATENATE(Tabla2[[#This Row],["]],Tabla1[[#This Row],[NOMBRE DEL PRODUCTO]],Tabla2[[#This Row],["]])</f>
        <v>"CINTA KINESIÓLOGICA TAPE"</v>
      </c>
      <c r="T123" s="17" t="str">
        <f>CONCATENATE(Tabla2[[#This Row],["]],Tabla1[[#This Row],[CATEGORIA]],Tabla2[[#This Row],["]])</f>
        <v>"CUIDADO PERSONAL"</v>
      </c>
      <c r="U123" s="17">
        <f>Tabla1[[#This Row],[PRECIO]]</f>
        <v>50</v>
      </c>
      <c r="V123" s="17" t="str">
        <f>CONCATENATE(Tabla2[[#This Row],["]],Tabla1[[#This Row],[DESCRIPCION]],Tabla2[[#This Row],["]])</f>
        <v>"DIVERSOS COLORES"</v>
      </c>
      <c r="W12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CUIDADO_PERSONAL/122.png"</v>
      </c>
      <c r="X123" s="17">
        <v>95</v>
      </c>
      <c r="Y12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{"id":122,"name":"CINTA KINESIÓLOGICA TAPE","category":"CUIDADO PERSONAL","price":50,"description":"DIVERSOS COLORES","image":"images/03. CUIDADO_PERSONAL/122.png","demand":95},</v>
      </c>
    </row>
    <row r="124" spans="2:25" x14ac:dyDescent="0.3">
      <c r="B124" s="8">
        <v>123</v>
      </c>
      <c r="C124" t="s">
        <v>208</v>
      </c>
      <c r="D124" t="s">
        <v>24</v>
      </c>
      <c r="E124" t="s">
        <v>23</v>
      </c>
      <c r="F124" s="7">
        <v>50</v>
      </c>
      <c r="H124" s="18" t="s">
        <v>271</v>
      </c>
      <c r="I124" s="19" t="s">
        <v>270</v>
      </c>
      <c r="J124" s="18" t="s">
        <v>264</v>
      </c>
      <c r="K124" s="19">
        <f t="shared" si="1"/>
        <v>123</v>
      </c>
      <c r="L124" s="18" t="s">
        <v>17</v>
      </c>
      <c r="M124" s="19" t="s">
        <v>12</v>
      </c>
      <c r="N124" s="19" t="s">
        <v>11</v>
      </c>
      <c r="O124" s="19" t="s">
        <v>281</v>
      </c>
      <c r="P124" s="19" t="s">
        <v>282</v>
      </c>
      <c r="Q124" s="19" t="s">
        <v>15</v>
      </c>
      <c r="R124" s="19">
        <f>Tabla1[[#This Row],["id"]]</f>
        <v>123</v>
      </c>
      <c r="S124" s="19" t="str">
        <f>CONCATENATE(Tabla2[[#This Row],["]],Tabla1[[#This Row],[NOMBRE DEL PRODUCTO]],Tabla2[[#This Row],["]])</f>
        <v>"ROPERO 4 CUERPOS"</v>
      </c>
      <c r="T124" s="19" t="str">
        <f>CONCATENATE(Tabla2[[#This Row],["]],Tabla1[[#This Row],[CATEGORIA]],Tabla2[[#This Row],["]])</f>
        <v>"HOGAR"</v>
      </c>
      <c r="U124" s="19">
        <f>Tabla1[[#This Row],[PRECIO]]</f>
        <v>50</v>
      </c>
      <c r="V124" s="19" t="str">
        <f>CONCATENATE(Tabla2[[#This Row],["]],Tabla1[[#This Row],[DESCRIPCION]],Tabla2[[#This Row],["]])</f>
        <v>"PRESENTACION EN CAJA"</v>
      </c>
      <c r="W12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HOGAR/123.png"</v>
      </c>
      <c r="X124" s="19">
        <v>96</v>
      </c>
      <c r="Y12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{"id":123,"name":"ROPERO 4 CUERPOS","category":"HOGAR","price":50,"description":"PRESENTACION EN CAJA","image":"images/06. HOGAR/123.png","demand":96},</v>
      </c>
    </row>
    <row r="125" spans="2:25" x14ac:dyDescent="0.3">
      <c r="B125" s="8">
        <v>124</v>
      </c>
      <c r="C125" t="s">
        <v>210</v>
      </c>
      <c r="D125" t="s">
        <v>96</v>
      </c>
      <c r="E125" t="s">
        <v>191</v>
      </c>
      <c r="F125" s="7">
        <v>50</v>
      </c>
      <c r="H125" s="16" t="s">
        <v>271</v>
      </c>
      <c r="I125" s="17" t="s">
        <v>270</v>
      </c>
      <c r="J125" s="16" t="s">
        <v>263</v>
      </c>
      <c r="K125" s="19">
        <f t="shared" si="1"/>
        <v>124</v>
      </c>
      <c r="L125" s="16" t="s">
        <v>17</v>
      </c>
      <c r="M125" s="17" t="s">
        <v>12</v>
      </c>
      <c r="N125" s="17" t="s">
        <v>11</v>
      </c>
      <c r="O125" s="17" t="s">
        <v>281</v>
      </c>
      <c r="P125" s="17" t="s">
        <v>282</v>
      </c>
      <c r="Q125" s="17" t="s">
        <v>15</v>
      </c>
      <c r="R125" s="17">
        <f>Tabla1[[#This Row],["id"]]</f>
        <v>124</v>
      </c>
      <c r="S125" s="17" t="str">
        <f>CONCATENATE(Tabla2[[#This Row],["]],Tabla1[[#This Row],[NOMBRE DEL PRODUCTO]],Tabla2[[#This Row],["]])</f>
        <v>"BOMBA PARA GASOLINA "</v>
      </c>
      <c r="T125" s="17" t="str">
        <f>CONCATENATE(Tabla2[[#This Row],["]],Tabla1[[#This Row],[CATEGORIA]],Tabla2[[#This Row],["]])</f>
        <v>"HERRAMIENTAS"</v>
      </c>
      <c r="U125" s="17">
        <f>Tabla1[[#This Row],[PRECIO]]</f>
        <v>50</v>
      </c>
      <c r="V125" s="17" t="str">
        <f>CONCATENATE(Tabla2[[#This Row],["]],Tabla1[[#This Row],[DESCRIPCION]],Tabla2[[#This Row],["]])</f>
        <v>"RECARGABLE PORTÁTIL"</v>
      </c>
      <c r="W12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HERRAMIENTAS/124.png"</v>
      </c>
      <c r="X125" s="17">
        <v>97</v>
      </c>
      <c r="Y12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{"id":124,"name":"BOMBA PARA GASOLINA ","category":"HERRAMIENTAS","price":50,"description":"RECARGABLE PORTÁTIL","image":"images/05. HERRAMIENTAS/124.png","demand":97},</v>
      </c>
    </row>
    <row r="126" spans="2:25" x14ac:dyDescent="0.3">
      <c r="B126" s="8">
        <v>125</v>
      </c>
      <c r="C126" t="s">
        <v>211</v>
      </c>
      <c r="D126" t="s">
        <v>102</v>
      </c>
      <c r="E126" s="10" t="s">
        <v>23</v>
      </c>
      <c r="F126" s="7">
        <v>50</v>
      </c>
      <c r="H126" s="18" t="s">
        <v>271</v>
      </c>
      <c r="I126" s="19" t="s">
        <v>270</v>
      </c>
      <c r="J126" s="18" t="s">
        <v>265</v>
      </c>
      <c r="K126" s="19">
        <f t="shared" si="1"/>
        <v>125</v>
      </c>
      <c r="L126" s="18" t="s">
        <v>17</v>
      </c>
      <c r="M126" s="19" t="s">
        <v>12</v>
      </c>
      <c r="N126" s="19" t="s">
        <v>11</v>
      </c>
      <c r="O126" s="19" t="s">
        <v>281</v>
      </c>
      <c r="P126" s="19" t="s">
        <v>282</v>
      </c>
      <c r="Q126" s="19" t="s">
        <v>15</v>
      </c>
      <c r="R126" s="19">
        <f>Tabla1[[#This Row],["id"]]</f>
        <v>125</v>
      </c>
      <c r="S126" s="19" t="str">
        <f>CONCATENATE(Tabla2[[#This Row],["]],Tabla1[[#This Row],[NOMBRE DEL PRODUCTO]],Tabla2[[#This Row],["]])</f>
        <v>"KIT CORTA PELO DE MASCOTA"</v>
      </c>
      <c r="T126" s="19" t="str">
        <f>CONCATENATE(Tabla2[[#This Row],["]],Tabla1[[#This Row],[CATEGORIA]],Tabla2[[#This Row],["]])</f>
        <v>"MASCOTAS"</v>
      </c>
      <c r="U126" s="19">
        <f>Tabla1[[#This Row],[PRECIO]]</f>
        <v>50</v>
      </c>
      <c r="V126" s="19" t="str">
        <f>CONCATENATE(Tabla2[[#This Row],["]],Tabla1[[#This Row],[DESCRIPCION]],Tabla2[[#This Row],["]])</f>
        <v>"PRESENTACION EN CAJA"</v>
      </c>
      <c r="W12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"images/07. MASCOTAS/125.png"</v>
      </c>
      <c r="X126" s="19">
        <v>98</v>
      </c>
      <c r="Y12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{"id":125,"name":"KIT CORTA PELO DE MASCOTA","category":"MASCOTAS","price":50,"description":"PRESENTACION EN CAJA","image":"images/07. MASCOTAS/125.png","demand":98},</v>
      </c>
    </row>
    <row r="127" spans="2:25" x14ac:dyDescent="0.3">
      <c r="B127" s="8">
        <v>126</v>
      </c>
      <c r="C127" t="s">
        <v>213</v>
      </c>
      <c r="D127" t="s">
        <v>123</v>
      </c>
      <c r="E127" t="s">
        <v>124</v>
      </c>
      <c r="F127" s="7">
        <v>50</v>
      </c>
      <c r="H127" s="16" t="s">
        <v>271</v>
      </c>
      <c r="I127" s="17" t="s">
        <v>270</v>
      </c>
      <c r="J127" s="16" t="s">
        <v>269</v>
      </c>
      <c r="K127" s="19">
        <f t="shared" si="1"/>
        <v>126</v>
      </c>
      <c r="L127" s="16" t="s">
        <v>17</v>
      </c>
      <c r="M127" s="17" t="s">
        <v>12</v>
      </c>
      <c r="N127" s="17" t="s">
        <v>11</v>
      </c>
      <c r="O127" s="17" t="s">
        <v>281</v>
      </c>
      <c r="P127" s="17" t="s">
        <v>282</v>
      </c>
      <c r="Q127" s="17" t="s">
        <v>15</v>
      </c>
      <c r="R127" s="17">
        <f>Tabla1[[#This Row],["id"]]</f>
        <v>126</v>
      </c>
      <c r="S127" s="17" t="str">
        <f>CONCATENATE(Tabla2[[#This Row],["]],Tabla1[[#This Row],[NOMBRE DEL PRODUCTO]],Tabla2[[#This Row],["]])</f>
        <v>"MINI AIRE ACONDICIONADO PORTÁTIL"</v>
      </c>
      <c r="T127" s="17" t="str">
        <f>CONCATENATE(Tabla2[[#This Row],["]],Tabla1[[#This Row],[CATEGORIA]],Tabla2[[#This Row],["]])</f>
        <v>"VERANO"</v>
      </c>
      <c r="U127" s="17">
        <f>Tabla1[[#This Row],[PRECIO]]</f>
        <v>50</v>
      </c>
      <c r="V127" s="17" t="str">
        <f>CONCATENATE(Tabla2[[#This Row],["]],Tabla1[[#This Row],[DESCRIPCION]],Tabla2[[#This Row],["]])</f>
        <v>"REFRESCA - ENFRIA"</v>
      </c>
      <c r="W12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"images/11. VERANO/126.png"</v>
      </c>
      <c r="X127" s="17">
        <v>99</v>
      </c>
      <c r="Y12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{"id":126,"name":"MINI AIRE ACONDICIONADO PORTÁTIL","category":"VERANO","price":50,"description":"REFRESCA - ENFRIA","image":"images/11. VERANO/126.png","demand":99},</v>
      </c>
    </row>
    <row r="128" spans="2:25" x14ac:dyDescent="0.3">
      <c r="B128" s="8">
        <v>127</v>
      </c>
      <c r="C128" t="s">
        <v>215</v>
      </c>
      <c r="D128" t="s">
        <v>24</v>
      </c>
      <c r="E128" t="s">
        <v>209</v>
      </c>
      <c r="F128" s="7">
        <v>50</v>
      </c>
      <c r="H128" s="18" t="s">
        <v>271</v>
      </c>
      <c r="I128" s="19" t="s">
        <v>270</v>
      </c>
      <c r="J128" s="18" t="s">
        <v>264</v>
      </c>
      <c r="K128" s="19">
        <f t="shared" si="1"/>
        <v>127</v>
      </c>
      <c r="L128" s="18" t="s">
        <v>17</v>
      </c>
      <c r="M128" s="19" t="s">
        <v>12</v>
      </c>
      <c r="N128" s="19" t="s">
        <v>11</v>
      </c>
      <c r="O128" s="19" t="s">
        <v>281</v>
      </c>
      <c r="P128" s="19" t="s">
        <v>282</v>
      </c>
      <c r="Q128" s="19" t="s">
        <v>15</v>
      </c>
      <c r="R128" s="19">
        <f>Tabla1[[#This Row],["id"]]</f>
        <v>127</v>
      </c>
      <c r="S128" s="19" t="str">
        <f>CONCATENATE(Tabla2[[#This Row],["]],Tabla1[[#This Row],[NOMBRE DEL PRODUCTO]],Tabla2[[#This Row],["]])</f>
        <v>"ESTERILIZADOR DE CEPILLOS"</v>
      </c>
      <c r="T128" s="19" t="str">
        <f>CONCATENATE(Tabla2[[#This Row],["]],Tabla1[[#This Row],[CATEGORIA]],Tabla2[[#This Row],["]])</f>
        <v>"HOGAR"</v>
      </c>
      <c r="U128" s="19">
        <f>Tabla1[[#This Row],[PRECIO]]</f>
        <v>50</v>
      </c>
      <c r="V128" s="19" t="str">
        <f>CONCATENATE(Tabla2[[#This Row],["]],Tabla1[[#This Row],[DESCRIPCION]],Tabla2[[#This Row],["]])</f>
        <v>"VARIEDAD DE COLORES MEDIDA: 170X45X170CM"</v>
      </c>
      <c r="W12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HOGAR/127.png"</v>
      </c>
      <c r="X128" s="19">
        <v>100</v>
      </c>
      <c r="Y12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{"id":127,"name":"ESTERILIZADOR DE CEPILLOS","category":"HOGAR","price":50,"description":"VARIEDAD DE COLORES MEDIDA: 170X45X170CM","image":"images/06. HOGAR/127.png","demand":100},</v>
      </c>
    </row>
    <row r="129" spans="2:25" x14ac:dyDescent="0.3">
      <c r="B129" s="8">
        <v>128</v>
      </c>
      <c r="C129" t="s">
        <v>217</v>
      </c>
      <c r="D129" t="s">
        <v>79</v>
      </c>
      <c r="E129" t="s">
        <v>207</v>
      </c>
      <c r="F129" s="21">
        <v>3.9</v>
      </c>
      <c r="H129" s="16" t="s">
        <v>271</v>
      </c>
      <c r="I129" s="17" t="s">
        <v>270</v>
      </c>
      <c r="J129" s="16" t="s">
        <v>261</v>
      </c>
      <c r="K129" s="19">
        <f t="shared" si="1"/>
        <v>128</v>
      </c>
      <c r="L129" s="16" t="s">
        <v>17</v>
      </c>
      <c r="M129" s="17" t="s">
        <v>12</v>
      </c>
      <c r="N129" s="17" t="s">
        <v>11</v>
      </c>
      <c r="O129" s="17" t="s">
        <v>281</v>
      </c>
      <c r="P129" s="17" t="s">
        <v>282</v>
      </c>
      <c r="Q129" s="17" t="s">
        <v>15</v>
      </c>
      <c r="R129" s="17">
        <f>Tabla1[[#This Row],["id"]]</f>
        <v>128</v>
      </c>
      <c r="S129" s="17" t="str">
        <f>CONCATENATE(Tabla2[[#This Row],["]],Tabla1[[#This Row],[NOMBRE DEL PRODUCTO]],Tabla2[[#This Row],["]])</f>
        <v>"PARCHE PARA DOLOR"</v>
      </c>
      <c r="T129" s="17" t="str">
        <f>CONCATENATE(Tabla2[[#This Row],["]],Tabla1[[#This Row],[CATEGORIA]],Tabla2[[#This Row],["]])</f>
        <v>"CUIDADO PERSONAL"</v>
      </c>
      <c r="U129" s="17">
        <f>Tabla1[[#This Row],[PRECIO]]</f>
        <v>3.9</v>
      </c>
      <c r="V129" s="17" t="str">
        <f>CONCATENATE(Tabla2[[#This Row],["]],Tabla1[[#This Row],[DESCRIPCION]],Tabla2[[#This Row],["]])</f>
        <v>"REGULA EL FLUJOS ANGUÍNEO EN EL MUSCULO"</v>
      </c>
      <c r="W12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CUIDADO_PERSONAL/128.png"</v>
      </c>
      <c r="X129" s="17">
        <v>101</v>
      </c>
      <c r="Y12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{"id":128,"name":"PARCHE PARA DOLOR","category":"CUIDADO PERSONAL","price":3.9,"description":"REGULA EL FLUJOS ANGUÍNEO EN EL MUSCULO","image":"images/03. CUIDADO_PERSONAL/128.png","demand":101},</v>
      </c>
    </row>
    <row r="130" spans="2:25" x14ac:dyDescent="0.3">
      <c r="B130" s="8">
        <v>129</v>
      </c>
      <c r="C130" t="s">
        <v>219</v>
      </c>
      <c r="D130" t="s">
        <v>21</v>
      </c>
      <c r="E130" t="s">
        <v>185</v>
      </c>
      <c r="F130" s="7">
        <v>50</v>
      </c>
      <c r="H130" s="18" t="s">
        <v>271</v>
      </c>
      <c r="I130" s="19" t="s">
        <v>270</v>
      </c>
      <c r="J130" s="18" t="s">
        <v>262</v>
      </c>
      <c r="K130" s="19">
        <f t="shared" si="1"/>
        <v>129</v>
      </c>
      <c r="L130" s="18" t="s">
        <v>17</v>
      </c>
      <c r="M130" s="19" t="s">
        <v>12</v>
      </c>
      <c r="N130" s="19" t="s">
        <v>11</v>
      </c>
      <c r="O130" s="19" t="s">
        <v>281</v>
      </c>
      <c r="P130" s="19" t="s">
        <v>282</v>
      </c>
      <c r="Q130" s="19" t="s">
        <v>15</v>
      </c>
      <c r="R130" s="19">
        <f>Tabla1[[#This Row],["id"]]</f>
        <v>129</v>
      </c>
      <c r="S130" s="19" t="str">
        <f>CONCATENATE(Tabla2[[#This Row],["]],Tabla1[[#This Row],[NOMBRE DEL PRODUCTO]],Tabla2[[#This Row],["]])</f>
        <v>"DRONE K13 Y E99 PRO"</v>
      </c>
      <c r="T130" s="19" t="str">
        <f>CONCATENATE(Tabla2[[#This Row],["]],Tabla1[[#This Row],[CATEGORIA]],Tabla2[[#This Row],["]])</f>
        <v>"ELECTRONICOS"</v>
      </c>
      <c r="U130" s="19">
        <f>Tabla1[[#This Row],[PRECIO]]</f>
        <v>50</v>
      </c>
      <c r="V130" s="19" t="str">
        <f>CONCATENATE(Tabla2[[#This Row],["]],Tabla1[[#This Row],[DESCRIPCION]],Tabla2[[#This Row],["]])</f>
        <v>"AYUDA A RELAJAR LOS MÚSCULOS Y REDUCIR EL DOLOR. IDEAL PARA: CUELLO, ESPALDA Y CINTURA"</v>
      </c>
      <c r="W13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ELECTRONICOS/129.png"</v>
      </c>
      <c r="X130" s="19">
        <v>102</v>
      </c>
      <c r="Y13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{"id":129,"name":"DRONE K13 Y E99 PRO","category":"ELECTRONICOS","price":50,"description":"AYUDA A RELAJAR LOS MÚSCULOS Y REDUCIR EL DOLOR. IDEAL PARA: CUELLO, ESPALDA Y CINTURA","image":"images/04. ELECTRONICOS/129.png","demand":102},</v>
      </c>
    </row>
    <row r="131" spans="2:25" x14ac:dyDescent="0.3">
      <c r="B131" s="8">
        <v>130</v>
      </c>
      <c r="C131" t="s">
        <v>221</v>
      </c>
      <c r="D131" t="s">
        <v>21</v>
      </c>
      <c r="E131" t="s">
        <v>220</v>
      </c>
      <c r="F131" s="7">
        <v>50</v>
      </c>
      <c r="H131" s="16" t="s">
        <v>271</v>
      </c>
      <c r="I131" s="17" t="s">
        <v>270</v>
      </c>
      <c r="J131" s="16" t="s">
        <v>262</v>
      </c>
      <c r="K131" s="19">
        <f t="shared" si="1"/>
        <v>130</v>
      </c>
      <c r="L131" s="16" t="s">
        <v>17</v>
      </c>
      <c r="M131" s="17" t="s">
        <v>12</v>
      </c>
      <c r="N131" s="17" t="s">
        <v>11</v>
      </c>
      <c r="O131" s="17" t="s">
        <v>281</v>
      </c>
      <c r="P131" s="17" t="s">
        <v>282</v>
      </c>
      <c r="Q131" s="17" t="s">
        <v>15</v>
      </c>
      <c r="R131" s="17">
        <f>Tabla1[[#This Row],["id"]]</f>
        <v>130</v>
      </c>
      <c r="S131" s="17" t="str">
        <f>CONCATENATE(Tabla2[[#This Row],["]],Tabla1[[#This Row],[NOMBRE DEL PRODUCTO]],Tabla2[[#This Row],["]])</f>
        <v>"KIT DE FOCOS PARA ESPEJO"</v>
      </c>
      <c r="T131" s="17" t="str">
        <f>CONCATENATE(Tabla2[[#This Row],["]],Tabla1[[#This Row],[CATEGORIA]],Tabla2[[#This Row],["]])</f>
        <v>"ELECTRONICOS"</v>
      </c>
      <c r="U131" s="17">
        <f>Tabla1[[#This Row],[PRECIO]]</f>
        <v>50</v>
      </c>
      <c r="V131" s="17" t="str">
        <f>CONCATENATE(Tabla2[[#This Row],["]],Tabla1[[#This Row],[DESCRIPCION]],Tabla2[[#This Row],["]])</f>
        <v>"TOMAS PANORÁMICAS DE FOTOS Y VIDEOS CON SOPORTE DE ALTURA"</v>
      </c>
      <c r="W13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ELECTRONICOS/130.png"</v>
      </c>
      <c r="X131" s="17">
        <v>103</v>
      </c>
      <c r="Y13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{"id":130,"name":"KIT DE FOCOS PARA ESPEJO","category":"ELECTRONICOS","price":50,"description":"TOMAS PANORÁMICAS DE FOTOS Y VIDEOS CON SOPORTE DE ALTURA","image":"images/04. ELECTRONICOS/130.png","demand":103},</v>
      </c>
    </row>
    <row r="132" spans="2:25" x14ac:dyDescent="0.3">
      <c r="B132" s="8">
        <v>131</v>
      </c>
      <c r="C132" t="s">
        <v>223</v>
      </c>
      <c r="D132" t="s">
        <v>96</v>
      </c>
      <c r="E132" t="s">
        <v>23</v>
      </c>
      <c r="F132" s="7">
        <v>50</v>
      </c>
      <c r="H132" s="18" t="s">
        <v>271</v>
      </c>
      <c r="I132" s="19" t="s">
        <v>270</v>
      </c>
      <c r="J132" s="18" t="s">
        <v>263</v>
      </c>
      <c r="K132" s="19">
        <f t="shared" si="1"/>
        <v>131</v>
      </c>
      <c r="L132" s="18" t="s">
        <v>17</v>
      </c>
      <c r="M132" s="19" t="s">
        <v>12</v>
      </c>
      <c r="N132" s="19" t="s">
        <v>11</v>
      </c>
      <c r="O132" s="19" t="s">
        <v>281</v>
      </c>
      <c r="P132" s="19" t="s">
        <v>282</v>
      </c>
      <c r="Q132" s="19" t="s">
        <v>15</v>
      </c>
      <c r="R132" s="19">
        <f>Tabla1[[#This Row],["id"]]</f>
        <v>131</v>
      </c>
      <c r="S132" s="19" t="str">
        <f>CONCATENATE(Tabla2[[#This Row],["]],Tabla1[[#This Row],[NOMBRE DEL PRODUCTO]],Tabla2[[#This Row],["]])</f>
        <v>"MANGUERA EXPANDIBLE DE 30 METROS"</v>
      </c>
      <c r="T132" s="19" t="str">
        <f>CONCATENATE(Tabla2[[#This Row],["]],Tabla1[[#This Row],[CATEGORIA]],Tabla2[[#This Row],["]])</f>
        <v>"HERRAMIENTAS"</v>
      </c>
      <c r="U132" s="19">
        <f>Tabla1[[#This Row],[PRECIO]]</f>
        <v>50</v>
      </c>
      <c r="V132" s="19" t="str">
        <f>CONCATENATE(Tabla2[[#This Row],["]],Tabla1[[#This Row],[DESCRIPCION]],Tabla2[[#This Row],["]])</f>
        <v>"PRESENTACION EN CAJA"</v>
      </c>
      <c r="W13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HERRAMIENTAS/131.png"</v>
      </c>
      <c r="X132" s="19">
        <v>104</v>
      </c>
      <c r="Y13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{"id":131,"name":"MANGUERA EXPANDIBLE DE 30 METROS","category":"HERRAMIENTAS","price":50,"description":"PRESENTACION EN CAJA","image":"images/05. HERRAMIENTAS/131.png","demand":104},</v>
      </c>
    </row>
    <row r="133" spans="2:25" x14ac:dyDescent="0.3">
      <c r="B133" s="8">
        <v>132</v>
      </c>
      <c r="C133" t="s">
        <v>224</v>
      </c>
      <c r="D133" t="s">
        <v>79</v>
      </c>
      <c r="E133" s="13" t="s">
        <v>218</v>
      </c>
      <c r="F133" s="7">
        <v>50</v>
      </c>
      <c r="H133" s="16" t="s">
        <v>271</v>
      </c>
      <c r="I133" s="17" t="s">
        <v>270</v>
      </c>
      <c r="J133" s="16" t="s">
        <v>261</v>
      </c>
      <c r="K133" s="19">
        <f t="shared" ref="K133:K150" si="2">K132+1</f>
        <v>132</v>
      </c>
      <c r="L133" s="16" t="s">
        <v>17</v>
      </c>
      <c r="M133" s="17" t="s">
        <v>12</v>
      </c>
      <c r="N133" s="17" t="s">
        <v>11</v>
      </c>
      <c r="O133" s="17" t="s">
        <v>281</v>
      </c>
      <c r="P133" s="17" t="s">
        <v>282</v>
      </c>
      <c r="Q133" s="17" t="s">
        <v>15</v>
      </c>
      <c r="R133" s="17">
        <f>Tabla1[[#This Row],["id"]]</f>
        <v>132</v>
      </c>
      <c r="S133" s="17" t="str">
        <f>CONCATENATE(Tabla2[[#This Row],["]],Tabla1[[#This Row],[NOMBRE DEL PRODUCTO]],Tabla2[[#This Row],["]])</f>
        <v>"CINTA RELOJ DE ARENA"</v>
      </c>
      <c r="T133" s="17" t="str">
        <f>CONCATENATE(Tabla2[[#This Row],["]],Tabla1[[#This Row],[CATEGORIA]],Tabla2[[#This Row],["]])</f>
        <v>"CUIDADO PERSONAL"</v>
      </c>
      <c r="U133" s="17">
        <f>Tabla1[[#This Row],[PRECIO]]</f>
        <v>50</v>
      </c>
      <c r="V133" s="17" t="str">
        <f>CONCATENATE(Tabla2[[#This Row],["]],Tabla1[[#This Row],[DESCRIPCION]],Tabla2[[#This Row],["]])</f>
        <v>"ALIVIA EL DOLOR"</v>
      </c>
      <c r="W13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CUIDADO_PERSONAL/132.png"</v>
      </c>
      <c r="X133" s="17">
        <v>105</v>
      </c>
      <c r="Y13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{"id":132,"name":"CINTA RELOJ DE ARENA","category":"CUIDADO PERSONAL","price":50,"description":"ALIVIA EL DOLOR","image":"images/03. CUIDADO_PERSONAL/132.png","demand":105},</v>
      </c>
    </row>
    <row r="134" spans="2:25" x14ac:dyDescent="0.3">
      <c r="B134" s="8">
        <v>133</v>
      </c>
      <c r="C134" t="s">
        <v>226</v>
      </c>
      <c r="D134" t="s">
        <v>96</v>
      </c>
      <c r="E134" t="s">
        <v>72</v>
      </c>
      <c r="F134" s="7">
        <v>50</v>
      </c>
      <c r="H134" s="18" t="s">
        <v>271</v>
      </c>
      <c r="I134" s="19" t="s">
        <v>270</v>
      </c>
      <c r="J134" s="18" t="s">
        <v>263</v>
      </c>
      <c r="K134" s="19">
        <f t="shared" si="2"/>
        <v>133</v>
      </c>
      <c r="L134" s="18" t="s">
        <v>17</v>
      </c>
      <c r="M134" s="19" t="s">
        <v>12</v>
      </c>
      <c r="N134" s="19" t="s">
        <v>11</v>
      </c>
      <c r="O134" s="19" t="s">
        <v>281</v>
      </c>
      <c r="P134" s="19" t="s">
        <v>282</v>
      </c>
      <c r="Q134" s="19" t="s">
        <v>15</v>
      </c>
      <c r="R134" s="19">
        <f>Tabla1[[#This Row],["id"]]</f>
        <v>133</v>
      </c>
      <c r="S134" s="19" t="str">
        <f>CONCATENATE(Tabla2[[#This Row],["]],Tabla1[[#This Row],[NOMBRE DEL PRODUCTO]],Tabla2[[#This Row],["]])</f>
        <v>"TALADRO DESTORNILLADOR 21V"</v>
      </c>
      <c r="T134" s="19" t="str">
        <f>CONCATENATE(Tabla2[[#This Row],["]],Tabla1[[#This Row],[CATEGORIA]],Tabla2[[#This Row],["]])</f>
        <v>"HERRAMIENTAS"</v>
      </c>
      <c r="U134" s="19">
        <f>Tabla1[[#This Row],[PRECIO]]</f>
        <v>50</v>
      </c>
      <c r="V134" s="19" t="str">
        <f>CONCATENATE(Tabla2[[#This Row],["]],Tabla1[[#This Row],[DESCRIPCION]],Tabla2[[#This Row],["]])</f>
        <v>"COLOR VERDE Y AZUL"</v>
      </c>
      <c r="W13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HERRAMIENTAS/133.png"</v>
      </c>
      <c r="X134" s="19">
        <v>106</v>
      </c>
      <c r="Y13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{"id":133,"name":"TALADRO DESTORNILLADOR 21V","category":"HERRAMIENTAS","price":50,"description":"COLOR VERDE Y AZUL","image":"images/05. HERRAMIENTAS/133.png","demand":106},</v>
      </c>
    </row>
    <row r="135" spans="2:25" x14ac:dyDescent="0.3">
      <c r="B135" s="8">
        <v>134</v>
      </c>
      <c r="C135" t="s">
        <v>228</v>
      </c>
      <c r="D135" t="s">
        <v>96</v>
      </c>
      <c r="E135" t="s">
        <v>227</v>
      </c>
      <c r="F135" s="7">
        <v>50</v>
      </c>
      <c r="H135" s="16" t="s">
        <v>271</v>
      </c>
      <c r="I135" s="17" t="s">
        <v>270</v>
      </c>
      <c r="J135" s="16" t="s">
        <v>263</v>
      </c>
      <c r="K135" s="19">
        <f t="shared" si="2"/>
        <v>134</v>
      </c>
      <c r="L135" s="16" t="s">
        <v>17</v>
      </c>
      <c r="M135" s="17" t="s">
        <v>12</v>
      </c>
      <c r="N135" s="17" t="s">
        <v>11</v>
      </c>
      <c r="O135" s="17" t="s">
        <v>281</v>
      </c>
      <c r="P135" s="17" t="s">
        <v>282</v>
      </c>
      <c r="Q135" s="17" t="s">
        <v>15</v>
      </c>
      <c r="R135" s="17">
        <f>Tabla1[[#This Row],["id"]]</f>
        <v>134</v>
      </c>
      <c r="S135" s="17" t="str">
        <f>CONCATENATE(Tabla2[[#This Row],["]],Tabla1[[#This Row],[NOMBRE DEL PRODUCTO]],Tabla2[[#This Row],["]])</f>
        <v>"CINTA MÁGICA FAST TAPE"</v>
      </c>
      <c r="T135" s="17" t="str">
        <f>CONCATENATE(Tabla2[[#This Row],["]],Tabla1[[#This Row],[CATEGORIA]],Tabla2[[#This Row],["]])</f>
        <v>"HERRAMIENTAS"</v>
      </c>
      <c r="U135" s="17">
        <f>Tabla1[[#This Row],[PRECIO]]</f>
        <v>50</v>
      </c>
      <c r="V135" s="17" t="str">
        <f>CONCATENATE(Tabla2[[#This Row],["]],Tabla1[[#This Row],[DESCRIPCION]],Tabla2[[#This Row],["]])</f>
        <v>"DOBLE BATERIA INALÁMBRICO MULTIUSO KIT COMPLETO"</v>
      </c>
      <c r="W13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HERRAMIENTAS/134.png"</v>
      </c>
      <c r="X135" s="17">
        <v>107</v>
      </c>
      <c r="Y13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{"id":134,"name":"CINTA MÁGICA FAST TAPE","category":"HERRAMIENTAS","price":50,"description":"DOBLE BATERIA INALÁMBRICO MULTIUSO KIT COMPLETO","image":"images/05. HERRAMIENTAS/134.png","demand":107},</v>
      </c>
    </row>
    <row r="136" spans="2:25" x14ac:dyDescent="0.3">
      <c r="B136" s="8">
        <v>135</v>
      </c>
      <c r="C136" t="s">
        <v>230</v>
      </c>
      <c r="D136" t="s">
        <v>24</v>
      </c>
      <c r="E136" t="s">
        <v>216</v>
      </c>
      <c r="F136" s="7">
        <v>50</v>
      </c>
      <c r="H136" s="18" t="s">
        <v>271</v>
      </c>
      <c r="I136" s="19" t="s">
        <v>270</v>
      </c>
      <c r="J136" s="18" t="s">
        <v>264</v>
      </c>
      <c r="K136" s="19">
        <f t="shared" si="2"/>
        <v>135</v>
      </c>
      <c r="L136" s="18" t="s">
        <v>17</v>
      </c>
      <c r="M136" s="19" t="s">
        <v>12</v>
      </c>
      <c r="N136" s="19" t="s">
        <v>11</v>
      </c>
      <c r="O136" s="19" t="s">
        <v>281</v>
      </c>
      <c r="P136" s="19" t="s">
        <v>282</v>
      </c>
      <c r="Q136" s="19" t="s">
        <v>15</v>
      </c>
      <c r="R136" s="19">
        <f>Tabla1[[#This Row],["id"]]</f>
        <v>135</v>
      </c>
      <c r="S136" s="19" t="str">
        <f>CONCATENATE(Tabla2[[#This Row],["]],Tabla1[[#This Row],[NOMBRE DEL PRODUCTO]],Tabla2[[#This Row],["]])</f>
        <v>"CINTA DOBLE CONTACTO"</v>
      </c>
      <c r="T136" s="19" t="str">
        <f>CONCATENATE(Tabla2[[#This Row],["]],Tabla1[[#This Row],[CATEGORIA]],Tabla2[[#This Row],["]])</f>
        <v>"HOGAR"</v>
      </c>
      <c r="U136" s="19">
        <f>Tabla1[[#This Row],[PRECIO]]</f>
        <v>50</v>
      </c>
      <c r="V136" s="19" t="str">
        <f>CONCATENATE(Tabla2[[#This Row],["]],Tabla1[[#This Row],[DESCRIPCION]],Tabla2[[#This Row],["]])</f>
        <v>"CON DISPENSADOR DE PASTA, INCLUYE KIT DE INSTALACIÓN"</v>
      </c>
      <c r="W13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HOGAR/135.png"</v>
      </c>
      <c r="X136" s="19">
        <v>108</v>
      </c>
      <c r="Y13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{"id":135,"name":"CINTA DOBLE CONTACTO","category":"HOGAR","price":50,"description":"CON DISPENSADOR DE PASTA, INCLUYE KIT DE INSTALACIÓN","image":"images/06. HOGAR/135.png","demand":108},</v>
      </c>
    </row>
    <row r="137" spans="2:25" x14ac:dyDescent="0.3">
      <c r="B137" s="8">
        <v>136</v>
      </c>
      <c r="C137" t="s">
        <v>232</v>
      </c>
      <c r="D137" t="s">
        <v>21</v>
      </c>
      <c r="E137" t="s">
        <v>222</v>
      </c>
      <c r="F137" s="7">
        <v>50</v>
      </c>
      <c r="H137" s="16" t="s">
        <v>271</v>
      </c>
      <c r="I137" s="17" t="s">
        <v>270</v>
      </c>
      <c r="J137" s="16" t="s">
        <v>262</v>
      </c>
      <c r="K137" s="19">
        <f t="shared" si="2"/>
        <v>136</v>
      </c>
      <c r="L137" s="16" t="s">
        <v>17</v>
      </c>
      <c r="M137" s="17" t="s">
        <v>12</v>
      </c>
      <c r="N137" s="17" t="s">
        <v>11</v>
      </c>
      <c r="O137" s="17" t="s">
        <v>281</v>
      </c>
      <c r="P137" s="17" t="s">
        <v>282</v>
      </c>
      <c r="Q137" s="17" t="s">
        <v>15</v>
      </c>
      <c r="R137" s="17">
        <f>Tabla1[[#This Row],["id"]]</f>
        <v>136</v>
      </c>
      <c r="S137" s="17" t="str">
        <f>CONCATENATE(Tabla2[[#This Row],["]],Tabla1[[#This Row],[NOMBRE DEL PRODUCTO]],Tabla2[[#This Row],["]])</f>
        <v>"TRIMMER"</v>
      </c>
      <c r="T137" s="17" t="str">
        <f>CONCATENATE(Tabla2[[#This Row],["]],Tabla1[[#This Row],[CATEGORIA]],Tabla2[[#This Row],["]])</f>
        <v>"ELECTRONICOS"</v>
      </c>
      <c r="U137" s="17">
        <f>Tabla1[[#This Row],[PRECIO]]</f>
        <v>50</v>
      </c>
      <c r="V137" s="17" t="str">
        <f>CONCATENATE(Tabla2[[#This Row],["]],Tabla1[[#This Row],[DESCRIPCION]],Tabla2[[#This Row],["]])</f>
        <v>"10 FOCOS LED 3TONOSDE LUCES"</v>
      </c>
      <c r="W13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ELECTRONICOS/136.png"</v>
      </c>
      <c r="X137" s="17">
        <v>109</v>
      </c>
      <c r="Y13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{"id":136,"name":"TRIMMER","category":"ELECTRONICOS","price":50,"description":"10 FOCOS LED 3TONOSDE LUCES","image":"images/04. ELECTRONICOS/136.png","demand":109},</v>
      </c>
    </row>
    <row r="138" spans="2:25" x14ac:dyDescent="0.3">
      <c r="B138" s="8">
        <v>137</v>
      </c>
      <c r="C138" t="s">
        <v>234</v>
      </c>
      <c r="D138" t="s">
        <v>127</v>
      </c>
      <c r="E138" t="s">
        <v>198</v>
      </c>
      <c r="F138" s="7">
        <v>50</v>
      </c>
      <c r="H138" s="18" t="s">
        <v>271</v>
      </c>
      <c r="I138" s="19" t="s">
        <v>270</v>
      </c>
      <c r="J138" s="18" t="s">
        <v>260</v>
      </c>
      <c r="K138" s="19">
        <f t="shared" si="2"/>
        <v>137</v>
      </c>
      <c r="L138" s="18" t="s">
        <v>17</v>
      </c>
      <c r="M138" s="19" t="s">
        <v>12</v>
      </c>
      <c r="N138" s="19" t="s">
        <v>11</v>
      </c>
      <c r="O138" s="19" t="s">
        <v>281</v>
      </c>
      <c r="P138" s="19" t="s">
        <v>282</v>
      </c>
      <c r="Q138" s="19" t="s">
        <v>15</v>
      </c>
      <c r="R138" s="19">
        <f>Tabla1[[#This Row],["id"]]</f>
        <v>137</v>
      </c>
      <c r="S138" s="19" t="str">
        <f>CONCATENATE(Tabla2[[#This Row],["]],Tabla1[[#This Row],[NOMBRE DEL PRODUCTO]],Tabla2[[#This Row],["]])</f>
        <v>"COBERTOR DE MOTO"</v>
      </c>
      <c r="T138" s="19" t="str">
        <f>CONCATENATE(Tabla2[[#This Row],["]],Tabla1[[#This Row],[CATEGORIA]],Tabla2[[#This Row],["]])</f>
        <v>"ACCESORIOS VEHICULOS"</v>
      </c>
      <c r="U138" s="19">
        <f>Tabla1[[#This Row],[PRECIO]]</f>
        <v>50</v>
      </c>
      <c r="V138" s="19" t="str">
        <f>CONCATENATE(Tabla2[[#This Row],["]],Tabla1[[#This Row],[DESCRIPCION]],Tabla2[[#This Row],["]])</f>
        <v>"MEDIDA: 38CM"</v>
      </c>
      <c r="W13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ACESORIOS_VEHICULOS/137.png"</v>
      </c>
      <c r="X138" s="19">
        <v>110</v>
      </c>
      <c r="Y13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{"id":137,"name":"COBERTOR DE MOTO","category":"ACCESORIOS VEHICULOS","price":50,"description":"MEDIDA: 38CM","image":"images/02. ACESORIOS_VEHICULOS/137.png","demand":110},</v>
      </c>
    </row>
    <row r="139" spans="2:25" x14ac:dyDescent="0.3">
      <c r="B139" s="8">
        <v>138</v>
      </c>
      <c r="C139" t="s">
        <v>236</v>
      </c>
      <c r="D139" t="s">
        <v>21</v>
      </c>
      <c r="E139" t="s">
        <v>233</v>
      </c>
      <c r="F139" s="7">
        <v>50</v>
      </c>
      <c r="H139" s="16" t="s">
        <v>271</v>
      </c>
      <c r="I139" s="17" t="s">
        <v>270</v>
      </c>
      <c r="J139" s="16" t="s">
        <v>262</v>
      </c>
      <c r="K139" s="19">
        <f t="shared" si="2"/>
        <v>138</v>
      </c>
      <c r="L139" s="16" t="s">
        <v>17</v>
      </c>
      <c r="M139" s="17" t="s">
        <v>12</v>
      </c>
      <c r="N139" s="17" t="s">
        <v>11</v>
      </c>
      <c r="O139" s="17" t="s">
        <v>281</v>
      </c>
      <c r="P139" s="17" t="s">
        <v>282</v>
      </c>
      <c r="Q139" s="17" t="s">
        <v>15</v>
      </c>
      <c r="R139" s="17">
        <f>Tabla1[[#This Row],["id"]]</f>
        <v>138</v>
      </c>
      <c r="S139" s="17" t="str">
        <f>CONCATENATE(Tabla2[[#This Row],["]],Tabla1[[#This Row],[NOMBRE DEL PRODUCTO]],Tabla2[[#This Row],["]])</f>
        <v>"PROYECTOR PARLANTE CON LUCES"</v>
      </c>
      <c r="T139" s="17" t="str">
        <f>CONCATENATE(Tabla2[[#This Row],["]],Tabla1[[#This Row],[CATEGORIA]],Tabla2[[#This Row],["]])</f>
        <v>"ELECTRONICOS"</v>
      </c>
      <c r="U139" s="17">
        <f>Tabla1[[#This Row],[PRECIO]]</f>
        <v>50</v>
      </c>
      <c r="V139" s="17" t="str">
        <f>CONCATENATE(Tabla2[[#This Row],["]],Tabla1[[#This Row],[DESCRIPCION]],Tabla2[[#This Row],["]])</f>
        <v>"INALÁMBRICA Y RECARGABLE"</v>
      </c>
      <c r="W13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ELECTRONICOS/138.png"</v>
      </c>
      <c r="X139" s="17">
        <v>111</v>
      </c>
      <c r="Y13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{"id":138,"name":"PROYECTOR PARLANTE CON LUCES","category":"ELECTRONICOS","price":50,"description":"INALÁMBRICA Y RECARGABLE","image":"images/04. ELECTRONICOS/138.png","demand":111},</v>
      </c>
    </row>
    <row r="140" spans="2:25" x14ac:dyDescent="0.3">
      <c r="B140" s="8">
        <v>139</v>
      </c>
      <c r="C140" t="s">
        <v>238</v>
      </c>
      <c r="D140" t="s">
        <v>79</v>
      </c>
      <c r="E140" t="s">
        <v>225</v>
      </c>
      <c r="F140" s="7">
        <v>50</v>
      </c>
      <c r="H140" s="18" t="s">
        <v>271</v>
      </c>
      <c r="I140" s="19" t="s">
        <v>270</v>
      </c>
      <c r="J140" s="18" t="s">
        <v>261</v>
      </c>
      <c r="K140" s="19">
        <f t="shared" si="2"/>
        <v>139</v>
      </c>
      <c r="L140" s="18" t="s">
        <v>17</v>
      </c>
      <c r="M140" s="19" t="s">
        <v>12</v>
      </c>
      <c r="N140" s="19" t="s">
        <v>11</v>
      </c>
      <c r="O140" s="19" t="s">
        <v>281</v>
      </c>
      <c r="P140" s="19" t="s">
        <v>282</v>
      </c>
      <c r="Q140" s="19" t="s">
        <v>15</v>
      </c>
      <c r="R140" s="19">
        <f>Tabla1[[#This Row],["id"]]</f>
        <v>139</v>
      </c>
      <c r="S140" s="19" t="str">
        <f>CONCATENATE(Tabla2[[#This Row],["]],Tabla1[[#This Row],[NOMBRE DEL PRODUCTO]],Tabla2[[#This Row],["]])</f>
        <v>"LENTES DE VISIÓN NOCTURNA"</v>
      </c>
      <c r="T140" s="19" t="str">
        <f>CONCATENATE(Tabla2[[#This Row],["]],Tabla1[[#This Row],[CATEGORIA]],Tabla2[[#This Row],["]])</f>
        <v>"CUIDADO PERSONAL"</v>
      </c>
      <c r="U140" s="19">
        <f>Tabla1[[#This Row],[PRECIO]]</f>
        <v>50</v>
      </c>
      <c r="V140" s="19" t="str">
        <f>CONCATENATE(Tabla2[[#This Row],["]],Tabla1[[#This Row],[DESCRIPCION]],Tabla2[[#This Row],["]])</f>
        <v>"SUAVE Y AJUSTABLE"</v>
      </c>
      <c r="W14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CUIDADO_PERSONAL/139.png"</v>
      </c>
      <c r="X140" s="19">
        <v>112</v>
      </c>
      <c r="Y14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{"id":139,"name":"LENTES DE VISIÓN NOCTURNA","category":"CUIDADO PERSONAL","price":50,"description":"SUAVE Y AJUSTABLE","image":"images/03. CUIDADO_PERSONAL/139.png","demand":112},</v>
      </c>
    </row>
    <row r="141" spans="2:25" x14ac:dyDescent="0.3">
      <c r="B141" s="8">
        <v>140</v>
      </c>
      <c r="C141" t="s">
        <v>240</v>
      </c>
      <c r="D141" t="s">
        <v>21</v>
      </c>
      <c r="E141" t="s">
        <v>237</v>
      </c>
      <c r="F141" s="7">
        <v>50</v>
      </c>
      <c r="H141" s="16" t="s">
        <v>271</v>
      </c>
      <c r="I141" s="17" t="s">
        <v>270</v>
      </c>
      <c r="J141" s="16" t="s">
        <v>262</v>
      </c>
      <c r="K141" s="19">
        <f t="shared" si="2"/>
        <v>140</v>
      </c>
      <c r="L141" s="16" t="s">
        <v>17</v>
      </c>
      <c r="M141" s="17" t="s">
        <v>12</v>
      </c>
      <c r="N141" s="17" t="s">
        <v>11</v>
      </c>
      <c r="O141" s="17" t="s">
        <v>281</v>
      </c>
      <c r="P141" s="17" t="s">
        <v>282</v>
      </c>
      <c r="Q141" s="17" t="s">
        <v>15</v>
      </c>
      <c r="R141" s="17">
        <f>Tabla1[[#This Row],["id"]]</f>
        <v>140</v>
      </c>
      <c r="S141" s="17" t="str">
        <f>CONCATENATE(Tabla2[[#This Row],["]],Tabla1[[#This Row],[NOMBRE DEL PRODUCTO]],Tabla2[[#This Row],["]])</f>
        <v>"FOCO SOLAR TIPO CAMARA"</v>
      </c>
      <c r="T141" s="17" t="str">
        <f>CONCATENATE(Tabla2[[#This Row],["]],Tabla1[[#This Row],[CATEGORIA]],Tabla2[[#This Row],["]])</f>
        <v>"ELECTRONICOS"</v>
      </c>
      <c r="U141" s="17">
        <f>Tabla1[[#This Row],[PRECIO]]</f>
        <v>50</v>
      </c>
      <c r="V141" s="17" t="str">
        <f>CONCATENATE(Tabla2[[#This Row],["]],Tabla1[[#This Row],[DESCRIPCION]],Tabla2[[#This Row],["]])</f>
        <v>"CREA UN AMBIENTE FESTIVO Y VIBRANTE"</v>
      </c>
      <c r="W14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ELECTRONICOS/140.png"</v>
      </c>
      <c r="X141" s="17">
        <v>113</v>
      </c>
      <c r="Y14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{"id":140,"name":"FOCO SOLAR TIPO CAMARA","category":"ELECTRONICOS","price":50,"description":"CREA UN AMBIENTE FESTIVO Y VIBRANTE","image":"images/04. ELECTRONICOS/140.png","demand":113},</v>
      </c>
    </row>
    <row r="142" spans="2:25" x14ac:dyDescent="0.3">
      <c r="B142" s="8">
        <v>141</v>
      </c>
      <c r="C142" t="s">
        <v>241</v>
      </c>
      <c r="D142" t="s">
        <v>24</v>
      </c>
      <c r="E142" t="s">
        <v>231</v>
      </c>
      <c r="F142" s="7">
        <v>50</v>
      </c>
      <c r="H142" s="18" t="s">
        <v>271</v>
      </c>
      <c r="I142" s="19" t="s">
        <v>270</v>
      </c>
      <c r="J142" s="18" t="s">
        <v>264</v>
      </c>
      <c r="K142" s="19">
        <f t="shared" si="2"/>
        <v>141</v>
      </c>
      <c r="L142" s="18" t="s">
        <v>17</v>
      </c>
      <c r="M142" s="19" t="s">
        <v>12</v>
      </c>
      <c r="N142" s="19" t="s">
        <v>11</v>
      </c>
      <c r="O142" s="19" t="s">
        <v>281</v>
      </c>
      <c r="P142" s="19" t="s">
        <v>282</v>
      </c>
      <c r="Q142" s="19" t="s">
        <v>15</v>
      </c>
      <c r="R142" s="19">
        <f>Tabla1[[#This Row],["id"]]</f>
        <v>141</v>
      </c>
      <c r="S142" s="19" t="str">
        <f>CONCATENATE(Tabla2[[#This Row],["]],Tabla1[[#This Row],[NOMBRE DEL PRODUCTO]],Tabla2[[#This Row],["]])</f>
        <v>"CHANO DESENGRASANTE 500GR"</v>
      </c>
      <c r="T142" s="19" t="str">
        <f>CONCATENATE(Tabla2[[#This Row],["]],Tabla1[[#This Row],[CATEGORIA]],Tabla2[[#This Row],["]])</f>
        <v>"HOGAR"</v>
      </c>
      <c r="U142" s="19">
        <f>Tabla1[[#This Row],[PRECIO]]</f>
        <v>50</v>
      </c>
      <c r="V142" s="19" t="str">
        <f>CONCATENATE(Tabla2[[#This Row],["]],Tabla1[[#This Row],[DESCRIPCION]],Tabla2[[#This Row],["]])</f>
        <v>"COLOR TRANSPARENTE PEGA CUALQUIER OBJETO"</v>
      </c>
      <c r="W14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HOGAR/141.png"</v>
      </c>
      <c r="X142" s="19">
        <v>114</v>
      </c>
      <c r="Y14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{"id":141,"name":"CHANO DESENGRASANTE 500GR","category":"HOGAR","price":50,"description":"COLOR TRANSPARENTE PEGA CUALQUIER OBJETO","image":"images/06. HOGAR/141.png","demand":114},</v>
      </c>
    </row>
    <row r="143" spans="2:25" x14ac:dyDescent="0.3">
      <c r="B143" s="8">
        <v>142</v>
      </c>
      <c r="C143" t="s">
        <v>243</v>
      </c>
      <c r="D143" t="s">
        <v>24</v>
      </c>
      <c r="E143" t="s">
        <v>242</v>
      </c>
      <c r="F143" s="7">
        <v>50</v>
      </c>
      <c r="H143" s="16" t="s">
        <v>271</v>
      </c>
      <c r="I143" s="17" t="s">
        <v>270</v>
      </c>
      <c r="J143" s="16" t="s">
        <v>264</v>
      </c>
      <c r="K143" s="19">
        <f t="shared" si="2"/>
        <v>142</v>
      </c>
      <c r="L143" s="16" t="s">
        <v>17</v>
      </c>
      <c r="M143" s="17" t="s">
        <v>12</v>
      </c>
      <c r="N143" s="17" t="s">
        <v>11</v>
      </c>
      <c r="O143" s="17" t="s">
        <v>281</v>
      </c>
      <c r="P143" s="17" t="s">
        <v>282</v>
      </c>
      <c r="Q143" s="17" t="s">
        <v>15</v>
      </c>
      <c r="R143" s="17">
        <f>Tabla1[[#This Row],["id"]]</f>
        <v>142</v>
      </c>
      <c r="S143" s="17" t="str">
        <f>CONCATENATE(Tabla2[[#This Row],["]],Tabla1[[#This Row],[NOMBRE DEL PRODUCTO]],Tabla2[[#This Row],["]])</f>
        <v>"LIMPIADOR DE INODORO"</v>
      </c>
      <c r="T143" s="17" t="str">
        <f>CONCATENATE(Tabla2[[#This Row],["]],Tabla1[[#This Row],[CATEGORIA]],Tabla2[[#This Row],["]])</f>
        <v>"HOGAR"</v>
      </c>
      <c r="U143" s="17">
        <f>Tabla1[[#This Row],[PRECIO]]</f>
        <v>50</v>
      </c>
      <c r="V143" s="17" t="str">
        <f>CONCATENATE(Tabla2[[#This Row],["]],Tabla1[[#This Row],[DESCRIPCION]],Tabla2[[#This Row],["]])</f>
        <v>"REMUEVE LA GRASA MÁS RESISTENTE"</v>
      </c>
      <c r="W14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HOGAR/142.png"</v>
      </c>
      <c r="X143" s="17">
        <v>115</v>
      </c>
      <c r="Y14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{"id":142,"name":"LIMPIADOR DE INODORO","category":"HOGAR","price":50,"description":"REMUEVE LA GRASA MÁS RESISTENTE","image":"images/06. HOGAR/142.png","demand":115},</v>
      </c>
    </row>
    <row r="144" spans="2:25" x14ac:dyDescent="0.3">
      <c r="B144" s="8">
        <v>143</v>
      </c>
      <c r="C144" t="s">
        <v>245</v>
      </c>
      <c r="D144" t="s">
        <v>174</v>
      </c>
      <c r="E144" t="s">
        <v>175</v>
      </c>
      <c r="F144" s="7">
        <v>50</v>
      </c>
      <c r="H144" s="18" t="s">
        <v>271</v>
      </c>
      <c r="I144" s="19" t="s">
        <v>270</v>
      </c>
      <c r="J144" s="18" t="s">
        <v>266</v>
      </c>
      <c r="K144" s="19">
        <f t="shared" si="2"/>
        <v>143</v>
      </c>
      <c r="L144" s="18" t="s">
        <v>17</v>
      </c>
      <c r="M144" s="19" t="s">
        <v>12</v>
      </c>
      <c r="N144" s="19" t="s">
        <v>11</v>
      </c>
      <c r="O144" s="19" t="s">
        <v>281</v>
      </c>
      <c r="P144" s="19" t="s">
        <v>282</v>
      </c>
      <c r="Q144" s="19" t="s">
        <v>15</v>
      </c>
      <c r="R144" s="19">
        <f>Tabla1[[#This Row],["id"]]</f>
        <v>143</v>
      </c>
      <c r="S144" s="19" t="str">
        <f>CONCATENATE(Tabla2[[#This Row],["]],Tabla1[[#This Row],[NOMBRE DEL PRODUCTO]],Tabla2[[#This Row],["]])</f>
        <v>"HADA VOLADORA"</v>
      </c>
      <c r="T144" s="19" t="str">
        <f>CONCATENATE(Tabla2[[#This Row],["]],Tabla1[[#This Row],[CATEGORIA]],Tabla2[[#This Row],["]])</f>
        <v>"NIÑOS"</v>
      </c>
      <c r="U144" s="19">
        <f>Tabla1[[#This Row],[PRECIO]]</f>
        <v>50</v>
      </c>
      <c r="V144" s="19" t="str">
        <f>CONCATENATE(Tabla2[[#This Row],["]],Tabla1[[#This Row],[DESCRIPCION]],Tabla2[[#This Row],["]])</f>
        <v>"INCREIBLE Y DIVERTIDO SCOOTER CON LUCES RGB EN LAS RUEDAS"</v>
      </c>
      <c r="W14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NIÑOS/143.png"</v>
      </c>
      <c r="X144" s="19">
        <v>116</v>
      </c>
      <c r="Y14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{"id":143,"name":"HADA VOLADORA","category":"NIÑOS","price":50,"description":"INCREIBLE Y DIVERTIDO SCOOTER CON LUCES RGB EN LAS RUEDAS","image":"images/08. NIÑOS/143.png","demand":116},</v>
      </c>
    </row>
    <row r="145" spans="2:25" x14ac:dyDescent="0.3">
      <c r="B145" s="8">
        <v>144</v>
      </c>
      <c r="C145" t="s">
        <v>247</v>
      </c>
      <c r="D145" t="s">
        <v>24</v>
      </c>
      <c r="E145" t="s">
        <v>244</v>
      </c>
      <c r="F145" s="7">
        <v>50</v>
      </c>
      <c r="H145" s="16" t="s">
        <v>271</v>
      </c>
      <c r="I145" s="17" t="s">
        <v>270</v>
      </c>
      <c r="J145" s="16" t="s">
        <v>264</v>
      </c>
      <c r="K145" s="19">
        <f t="shared" si="2"/>
        <v>144</v>
      </c>
      <c r="L145" s="16" t="s">
        <v>17</v>
      </c>
      <c r="M145" s="17" t="s">
        <v>12</v>
      </c>
      <c r="N145" s="17" t="s">
        <v>11</v>
      </c>
      <c r="O145" s="17" t="s">
        <v>281</v>
      </c>
      <c r="P145" s="17" t="s">
        <v>282</v>
      </c>
      <c r="Q145" s="17" t="s">
        <v>15</v>
      </c>
      <c r="R145" s="17">
        <f>Tabla1[[#This Row],["id"]]</f>
        <v>144</v>
      </c>
      <c r="S145" s="17" t="str">
        <f>CONCATENATE(Tabla2[[#This Row],["]],Tabla1[[#This Row],[NOMBRE DEL PRODUCTO]],Tabla2[[#This Row],["]])</f>
        <v>"ROPERO ARMABLE DE 3 CUERPOS"</v>
      </c>
      <c r="T145" s="17" t="str">
        <f>CONCATENATE(Tabla2[[#This Row],["]],Tabla1[[#This Row],[CATEGORIA]],Tabla2[[#This Row],["]])</f>
        <v>"HOGAR"</v>
      </c>
      <c r="U145" s="17">
        <f>Tabla1[[#This Row],[PRECIO]]</f>
        <v>50</v>
      </c>
      <c r="V145" s="17" t="str">
        <f>CONCATENATE(Tabla2[[#This Row],["]],Tabla1[[#This Row],[DESCRIPCION]],Tabla2[[#This Row],["]])</f>
        <v>"COMBATE LA SUCIEDAD Y EL SARRO"</v>
      </c>
      <c r="W14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HOGAR/144.png"</v>
      </c>
      <c r="X145" s="17">
        <v>117</v>
      </c>
      <c r="Y14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{"id":144,"name":"ROPERO ARMABLE DE 3 CUERPOS","category":"HOGAR","price":50,"description":"COMBATE LA SUCIEDAD Y EL SARRO","image":"images/06. HOGAR/144.png","demand":117},</v>
      </c>
    </row>
    <row r="146" spans="2:25" x14ac:dyDescent="0.3">
      <c r="B146" s="8">
        <v>145</v>
      </c>
      <c r="C146" t="s">
        <v>249</v>
      </c>
      <c r="D146" t="s">
        <v>174</v>
      </c>
      <c r="E146" t="s">
        <v>246</v>
      </c>
      <c r="F146" s="7">
        <v>50</v>
      </c>
      <c r="H146" s="18" t="s">
        <v>271</v>
      </c>
      <c r="I146" s="19" t="s">
        <v>270</v>
      </c>
      <c r="J146" s="18" t="s">
        <v>266</v>
      </c>
      <c r="K146" s="19">
        <f t="shared" si="2"/>
        <v>145</v>
      </c>
      <c r="L146" s="18" t="s">
        <v>17</v>
      </c>
      <c r="M146" s="19" t="s">
        <v>12</v>
      </c>
      <c r="N146" s="19" t="s">
        <v>11</v>
      </c>
      <c r="O146" s="19" t="s">
        <v>281</v>
      </c>
      <c r="P146" s="19" t="s">
        <v>282</v>
      </c>
      <c r="Q146" s="19" t="s">
        <v>15</v>
      </c>
      <c r="R146" s="19">
        <f>Tabla1[[#This Row],["id"]]</f>
        <v>145</v>
      </c>
      <c r="S146" s="19" t="str">
        <f>CONCATENATE(Tabla2[[#This Row],["]],Tabla1[[#This Row],[NOMBRE DEL PRODUCTO]],Tabla2[[#This Row],["]])</f>
        <v>"CASCO CON LUCES "</v>
      </c>
      <c r="T146" s="19" t="str">
        <f>CONCATENATE(Tabla2[[#This Row],["]],Tabla1[[#This Row],[CATEGORIA]],Tabla2[[#This Row],["]])</f>
        <v>"NIÑOS"</v>
      </c>
      <c r="U146" s="19">
        <f>Tabla1[[#This Row],[PRECIO]]</f>
        <v>50</v>
      </c>
      <c r="V146" s="19" t="str">
        <f>CONCATENATE(Tabla2[[#This Row],["]],Tabla1[[#This Row],[DESCRIPCION]],Tabla2[[#This Row],["]])</f>
        <v>"HERMOSAMUÑECA VOLADORA"</v>
      </c>
      <c r="W14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NIÑOS/145.png"</v>
      </c>
      <c r="X146" s="19">
        <v>118</v>
      </c>
      <c r="Y14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{"id":145,"name":"CASCO CON LUCES ","category":"NIÑOS","price":50,"description":"HERMOSAMUÑECA VOLADORA","image":"images/08. NIÑOS/145.png","demand":118},</v>
      </c>
    </row>
    <row r="147" spans="2:25" x14ac:dyDescent="0.3">
      <c r="B147" s="8">
        <v>146</v>
      </c>
      <c r="C147" t="s">
        <v>251</v>
      </c>
      <c r="D147" t="s">
        <v>24</v>
      </c>
      <c r="E147" t="s">
        <v>248</v>
      </c>
      <c r="F147" s="7">
        <v>50</v>
      </c>
      <c r="H147" s="16" t="s">
        <v>271</v>
      </c>
      <c r="I147" s="17" t="s">
        <v>270</v>
      </c>
      <c r="J147" s="16" t="s">
        <v>264</v>
      </c>
      <c r="K147" s="19">
        <f t="shared" si="2"/>
        <v>146</v>
      </c>
      <c r="L147" s="16" t="s">
        <v>17</v>
      </c>
      <c r="M147" s="17" t="s">
        <v>12</v>
      </c>
      <c r="N147" s="17" t="s">
        <v>11</v>
      </c>
      <c r="O147" s="17" t="s">
        <v>281</v>
      </c>
      <c r="P147" s="17" t="s">
        <v>282</v>
      </c>
      <c r="Q147" s="17" t="s">
        <v>15</v>
      </c>
      <c r="R147" s="17">
        <f>Tabla1[[#This Row],["id"]]</f>
        <v>146</v>
      </c>
      <c r="S147" s="17" t="str">
        <f>CONCATENATE(Tabla2[[#This Row],["]],Tabla1[[#This Row],[NOMBRE DEL PRODUCTO]],Tabla2[[#This Row],["]])</f>
        <v>"PASTILLAS PARA LAVADORA"</v>
      </c>
      <c r="T147" s="17" t="str">
        <f>CONCATENATE(Tabla2[[#This Row],["]],Tabla1[[#This Row],[CATEGORIA]],Tabla2[[#This Row],["]])</f>
        <v>"HOGAR"</v>
      </c>
      <c r="U147" s="17">
        <f>Tabla1[[#This Row],[PRECIO]]</f>
        <v>50</v>
      </c>
      <c r="V147" s="17" t="str">
        <f>CONCATENATE(Tabla2[[#This Row],["]],Tabla1[[#This Row],[DESCRIPCION]],Tabla2[[#This Row],["]])</f>
        <v>"MEDIDAS:120 x45x170cm"</v>
      </c>
      <c r="W14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HOGAR/146.png"</v>
      </c>
      <c r="X147" s="17">
        <v>119</v>
      </c>
      <c r="Y14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{"id":146,"name":"PASTILLAS PARA LAVADORA","category":"HOGAR","price":50,"description":"MEDIDAS:120 x45x170cm","image":"images/06. HOGAR/146.png","demand":119},</v>
      </c>
    </row>
    <row r="148" spans="2:25" x14ac:dyDescent="0.3">
      <c r="B148" s="8">
        <v>147</v>
      </c>
      <c r="C148" t="s">
        <v>253</v>
      </c>
      <c r="D148" t="s">
        <v>174</v>
      </c>
      <c r="E148" t="s">
        <v>250</v>
      </c>
      <c r="F148" s="7">
        <v>50</v>
      </c>
      <c r="H148" s="18" t="s">
        <v>271</v>
      </c>
      <c r="I148" s="19" t="s">
        <v>270</v>
      </c>
      <c r="J148" s="18" t="s">
        <v>266</v>
      </c>
      <c r="K148" s="19">
        <f t="shared" si="2"/>
        <v>147</v>
      </c>
      <c r="L148" s="18" t="s">
        <v>17</v>
      </c>
      <c r="M148" s="19" t="s">
        <v>12</v>
      </c>
      <c r="N148" s="19" t="s">
        <v>11</v>
      </c>
      <c r="O148" s="19" t="s">
        <v>281</v>
      </c>
      <c r="P148" s="19" t="s">
        <v>282</v>
      </c>
      <c r="Q148" s="19" t="s">
        <v>15</v>
      </c>
      <c r="R148" s="19">
        <f>Tabla1[[#This Row],["id"]]</f>
        <v>147</v>
      </c>
      <c r="S148" s="19" t="str">
        <f>CONCATENATE(Tabla2[[#This Row],["]],Tabla1[[#This Row],[NOMBRE DEL PRODUCTO]],Tabla2[[#This Row],["]])</f>
        <v>"SET DE HIGIENE PARA BEBE"</v>
      </c>
      <c r="T148" s="19" t="str">
        <f>CONCATENATE(Tabla2[[#This Row],["]],Tabla1[[#This Row],[CATEGORIA]],Tabla2[[#This Row],["]])</f>
        <v>"NIÑOS"</v>
      </c>
      <c r="U148" s="19">
        <f>Tabla1[[#This Row],[PRECIO]]</f>
        <v>50</v>
      </c>
      <c r="V148" s="19" t="str">
        <f>CONCATENATE(Tabla2[[#This Row],["]],Tabla1[[#This Row],[DESCRIPCION]],Tabla2[[#This Row],["]])</f>
        <v>"COLORES Y MODELOS VARIADOS"</v>
      </c>
      <c r="W14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NIÑOS/147.png"</v>
      </c>
      <c r="X148" s="19">
        <v>120</v>
      </c>
      <c r="Y14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{"id":147,"name":"SET DE HIGIENE PARA BEBE","category":"NIÑOS","price":50,"description":"COLORES Y MODELOS VARIADOS","image":"images/08. NIÑOS/147.png","demand":120},</v>
      </c>
    </row>
    <row r="149" spans="2:25" x14ac:dyDescent="0.3">
      <c r="B149" s="8">
        <v>148</v>
      </c>
      <c r="C149" t="s">
        <v>255</v>
      </c>
      <c r="D149" t="s">
        <v>174</v>
      </c>
      <c r="E149" t="s">
        <v>254</v>
      </c>
      <c r="F149" s="7">
        <v>50</v>
      </c>
      <c r="H149" s="16" t="s">
        <v>271</v>
      </c>
      <c r="I149" s="17" t="s">
        <v>270</v>
      </c>
      <c r="J149" s="16" t="s">
        <v>266</v>
      </c>
      <c r="K149" s="19">
        <f t="shared" si="2"/>
        <v>148</v>
      </c>
      <c r="L149" s="16" t="s">
        <v>17</v>
      </c>
      <c r="M149" s="17" t="s">
        <v>12</v>
      </c>
      <c r="N149" s="17" t="s">
        <v>11</v>
      </c>
      <c r="O149" s="17" t="s">
        <v>281</v>
      </c>
      <c r="P149" s="17" t="s">
        <v>282</v>
      </c>
      <c r="Q149" s="17" t="s">
        <v>15</v>
      </c>
      <c r="R149" s="17">
        <f>Tabla1[[#This Row],["id"]]</f>
        <v>148</v>
      </c>
      <c r="S149" s="17" t="str">
        <f>CONCATENATE(Tabla2[[#This Row],["]],Tabla1[[#This Row],[NOMBRE DEL PRODUCTO]],Tabla2[[#This Row],["]])</f>
        <v>"ASPIRADOR NASAL Y OIDO PARA BEBE"</v>
      </c>
      <c r="T149" s="17" t="str">
        <f>CONCATENATE(Tabla2[[#This Row],["]],Tabla1[[#This Row],[CATEGORIA]],Tabla2[[#This Row],["]])</f>
        <v>"NIÑOS"</v>
      </c>
      <c r="U149" s="17">
        <f>Tabla1[[#This Row],[PRECIO]]</f>
        <v>50</v>
      </c>
      <c r="V149" s="17" t="str">
        <f>CONCATENATE(Tabla2[[#This Row],["]],Tabla1[[#This Row],[DESCRIPCION]],Tabla2[[#This Row],["]])</f>
        <v>"6 PIEZAS PRÁCTICO Y PORTATIL"</v>
      </c>
      <c r="W14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NIÑOS/148.png"</v>
      </c>
      <c r="X149" s="17">
        <v>121</v>
      </c>
      <c r="Y14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{"id":148,"name":"ASPIRADOR NASAL Y OIDO PARA BEBE","category":"NIÑOS","price":50,"description":"6 PIEZAS PRÁCTICO Y PORTATIL","image":"images/08. NIÑOS/148.png","demand":121},</v>
      </c>
    </row>
    <row r="150" spans="2:25" x14ac:dyDescent="0.3">
      <c r="B150" s="8">
        <v>149</v>
      </c>
      <c r="C150" t="s">
        <v>257</v>
      </c>
      <c r="D150" t="s">
        <v>79</v>
      </c>
      <c r="E150" t="s">
        <v>239</v>
      </c>
      <c r="F150" s="7">
        <v>50</v>
      </c>
      <c r="H150" s="18" t="s">
        <v>271</v>
      </c>
      <c r="I150" s="19" t="s">
        <v>270</v>
      </c>
      <c r="J150" s="18" t="s">
        <v>261</v>
      </c>
      <c r="K150" s="19">
        <f t="shared" si="2"/>
        <v>149</v>
      </c>
      <c r="L150" s="18" t="s">
        <v>17</v>
      </c>
      <c r="M150" s="19" t="s">
        <v>12</v>
      </c>
      <c r="N150" s="19" t="s">
        <v>11</v>
      </c>
      <c r="O150" s="19" t="s">
        <v>281</v>
      </c>
      <c r="P150" s="19" t="s">
        <v>282</v>
      </c>
      <c r="Q150" s="19" t="s">
        <v>15</v>
      </c>
      <c r="R150" s="19">
        <f>Tabla1[[#This Row],["id"]]</f>
        <v>149</v>
      </c>
      <c r="S150" s="19" t="str">
        <f>CONCATENATE(Tabla2[[#This Row],["]],Tabla1[[#This Row],[NOMBRE DEL PRODUCTO]],Tabla2[[#This Row],["]])</f>
        <v>"LIPO CREAM REDUCTORA CORPORAL"</v>
      </c>
      <c r="T150" s="19" t="str">
        <f>CONCATENATE(Tabla2[[#This Row],["]],Tabla1[[#This Row],[CATEGORIA]],Tabla2[[#This Row],["]])</f>
        <v>"CUIDADO PERSONAL"</v>
      </c>
      <c r="U150" s="19">
        <f>Tabla1[[#This Row],[PRECIO]]</f>
        <v>50</v>
      </c>
      <c r="V150" s="19" t="str">
        <f>CONCATENATE(Tabla2[[#This Row],["]],Tabla1[[#This Row],[DESCRIPCION]],Tabla2[[#This Row],["]])</f>
        <v>"PROTECCIÓN DE LA VISTA"</v>
      </c>
      <c r="W15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CUIDADO_PERSONAL/149.png"</v>
      </c>
      <c r="X150" s="19">
        <v>122</v>
      </c>
      <c r="Y15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{"id":149,"name":"LIPO CREAM REDUCTORA CORPORAL","category":"CUIDADO PERSONAL","price":50,"description":"PROTECCIÓN DE LA VISTA","image":"images/03. CUIDADO_PERSONAL/149.png","demand":122},</v>
      </c>
    </row>
    <row r="151" spans="2:25" x14ac:dyDescent="0.3">
      <c r="E151" t="s">
        <v>214</v>
      </c>
      <c r="F151" s="7">
        <v>50</v>
      </c>
      <c r="H151" s="16"/>
      <c r="I151" s="17"/>
      <c r="J151" s="17"/>
      <c r="K151" s="17"/>
      <c r="L151" s="16"/>
      <c r="M151" s="17" t="s">
        <v>12</v>
      </c>
      <c r="N151" s="17" t="s">
        <v>11</v>
      </c>
      <c r="O151" s="17" t="s">
        <v>281</v>
      </c>
      <c r="P151" s="17" t="s">
        <v>282</v>
      </c>
      <c r="Q151" s="17" t="s">
        <v>15</v>
      </c>
      <c r="R151" s="17">
        <f>Tabla1[[#This Row],["id"]]</f>
        <v>0</v>
      </c>
      <c r="S151" s="17" t="str">
        <f>CONCATENATE(Tabla2[[#This Row],["]],Tabla1[[#This Row],[NOMBRE DEL PRODUCTO]],Tabla2[[#This Row],["]])</f>
        <v>""</v>
      </c>
      <c r="T151" s="17" t="str">
        <f>CONCATENATE(Tabla2[[#This Row],["]],Tabla1[[#This Row],[CATEGORIA]],Tabla2[[#This Row],["]])</f>
        <v>""</v>
      </c>
      <c r="U151" s="17">
        <f>Tabla1[[#This Row],[PRECIO]]</f>
        <v>50</v>
      </c>
      <c r="V151" s="17" t="str">
        <f>CONCATENATE(Tabla2[[#This Row],["]],Tabla1[[#This Row],[DESCRIPCION]],Tabla2[[#This Row],["]])</f>
        <v>"VIERTA AGUA EN EL TANQUE, CONÉCTELO Y DISFRUTE"</v>
      </c>
      <c r="W151" s="17"/>
      <c r="X151" s="17"/>
      <c r="Y15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{"id":0,"name":"","category":"","price":50,"description":"VIERTA AGUA EN EL TANQUE, CONÉCTELO Y DISFRUTE","image":,"demand":},</v>
      </c>
    </row>
    <row r="152" spans="2:25" x14ac:dyDescent="0.3">
      <c r="H152" s="23"/>
      <c r="I152" s="24"/>
      <c r="J152" s="24"/>
      <c r="K152" s="24"/>
      <c r="L152" s="23"/>
      <c r="M152" s="24" t="s">
        <v>12</v>
      </c>
      <c r="N152" s="24" t="s">
        <v>11</v>
      </c>
      <c r="O152" s="24" t="s">
        <v>281</v>
      </c>
      <c r="P152" s="24" t="s">
        <v>282</v>
      </c>
      <c r="Q152" s="24" t="s">
        <v>15</v>
      </c>
      <c r="R152" s="24">
        <f>Tabla1[[#This Row],["id"]]</f>
        <v>0</v>
      </c>
      <c r="S152" s="24" t="str">
        <f>CONCATENATE(Tabla2[[#This Row],["]],Tabla1[[#This Row],[NOMBRE DEL PRODUCTO]],Tabla2[[#This Row],["]])</f>
        <v>""</v>
      </c>
      <c r="T152" s="24" t="str">
        <f>CONCATENATE(Tabla2[[#This Row],["]],Tabla1[[#This Row],[CATEGORIA]],Tabla2[[#This Row],["]])</f>
        <v>""</v>
      </c>
      <c r="U152" s="24">
        <f>Tabla1[[#This Row],[PRECIO]]</f>
        <v>0</v>
      </c>
      <c r="V152" s="24" t="str">
        <f>CONCATENATE(Tabla2[[#This Row],["]],Tabla1[[#This Row],[DESCRIPCION]],Tabla2[[#This Row],["]])</f>
        <v>""</v>
      </c>
      <c r="W152" s="24"/>
      <c r="X152" s="24"/>
      <c r="Y15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{"id":0,"name":"","category":"","price":0,"description":"","image":,"demand":},</v>
      </c>
    </row>
  </sheetData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515-DA25-4FAE-B5C4-AB0AEC829E1C}">
  <dimension ref="B1:AD153"/>
  <sheetViews>
    <sheetView showGridLines="0" tabSelected="1" topLeftCell="A2" zoomScale="85" zoomScaleNormal="85" workbookViewId="0">
      <pane ySplit="2" topLeftCell="A4" activePane="bottomLeft" state="frozen"/>
      <selection activeCell="A2" sqref="A2"/>
      <selection pane="bottomLeft" activeCell="E16" sqref="E16"/>
    </sheetView>
  </sheetViews>
  <sheetFormatPr baseColWidth="10" defaultRowHeight="14.4" x14ac:dyDescent="0.3"/>
  <cols>
    <col min="1" max="1" width="5.33203125" customWidth="1"/>
    <col min="2" max="2" width="7.44140625" style="8" customWidth="1"/>
    <col min="3" max="3" width="46.33203125" customWidth="1"/>
    <col min="4" max="4" width="27.109375" customWidth="1"/>
    <col min="5" max="5" width="28.88671875" customWidth="1"/>
    <col min="6" max="8" width="17" customWidth="1"/>
    <col min="9" max="9" width="17" style="8" customWidth="1"/>
    <col min="10" max="10" width="9.109375" style="15" customWidth="1"/>
    <col min="11" max="11" width="4" style="15" customWidth="1"/>
    <col min="12" max="12" width="8.5546875" customWidth="1"/>
    <col min="13" max="13" width="4.33203125" customWidth="1"/>
    <col min="14" max="14" width="11.5546875" customWidth="1"/>
    <col min="15" max="15" width="4.77734375" customWidth="1"/>
    <col min="16" max="16" width="5.109375" customWidth="1"/>
    <col min="17" max="21" width="5" customWidth="1"/>
    <col min="22" max="22" width="8.6640625" customWidth="1"/>
    <col min="23" max="23" width="27.5546875" customWidth="1"/>
    <col min="24" max="24" width="19.88671875" customWidth="1"/>
    <col min="25" max="25" width="12.44140625" customWidth="1"/>
    <col min="26" max="26" width="25.33203125" customWidth="1"/>
    <col min="27" max="27" width="17.109375" customWidth="1"/>
    <col min="28" max="28" width="10.109375" customWidth="1"/>
    <col min="29" max="29" width="101.6640625" style="1" customWidth="1"/>
  </cols>
  <sheetData>
    <row r="1" spans="2:30" ht="10.199999999999999" customHeight="1" x14ac:dyDescent="0.3"/>
    <row r="2" spans="2:30" ht="54.6" customHeight="1" x14ac:dyDescent="1.1000000000000001">
      <c r="B2" s="30" t="s">
        <v>451</v>
      </c>
      <c r="C2" s="30"/>
      <c r="D2" s="30"/>
      <c r="E2" s="30"/>
      <c r="F2" s="30"/>
      <c r="G2" s="30"/>
      <c r="H2" s="30"/>
      <c r="I2" s="30"/>
      <c r="L2" s="29" t="s">
        <v>450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2:30" x14ac:dyDescent="0.3">
      <c r="B3" s="9" t="s">
        <v>275</v>
      </c>
      <c r="C3" s="9" t="s">
        <v>284</v>
      </c>
      <c r="D3" s="9" t="s">
        <v>285</v>
      </c>
      <c r="E3" s="9" t="s">
        <v>452</v>
      </c>
      <c r="F3" s="9" t="s">
        <v>453</v>
      </c>
      <c r="G3" s="9" t="s">
        <v>454</v>
      </c>
      <c r="H3" s="9" t="s">
        <v>455</v>
      </c>
      <c r="I3" s="31" t="s">
        <v>456</v>
      </c>
      <c r="L3" s="22" t="s">
        <v>19</v>
      </c>
      <c r="M3" s="22" t="s">
        <v>20</v>
      </c>
      <c r="N3" s="22" t="s">
        <v>18</v>
      </c>
      <c r="O3" s="22" t="s">
        <v>272</v>
      </c>
      <c r="P3" s="22" t="s">
        <v>273</v>
      </c>
      <c r="Q3" s="22" t="s">
        <v>12</v>
      </c>
      <c r="R3" s="22" t="s">
        <v>11</v>
      </c>
      <c r="S3" s="22" t="s">
        <v>281</v>
      </c>
      <c r="T3" s="22" t="s">
        <v>282</v>
      </c>
      <c r="U3" s="22" t="s">
        <v>15</v>
      </c>
      <c r="V3" s="9" t="s">
        <v>275</v>
      </c>
      <c r="W3" s="22" t="s">
        <v>274</v>
      </c>
      <c r="X3" s="22" t="s">
        <v>276</v>
      </c>
      <c r="Y3" s="22" t="s">
        <v>278</v>
      </c>
      <c r="Z3" s="22" t="s">
        <v>277</v>
      </c>
      <c r="AA3" s="22" t="s">
        <v>279</v>
      </c>
      <c r="AB3" s="22" t="s">
        <v>280</v>
      </c>
      <c r="AC3" s="27" t="s">
        <v>448</v>
      </c>
      <c r="AD3" t="s">
        <v>16</v>
      </c>
    </row>
    <row r="4" spans="2:30" x14ac:dyDescent="0.3">
      <c r="B4" s="8">
        <v>1</v>
      </c>
      <c r="I4" s="7"/>
      <c r="L4" s="16" t="s">
        <v>271</v>
      </c>
      <c r="M4" s="17" t="s">
        <v>270</v>
      </c>
      <c r="N4" s="16" t="s">
        <v>262</v>
      </c>
      <c r="O4" s="17">
        <v>1</v>
      </c>
      <c r="P4" s="16" t="s">
        <v>17</v>
      </c>
      <c r="Q4" s="17" t="s">
        <v>12</v>
      </c>
      <c r="R4" s="17" t="s">
        <v>11</v>
      </c>
      <c r="S4" s="17" t="s">
        <v>281</v>
      </c>
      <c r="T4" s="17" t="s">
        <v>282</v>
      </c>
      <c r="U4" s="17" t="s">
        <v>15</v>
      </c>
      <c r="V4" s="17">
        <f>Tabla15[[#This Row],["id"]]</f>
        <v>1</v>
      </c>
      <c r="W4" s="17" t="str">
        <f>CONCATENATE(Tabla26[[#This Row],["]],Tabla15[[#This Row],[NOMBRE DEL PRODUCTO]],Tabla26[[#This Row],["]])</f>
        <v>""</v>
      </c>
      <c r="X4" s="17" t="str">
        <f>CONCATENATE(Tabla26[[#This Row],["]],Tabla15[[#This Row],[CATEGORIA]],Tabla26[[#This Row],["]])</f>
        <v>""</v>
      </c>
      <c r="Y4" s="17">
        <f>Tabla15[[#This Row],[DEMANDA (CALIFICA TU PRODCTO DEL 0 AL 100 DONDE 0 ES EL PRODUCTO MENOS VENDIDO Y CERCANOS AL 100 SON LOS MAS VENDIDOS Y LOS QUE QUIERES QUE APAREZCAN EN PRIMERA PANTALLA)]]</f>
        <v>0</v>
      </c>
      <c r="Z4" s="17" t="str">
        <f>CONCATENATE(Tabla26[[#This Row],["]],Tabla15[[#This Row],[DESCRIPCION (breve)]],Tabla26[[#This Row],["]])</f>
        <v>""</v>
      </c>
      <c r="AA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ELECTRONICOS/1.png"</v>
      </c>
      <c r="AB4" s="17">
        <v>50</v>
      </c>
      <c r="AC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{"id":1,"name":"","category":"","price":0,"description":"","image":"images/04. ELECTRONICOS/1.png","demand":50},</v>
      </c>
      <c r="AD4" t="s">
        <v>16</v>
      </c>
    </row>
    <row r="5" spans="2:30" x14ac:dyDescent="0.3">
      <c r="B5" s="8">
        <f>B4+1</f>
        <v>2</v>
      </c>
      <c r="I5" s="7"/>
      <c r="L5" s="18" t="s">
        <v>271</v>
      </c>
      <c r="M5" s="19" t="s">
        <v>270</v>
      </c>
      <c r="N5" s="18" t="s">
        <v>264</v>
      </c>
      <c r="O5" s="19">
        <f>O4+1</f>
        <v>2</v>
      </c>
      <c r="P5" s="18" t="s">
        <v>17</v>
      </c>
      <c r="Q5" s="19" t="s">
        <v>12</v>
      </c>
      <c r="R5" s="19" t="s">
        <v>11</v>
      </c>
      <c r="S5" s="19" t="s">
        <v>281</v>
      </c>
      <c r="T5" s="19" t="s">
        <v>282</v>
      </c>
      <c r="U5" s="19" t="s">
        <v>15</v>
      </c>
      <c r="V5" s="19">
        <f>Tabla15[[#This Row],["id"]]</f>
        <v>2</v>
      </c>
      <c r="W5" s="19" t="str">
        <f>CONCATENATE(Tabla26[[#This Row],["]],Tabla15[[#This Row],[NOMBRE DEL PRODUCTO]],Tabla26[[#This Row],["]])</f>
        <v>""</v>
      </c>
      <c r="X5" s="19" t="str">
        <f>CONCATENATE(Tabla26[[#This Row],["]],Tabla15[[#This Row],[CATEGORIA]],Tabla26[[#This Row],["]])</f>
        <v>""</v>
      </c>
      <c r="Y5" s="19">
        <f>Tabla15[[#This Row],[DEMANDA (CALIFICA TU PRODCTO DEL 0 AL 100 DONDE 0 ES EL PRODUCTO MENOS VENDIDO Y CERCANOS AL 100 SON LOS MAS VENDIDOS Y LOS QUE QUIERES QUE APAREZCAN EN PRIMERA PANTALLA)]]</f>
        <v>0</v>
      </c>
      <c r="Z5" s="19" t="str">
        <f>CONCATENATE(Tabla26[[#This Row],["]],Tabla15[[#This Row],[DESCRIPCION (breve)]],Tabla26[[#This Row],["]])</f>
        <v>""</v>
      </c>
      <c r="AA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HOGAR/2.png"</v>
      </c>
      <c r="AB5" s="19">
        <v>51</v>
      </c>
      <c r="AC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{"id":2,"name":"","category":"","price":0,"description":"","image":"images/06. HOGAR/2.png","demand":51},</v>
      </c>
      <c r="AD5" t="s">
        <v>16</v>
      </c>
    </row>
    <row r="6" spans="2:30" x14ac:dyDescent="0.3">
      <c r="B6" s="8">
        <f t="shared" ref="B6:B69" si="0">B5+1</f>
        <v>3</v>
      </c>
      <c r="I6" s="7"/>
      <c r="L6" s="16" t="s">
        <v>271</v>
      </c>
      <c r="M6" s="17" t="s">
        <v>270</v>
      </c>
      <c r="N6" s="16" t="s">
        <v>268</v>
      </c>
      <c r="O6" s="19">
        <f t="shared" ref="O6:O69" si="1">O5+1</f>
        <v>3</v>
      </c>
      <c r="P6" s="16" t="s">
        <v>17</v>
      </c>
      <c r="Q6" s="17" t="s">
        <v>12</v>
      </c>
      <c r="R6" s="17" t="s">
        <v>11</v>
      </c>
      <c r="S6" s="17" t="s">
        <v>281</v>
      </c>
      <c r="T6" s="17" t="s">
        <v>282</v>
      </c>
      <c r="U6" s="17" t="s">
        <v>15</v>
      </c>
      <c r="V6" s="17">
        <f>Tabla15[[#This Row],["id"]]</f>
        <v>3</v>
      </c>
      <c r="W6" s="17" t="str">
        <f>CONCATENATE(Tabla26[[#This Row],["]],Tabla15[[#This Row],[NOMBRE DEL PRODUCTO]],Tabla26[[#This Row],["]])</f>
        <v>""</v>
      </c>
      <c r="X6" s="17" t="str">
        <f>CONCATENATE(Tabla26[[#This Row],["]],Tabla15[[#This Row],[CATEGORIA]],Tabla26[[#This Row],["]])</f>
        <v>""</v>
      </c>
      <c r="Y6" s="17">
        <f>Tabla15[[#This Row],[DEMANDA (CALIFICA TU PRODCTO DEL 0 AL 100 DONDE 0 ES EL PRODUCTO MENOS VENDIDO Y CERCANOS AL 100 SON LOS MAS VENDIDOS Y LOS QUE QUIERES QUE APAREZCAN EN PRIMERA PANTALLA)]]</f>
        <v>0</v>
      </c>
      <c r="Z6" s="17" t="str">
        <f>CONCATENATE(Tabla26[[#This Row],["]],Tabla15[[#This Row],[DESCRIPCION (breve)]],Tabla26[[#This Row],["]])</f>
        <v>""</v>
      </c>
      <c r="AA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"images/10. STREMERS/3.png"</v>
      </c>
      <c r="AB6" s="17">
        <v>52</v>
      </c>
      <c r="AC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{"id":3,"name":"","category":"","price":0,"description":"","image":"images/10. STREMERS/3.png","demand":52},</v>
      </c>
      <c r="AD6" t="s">
        <v>16</v>
      </c>
    </row>
    <row r="7" spans="2:30" x14ac:dyDescent="0.3">
      <c r="B7" s="8">
        <f t="shared" si="0"/>
        <v>4</v>
      </c>
      <c r="I7" s="7"/>
      <c r="L7" s="18" t="s">
        <v>271</v>
      </c>
      <c r="M7" s="19" t="s">
        <v>270</v>
      </c>
      <c r="N7" s="18" t="s">
        <v>268</v>
      </c>
      <c r="O7" s="19">
        <f t="shared" si="1"/>
        <v>4</v>
      </c>
      <c r="P7" s="18" t="s">
        <v>17</v>
      </c>
      <c r="Q7" s="19" t="s">
        <v>12</v>
      </c>
      <c r="R7" s="19" t="s">
        <v>11</v>
      </c>
      <c r="S7" s="19" t="s">
        <v>281</v>
      </c>
      <c r="T7" s="19" t="s">
        <v>282</v>
      </c>
      <c r="U7" s="19" t="s">
        <v>15</v>
      </c>
      <c r="V7" s="19">
        <f>Tabla15[[#This Row],["id"]]</f>
        <v>4</v>
      </c>
      <c r="W7" s="19" t="str">
        <f>CONCATENATE(Tabla26[[#This Row],["]],Tabla15[[#This Row],[NOMBRE DEL PRODUCTO]],Tabla26[[#This Row],["]])</f>
        <v>""</v>
      </c>
      <c r="X7" s="19" t="str">
        <f>CONCATENATE(Tabla26[[#This Row],["]],Tabla15[[#This Row],[CATEGORIA]],Tabla26[[#This Row],["]])</f>
        <v>""</v>
      </c>
      <c r="Y7" s="19">
        <f>Tabla15[[#This Row],[DEMANDA (CALIFICA TU PRODCTO DEL 0 AL 100 DONDE 0 ES EL PRODUCTO MENOS VENDIDO Y CERCANOS AL 100 SON LOS MAS VENDIDOS Y LOS QUE QUIERES QUE APAREZCAN EN PRIMERA PANTALLA)]]</f>
        <v>0</v>
      </c>
      <c r="Z7" s="19" t="str">
        <f>CONCATENATE(Tabla26[[#This Row],["]],Tabla15[[#This Row],[DESCRIPCION (breve)]],Tabla26[[#This Row],["]])</f>
        <v>""</v>
      </c>
      <c r="AA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"images/10. STREMERS/4.png"</v>
      </c>
      <c r="AB7" s="19">
        <v>53</v>
      </c>
      <c r="AC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{"id":4,"name":"","category":"","price":0,"description":"","image":"images/10. STREMERS/4.png","demand":53},</v>
      </c>
      <c r="AD7" t="s">
        <v>16</v>
      </c>
    </row>
    <row r="8" spans="2:30" x14ac:dyDescent="0.3">
      <c r="B8" s="8">
        <f t="shared" si="0"/>
        <v>5</v>
      </c>
      <c r="C8" s="10"/>
      <c r="I8" s="7"/>
      <c r="L8" s="16" t="s">
        <v>271</v>
      </c>
      <c r="M8" s="17" t="s">
        <v>270</v>
      </c>
      <c r="N8" s="16" t="s">
        <v>262</v>
      </c>
      <c r="O8" s="19">
        <f t="shared" si="1"/>
        <v>5</v>
      </c>
      <c r="P8" s="16" t="s">
        <v>17</v>
      </c>
      <c r="Q8" s="17" t="s">
        <v>12</v>
      </c>
      <c r="R8" s="17" t="s">
        <v>11</v>
      </c>
      <c r="S8" s="17" t="s">
        <v>281</v>
      </c>
      <c r="T8" s="17" t="s">
        <v>282</v>
      </c>
      <c r="U8" s="17" t="s">
        <v>15</v>
      </c>
      <c r="V8" s="17">
        <f>Tabla15[[#This Row],["id"]]</f>
        <v>5</v>
      </c>
      <c r="W8" s="17" t="str">
        <f>CONCATENATE(Tabla26[[#This Row],["]],Tabla15[[#This Row],[NOMBRE DEL PRODUCTO]],Tabla26[[#This Row],["]])</f>
        <v>""</v>
      </c>
      <c r="X8" s="17" t="str">
        <f>CONCATENATE(Tabla26[[#This Row],["]],Tabla15[[#This Row],[CATEGORIA]],Tabla26[[#This Row],["]])</f>
        <v>""</v>
      </c>
      <c r="Y8" s="17">
        <f>Tabla15[[#This Row],[DEMANDA (CALIFICA TU PRODCTO DEL 0 AL 100 DONDE 0 ES EL PRODUCTO MENOS VENDIDO Y CERCANOS AL 100 SON LOS MAS VENDIDOS Y LOS QUE QUIERES QUE APAREZCAN EN PRIMERA PANTALLA)]]</f>
        <v>0</v>
      </c>
      <c r="Z8" s="17" t="str">
        <f>CONCATENATE(Tabla26[[#This Row],["]],Tabla15[[#This Row],[DESCRIPCION (breve)]],Tabla26[[#This Row],["]])</f>
        <v>""</v>
      </c>
      <c r="AA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ELECTRONICOS/5.png"</v>
      </c>
      <c r="AB8" s="17">
        <v>54</v>
      </c>
      <c r="AC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{"id":5,"name":"","category":"","price":0,"description":"","image":"images/04. ELECTRONICOS/5.png","demand":54},</v>
      </c>
      <c r="AD8" t="s">
        <v>16</v>
      </c>
    </row>
    <row r="9" spans="2:30" x14ac:dyDescent="0.3">
      <c r="B9" s="8">
        <f t="shared" si="0"/>
        <v>6</v>
      </c>
      <c r="I9" s="7"/>
      <c r="L9" s="18" t="s">
        <v>271</v>
      </c>
      <c r="M9" s="19" t="s">
        <v>270</v>
      </c>
      <c r="N9" s="18" t="s">
        <v>262</v>
      </c>
      <c r="O9" s="19">
        <f t="shared" si="1"/>
        <v>6</v>
      </c>
      <c r="P9" s="18" t="s">
        <v>17</v>
      </c>
      <c r="Q9" s="19" t="s">
        <v>12</v>
      </c>
      <c r="R9" s="19" t="s">
        <v>11</v>
      </c>
      <c r="S9" s="19" t="s">
        <v>281</v>
      </c>
      <c r="T9" s="19" t="s">
        <v>282</v>
      </c>
      <c r="U9" s="19" t="s">
        <v>15</v>
      </c>
      <c r="V9" s="19">
        <f>Tabla15[[#This Row],["id"]]</f>
        <v>6</v>
      </c>
      <c r="W9" s="19" t="str">
        <f>CONCATENATE(Tabla26[[#This Row],["]],Tabla15[[#This Row],[NOMBRE DEL PRODUCTO]],Tabla26[[#This Row],["]])</f>
        <v>""</v>
      </c>
      <c r="X9" s="19" t="str">
        <f>CONCATENATE(Tabla26[[#This Row],["]],Tabla15[[#This Row],[CATEGORIA]],Tabla26[[#This Row],["]])</f>
        <v>""</v>
      </c>
      <c r="Y9" s="19">
        <f>Tabla15[[#This Row],[DEMANDA (CALIFICA TU PRODCTO DEL 0 AL 100 DONDE 0 ES EL PRODUCTO MENOS VENDIDO Y CERCANOS AL 100 SON LOS MAS VENDIDOS Y LOS QUE QUIERES QUE APAREZCAN EN PRIMERA PANTALLA)]]</f>
        <v>0</v>
      </c>
      <c r="Z9" s="19" t="str">
        <f>CONCATENATE(Tabla26[[#This Row],["]],Tabla15[[#This Row],[DESCRIPCION (breve)]],Tabla26[[#This Row],["]])</f>
        <v>""</v>
      </c>
      <c r="AA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ELECTRONICOS/6.png"</v>
      </c>
      <c r="AB9" s="19">
        <v>55</v>
      </c>
      <c r="AC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{"id":6,"name":"","category":"","price":0,"description":"","image":"images/04. ELECTRONICOS/6.png","demand":55},</v>
      </c>
      <c r="AD9" t="s">
        <v>16</v>
      </c>
    </row>
    <row r="10" spans="2:30" x14ac:dyDescent="0.3">
      <c r="B10" s="8">
        <f t="shared" si="0"/>
        <v>7</v>
      </c>
      <c r="I10" s="7"/>
      <c r="L10" s="16" t="s">
        <v>271</v>
      </c>
      <c r="M10" s="17" t="s">
        <v>270</v>
      </c>
      <c r="N10" s="16" t="s">
        <v>262</v>
      </c>
      <c r="O10" s="19">
        <f t="shared" si="1"/>
        <v>7</v>
      </c>
      <c r="P10" s="16" t="s">
        <v>17</v>
      </c>
      <c r="Q10" s="17" t="s">
        <v>12</v>
      </c>
      <c r="R10" s="17" t="s">
        <v>11</v>
      </c>
      <c r="S10" s="17" t="s">
        <v>281</v>
      </c>
      <c r="T10" s="17" t="s">
        <v>282</v>
      </c>
      <c r="U10" s="17" t="s">
        <v>15</v>
      </c>
      <c r="V10" s="17">
        <f>Tabla15[[#This Row],["id"]]</f>
        <v>7</v>
      </c>
      <c r="W10" s="17" t="str">
        <f>CONCATENATE(Tabla26[[#This Row],["]],Tabla15[[#This Row],[NOMBRE DEL PRODUCTO]],Tabla26[[#This Row],["]])</f>
        <v>""</v>
      </c>
      <c r="X10" s="17" t="str">
        <f>CONCATENATE(Tabla26[[#This Row],["]],Tabla15[[#This Row],[CATEGORIA]],Tabla26[[#This Row],["]])</f>
        <v>""</v>
      </c>
      <c r="Y10" s="17">
        <f>Tabla15[[#This Row],[DEMANDA (CALIFICA TU PRODCTO DEL 0 AL 100 DONDE 0 ES EL PRODUCTO MENOS VENDIDO Y CERCANOS AL 100 SON LOS MAS VENDIDOS Y LOS QUE QUIERES QUE APAREZCAN EN PRIMERA PANTALLA)]]</f>
        <v>0</v>
      </c>
      <c r="Z10" s="17" t="str">
        <f>CONCATENATE(Tabla26[[#This Row],["]],Tabla15[[#This Row],[DESCRIPCION (breve)]],Tabla26[[#This Row],["]])</f>
        <v>""</v>
      </c>
      <c r="AA1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ELECTRONICOS/7.png"</v>
      </c>
      <c r="AB10" s="17">
        <v>56</v>
      </c>
      <c r="AC1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{"id":7,"name":"","category":"","price":0,"description":"","image":"images/04. ELECTRONICOS/7.png","demand":56},</v>
      </c>
      <c r="AD10" t="s">
        <v>16</v>
      </c>
    </row>
    <row r="11" spans="2:30" x14ac:dyDescent="0.3">
      <c r="B11" s="8">
        <f t="shared" si="0"/>
        <v>8</v>
      </c>
      <c r="I11" s="7"/>
      <c r="L11" s="18" t="s">
        <v>271</v>
      </c>
      <c r="M11" s="19" t="s">
        <v>270</v>
      </c>
      <c r="N11" s="18" t="s">
        <v>262</v>
      </c>
      <c r="O11" s="19">
        <f t="shared" si="1"/>
        <v>8</v>
      </c>
      <c r="P11" s="18" t="s">
        <v>17</v>
      </c>
      <c r="Q11" s="19" t="s">
        <v>12</v>
      </c>
      <c r="R11" s="19" t="s">
        <v>11</v>
      </c>
      <c r="S11" s="19" t="s">
        <v>281</v>
      </c>
      <c r="T11" s="19" t="s">
        <v>282</v>
      </c>
      <c r="U11" s="19" t="s">
        <v>15</v>
      </c>
      <c r="V11" s="19">
        <f>Tabla15[[#This Row],["id"]]</f>
        <v>8</v>
      </c>
      <c r="W11" s="19" t="str">
        <f>CONCATENATE(Tabla26[[#This Row],["]],Tabla15[[#This Row],[NOMBRE DEL PRODUCTO]],Tabla26[[#This Row],["]])</f>
        <v>""</v>
      </c>
      <c r="X11" s="19" t="str">
        <f>CONCATENATE(Tabla26[[#This Row],["]],Tabla15[[#This Row],[CATEGORIA]],Tabla26[[#This Row],["]])</f>
        <v>""</v>
      </c>
      <c r="Y11" s="19">
        <f>Tabla15[[#This Row],[DEMANDA (CALIFICA TU PRODCTO DEL 0 AL 100 DONDE 0 ES EL PRODUCTO MENOS VENDIDO Y CERCANOS AL 100 SON LOS MAS VENDIDOS Y LOS QUE QUIERES QUE APAREZCAN EN PRIMERA PANTALLA)]]</f>
        <v>0</v>
      </c>
      <c r="Z11" s="19" t="str">
        <f>CONCATENATE(Tabla26[[#This Row],["]],Tabla15[[#This Row],[DESCRIPCION (breve)]],Tabla26[[#This Row],["]])</f>
        <v>""</v>
      </c>
      <c r="AA1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ELECTRONICOS/8.png"</v>
      </c>
      <c r="AB11" s="19">
        <v>57</v>
      </c>
      <c r="AC1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{"id":8,"name":"","category":"","price":0,"description":"","image":"images/04. ELECTRONICOS/8.png","demand":57},</v>
      </c>
      <c r="AD11" t="s">
        <v>16</v>
      </c>
    </row>
    <row r="12" spans="2:30" x14ac:dyDescent="0.3">
      <c r="B12" s="8">
        <f t="shared" si="0"/>
        <v>9</v>
      </c>
      <c r="I12" s="7"/>
      <c r="L12" s="16" t="s">
        <v>271</v>
      </c>
      <c r="M12" s="17" t="s">
        <v>270</v>
      </c>
      <c r="N12" s="16" t="s">
        <v>267</v>
      </c>
      <c r="O12" s="19">
        <f t="shared" si="1"/>
        <v>9</v>
      </c>
      <c r="P12" s="16" t="s">
        <v>17</v>
      </c>
      <c r="Q12" s="17" t="s">
        <v>12</v>
      </c>
      <c r="R12" s="17" t="s">
        <v>11</v>
      </c>
      <c r="S12" s="17" t="s">
        <v>281</v>
      </c>
      <c r="T12" s="17" t="s">
        <v>282</v>
      </c>
      <c r="U12" s="17" t="s">
        <v>15</v>
      </c>
      <c r="V12" s="17">
        <f>Tabla15[[#This Row],["id"]]</f>
        <v>9</v>
      </c>
      <c r="W12" s="17" t="str">
        <f>CONCATENATE(Tabla26[[#This Row],["]],Tabla15[[#This Row],[NOMBRE DEL PRODUCTO]],Tabla26[[#This Row],["]])</f>
        <v>""</v>
      </c>
      <c r="X12" s="17" t="str">
        <f>CONCATENATE(Tabla26[[#This Row],["]],Tabla15[[#This Row],[CATEGORIA]],Tabla26[[#This Row],["]])</f>
        <v>""</v>
      </c>
      <c r="Y12" s="17">
        <f>Tabla15[[#This Row],[DEMANDA (CALIFICA TU PRODCTO DEL 0 AL 100 DONDE 0 ES EL PRODUCTO MENOS VENDIDO Y CERCANOS AL 100 SON LOS MAS VENDIDOS Y LOS QUE QUIERES QUE APAREZCAN EN PRIMERA PANTALLA)]]</f>
        <v>0</v>
      </c>
      <c r="Z12" s="17" t="str">
        <f>CONCATENATE(Tabla26[[#This Row],["]],Tabla15[[#This Row],[DESCRIPCION (breve)]],Tabla26[[#This Row],["]])</f>
        <v>""</v>
      </c>
      <c r="AA1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PESCA/9.png"</v>
      </c>
      <c r="AB12" s="17">
        <v>58</v>
      </c>
      <c r="AC1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{"id":9,"name":"","category":"","price":0,"description":"","image":"images/09. PESCA/9.png","demand":58},</v>
      </c>
      <c r="AD12" t="s">
        <v>16</v>
      </c>
    </row>
    <row r="13" spans="2:30" x14ac:dyDescent="0.3">
      <c r="B13" s="8">
        <f t="shared" si="0"/>
        <v>10</v>
      </c>
      <c r="C13" s="10"/>
      <c r="I13" s="7"/>
      <c r="L13" s="18" t="s">
        <v>271</v>
      </c>
      <c r="M13" s="19" t="s">
        <v>270</v>
      </c>
      <c r="N13" s="18" t="s">
        <v>267</v>
      </c>
      <c r="O13" s="19">
        <f t="shared" si="1"/>
        <v>10</v>
      </c>
      <c r="P13" s="18" t="s">
        <v>17</v>
      </c>
      <c r="Q13" s="19" t="s">
        <v>12</v>
      </c>
      <c r="R13" s="19" t="s">
        <v>11</v>
      </c>
      <c r="S13" s="19" t="s">
        <v>281</v>
      </c>
      <c r="T13" s="19" t="s">
        <v>282</v>
      </c>
      <c r="U13" s="19" t="s">
        <v>15</v>
      </c>
      <c r="V13" s="19">
        <f>Tabla15[[#This Row],["id"]]</f>
        <v>10</v>
      </c>
      <c r="W13" s="19" t="str">
        <f>CONCATENATE(Tabla26[[#This Row],["]],Tabla15[[#This Row],[NOMBRE DEL PRODUCTO]],Tabla26[[#This Row],["]])</f>
        <v>""</v>
      </c>
      <c r="X13" s="19" t="str">
        <f>CONCATENATE(Tabla26[[#This Row],["]],Tabla15[[#This Row],[CATEGORIA]],Tabla26[[#This Row],["]])</f>
        <v>""</v>
      </c>
      <c r="Y13" s="19">
        <f>Tabla15[[#This Row],[DEMANDA (CALIFICA TU PRODCTO DEL 0 AL 100 DONDE 0 ES EL PRODUCTO MENOS VENDIDO Y CERCANOS AL 100 SON LOS MAS VENDIDOS Y LOS QUE QUIERES QUE APAREZCAN EN PRIMERA PANTALLA)]]</f>
        <v>0</v>
      </c>
      <c r="Z13" s="19" t="str">
        <f>CONCATENATE(Tabla26[[#This Row],["]],Tabla15[[#This Row],[DESCRIPCION (breve)]],Tabla26[[#This Row],["]])</f>
        <v>""</v>
      </c>
      <c r="AA1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PESCA/10.png"</v>
      </c>
      <c r="AB13" s="19">
        <v>59</v>
      </c>
      <c r="AC1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{"id":10,"name":"","category":"","price":0,"description":"","image":"images/09. PESCA/10.png","demand":59},</v>
      </c>
      <c r="AD13" t="s">
        <v>16</v>
      </c>
    </row>
    <row r="14" spans="2:30" x14ac:dyDescent="0.3">
      <c r="B14" s="8">
        <f t="shared" si="0"/>
        <v>11</v>
      </c>
      <c r="I14" s="7"/>
      <c r="L14" s="16" t="s">
        <v>271</v>
      </c>
      <c r="M14" s="17" t="s">
        <v>270</v>
      </c>
      <c r="N14" s="16" t="s">
        <v>267</v>
      </c>
      <c r="O14" s="19">
        <f t="shared" si="1"/>
        <v>11</v>
      </c>
      <c r="P14" s="16" t="s">
        <v>17</v>
      </c>
      <c r="Q14" s="17" t="s">
        <v>12</v>
      </c>
      <c r="R14" s="17" t="s">
        <v>11</v>
      </c>
      <c r="S14" s="17" t="s">
        <v>281</v>
      </c>
      <c r="T14" s="17" t="s">
        <v>282</v>
      </c>
      <c r="U14" s="17" t="s">
        <v>15</v>
      </c>
      <c r="V14" s="17">
        <f>Tabla15[[#This Row],["id"]]</f>
        <v>11</v>
      </c>
      <c r="W14" s="17" t="str">
        <f>CONCATENATE(Tabla26[[#This Row],["]],Tabla15[[#This Row],[NOMBRE DEL PRODUCTO]],Tabla26[[#This Row],["]])</f>
        <v>""</v>
      </c>
      <c r="X14" s="17" t="str">
        <f>CONCATENATE(Tabla26[[#This Row],["]],Tabla15[[#This Row],[CATEGORIA]],Tabla26[[#This Row],["]])</f>
        <v>""</v>
      </c>
      <c r="Y14" s="17">
        <f>Tabla15[[#This Row],[DEMANDA (CALIFICA TU PRODCTO DEL 0 AL 100 DONDE 0 ES EL PRODUCTO MENOS VENDIDO Y CERCANOS AL 100 SON LOS MAS VENDIDOS Y LOS QUE QUIERES QUE APAREZCAN EN PRIMERA PANTALLA)]]</f>
        <v>0</v>
      </c>
      <c r="Z14" s="17" t="str">
        <f>CONCATENATE(Tabla26[[#This Row],["]],Tabla15[[#This Row],[DESCRIPCION (breve)]],Tabla26[[#This Row],["]])</f>
        <v>""</v>
      </c>
      <c r="AA1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PESCA/11.png"</v>
      </c>
      <c r="AB14" s="17">
        <v>60</v>
      </c>
      <c r="AC1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{"id":11,"name":"","category":"","price":0,"description":"","image":"images/09. PESCA/11.png","demand":60},</v>
      </c>
      <c r="AD14" t="s">
        <v>16</v>
      </c>
    </row>
    <row r="15" spans="2:30" x14ac:dyDescent="0.3">
      <c r="B15" s="8">
        <f t="shared" si="0"/>
        <v>12</v>
      </c>
      <c r="E15" s="6"/>
      <c r="F15" s="6"/>
      <c r="G15" s="6"/>
      <c r="H15" s="6"/>
      <c r="I15" s="7"/>
      <c r="L15" s="18" t="s">
        <v>271</v>
      </c>
      <c r="M15" s="19" t="s">
        <v>270</v>
      </c>
      <c r="N15" s="18" t="s">
        <v>267</v>
      </c>
      <c r="O15" s="19">
        <f t="shared" si="1"/>
        <v>12</v>
      </c>
      <c r="P15" s="18" t="s">
        <v>17</v>
      </c>
      <c r="Q15" s="19" t="s">
        <v>12</v>
      </c>
      <c r="R15" s="19" t="s">
        <v>11</v>
      </c>
      <c r="S15" s="19" t="s">
        <v>281</v>
      </c>
      <c r="T15" s="19" t="s">
        <v>282</v>
      </c>
      <c r="U15" s="19" t="s">
        <v>15</v>
      </c>
      <c r="V15" s="19">
        <f>Tabla15[[#This Row],["id"]]</f>
        <v>12</v>
      </c>
      <c r="W15" s="19" t="str">
        <f>CONCATENATE(Tabla26[[#This Row],["]],Tabla15[[#This Row],[NOMBRE DEL PRODUCTO]],Tabla26[[#This Row],["]])</f>
        <v>""</v>
      </c>
      <c r="X15" s="19" t="str">
        <f>CONCATENATE(Tabla26[[#This Row],["]],Tabla15[[#This Row],[CATEGORIA]],Tabla26[[#This Row],["]])</f>
        <v>""</v>
      </c>
      <c r="Y15" s="19">
        <f>Tabla15[[#This Row],[DEMANDA (CALIFICA TU PRODCTO DEL 0 AL 100 DONDE 0 ES EL PRODUCTO MENOS VENDIDO Y CERCANOS AL 100 SON LOS MAS VENDIDOS Y LOS QUE QUIERES QUE APAREZCAN EN PRIMERA PANTALLA)]]</f>
        <v>0</v>
      </c>
      <c r="Z15" s="19" t="str">
        <f>CONCATENATE(Tabla26[[#This Row],["]],Tabla15[[#This Row],[DESCRIPCION (breve)]],Tabla26[[#This Row],["]])</f>
        <v>""</v>
      </c>
      <c r="AA1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PESCA/12.png"</v>
      </c>
      <c r="AB15" s="19">
        <v>61</v>
      </c>
      <c r="AC1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{"id":12,"name":"","category":"","price":0,"description":"","image":"images/09. PESCA/12.png","demand":61},</v>
      </c>
      <c r="AD15" t="s">
        <v>16</v>
      </c>
    </row>
    <row r="16" spans="2:30" x14ac:dyDescent="0.3">
      <c r="B16" s="8">
        <f t="shared" si="0"/>
        <v>13</v>
      </c>
      <c r="E16" s="10"/>
      <c r="F16" s="10"/>
      <c r="G16" s="10"/>
      <c r="H16" s="10"/>
      <c r="I16" s="7"/>
      <c r="L16" s="16" t="s">
        <v>271</v>
      </c>
      <c r="M16" s="17" t="s">
        <v>270</v>
      </c>
      <c r="N16" s="16" t="s">
        <v>267</v>
      </c>
      <c r="O16" s="19">
        <f t="shared" si="1"/>
        <v>13</v>
      </c>
      <c r="P16" s="16" t="s">
        <v>17</v>
      </c>
      <c r="Q16" s="17" t="s">
        <v>12</v>
      </c>
      <c r="R16" s="17" t="s">
        <v>11</v>
      </c>
      <c r="S16" s="17" t="s">
        <v>281</v>
      </c>
      <c r="T16" s="17" t="s">
        <v>282</v>
      </c>
      <c r="U16" s="17" t="s">
        <v>15</v>
      </c>
      <c r="V16" s="17">
        <f>Tabla15[[#This Row],["id"]]</f>
        <v>13</v>
      </c>
      <c r="W16" s="17" t="str">
        <f>CONCATENATE(Tabla26[[#This Row],["]],Tabla15[[#This Row],[NOMBRE DEL PRODUCTO]],Tabla26[[#This Row],["]])</f>
        <v>""</v>
      </c>
      <c r="X16" s="17" t="str">
        <f>CONCATENATE(Tabla26[[#This Row],["]],Tabla15[[#This Row],[CATEGORIA]],Tabla26[[#This Row],["]])</f>
        <v>""</v>
      </c>
      <c r="Y16" s="17">
        <f>Tabla15[[#This Row],[DEMANDA (CALIFICA TU PRODCTO DEL 0 AL 100 DONDE 0 ES EL PRODUCTO MENOS VENDIDO Y CERCANOS AL 100 SON LOS MAS VENDIDOS Y LOS QUE QUIERES QUE APAREZCAN EN PRIMERA PANTALLA)]]</f>
        <v>0</v>
      </c>
      <c r="Z16" s="17" t="str">
        <f>CONCATENATE(Tabla26[[#This Row],["]],Tabla15[[#This Row],[DESCRIPCION (breve)]],Tabla26[[#This Row],["]])</f>
        <v>""</v>
      </c>
      <c r="AA1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PESCA/13.png"</v>
      </c>
      <c r="AB16" s="17">
        <v>62</v>
      </c>
      <c r="AC1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{"id":13,"name":"","category":"","price":0,"description":"","image":"images/09. PESCA/13.png","demand":62},</v>
      </c>
      <c r="AD16" t="s">
        <v>16</v>
      </c>
    </row>
    <row r="17" spans="2:30" x14ac:dyDescent="0.3">
      <c r="B17" s="8">
        <f t="shared" si="0"/>
        <v>14</v>
      </c>
      <c r="E17" s="10"/>
      <c r="F17" s="10"/>
      <c r="G17" s="10"/>
      <c r="H17" s="10"/>
      <c r="I17" s="7"/>
      <c r="L17" s="18" t="s">
        <v>271</v>
      </c>
      <c r="M17" s="19" t="s">
        <v>270</v>
      </c>
      <c r="N17" s="18" t="s">
        <v>267</v>
      </c>
      <c r="O17" s="19">
        <f t="shared" si="1"/>
        <v>14</v>
      </c>
      <c r="P17" s="18" t="s">
        <v>17</v>
      </c>
      <c r="Q17" s="19" t="s">
        <v>12</v>
      </c>
      <c r="R17" s="19" t="s">
        <v>11</v>
      </c>
      <c r="S17" s="19" t="s">
        <v>281</v>
      </c>
      <c r="T17" s="19" t="s">
        <v>282</v>
      </c>
      <c r="U17" s="19" t="s">
        <v>15</v>
      </c>
      <c r="V17" s="19">
        <f>Tabla15[[#This Row],["id"]]</f>
        <v>14</v>
      </c>
      <c r="W17" s="19" t="str">
        <f>CONCATENATE(Tabla26[[#This Row],["]],Tabla15[[#This Row],[NOMBRE DEL PRODUCTO]],Tabla26[[#This Row],["]])</f>
        <v>""</v>
      </c>
      <c r="X17" s="19" t="str">
        <f>CONCATENATE(Tabla26[[#This Row],["]],Tabla15[[#This Row],[CATEGORIA]],Tabla26[[#This Row],["]])</f>
        <v>""</v>
      </c>
      <c r="Y17" s="19">
        <f>Tabla15[[#This Row],[DEMANDA (CALIFICA TU PRODCTO DEL 0 AL 100 DONDE 0 ES EL PRODUCTO MENOS VENDIDO Y CERCANOS AL 100 SON LOS MAS VENDIDOS Y LOS QUE QUIERES QUE APAREZCAN EN PRIMERA PANTALLA)]]</f>
        <v>0</v>
      </c>
      <c r="Z17" s="19" t="str">
        <f>CONCATENATE(Tabla26[[#This Row],["]],Tabla15[[#This Row],[DESCRIPCION (breve)]],Tabla26[[#This Row],["]])</f>
        <v>""</v>
      </c>
      <c r="AA1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PESCA/14.png"</v>
      </c>
      <c r="AB17" s="19">
        <v>63</v>
      </c>
      <c r="AC1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{"id":14,"name":"","category":"","price":0,"description":"","image":"images/09. PESCA/14.png","demand":63},</v>
      </c>
      <c r="AD17" t="s">
        <v>16</v>
      </c>
    </row>
    <row r="18" spans="2:30" x14ac:dyDescent="0.3">
      <c r="B18" s="8">
        <f t="shared" si="0"/>
        <v>15</v>
      </c>
      <c r="E18" s="10"/>
      <c r="F18" s="10"/>
      <c r="G18" s="10"/>
      <c r="H18" s="10"/>
      <c r="I18" s="7"/>
      <c r="L18" s="16" t="s">
        <v>271</v>
      </c>
      <c r="M18" s="17" t="s">
        <v>270</v>
      </c>
      <c r="N18" s="16" t="s">
        <v>267</v>
      </c>
      <c r="O18" s="19">
        <f t="shared" si="1"/>
        <v>15</v>
      </c>
      <c r="P18" s="16" t="s">
        <v>17</v>
      </c>
      <c r="Q18" s="17" t="s">
        <v>12</v>
      </c>
      <c r="R18" s="17" t="s">
        <v>11</v>
      </c>
      <c r="S18" s="17" t="s">
        <v>281</v>
      </c>
      <c r="T18" s="17" t="s">
        <v>282</v>
      </c>
      <c r="U18" s="17" t="s">
        <v>15</v>
      </c>
      <c r="V18" s="17">
        <f>Tabla15[[#This Row],["id"]]</f>
        <v>15</v>
      </c>
      <c r="W18" s="17" t="str">
        <f>CONCATENATE(Tabla26[[#This Row],["]],Tabla15[[#This Row],[NOMBRE DEL PRODUCTO]],Tabla26[[#This Row],["]])</f>
        <v>""</v>
      </c>
      <c r="X18" s="17" t="str">
        <f>CONCATENATE(Tabla26[[#This Row],["]],Tabla15[[#This Row],[CATEGORIA]],Tabla26[[#This Row],["]])</f>
        <v>""</v>
      </c>
      <c r="Y18" s="17">
        <f>Tabla15[[#This Row],[DEMANDA (CALIFICA TU PRODCTO DEL 0 AL 100 DONDE 0 ES EL PRODUCTO MENOS VENDIDO Y CERCANOS AL 100 SON LOS MAS VENDIDOS Y LOS QUE QUIERES QUE APAREZCAN EN PRIMERA PANTALLA)]]</f>
        <v>0</v>
      </c>
      <c r="Z18" s="17" t="str">
        <f>CONCATENATE(Tabla26[[#This Row],["]],Tabla15[[#This Row],[DESCRIPCION (breve)]],Tabla26[[#This Row],["]])</f>
        <v>""</v>
      </c>
      <c r="AA1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PESCA/15.png"</v>
      </c>
      <c r="AB18" s="17">
        <v>64</v>
      </c>
      <c r="AC1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{"id":15,"name":"","category":"","price":0,"description":"","image":"images/09. PESCA/15.png","demand":64},</v>
      </c>
      <c r="AD18" t="s">
        <v>16</v>
      </c>
    </row>
    <row r="19" spans="2:30" x14ac:dyDescent="0.3">
      <c r="B19" s="8">
        <f t="shared" si="0"/>
        <v>16</v>
      </c>
      <c r="E19" s="10"/>
      <c r="F19" s="10"/>
      <c r="G19" s="10"/>
      <c r="H19" s="10"/>
      <c r="I19" s="7"/>
      <c r="L19" s="18" t="s">
        <v>271</v>
      </c>
      <c r="M19" s="19" t="s">
        <v>270</v>
      </c>
      <c r="N19" s="18" t="s">
        <v>267</v>
      </c>
      <c r="O19" s="19">
        <f t="shared" si="1"/>
        <v>16</v>
      </c>
      <c r="P19" s="18" t="s">
        <v>17</v>
      </c>
      <c r="Q19" s="19" t="s">
        <v>12</v>
      </c>
      <c r="R19" s="19" t="s">
        <v>11</v>
      </c>
      <c r="S19" s="19" t="s">
        <v>281</v>
      </c>
      <c r="T19" s="19" t="s">
        <v>282</v>
      </c>
      <c r="U19" s="19" t="s">
        <v>15</v>
      </c>
      <c r="V19" s="19">
        <f>Tabla15[[#This Row],["id"]]</f>
        <v>16</v>
      </c>
      <c r="W19" s="19" t="str">
        <f>CONCATENATE(Tabla26[[#This Row],["]],Tabla15[[#This Row],[NOMBRE DEL PRODUCTO]],Tabla26[[#This Row],["]])</f>
        <v>""</v>
      </c>
      <c r="X19" s="19" t="str">
        <f>CONCATENATE(Tabla26[[#This Row],["]],Tabla15[[#This Row],[CATEGORIA]],Tabla26[[#This Row],["]])</f>
        <v>""</v>
      </c>
      <c r="Y19" s="19">
        <f>Tabla15[[#This Row],[DEMANDA (CALIFICA TU PRODCTO DEL 0 AL 100 DONDE 0 ES EL PRODUCTO MENOS VENDIDO Y CERCANOS AL 100 SON LOS MAS VENDIDOS Y LOS QUE QUIERES QUE APAREZCAN EN PRIMERA PANTALLA)]]</f>
        <v>0</v>
      </c>
      <c r="Z19" s="19" t="str">
        <f>CONCATENATE(Tabla26[[#This Row],["]],Tabla15[[#This Row],[DESCRIPCION (breve)]],Tabla26[[#This Row],["]])</f>
        <v>""</v>
      </c>
      <c r="AA1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PESCA/16.png"</v>
      </c>
      <c r="AB19" s="19">
        <v>65</v>
      </c>
      <c r="AC1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{"id":16,"name":"","category":"","price":0,"description":"","image":"images/09. PESCA/16.png","demand":65},</v>
      </c>
      <c r="AD19" t="s">
        <v>16</v>
      </c>
    </row>
    <row r="20" spans="2:30" x14ac:dyDescent="0.3">
      <c r="B20" s="8">
        <f t="shared" si="0"/>
        <v>17</v>
      </c>
      <c r="E20" s="10"/>
      <c r="F20" s="10"/>
      <c r="G20" s="10"/>
      <c r="H20" s="10"/>
      <c r="I20" s="7"/>
      <c r="L20" s="16" t="s">
        <v>271</v>
      </c>
      <c r="M20" s="17" t="s">
        <v>270</v>
      </c>
      <c r="N20" s="16" t="s">
        <v>267</v>
      </c>
      <c r="O20" s="19">
        <f t="shared" si="1"/>
        <v>17</v>
      </c>
      <c r="P20" s="16" t="s">
        <v>17</v>
      </c>
      <c r="Q20" s="17" t="s">
        <v>12</v>
      </c>
      <c r="R20" s="17" t="s">
        <v>11</v>
      </c>
      <c r="S20" s="17" t="s">
        <v>281</v>
      </c>
      <c r="T20" s="17" t="s">
        <v>282</v>
      </c>
      <c r="U20" s="17" t="s">
        <v>15</v>
      </c>
      <c r="V20" s="17">
        <f>Tabla15[[#This Row],["id"]]</f>
        <v>17</v>
      </c>
      <c r="W20" s="17" t="str">
        <f>CONCATENATE(Tabla26[[#This Row],["]],Tabla15[[#This Row],[NOMBRE DEL PRODUCTO]],Tabla26[[#This Row],["]])</f>
        <v>""</v>
      </c>
      <c r="X20" s="17" t="str">
        <f>CONCATENATE(Tabla26[[#This Row],["]],Tabla15[[#This Row],[CATEGORIA]],Tabla26[[#This Row],["]])</f>
        <v>""</v>
      </c>
      <c r="Y20" s="17">
        <f>Tabla15[[#This Row],[DEMANDA (CALIFICA TU PRODCTO DEL 0 AL 100 DONDE 0 ES EL PRODUCTO MENOS VENDIDO Y CERCANOS AL 100 SON LOS MAS VENDIDOS Y LOS QUE QUIERES QUE APAREZCAN EN PRIMERA PANTALLA)]]</f>
        <v>0</v>
      </c>
      <c r="Z20" s="17" t="str">
        <f>CONCATENATE(Tabla26[[#This Row],["]],Tabla15[[#This Row],[DESCRIPCION (breve)]],Tabla26[[#This Row],["]])</f>
        <v>""</v>
      </c>
      <c r="AA2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PESCA/17.png"</v>
      </c>
      <c r="AB20" s="17">
        <v>66</v>
      </c>
      <c r="AC2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{"id":17,"name":"","category":"","price":0,"description":"","image":"images/09. PESCA/17.png","demand":66},</v>
      </c>
      <c r="AD20" t="s">
        <v>16</v>
      </c>
    </row>
    <row r="21" spans="2:30" x14ac:dyDescent="0.3">
      <c r="B21" s="8">
        <f t="shared" si="0"/>
        <v>18</v>
      </c>
      <c r="E21" s="10"/>
      <c r="F21" s="10"/>
      <c r="G21" s="10"/>
      <c r="H21" s="10"/>
      <c r="I21" s="7"/>
      <c r="L21" s="18" t="s">
        <v>271</v>
      </c>
      <c r="M21" s="19" t="s">
        <v>270</v>
      </c>
      <c r="N21" s="18" t="s">
        <v>267</v>
      </c>
      <c r="O21" s="19">
        <f t="shared" si="1"/>
        <v>18</v>
      </c>
      <c r="P21" s="18" t="s">
        <v>17</v>
      </c>
      <c r="Q21" s="19" t="s">
        <v>12</v>
      </c>
      <c r="R21" s="19" t="s">
        <v>11</v>
      </c>
      <c r="S21" s="19" t="s">
        <v>281</v>
      </c>
      <c r="T21" s="19" t="s">
        <v>282</v>
      </c>
      <c r="U21" s="19" t="s">
        <v>15</v>
      </c>
      <c r="V21" s="19">
        <f>Tabla15[[#This Row],["id"]]</f>
        <v>18</v>
      </c>
      <c r="W21" s="19" t="str">
        <f>CONCATENATE(Tabla26[[#This Row],["]],Tabla15[[#This Row],[NOMBRE DEL PRODUCTO]],Tabla26[[#This Row],["]])</f>
        <v>""</v>
      </c>
      <c r="X21" s="19" t="str">
        <f>CONCATENATE(Tabla26[[#This Row],["]],Tabla15[[#This Row],[CATEGORIA]],Tabla26[[#This Row],["]])</f>
        <v>""</v>
      </c>
      <c r="Y21" s="19">
        <f>Tabla15[[#This Row],[DEMANDA (CALIFICA TU PRODCTO DEL 0 AL 100 DONDE 0 ES EL PRODUCTO MENOS VENDIDO Y CERCANOS AL 100 SON LOS MAS VENDIDOS Y LOS QUE QUIERES QUE APAREZCAN EN PRIMERA PANTALLA)]]</f>
        <v>0</v>
      </c>
      <c r="Z21" s="19" t="str">
        <f>CONCATENATE(Tabla26[[#This Row],["]],Tabla15[[#This Row],[DESCRIPCION (breve)]],Tabla26[[#This Row],["]])</f>
        <v>""</v>
      </c>
      <c r="AA2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PESCA/18.png"</v>
      </c>
      <c r="AB21" s="19">
        <v>67</v>
      </c>
      <c r="AC2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{"id":18,"name":"","category":"","price":0,"description":"","image":"images/09. PESCA/18.png","demand":67},</v>
      </c>
      <c r="AD21" t="s">
        <v>16</v>
      </c>
    </row>
    <row r="22" spans="2:30" x14ac:dyDescent="0.3">
      <c r="B22" s="8">
        <f t="shared" si="0"/>
        <v>19</v>
      </c>
      <c r="E22" s="10"/>
      <c r="F22" s="10"/>
      <c r="G22" s="10"/>
      <c r="H22" s="10"/>
      <c r="I22" s="7"/>
      <c r="L22" s="16" t="s">
        <v>271</v>
      </c>
      <c r="M22" s="17" t="s">
        <v>270</v>
      </c>
      <c r="N22" s="16" t="s">
        <v>267</v>
      </c>
      <c r="O22" s="19">
        <f t="shared" si="1"/>
        <v>19</v>
      </c>
      <c r="P22" s="16" t="s">
        <v>17</v>
      </c>
      <c r="Q22" s="17" t="s">
        <v>12</v>
      </c>
      <c r="R22" s="17" t="s">
        <v>11</v>
      </c>
      <c r="S22" s="17" t="s">
        <v>281</v>
      </c>
      <c r="T22" s="17" t="s">
        <v>282</v>
      </c>
      <c r="U22" s="17" t="s">
        <v>15</v>
      </c>
      <c r="V22" s="17">
        <f>Tabla15[[#This Row],["id"]]</f>
        <v>19</v>
      </c>
      <c r="W22" s="17" t="str">
        <f>CONCATENATE(Tabla26[[#This Row],["]],Tabla15[[#This Row],[NOMBRE DEL PRODUCTO]],Tabla26[[#This Row],["]])</f>
        <v>""</v>
      </c>
      <c r="X22" s="17" t="str">
        <f>CONCATENATE(Tabla26[[#This Row],["]],Tabla15[[#This Row],[CATEGORIA]],Tabla26[[#This Row],["]])</f>
        <v>""</v>
      </c>
      <c r="Y22" s="17">
        <f>Tabla15[[#This Row],[DEMANDA (CALIFICA TU PRODCTO DEL 0 AL 100 DONDE 0 ES EL PRODUCTO MENOS VENDIDO Y CERCANOS AL 100 SON LOS MAS VENDIDOS Y LOS QUE QUIERES QUE APAREZCAN EN PRIMERA PANTALLA)]]</f>
        <v>0</v>
      </c>
      <c r="Z22" s="17" t="str">
        <f>CONCATENATE(Tabla26[[#This Row],["]],Tabla15[[#This Row],[DESCRIPCION (breve)]],Tabla26[[#This Row],["]])</f>
        <v>""</v>
      </c>
      <c r="AA2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PESCA/19.png"</v>
      </c>
      <c r="AB22" s="17">
        <v>68</v>
      </c>
      <c r="AC2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{"id":19,"name":"","category":"","price":0,"description":"","image":"images/09. PESCA/19.png","demand":68},</v>
      </c>
      <c r="AD22" t="s">
        <v>16</v>
      </c>
    </row>
    <row r="23" spans="2:30" x14ac:dyDescent="0.3">
      <c r="B23" s="8">
        <f t="shared" si="0"/>
        <v>20</v>
      </c>
      <c r="E23" s="10"/>
      <c r="F23" s="10"/>
      <c r="G23" s="10"/>
      <c r="H23" s="10"/>
      <c r="I23" s="7"/>
      <c r="L23" s="18" t="s">
        <v>271</v>
      </c>
      <c r="M23" s="19" t="s">
        <v>270</v>
      </c>
      <c r="N23" s="18" t="s">
        <v>267</v>
      </c>
      <c r="O23" s="19">
        <f t="shared" si="1"/>
        <v>20</v>
      </c>
      <c r="P23" s="18" t="s">
        <v>17</v>
      </c>
      <c r="Q23" s="19" t="s">
        <v>12</v>
      </c>
      <c r="R23" s="19" t="s">
        <v>11</v>
      </c>
      <c r="S23" s="19" t="s">
        <v>281</v>
      </c>
      <c r="T23" s="19" t="s">
        <v>282</v>
      </c>
      <c r="U23" s="19" t="s">
        <v>15</v>
      </c>
      <c r="V23" s="19">
        <f>Tabla15[[#This Row],["id"]]</f>
        <v>20</v>
      </c>
      <c r="W23" s="19" t="str">
        <f>CONCATENATE(Tabla26[[#This Row],["]],Tabla15[[#This Row],[NOMBRE DEL PRODUCTO]],Tabla26[[#This Row],["]])</f>
        <v>""</v>
      </c>
      <c r="X23" s="19" t="str">
        <f>CONCATENATE(Tabla26[[#This Row],["]],Tabla15[[#This Row],[CATEGORIA]],Tabla26[[#This Row],["]])</f>
        <v>""</v>
      </c>
      <c r="Y23" s="19">
        <f>Tabla15[[#This Row],[DEMANDA (CALIFICA TU PRODCTO DEL 0 AL 100 DONDE 0 ES EL PRODUCTO MENOS VENDIDO Y CERCANOS AL 100 SON LOS MAS VENDIDOS Y LOS QUE QUIERES QUE APAREZCAN EN PRIMERA PANTALLA)]]</f>
        <v>0</v>
      </c>
      <c r="Z23" s="19" t="str">
        <f>CONCATENATE(Tabla26[[#This Row],["]],Tabla15[[#This Row],[DESCRIPCION (breve)]],Tabla26[[#This Row],["]])</f>
        <v>""</v>
      </c>
      <c r="AA2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PESCA/20.png"</v>
      </c>
      <c r="AB23" s="19">
        <v>69</v>
      </c>
      <c r="AC2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{"id":20,"name":"","category":"","price":0,"description":"","image":"images/09. PESCA/20.png","demand":69},</v>
      </c>
      <c r="AD23" t="s">
        <v>16</v>
      </c>
    </row>
    <row r="24" spans="2:30" x14ac:dyDescent="0.3">
      <c r="B24" s="8">
        <f t="shared" si="0"/>
        <v>21</v>
      </c>
      <c r="E24" s="10"/>
      <c r="F24" s="10"/>
      <c r="G24" s="10"/>
      <c r="H24" s="10"/>
      <c r="I24" s="7"/>
      <c r="L24" s="16" t="s">
        <v>271</v>
      </c>
      <c r="M24" s="17" t="s">
        <v>270</v>
      </c>
      <c r="N24" s="16" t="s">
        <v>267</v>
      </c>
      <c r="O24" s="19">
        <f t="shared" si="1"/>
        <v>21</v>
      </c>
      <c r="P24" s="16" t="s">
        <v>17</v>
      </c>
      <c r="Q24" s="17" t="s">
        <v>12</v>
      </c>
      <c r="R24" s="17" t="s">
        <v>11</v>
      </c>
      <c r="S24" s="17" t="s">
        <v>281</v>
      </c>
      <c r="T24" s="17" t="s">
        <v>282</v>
      </c>
      <c r="U24" s="17" t="s">
        <v>15</v>
      </c>
      <c r="V24" s="17">
        <f>Tabla15[[#This Row],["id"]]</f>
        <v>21</v>
      </c>
      <c r="W24" s="17" t="str">
        <f>CONCATENATE(Tabla26[[#This Row],["]],Tabla15[[#This Row],[NOMBRE DEL PRODUCTO]],Tabla26[[#This Row],["]])</f>
        <v>""</v>
      </c>
      <c r="X24" s="17" t="str">
        <f>CONCATENATE(Tabla26[[#This Row],["]],Tabla15[[#This Row],[CATEGORIA]],Tabla26[[#This Row],["]])</f>
        <v>""</v>
      </c>
      <c r="Y24" s="17">
        <f>Tabla15[[#This Row],[DEMANDA (CALIFICA TU PRODCTO DEL 0 AL 100 DONDE 0 ES EL PRODUCTO MENOS VENDIDO Y CERCANOS AL 100 SON LOS MAS VENDIDOS Y LOS QUE QUIERES QUE APAREZCAN EN PRIMERA PANTALLA)]]</f>
        <v>0</v>
      </c>
      <c r="Z24" s="17" t="str">
        <f>CONCATENATE(Tabla26[[#This Row],["]],Tabla15[[#This Row],[DESCRIPCION (breve)]],Tabla26[[#This Row],["]])</f>
        <v>""</v>
      </c>
      <c r="AA2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PESCA/21.png"</v>
      </c>
      <c r="AB24" s="17">
        <v>70</v>
      </c>
      <c r="AC2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{"id":21,"name":"","category":"","price":0,"description":"","image":"images/09. PESCA/21.png","demand":70},</v>
      </c>
      <c r="AD24" t="s">
        <v>16</v>
      </c>
    </row>
    <row r="25" spans="2:30" x14ac:dyDescent="0.3">
      <c r="B25" s="8">
        <f t="shared" si="0"/>
        <v>22</v>
      </c>
      <c r="E25" s="10"/>
      <c r="F25" s="10"/>
      <c r="G25" s="10"/>
      <c r="H25" s="10"/>
      <c r="I25" s="7"/>
      <c r="L25" s="18" t="s">
        <v>271</v>
      </c>
      <c r="M25" s="19" t="s">
        <v>270</v>
      </c>
      <c r="N25" s="18" t="s">
        <v>267</v>
      </c>
      <c r="O25" s="19">
        <f t="shared" si="1"/>
        <v>22</v>
      </c>
      <c r="P25" s="18" t="s">
        <v>17</v>
      </c>
      <c r="Q25" s="19" t="s">
        <v>12</v>
      </c>
      <c r="R25" s="19" t="s">
        <v>11</v>
      </c>
      <c r="S25" s="19" t="s">
        <v>281</v>
      </c>
      <c r="T25" s="19" t="s">
        <v>282</v>
      </c>
      <c r="U25" s="19" t="s">
        <v>15</v>
      </c>
      <c r="V25" s="19">
        <f>Tabla15[[#This Row],["id"]]</f>
        <v>22</v>
      </c>
      <c r="W25" s="19" t="str">
        <f>CONCATENATE(Tabla26[[#This Row],["]],Tabla15[[#This Row],[NOMBRE DEL PRODUCTO]],Tabla26[[#This Row],["]])</f>
        <v>""</v>
      </c>
      <c r="X25" s="19" t="str">
        <f>CONCATENATE(Tabla26[[#This Row],["]],Tabla15[[#This Row],[CATEGORIA]],Tabla26[[#This Row],["]])</f>
        <v>""</v>
      </c>
      <c r="Y25" s="19">
        <f>Tabla15[[#This Row],[DEMANDA (CALIFICA TU PRODCTO DEL 0 AL 100 DONDE 0 ES EL PRODUCTO MENOS VENDIDO Y CERCANOS AL 100 SON LOS MAS VENDIDOS Y LOS QUE QUIERES QUE APAREZCAN EN PRIMERA PANTALLA)]]</f>
        <v>0</v>
      </c>
      <c r="Z25" s="19" t="str">
        <f>CONCATENATE(Tabla26[[#This Row],["]],Tabla15[[#This Row],[DESCRIPCION (breve)]],Tabla26[[#This Row],["]])</f>
        <v>""</v>
      </c>
      <c r="AA2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PESCA/22.png"</v>
      </c>
      <c r="AB25" s="19">
        <v>71</v>
      </c>
      <c r="AC2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{"id":22,"name":"","category":"","price":0,"description":"","image":"images/09. PESCA/22.png","demand":71},</v>
      </c>
      <c r="AD25" t="s">
        <v>16</v>
      </c>
    </row>
    <row r="26" spans="2:30" x14ac:dyDescent="0.3">
      <c r="B26" s="8">
        <f t="shared" si="0"/>
        <v>23</v>
      </c>
      <c r="E26" s="10"/>
      <c r="F26" s="10"/>
      <c r="G26" s="10"/>
      <c r="H26" s="10"/>
      <c r="I26" s="7"/>
      <c r="L26" s="16" t="s">
        <v>271</v>
      </c>
      <c r="M26" s="17" t="s">
        <v>270</v>
      </c>
      <c r="N26" s="16" t="s">
        <v>262</v>
      </c>
      <c r="O26" s="19">
        <f t="shared" si="1"/>
        <v>23</v>
      </c>
      <c r="P26" s="16" t="s">
        <v>17</v>
      </c>
      <c r="Q26" s="17" t="s">
        <v>12</v>
      </c>
      <c r="R26" s="17" t="s">
        <v>11</v>
      </c>
      <c r="S26" s="17" t="s">
        <v>281</v>
      </c>
      <c r="T26" s="17" t="s">
        <v>282</v>
      </c>
      <c r="U26" s="17" t="s">
        <v>15</v>
      </c>
      <c r="V26" s="17">
        <f>Tabla15[[#This Row],["id"]]</f>
        <v>23</v>
      </c>
      <c r="W26" s="17" t="str">
        <f>CONCATENATE(Tabla26[[#This Row],["]],Tabla15[[#This Row],[NOMBRE DEL PRODUCTO]],Tabla26[[#This Row],["]])</f>
        <v>""</v>
      </c>
      <c r="X26" s="17" t="str">
        <f>CONCATENATE(Tabla26[[#This Row],["]],Tabla15[[#This Row],[CATEGORIA]],Tabla26[[#This Row],["]])</f>
        <v>""</v>
      </c>
      <c r="Y26" s="17">
        <f>Tabla15[[#This Row],[DEMANDA (CALIFICA TU PRODCTO DEL 0 AL 100 DONDE 0 ES EL PRODUCTO MENOS VENDIDO Y CERCANOS AL 100 SON LOS MAS VENDIDOS Y LOS QUE QUIERES QUE APAREZCAN EN PRIMERA PANTALLA)]]</f>
        <v>0</v>
      </c>
      <c r="Z26" s="17" t="str">
        <f>CONCATENATE(Tabla26[[#This Row],["]],Tabla15[[#This Row],[DESCRIPCION (breve)]],Tabla26[[#This Row],["]])</f>
        <v>""</v>
      </c>
      <c r="AA2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ELECTRONICOS/23.png"</v>
      </c>
      <c r="AB26" s="17">
        <v>72</v>
      </c>
      <c r="AC2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{"id":23,"name":"","category":"","price":0,"description":"","image":"images/04. ELECTRONICOS/23.png","demand":72},</v>
      </c>
      <c r="AD26" t="s">
        <v>16</v>
      </c>
    </row>
    <row r="27" spans="2:30" x14ac:dyDescent="0.3">
      <c r="B27" s="8">
        <f t="shared" si="0"/>
        <v>24</v>
      </c>
      <c r="E27" s="10"/>
      <c r="F27" s="10"/>
      <c r="G27" s="10"/>
      <c r="H27" s="10"/>
      <c r="I27" s="7"/>
      <c r="L27" s="18" t="s">
        <v>271</v>
      </c>
      <c r="M27" s="19" t="s">
        <v>270</v>
      </c>
      <c r="N27" s="18" t="s">
        <v>262</v>
      </c>
      <c r="O27" s="19">
        <f t="shared" si="1"/>
        <v>24</v>
      </c>
      <c r="P27" s="18" t="s">
        <v>17</v>
      </c>
      <c r="Q27" s="19" t="s">
        <v>12</v>
      </c>
      <c r="R27" s="19" t="s">
        <v>11</v>
      </c>
      <c r="S27" s="19" t="s">
        <v>281</v>
      </c>
      <c r="T27" s="19" t="s">
        <v>282</v>
      </c>
      <c r="U27" s="19" t="s">
        <v>15</v>
      </c>
      <c r="V27" s="19">
        <f>Tabla15[[#This Row],["id"]]</f>
        <v>24</v>
      </c>
      <c r="W27" s="19" t="str">
        <f>CONCATENATE(Tabla26[[#This Row],["]],Tabla15[[#This Row],[NOMBRE DEL PRODUCTO]],Tabla26[[#This Row],["]])</f>
        <v>""</v>
      </c>
      <c r="X27" s="19" t="str">
        <f>CONCATENATE(Tabla26[[#This Row],["]],Tabla15[[#This Row],[CATEGORIA]],Tabla26[[#This Row],["]])</f>
        <v>""</v>
      </c>
      <c r="Y27" s="19">
        <f>Tabla15[[#This Row],[DEMANDA (CALIFICA TU PRODCTO DEL 0 AL 100 DONDE 0 ES EL PRODUCTO MENOS VENDIDO Y CERCANOS AL 100 SON LOS MAS VENDIDOS Y LOS QUE QUIERES QUE APAREZCAN EN PRIMERA PANTALLA)]]</f>
        <v>0</v>
      </c>
      <c r="Z27" s="19" t="str">
        <f>CONCATENATE(Tabla26[[#This Row],["]],Tabla15[[#This Row],[DESCRIPCION (breve)]],Tabla26[[#This Row],["]])</f>
        <v>""</v>
      </c>
      <c r="AA2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ELECTRONICOS/24.png"</v>
      </c>
      <c r="AB27" s="19">
        <v>73</v>
      </c>
      <c r="AC2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{"id":24,"name":"","category":"","price":0,"description":"","image":"images/04. ELECTRONICOS/24.png","demand":73},</v>
      </c>
      <c r="AD27" t="s">
        <v>16</v>
      </c>
    </row>
    <row r="28" spans="2:30" x14ac:dyDescent="0.3">
      <c r="B28" s="8">
        <f t="shared" si="0"/>
        <v>25</v>
      </c>
      <c r="E28" s="10"/>
      <c r="F28" s="10"/>
      <c r="G28" s="10"/>
      <c r="H28" s="10"/>
      <c r="I28" s="7"/>
      <c r="L28" s="16" t="s">
        <v>271</v>
      </c>
      <c r="M28" s="17" t="s">
        <v>270</v>
      </c>
      <c r="N28" s="16" t="s">
        <v>262</v>
      </c>
      <c r="O28" s="19">
        <f t="shared" si="1"/>
        <v>25</v>
      </c>
      <c r="P28" s="16" t="s">
        <v>17</v>
      </c>
      <c r="Q28" s="17" t="s">
        <v>12</v>
      </c>
      <c r="R28" s="17" t="s">
        <v>11</v>
      </c>
      <c r="S28" s="17" t="s">
        <v>281</v>
      </c>
      <c r="T28" s="17" t="s">
        <v>282</v>
      </c>
      <c r="U28" s="17" t="s">
        <v>15</v>
      </c>
      <c r="V28" s="17">
        <f>Tabla15[[#This Row],["id"]]</f>
        <v>25</v>
      </c>
      <c r="W28" s="17" t="str">
        <f>CONCATENATE(Tabla26[[#This Row],["]],Tabla15[[#This Row],[NOMBRE DEL PRODUCTO]],Tabla26[[#This Row],["]])</f>
        <v>""</v>
      </c>
      <c r="X28" s="17" t="str">
        <f>CONCATENATE(Tabla26[[#This Row],["]],Tabla15[[#This Row],[CATEGORIA]],Tabla26[[#This Row],["]])</f>
        <v>""</v>
      </c>
      <c r="Y28" s="17">
        <f>Tabla15[[#This Row],[DEMANDA (CALIFICA TU PRODCTO DEL 0 AL 100 DONDE 0 ES EL PRODUCTO MENOS VENDIDO Y CERCANOS AL 100 SON LOS MAS VENDIDOS Y LOS QUE QUIERES QUE APAREZCAN EN PRIMERA PANTALLA)]]</f>
        <v>0</v>
      </c>
      <c r="Z28" s="17" t="str">
        <f>CONCATENATE(Tabla26[[#This Row],["]],Tabla15[[#This Row],[DESCRIPCION (breve)]],Tabla26[[#This Row],["]])</f>
        <v>""</v>
      </c>
      <c r="AA2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ELECTRONICOS/25.png"</v>
      </c>
      <c r="AB28" s="17">
        <v>74</v>
      </c>
      <c r="AC2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{"id":25,"name":"","category":"","price":0,"description":"","image":"images/04. ELECTRONICOS/25.png","demand":74},</v>
      </c>
      <c r="AD28" t="s">
        <v>16</v>
      </c>
    </row>
    <row r="29" spans="2:30" x14ac:dyDescent="0.3">
      <c r="B29" s="8">
        <f t="shared" si="0"/>
        <v>26</v>
      </c>
      <c r="E29" s="10"/>
      <c r="F29" s="10"/>
      <c r="G29" s="10"/>
      <c r="H29" s="10"/>
      <c r="I29" s="7"/>
      <c r="L29" s="18" t="s">
        <v>271</v>
      </c>
      <c r="M29" s="19" t="s">
        <v>270</v>
      </c>
      <c r="N29" s="18" t="s">
        <v>262</v>
      </c>
      <c r="O29" s="19">
        <f t="shared" si="1"/>
        <v>26</v>
      </c>
      <c r="P29" s="18" t="s">
        <v>17</v>
      </c>
      <c r="Q29" s="19" t="s">
        <v>12</v>
      </c>
      <c r="R29" s="19" t="s">
        <v>11</v>
      </c>
      <c r="S29" s="19" t="s">
        <v>281</v>
      </c>
      <c r="T29" s="19" t="s">
        <v>282</v>
      </c>
      <c r="U29" s="19" t="s">
        <v>15</v>
      </c>
      <c r="V29" s="19">
        <f>Tabla15[[#This Row],["id"]]</f>
        <v>26</v>
      </c>
      <c r="W29" s="19" t="str">
        <f>CONCATENATE(Tabla26[[#This Row],["]],Tabla15[[#This Row],[NOMBRE DEL PRODUCTO]],Tabla26[[#This Row],["]])</f>
        <v>""</v>
      </c>
      <c r="X29" s="19" t="str">
        <f>CONCATENATE(Tabla26[[#This Row],["]],Tabla15[[#This Row],[CATEGORIA]],Tabla26[[#This Row],["]])</f>
        <v>""</v>
      </c>
      <c r="Y29" s="19">
        <f>Tabla15[[#This Row],[DEMANDA (CALIFICA TU PRODCTO DEL 0 AL 100 DONDE 0 ES EL PRODUCTO MENOS VENDIDO Y CERCANOS AL 100 SON LOS MAS VENDIDOS Y LOS QUE QUIERES QUE APAREZCAN EN PRIMERA PANTALLA)]]</f>
        <v>0</v>
      </c>
      <c r="Z29" s="19" t="str">
        <f>CONCATENATE(Tabla26[[#This Row],["]],Tabla15[[#This Row],[DESCRIPCION (breve)]],Tabla26[[#This Row],["]])</f>
        <v>""</v>
      </c>
      <c r="AA2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ELECTRONICOS/26.png"</v>
      </c>
      <c r="AB29" s="19">
        <v>75</v>
      </c>
      <c r="AC2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{"id":26,"name":"","category":"","price":0,"description":"","image":"images/04. ELECTRONICOS/26.png","demand":75},</v>
      </c>
      <c r="AD29" t="s">
        <v>16</v>
      </c>
    </row>
    <row r="30" spans="2:30" x14ac:dyDescent="0.3">
      <c r="B30" s="8">
        <f t="shared" si="0"/>
        <v>27</v>
      </c>
      <c r="E30" s="10"/>
      <c r="F30" s="10"/>
      <c r="G30" s="10"/>
      <c r="H30" s="10"/>
      <c r="I30" s="7"/>
      <c r="L30" s="16" t="s">
        <v>271</v>
      </c>
      <c r="M30" s="17" t="s">
        <v>270</v>
      </c>
      <c r="N30" s="16" t="s">
        <v>262</v>
      </c>
      <c r="O30" s="19">
        <f t="shared" si="1"/>
        <v>27</v>
      </c>
      <c r="P30" s="16" t="s">
        <v>17</v>
      </c>
      <c r="Q30" s="17" t="s">
        <v>12</v>
      </c>
      <c r="R30" s="17" t="s">
        <v>11</v>
      </c>
      <c r="S30" s="17" t="s">
        <v>281</v>
      </c>
      <c r="T30" s="17" t="s">
        <v>282</v>
      </c>
      <c r="U30" s="17" t="s">
        <v>15</v>
      </c>
      <c r="V30" s="17">
        <f>Tabla15[[#This Row],["id"]]</f>
        <v>27</v>
      </c>
      <c r="W30" s="17" t="str">
        <f>CONCATENATE(Tabla26[[#This Row],["]],Tabla15[[#This Row],[NOMBRE DEL PRODUCTO]],Tabla26[[#This Row],["]])</f>
        <v>""</v>
      </c>
      <c r="X30" s="17" t="str">
        <f>CONCATENATE(Tabla26[[#This Row],["]],Tabla15[[#This Row],[CATEGORIA]],Tabla26[[#This Row],["]])</f>
        <v>""</v>
      </c>
      <c r="Y30" s="17">
        <f>Tabla15[[#This Row],[DEMANDA (CALIFICA TU PRODCTO DEL 0 AL 100 DONDE 0 ES EL PRODUCTO MENOS VENDIDO Y CERCANOS AL 100 SON LOS MAS VENDIDOS Y LOS QUE QUIERES QUE APAREZCAN EN PRIMERA PANTALLA)]]</f>
        <v>0</v>
      </c>
      <c r="Z30" s="17" t="str">
        <f>CONCATENATE(Tabla26[[#This Row],["]],Tabla15[[#This Row],[DESCRIPCION (breve)]],Tabla26[[#This Row],["]])</f>
        <v>""</v>
      </c>
      <c r="AA3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ELECTRONICOS/27.png"</v>
      </c>
      <c r="AB30" s="17">
        <v>76</v>
      </c>
      <c r="AC3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{"id":27,"name":"","category":"","price":0,"description":"","image":"images/04. ELECTRONICOS/27.png","demand":76},</v>
      </c>
      <c r="AD30" t="s">
        <v>16</v>
      </c>
    </row>
    <row r="31" spans="2:30" x14ac:dyDescent="0.3">
      <c r="B31" s="8">
        <f t="shared" si="0"/>
        <v>28</v>
      </c>
      <c r="E31" s="10"/>
      <c r="F31" s="10"/>
      <c r="G31" s="10"/>
      <c r="H31" s="10"/>
      <c r="I31" s="7"/>
      <c r="L31" s="18" t="s">
        <v>271</v>
      </c>
      <c r="M31" s="19" t="s">
        <v>270</v>
      </c>
      <c r="N31" s="18" t="s">
        <v>262</v>
      </c>
      <c r="O31" s="19">
        <f t="shared" si="1"/>
        <v>28</v>
      </c>
      <c r="P31" s="18" t="s">
        <v>17</v>
      </c>
      <c r="Q31" s="19" t="s">
        <v>12</v>
      </c>
      <c r="R31" s="19" t="s">
        <v>11</v>
      </c>
      <c r="S31" s="19" t="s">
        <v>281</v>
      </c>
      <c r="T31" s="19" t="s">
        <v>282</v>
      </c>
      <c r="U31" s="19" t="s">
        <v>15</v>
      </c>
      <c r="V31" s="19">
        <f>Tabla15[[#This Row],["id"]]</f>
        <v>28</v>
      </c>
      <c r="W31" s="19" t="str">
        <f>CONCATENATE(Tabla26[[#This Row],["]],Tabla15[[#This Row],[NOMBRE DEL PRODUCTO]],Tabla26[[#This Row],["]])</f>
        <v>""</v>
      </c>
      <c r="X31" s="19" t="str">
        <f>CONCATENATE(Tabla26[[#This Row],["]],Tabla15[[#This Row],[CATEGORIA]],Tabla26[[#This Row],["]])</f>
        <v>""</v>
      </c>
      <c r="Y31" s="19">
        <f>Tabla15[[#This Row],[DEMANDA (CALIFICA TU PRODCTO DEL 0 AL 100 DONDE 0 ES EL PRODUCTO MENOS VENDIDO Y CERCANOS AL 100 SON LOS MAS VENDIDOS Y LOS QUE QUIERES QUE APAREZCAN EN PRIMERA PANTALLA)]]</f>
        <v>0</v>
      </c>
      <c r="Z31" s="19" t="str">
        <f>CONCATENATE(Tabla26[[#This Row],["]],Tabla15[[#This Row],[DESCRIPCION (breve)]],Tabla26[[#This Row],["]])</f>
        <v>""</v>
      </c>
      <c r="AA3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ELECTRONICOS/28.png"</v>
      </c>
      <c r="AB31" s="19">
        <v>77</v>
      </c>
      <c r="AC3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{"id":28,"name":"","category":"","price":0,"description":"","image":"images/04. ELECTRONICOS/28.png","demand":77},</v>
      </c>
      <c r="AD31" t="s">
        <v>16</v>
      </c>
    </row>
    <row r="32" spans="2:30" x14ac:dyDescent="0.3">
      <c r="B32" s="8">
        <f t="shared" si="0"/>
        <v>29</v>
      </c>
      <c r="E32" s="10"/>
      <c r="F32" s="10"/>
      <c r="G32" s="10"/>
      <c r="H32" s="10"/>
      <c r="I32" s="7"/>
      <c r="L32" s="16" t="s">
        <v>271</v>
      </c>
      <c r="M32" s="17" t="s">
        <v>270</v>
      </c>
      <c r="N32" s="16" t="s">
        <v>262</v>
      </c>
      <c r="O32" s="19">
        <f t="shared" si="1"/>
        <v>29</v>
      </c>
      <c r="P32" s="16" t="s">
        <v>17</v>
      </c>
      <c r="Q32" s="17" t="s">
        <v>12</v>
      </c>
      <c r="R32" s="17" t="s">
        <v>11</v>
      </c>
      <c r="S32" s="17" t="s">
        <v>281</v>
      </c>
      <c r="T32" s="17" t="s">
        <v>282</v>
      </c>
      <c r="U32" s="17" t="s">
        <v>15</v>
      </c>
      <c r="V32" s="17">
        <f>Tabla15[[#This Row],["id"]]</f>
        <v>29</v>
      </c>
      <c r="W32" s="17" t="str">
        <f>CONCATENATE(Tabla26[[#This Row],["]],Tabla15[[#This Row],[NOMBRE DEL PRODUCTO]],Tabla26[[#This Row],["]])</f>
        <v>""</v>
      </c>
      <c r="X32" s="17" t="str">
        <f>CONCATENATE(Tabla26[[#This Row],["]],Tabla15[[#This Row],[CATEGORIA]],Tabla26[[#This Row],["]])</f>
        <v>""</v>
      </c>
      <c r="Y32" s="17">
        <f>Tabla15[[#This Row],[DEMANDA (CALIFICA TU PRODCTO DEL 0 AL 100 DONDE 0 ES EL PRODUCTO MENOS VENDIDO Y CERCANOS AL 100 SON LOS MAS VENDIDOS Y LOS QUE QUIERES QUE APAREZCAN EN PRIMERA PANTALLA)]]</f>
        <v>0</v>
      </c>
      <c r="Z32" s="17" t="str">
        <f>CONCATENATE(Tabla26[[#This Row],["]],Tabla15[[#This Row],[DESCRIPCION (breve)]],Tabla26[[#This Row],["]])</f>
        <v>""</v>
      </c>
      <c r="AA3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ELECTRONICOS/29.png"</v>
      </c>
      <c r="AB32" s="17">
        <v>78</v>
      </c>
      <c r="AC3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{"id":29,"name":"","category":"","price":0,"description":"","image":"images/04. ELECTRONICOS/29.png","demand":78},</v>
      </c>
      <c r="AD32" t="s">
        <v>16</v>
      </c>
    </row>
    <row r="33" spans="2:30" x14ac:dyDescent="0.3">
      <c r="B33" s="8">
        <f t="shared" si="0"/>
        <v>30</v>
      </c>
      <c r="E33" s="10"/>
      <c r="F33" s="10"/>
      <c r="G33" s="10"/>
      <c r="H33" s="10"/>
      <c r="I33" s="7"/>
      <c r="L33" s="18" t="s">
        <v>271</v>
      </c>
      <c r="M33" s="19" t="s">
        <v>270</v>
      </c>
      <c r="N33" s="18" t="s">
        <v>262</v>
      </c>
      <c r="O33" s="19">
        <f t="shared" si="1"/>
        <v>30</v>
      </c>
      <c r="P33" s="18" t="s">
        <v>17</v>
      </c>
      <c r="Q33" s="19" t="s">
        <v>12</v>
      </c>
      <c r="R33" s="19" t="s">
        <v>11</v>
      </c>
      <c r="S33" s="19" t="s">
        <v>281</v>
      </c>
      <c r="T33" s="19" t="s">
        <v>282</v>
      </c>
      <c r="U33" s="19" t="s">
        <v>15</v>
      </c>
      <c r="V33" s="19">
        <f>Tabla15[[#This Row],["id"]]</f>
        <v>30</v>
      </c>
      <c r="W33" s="19" t="str">
        <f>CONCATENATE(Tabla26[[#This Row],["]],Tabla15[[#This Row],[NOMBRE DEL PRODUCTO]],Tabla26[[#This Row],["]])</f>
        <v>""</v>
      </c>
      <c r="X33" s="19" t="str">
        <f>CONCATENATE(Tabla26[[#This Row],["]],Tabla15[[#This Row],[CATEGORIA]],Tabla26[[#This Row],["]])</f>
        <v>""</v>
      </c>
      <c r="Y33" s="19">
        <f>Tabla15[[#This Row],[DEMANDA (CALIFICA TU PRODCTO DEL 0 AL 100 DONDE 0 ES EL PRODUCTO MENOS VENDIDO Y CERCANOS AL 100 SON LOS MAS VENDIDOS Y LOS QUE QUIERES QUE APAREZCAN EN PRIMERA PANTALLA)]]</f>
        <v>0</v>
      </c>
      <c r="Z33" s="19" t="str">
        <f>CONCATENATE(Tabla26[[#This Row],["]],Tabla15[[#This Row],[DESCRIPCION (breve)]],Tabla26[[#This Row],["]])</f>
        <v>""</v>
      </c>
      <c r="AA3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ELECTRONICOS/30.png"</v>
      </c>
      <c r="AB33" s="19">
        <v>79</v>
      </c>
      <c r="AC3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{"id":30,"name":"","category":"","price":0,"description":"","image":"images/04. ELECTRONICOS/30.png","demand":79},</v>
      </c>
      <c r="AD33" t="s">
        <v>16</v>
      </c>
    </row>
    <row r="34" spans="2:30" x14ac:dyDescent="0.3">
      <c r="B34" s="8">
        <f t="shared" si="0"/>
        <v>31</v>
      </c>
      <c r="E34" s="10"/>
      <c r="F34" s="10"/>
      <c r="G34" s="10"/>
      <c r="H34" s="10"/>
      <c r="I34" s="7"/>
      <c r="L34" s="16" t="s">
        <v>271</v>
      </c>
      <c r="M34" s="17" t="s">
        <v>270</v>
      </c>
      <c r="N34" s="16" t="s">
        <v>262</v>
      </c>
      <c r="O34" s="19">
        <f t="shared" si="1"/>
        <v>31</v>
      </c>
      <c r="P34" s="16" t="s">
        <v>17</v>
      </c>
      <c r="Q34" s="17" t="s">
        <v>12</v>
      </c>
      <c r="R34" s="17" t="s">
        <v>11</v>
      </c>
      <c r="S34" s="17" t="s">
        <v>281</v>
      </c>
      <c r="T34" s="17" t="s">
        <v>282</v>
      </c>
      <c r="U34" s="17" t="s">
        <v>15</v>
      </c>
      <c r="V34" s="17">
        <f>Tabla15[[#This Row],["id"]]</f>
        <v>31</v>
      </c>
      <c r="W34" s="17" t="str">
        <f>CONCATENATE(Tabla26[[#This Row],["]],Tabla15[[#This Row],[NOMBRE DEL PRODUCTO]],Tabla26[[#This Row],["]])</f>
        <v>""</v>
      </c>
      <c r="X34" s="17" t="str">
        <f>CONCATENATE(Tabla26[[#This Row],["]],Tabla15[[#This Row],[CATEGORIA]],Tabla26[[#This Row],["]])</f>
        <v>""</v>
      </c>
      <c r="Y34" s="17">
        <f>Tabla15[[#This Row],[DEMANDA (CALIFICA TU PRODCTO DEL 0 AL 100 DONDE 0 ES EL PRODUCTO MENOS VENDIDO Y CERCANOS AL 100 SON LOS MAS VENDIDOS Y LOS QUE QUIERES QUE APAREZCAN EN PRIMERA PANTALLA)]]</f>
        <v>0</v>
      </c>
      <c r="Z34" s="17" t="str">
        <f>CONCATENATE(Tabla26[[#This Row],["]],Tabla15[[#This Row],[DESCRIPCION (breve)]],Tabla26[[#This Row],["]])</f>
        <v>""</v>
      </c>
      <c r="AA3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ELECTRONICOS/31.png"</v>
      </c>
      <c r="AB34" s="17">
        <v>80</v>
      </c>
      <c r="AC3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{"id":31,"name":"","category":"","price":0,"description":"","image":"images/04. ELECTRONICOS/31.png","demand":80},</v>
      </c>
      <c r="AD34" t="s">
        <v>16</v>
      </c>
    </row>
    <row r="35" spans="2:30" x14ac:dyDescent="0.3">
      <c r="B35" s="8">
        <f t="shared" si="0"/>
        <v>32</v>
      </c>
      <c r="E35" s="10"/>
      <c r="F35" s="10"/>
      <c r="G35" s="10"/>
      <c r="H35" s="10"/>
      <c r="I35" s="7"/>
      <c r="L35" s="18" t="s">
        <v>271</v>
      </c>
      <c r="M35" s="19" t="s">
        <v>270</v>
      </c>
      <c r="N35" s="18" t="s">
        <v>262</v>
      </c>
      <c r="O35" s="19">
        <f t="shared" si="1"/>
        <v>32</v>
      </c>
      <c r="P35" s="18" t="s">
        <v>17</v>
      </c>
      <c r="Q35" s="19" t="s">
        <v>12</v>
      </c>
      <c r="R35" s="19" t="s">
        <v>11</v>
      </c>
      <c r="S35" s="19" t="s">
        <v>281</v>
      </c>
      <c r="T35" s="19" t="s">
        <v>282</v>
      </c>
      <c r="U35" s="19" t="s">
        <v>15</v>
      </c>
      <c r="V35" s="19">
        <f>Tabla15[[#This Row],["id"]]</f>
        <v>32</v>
      </c>
      <c r="W35" s="19" t="str">
        <f>CONCATENATE(Tabla26[[#This Row],["]],Tabla15[[#This Row],[NOMBRE DEL PRODUCTO]],Tabla26[[#This Row],["]])</f>
        <v>""</v>
      </c>
      <c r="X35" s="19" t="str">
        <f>CONCATENATE(Tabla26[[#This Row],["]],Tabla15[[#This Row],[CATEGORIA]],Tabla26[[#This Row],["]])</f>
        <v>""</v>
      </c>
      <c r="Y35" s="19">
        <f>Tabla15[[#This Row],[DEMANDA (CALIFICA TU PRODCTO DEL 0 AL 100 DONDE 0 ES EL PRODUCTO MENOS VENDIDO Y CERCANOS AL 100 SON LOS MAS VENDIDOS Y LOS QUE QUIERES QUE APAREZCAN EN PRIMERA PANTALLA)]]</f>
        <v>0</v>
      </c>
      <c r="Z35" s="19" t="str">
        <f>CONCATENATE(Tabla26[[#This Row],["]],Tabla15[[#This Row],[DESCRIPCION (breve)]],Tabla26[[#This Row],["]])</f>
        <v>""</v>
      </c>
      <c r="AA3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ELECTRONICOS/32.png"</v>
      </c>
      <c r="AB35" s="19">
        <v>81</v>
      </c>
      <c r="AC3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{"id":32,"name":"","category":"","price":0,"description":"","image":"images/04. ELECTRONICOS/32.png","demand":81},</v>
      </c>
      <c r="AD35" t="s">
        <v>16</v>
      </c>
    </row>
    <row r="36" spans="2:30" x14ac:dyDescent="0.3">
      <c r="B36" s="8">
        <f t="shared" si="0"/>
        <v>33</v>
      </c>
      <c r="E36" s="10"/>
      <c r="F36" s="10"/>
      <c r="G36" s="10"/>
      <c r="H36" s="10"/>
      <c r="I36" s="7"/>
      <c r="L36" s="16" t="s">
        <v>271</v>
      </c>
      <c r="M36" s="17" t="s">
        <v>270</v>
      </c>
      <c r="N36" s="16" t="s">
        <v>262</v>
      </c>
      <c r="O36" s="19">
        <f t="shared" si="1"/>
        <v>33</v>
      </c>
      <c r="P36" s="16" t="s">
        <v>17</v>
      </c>
      <c r="Q36" s="17" t="s">
        <v>12</v>
      </c>
      <c r="R36" s="17" t="s">
        <v>11</v>
      </c>
      <c r="S36" s="17" t="s">
        <v>281</v>
      </c>
      <c r="T36" s="17" t="s">
        <v>282</v>
      </c>
      <c r="U36" s="17" t="s">
        <v>15</v>
      </c>
      <c r="V36" s="17">
        <f>Tabla15[[#This Row],["id"]]</f>
        <v>33</v>
      </c>
      <c r="W36" s="17" t="str">
        <f>CONCATENATE(Tabla26[[#This Row],["]],Tabla15[[#This Row],[NOMBRE DEL PRODUCTO]],Tabla26[[#This Row],["]])</f>
        <v>""</v>
      </c>
      <c r="X36" s="17" t="str">
        <f>CONCATENATE(Tabla26[[#This Row],["]],Tabla15[[#This Row],[CATEGORIA]],Tabla26[[#This Row],["]])</f>
        <v>""</v>
      </c>
      <c r="Y36" s="17">
        <f>Tabla15[[#This Row],[DEMANDA (CALIFICA TU PRODCTO DEL 0 AL 100 DONDE 0 ES EL PRODUCTO MENOS VENDIDO Y CERCANOS AL 100 SON LOS MAS VENDIDOS Y LOS QUE QUIERES QUE APAREZCAN EN PRIMERA PANTALLA)]]</f>
        <v>0</v>
      </c>
      <c r="Z36" s="17" t="str">
        <f>CONCATENATE(Tabla26[[#This Row],["]],Tabla15[[#This Row],[DESCRIPCION (breve)]],Tabla26[[#This Row],["]])</f>
        <v>""</v>
      </c>
      <c r="AA3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ELECTRONICOS/33.png"</v>
      </c>
      <c r="AB36" s="17">
        <v>82</v>
      </c>
      <c r="AC3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{"id":33,"name":"","category":"","price":0,"description":"","image":"images/04. ELECTRONICOS/33.png","demand":82},</v>
      </c>
      <c r="AD36" t="s">
        <v>16</v>
      </c>
    </row>
    <row r="37" spans="2:30" x14ac:dyDescent="0.3">
      <c r="B37" s="8">
        <f t="shared" si="0"/>
        <v>34</v>
      </c>
      <c r="E37" s="10"/>
      <c r="F37" s="10"/>
      <c r="G37" s="10"/>
      <c r="H37" s="10"/>
      <c r="I37" s="7"/>
      <c r="L37" s="18" t="s">
        <v>271</v>
      </c>
      <c r="M37" s="19" t="s">
        <v>270</v>
      </c>
      <c r="N37" s="18" t="s">
        <v>262</v>
      </c>
      <c r="O37" s="19">
        <f t="shared" si="1"/>
        <v>34</v>
      </c>
      <c r="P37" s="18" t="s">
        <v>17</v>
      </c>
      <c r="Q37" s="19" t="s">
        <v>12</v>
      </c>
      <c r="R37" s="19" t="s">
        <v>11</v>
      </c>
      <c r="S37" s="19" t="s">
        <v>281</v>
      </c>
      <c r="T37" s="19" t="s">
        <v>282</v>
      </c>
      <c r="U37" s="19" t="s">
        <v>15</v>
      </c>
      <c r="V37" s="19">
        <f>Tabla15[[#This Row],["id"]]</f>
        <v>34</v>
      </c>
      <c r="W37" s="19" t="str">
        <f>CONCATENATE(Tabla26[[#This Row],["]],Tabla15[[#This Row],[NOMBRE DEL PRODUCTO]],Tabla26[[#This Row],["]])</f>
        <v>""</v>
      </c>
      <c r="X37" s="19" t="str">
        <f>CONCATENATE(Tabla26[[#This Row],["]],Tabla15[[#This Row],[CATEGORIA]],Tabla26[[#This Row],["]])</f>
        <v>""</v>
      </c>
      <c r="Y37" s="19">
        <f>Tabla15[[#This Row],[DEMANDA (CALIFICA TU PRODCTO DEL 0 AL 100 DONDE 0 ES EL PRODUCTO MENOS VENDIDO Y CERCANOS AL 100 SON LOS MAS VENDIDOS Y LOS QUE QUIERES QUE APAREZCAN EN PRIMERA PANTALLA)]]</f>
        <v>0</v>
      </c>
      <c r="Z37" s="19" t="str">
        <f>CONCATENATE(Tabla26[[#This Row],["]],Tabla15[[#This Row],[DESCRIPCION (breve)]],Tabla26[[#This Row],["]])</f>
        <v>""</v>
      </c>
      <c r="AA3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ELECTRONICOS/34.png"</v>
      </c>
      <c r="AB37" s="19">
        <v>83</v>
      </c>
      <c r="AC3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{"id":34,"name":"","category":"","price":0,"description":"","image":"images/04. ELECTRONICOS/34.png","demand":83},</v>
      </c>
      <c r="AD37" t="s">
        <v>16</v>
      </c>
    </row>
    <row r="38" spans="2:30" x14ac:dyDescent="0.3">
      <c r="B38" s="8">
        <f t="shared" si="0"/>
        <v>35</v>
      </c>
      <c r="E38" s="10"/>
      <c r="F38" s="10"/>
      <c r="G38" s="10"/>
      <c r="H38" s="10"/>
      <c r="I38" s="7"/>
      <c r="L38" s="16" t="s">
        <v>271</v>
      </c>
      <c r="M38" s="17" t="s">
        <v>270</v>
      </c>
      <c r="N38" s="16" t="s">
        <v>262</v>
      </c>
      <c r="O38" s="19">
        <f t="shared" si="1"/>
        <v>35</v>
      </c>
      <c r="P38" s="16" t="s">
        <v>17</v>
      </c>
      <c r="Q38" s="17" t="s">
        <v>12</v>
      </c>
      <c r="R38" s="17" t="s">
        <v>11</v>
      </c>
      <c r="S38" s="17" t="s">
        <v>281</v>
      </c>
      <c r="T38" s="17" t="s">
        <v>282</v>
      </c>
      <c r="U38" s="17" t="s">
        <v>15</v>
      </c>
      <c r="V38" s="17">
        <f>Tabla15[[#This Row],["id"]]</f>
        <v>35</v>
      </c>
      <c r="W38" s="17" t="str">
        <f>CONCATENATE(Tabla26[[#This Row],["]],Tabla15[[#This Row],[NOMBRE DEL PRODUCTO]],Tabla26[[#This Row],["]])</f>
        <v>""</v>
      </c>
      <c r="X38" s="17" t="str">
        <f>CONCATENATE(Tabla26[[#This Row],["]],Tabla15[[#This Row],[CATEGORIA]],Tabla26[[#This Row],["]])</f>
        <v>""</v>
      </c>
      <c r="Y38" s="17">
        <f>Tabla15[[#This Row],[DEMANDA (CALIFICA TU PRODCTO DEL 0 AL 100 DONDE 0 ES EL PRODUCTO MENOS VENDIDO Y CERCANOS AL 100 SON LOS MAS VENDIDOS Y LOS QUE QUIERES QUE APAREZCAN EN PRIMERA PANTALLA)]]</f>
        <v>0</v>
      </c>
      <c r="Z38" s="17" t="str">
        <f>CONCATENATE(Tabla26[[#This Row],["]],Tabla15[[#This Row],[DESCRIPCION (breve)]],Tabla26[[#This Row],["]])</f>
        <v>""</v>
      </c>
      <c r="AA3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ELECTRONICOS/35.png"</v>
      </c>
      <c r="AB38" s="17">
        <v>84</v>
      </c>
      <c r="AC3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{"id":35,"name":"","category":"","price":0,"description":"","image":"images/04. ELECTRONICOS/35.png","demand":84},</v>
      </c>
      <c r="AD38" t="s">
        <v>16</v>
      </c>
    </row>
    <row r="39" spans="2:30" x14ac:dyDescent="0.3">
      <c r="B39" s="8">
        <f t="shared" si="0"/>
        <v>36</v>
      </c>
      <c r="E39" s="10"/>
      <c r="F39" s="10"/>
      <c r="G39" s="10"/>
      <c r="H39" s="10"/>
      <c r="I39" s="7"/>
      <c r="L39" s="18" t="s">
        <v>271</v>
      </c>
      <c r="M39" s="19" t="s">
        <v>270</v>
      </c>
      <c r="N39" s="18" t="s">
        <v>262</v>
      </c>
      <c r="O39" s="19">
        <f t="shared" si="1"/>
        <v>36</v>
      </c>
      <c r="P39" s="18" t="s">
        <v>17</v>
      </c>
      <c r="Q39" s="19" t="s">
        <v>12</v>
      </c>
      <c r="R39" s="19" t="s">
        <v>11</v>
      </c>
      <c r="S39" s="19" t="s">
        <v>281</v>
      </c>
      <c r="T39" s="19" t="s">
        <v>282</v>
      </c>
      <c r="U39" s="19" t="s">
        <v>15</v>
      </c>
      <c r="V39" s="19">
        <f>Tabla15[[#This Row],["id"]]</f>
        <v>36</v>
      </c>
      <c r="W39" s="19" t="str">
        <f>CONCATENATE(Tabla26[[#This Row],["]],Tabla15[[#This Row],[NOMBRE DEL PRODUCTO]],Tabla26[[#This Row],["]])</f>
        <v>""</v>
      </c>
      <c r="X39" s="19" t="str">
        <f>CONCATENATE(Tabla26[[#This Row],["]],Tabla15[[#This Row],[CATEGORIA]],Tabla26[[#This Row],["]])</f>
        <v>""</v>
      </c>
      <c r="Y39" s="19">
        <f>Tabla15[[#This Row],[DEMANDA (CALIFICA TU PRODCTO DEL 0 AL 100 DONDE 0 ES EL PRODUCTO MENOS VENDIDO Y CERCANOS AL 100 SON LOS MAS VENDIDOS Y LOS QUE QUIERES QUE APAREZCAN EN PRIMERA PANTALLA)]]</f>
        <v>0</v>
      </c>
      <c r="Z39" s="19" t="str">
        <f>CONCATENATE(Tabla26[[#This Row],["]],Tabla15[[#This Row],[DESCRIPCION (breve)]],Tabla26[[#This Row],["]])</f>
        <v>""</v>
      </c>
      <c r="AA3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ELECTRONICOS/36.png"</v>
      </c>
      <c r="AB39" s="19">
        <v>85</v>
      </c>
      <c r="AC3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{"id":36,"name":"","category":"","price":0,"description":"","image":"images/04. ELECTRONICOS/36.png","demand":85},</v>
      </c>
      <c r="AD39" t="s">
        <v>16</v>
      </c>
    </row>
    <row r="40" spans="2:30" x14ac:dyDescent="0.3">
      <c r="B40" s="8">
        <f t="shared" si="0"/>
        <v>37</v>
      </c>
      <c r="E40" s="10"/>
      <c r="F40" s="10"/>
      <c r="G40" s="10"/>
      <c r="H40" s="10"/>
      <c r="I40" s="7"/>
      <c r="L40" s="16" t="s">
        <v>271</v>
      </c>
      <c r="M40" s="17" t="s">
        <v>270</v>
      </c>
      <c r="N40" s="16" t="s">
        <v>262</v>
      </c>
      <c r="O40" s="19">
        <f t="shared" si="1"/>
        <v>37</v>
      </c>
      <c r="P40" s="16" t="s">
        <v>17</v>
      </c>
      <c r="Q40" s="17" t="s">
        <v>12</v>
      </c>
      <c r="R40" s="17" t="s">
        <v>11</v>
      </c>
      <c r="S40" s="17" t="s">
        <v>281</v>
      </c>
      <c r="T40" s="17" t="s">
        <v>282</v>
      </c>
      <c r="U40" s="17" t="s">
        <v>15</v>
      </c>
      <c r="V40" s="17">
        <f>Tabla15[[#This Row],["id"]]</f>
        <v>37</v>
      </c>
      <c r="W40" s="17" t="str">
        <f>CONCATENATE(Tabla26[[#This Row],["]],Tabla15[[#This Row],[NOMBRE DEL PRODUCTO]],Tabla26[[#This Row],["]])</f>
        <v>""</v>
      </c>
      <c r="X40" s="17" t="str">
        <f>CONCATENATE(Tabla26[[#This Row],["]],Tabla15[[#This Row],[CATEGORIA]],Tabla26[[#This Row],["]])</f>
        <v>""</v>
      </c>
      <c r="Y40" s="17">
        <f>Tabla15[[#This Row],[DEMANDA (CALIFICA TU PRODCTO DEL 0 AL 100 DONDE 0 ES EL PRODUCTO MENOS VENDIDO Y CERCANOS AL 100 SON LOS MAS VENDIDOS Y LOS QUE QUIERES QUE APAREZCAN EN PRIMERA PANTALLA)]]</f>
        <v>0</v>
      </c>
      <c r="Z40" s="17" t="str">
        <f>CONCATENATE(Tabla26[[#This Row],["]],Tabla15[[#This Row],[DESCRIPCION (breve)]],Tabla26[[#This Row],["]])</f>
        <v>""</v>
      </c>
      <c r="AA4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ELECTRONICOS/37.png"</v>
      </c>
      <c r="AB40" s="17">
        <v>86</v>
      </c>
      <c r="AC4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{"id":37,"name":"","category":"","price":0,"description":"","image":"images/04. ELECTRONICOS/37.png","demand":86},</v>
      </c>
      <c r="AD40" t="s">
        <v>16</v>
      </c>
    </row>
    <row r="41" spans="2:30" x14ac:dyDescent="0.3">
      <c r="B41" s="8">
        <f t="shared" si="0"/>
        <v>38</v>
      </c>
      <c r="E41" s="10"/>
      <c r="F41" s="10"/>
      <c r="G41" s="10"/>
      <c r="H41" s="10"/>
      <c r="I41" s="7"/>
      <c r="L41" s="18" t="s">
        <v>271</v>
      </c>
      <c r="M41" s="19" t="s">
        <v>270</v>
      </c>
      <c r="N41" s="18" t="s">
        <v>262</v>
      </c>
      <c r="O41" s="19">
        <f t="shared" si="1"/>
        <v>38</v>
      </c>
      <c r="P41" s="18" t="s">
        <v>17</v>
      </c>
      <c r="Q41" s="19" t="s">
        <v>12</v>
      </c>
      <c r="R41" s="19" t="s">
        <v>11</v>
      </c>
      <c r="S41" s="19" t="s">
        <v>281</v>
      </c>
      <c r="T41" s="19" t="s">
        <v>282</v>
      </c>
      <c r="U41" s="19" t="s">
        <v>15</v>
      </c>
      <c r="V41" s="19">
        <f>Tabla15[[#This Row],["id"]]</f>
        <v>38</v>
      </c>
      <c r="W41" s="19" t="str">
        <f>CONCATENATE(Tabla26[[#This Row],["]],Tabla15[[#This Row],[NOMBRE DEL PRODUCTO]],Tabla26[[#This Row],["]])</f>
        <v>""</v>
      </c>
      <c r="X41" s="19" t="str">
        <f>CONCATENATE(Tabla26[[#This Row],["]],Tabla15[[#This Row],[CATEGORIA]],Tabla26[[#This Row],["]])</f>
        <v>""</v>
      </c>
      <c r="Y41" s="19">
        <f>Tabla15[[#This Row],[DEMANDA (CALIFICA TU PRODCTO DEL 0 AL 100 DONDE 0 ES EL PRODUCTO MENOS VENDIDO Y CERCANOS AL 100 SON LOS MAS VENDIDOS Y LOS QUE QUIERES QUE APAREZCAN EN PRIMERA PANTALLA)]]</f>
        <v>0</v>
      </c>
      <c r="Z41" s="19" t="str">
        <f>CONCATENATE(Tabla26[[#This Row],["]],Tabla15[[#This Row],[DESCRIPCION (breve)]],Tabla26[[#This Row],["]])</f>
        <v>""</v>
      </c>
      <c r="AA4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ELECTRONICOS/38.png"</v>
      </c>
      <c r="AB41" s="19">
        <v>87</v>
      </c>
      <c r="AC4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{"id":38,"name":"","category":"","price":0,"description":"","image":"images/04. ELECTRONICOS/38.png","demand":87},</v>
      </c>
      <c r="AD41" t="s">
        <v>16</v>
      </c>
    </row>
    <row r="42" spans="2:30" x14ac:dyDescent="0.3">
      <c r="B42" s="8">
        <f t="shared" si="0"/>
        <v>39</v>
      </c>
      <c r="E42" s="10"/>
      <c r="F42" s="10"/>
      <c r="G42" s="10"/>
      <c r="H42" s="10"/>
      <c r="I42" s="7"/>
      <c r="L42" s="16" t="s">
        <v>271</v>
      </c>
      <c r="M42" s="17" t="s">
        <v>270</v>
      </c>
      <c r="N42" s="16" t="s">
        <v>262</v>
      </c>
      <c r="O42" s="19">
        <f t="shared" si="1"/>
        <v>39</v>
      </c>
      <c r="P42" s="16" t="s">
        <v>17</v>
      </c>
      <c r="Q42" s="17" t="s">
        <v>12</v>
      </c>
      <c r="R42" s="17" t="s">
        <v>11</v>
      </c>
      <c r="S42" s="17" t="s">
        <v>281</v>
      </c>
      <c r="T42" s="17" t="s">
        <v>282</v>
      </c>
      <c r="U42" s="17" t="s">
        <v>15</v>
      </c>
      <c r="V42" s="17">
        <f>Tabla15[[#This Row],["id"]]</f>
        <v>39</v>
      </c>
      <c r="W42" s="17" t="str">
        <f>CONCATENATE(Tabla26[[#This Row],["]],Tabla15[[#This Row],[NOMBRE DEL PRODUCTO]],Tabla26[[#This Row],["]])</f>
        <v>""</v>
      </c>
      <c r="X42" s="17" t="str">
        <f>CONCATENATE(Tabla26[[#This Row],["]],Tabla15[[#This Row],[CATEGORIA]],Tabla26[[#This Row],["]])</f>
        <v>""</v>
      </c>
      <c r="Y42" s="17">
        <f>Tabla15[[#This Row],[DEMANDA (CALIFICA TU PRODCTO DEL 0 AL 100 DONDE 0 ES EL PRODUCTO MENOS VENDIDO Y CERCANOS AL 100 SON LOS MAS VENDIDOS Y LOS QUE QUIERES QUE APAREZCAN EN PRIMERA PANTALLA)]]</f>
        <v>0</v>
      </c>
      <c r="Z42" s="17" t="str">
        <f>CONCATENATE(Tabla26[[#This Row],["]],Tabla15[[#This Row],[DESCRIPCION (breve)]],Tabla26[[#This Row],["]])</f>
        <v>""</v>
      </c>
      <c r="AA4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ELECTRONICOS/39.png"</v>
      </c>
      <c r="AB42" s="17">
        <v>88</v>
      </c>
      <c r="AC4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{"id":39,"name":"","category":"","price":0,"description":"","image":"images/04. ELECTRONICOS/39.png","demand":88},</v>
      </c>
      <c r="AD42" t="s">
        <v>16</v>
      </c>
    </row>
    <row r="43" spans="2:30" x14ac:dyDescent="0.3">
      <c r="B43" s="8">
        <f t="shared" si="0"/>
        <v>40</v>
      </c>
      <c r="E43" s="10"/>
      <c r="F43" s="10"/>
      <c r="G43" s="10"/>
      <c r="H43" s="10"/>
      <c r="I43" s="7"/>
      <c r="L43" s="18" t="s">
        <v>271</v>
      </c>
      <c r="M43" s="19" t="s">
        <v>270</v>
      </c>
      <c r="N43" s="18" t="s">
        <v>262</v>
      </c>
      <c r="O43" s="19">
        <f t="shared" si="1"/>
        <v>40</v>
      </c>
      <c r="P43" s="18" t="s">
        <v>17</v>
      </c>
      <c r="Q43" s="19" t="s">
        <v>12</v>
      </c>
      <c r="R43" s="19" t="s">
        <v>11</v>
      </c>
      <c r="S43" s="19" t="s">
        <v>281</v>
      </c>
      <c r="T43" s="19" t="s">
        <v>282</v>
      </c>
      <c r="U43" s="19" t="s">
        <v>15</v>
      </c>
      <c r="V43" s="19">
        <f>Tabla15[[#This Row],["id"]]</f>
        <v>40</v>
      </c>
      <c r="W43" s="19" t="str">
        <f>CONCATENATE(Tabla26[[#This Row],["]],Tabla15[[#This Row],[NOMBRE DEL PRODUCTO]],Tabla26[[#This Row],["]])</f>
        <v>""</v>
      </c>
      <c r="X43" s="19" t="str">
        <f>CONCATENATE(Tabla26[[#This Row],["]],Tabla15[[#This Row],[CATEGORIA]],Tabla26[[#This Row],["]])</f>
        <v>""</v>
      </c>
      <c r="Y43" s="19">
        <f>Tabla15[[#This Row],[DEMANDA (CALIFICA TU PRODCTO DEL 0 AL 100 DONDE 0 ES EL PRODUCTO MENOS VENDIDO Y CERCANOS AL 100 SON LOS MAS VENDIDOS Y LOS QUE QUIERES QUE APAREZCAN EN PRIMERA PANTALLA)]]</f>
        <v>0</v>
      </c>
      <c r="Z43" s="19" t="str">
        <f>CONCATENATE(Tabla26[[#This Row],["]],Tabla15[[#This Row],[DESCRIPCION (breve)]],Tabla26[[#This Row],["]])</f>
        <v>""</v>
      </c>
      <c r="AA4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ELECTRONICOS/40.png"</v>
      </c>
      <c r="AB43" s="19">
        <v>89</v>
      </c>
      <c r="AC4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{"id":40,"name":"","category":"","price":0,"description":"","image":"images/04. ELECTRONICOS/40.png","demand":89},</v>
      </c>
      <c r="AD43" t="s">
        <v>16</v>
      </c>
    </row>
    <row r="44" spans="2:30" x14ac:dyDescent="0.3">
      <c r="B44" s="8">
        <f t="shared" si="0"/>
        <v>41</v>
      </c>
      <c r="E44" s="10"/>
      <c r="F44" s="10"/>
      <c r="G44" s="10"/>
      <c r="H44" s="10"/>
      <c r="I44" s="7"/>
      <c r="L44" s="16" t="s">
        <v>271</v>
      </c>
      <c r="M44" s="17" t="s">
        <v>270</v>
      </c>
      <c r="N44" s="16" t="s">
        <v>262</v>
      </c>
      <c r="O44" s="19">
        <f t="shared" si="1"/>
        <v>41</v>
      </c>
      <c r="P44" s="16" t="s">
        <v>17</v>
      </c>
      <c r="Q44" s="17" t="s">
        <v>12</v>
      </c>
      <c r="R44" s="17" t="s">
        <v>11</v>
      </c>
      <c r="S44" s="17" t="s">
        <v>281</v>
      </c>
      <c r="T44" s="17" t="s">
        <v>282</v>
      </c>
      <c r="U44" s="17" t="s">
        <v>15</v>
      </c>
      <c r="V44" s="17">
        <f>Tabla15[[#This Row],["id"]]</f>
        <v>41</v>
      </c>
      <c r="W44" s="17" t="str">
        <f>CONCATENATE(Tabla26[[#This Row],["]],Tabla15[[#This Row],[NOMBRE DEL PRODUCTO]],Tabla26[[#This Row],["]])</f>
        <v>""</v>
      </c>
      <c r="X44" s="17" t="str">
        <f>CONCATENATE(Tabla26[[#This Row],["]],Tabla15[[#This Row],[CATEGORIA]],Tabla26[[#This Row],["]])</f>
        <v>""</v>
      </c>
      <c r="Y44" s="17">
        <f>Tabla15[[#This Row],[DEMANDA (CALIFICA TU PRODCTO DEL 0 AL 100 DONDE 0 ES EL PRODUCTO MENOS VENDIDO Y CERCANOS AL 100 SON LOS MAS VENDIDOS Y LOS QUE QUIERES QUE APAREZCAN EN PRIMERA PANTALLA)]]</f>
        <v>0</v>
      </c>
      <c r="Z44" s="17" t="str">
        <f>CONCATENATE(Tabla26[[#This Row],["]],Tabla15[[#This Row],[DESCRIPCION (breve)]],Tabla26[[#This Row],["]])</f>
        <v>""</v>
      </c>
      <c r="AA4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ELECTRONICOS/41.png"</v>
      </c>
      <c r="AB44" s="17">
        <v>90</v>
      </c>
      <c r="AC4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{"id":41,"name":"","category":"","price":0,"description":"","image":"images/04. ELECTRONICOS/41.png","demand":90},</v>
      </c>
      <c r="AD44" t="s">
        <v>16</v>
      </c>
    </row>
    <row r="45" spans="2:30" x14ac:dyDescent="0.3">
      <c r="B45" s="8">
        <f t="shared" si="0"/>
        <v>42</v>
      </c>
      <c r="E45" s="10"/>
      <c r="F45" s="10"/>
      <c r="G45" s="10"/>
      <c r="H45" s="10"/>
      <c r="I45" s="7"/>
      <c r="L45" s="18" t="s">
        <v>271</v>
      </c>
      <c r="M45" s="19" t="s">
        <v>270</v>
      </c>
      <c r="N45" s="18" t="s">
        <v>262</v>
      </c>
      <c r="O45" s="19">
        <f t="shared" si="1"/>
        <v>42</v>
      </c>
      <c r="P45" s="18" t="s">
        <v>17</v>
      </c>
      <c r="Q45" s="19" t="s">
        <v>12</v>
      </c>
      <c r="R45" s="19" t="s">
        <v>11</v>
      </c>
      <c r="S45" s="19" t="s">
        <v>281</v>
      </c>
      <c r="T45" s="19" t="s">
        <v>282</v>
      </c>
      <c r="U45" s="19" t="s">
        <v>15</v>
      </c>
      <c r="V45" s="19">
        <f>Tabla15[[#This Row],["id"]]</f>
        <v>42</v>
      </c>
      <c r="W45" s="19" t="str">
        <f>CONCATENATE(Tabla26[[#This Row],["]],Tabla15[[#This Row],[NOMBRE DEL PRODUCTO]],Tabla26[[#This Row],["]])</f>
        <v>""</v>
      </c>
      <c r="X45" s="19" t="str">
        <f>CONCATENATE(Tabla26[[#This Row],["]],Tabla15[[#This Row],[CATEGORIA]],Tabla26[[#This Row],["]])</f>
        <v>""</v>
      </c>
      <c r="Y45" s="19">
        <f>Tabla15[[#This Row],[DEMANDA (CALIFICA TU PRODCTO DEL 0 AL 100 DONDE 0 ES EL PRODUCTO MENOS VENDIDO Y CERCANOS AL 100 SON LOS MAS VENDIDOS Y LOS QUE QUIERES QUE APAREZCAN EN PRIMERA PANTALLA)]]</f>
        <v>0</v>
      </c>
      <c r="Z45" s="19" t="str">
        <f>CONCATENATE(Tabla26[[#This Row],["]],Tabla15[[#This Row],[DESCRIPCION (breve)]],Tabla26[[#This Row],["]])</f>
        <v>""</v>
      </c>
      <c r="AA4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ELECTRONICOS/42.png"</v>
      </c>
      <c r="AB45" s="19">
        <v>91</v>
      </c>
      <c r="AC4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{"id":42,"name":"","category":"","price":0,"description":"","image":"images/04. ELECTRONICOS/42.png","demand":91},</v>
      </c>
      <c r="AD45" t="s">
        <v>16</v>
      </c>
    </row>
    <row r="46" spans="2:30" x14ac:dyDescent="0.3">
      <c r="B46" s="8">
        <f t="shared" si="0"/>
        <v>43</v>
      </c>
      <c r="E46" s="10"/>
      <c r="F46" s="10"/>
      <c r="G46" s="10"/>
      <c r="H46" s="10"/>
      <c r="I46" s="7"/>
      <c r="L46" s="16" t="s">
        <v>271</v>
      </c>
      <c r="M46" s="17" t="s">
        <v>270</v>
      </c>
      <c r="N46" s="16" t="s">
        <v>262</v>
      </c>
      <c r="O46" s="19">
        <f t="shared" si="1"/>
        <v>43</v>
      </c>
      <c r="P46" s="16" t="s">
        <v>17</v>
      </c>
      <c r="Q46" s="17" t="s">
        <v>12</v>
      </c>
      <c r="R46" s="17" t="s">
        <v>11</v>
      </c>
      <c r="S46" s="17" t="s">
        <v>281</v>
      </c>
      <c r="T46" s="17" t="s">
        <v>282</v>
      </c>
      <c r="U46" s="17" t="s">
        <v>15</v>
      </c>
      <c r="V46" s="17">
        <f>Tabla15[[#This Row],["id"]]</f>
        <v>43</v>
      </c>
      <c r="W46" s="17" t="str">
        <f>CONCATENATE(Tabla26[[#This Row],["]],Tabla15[[#This Row],[NOMBRE DEL PRODUCTO]],Tabla26[[#This Row],["]])</f>
        <v>""</v>
      </c>
      <c r="X46" s="17" t="str">
        <f>CONCATENATE(Tabla26[[#This Row],["]],Tabla15[[#This Row],[CATEGORIA]],Tabla26[[#This Row],["]])</f>
        <v>""</v>
      </c>
      <c r="Y46" s="17">
        <f>Tabla15[[#This Row],[DEMANDA (CALIFICA TU PRODCTO DEL 0 AL 100 DONDE 0 ES EL PRODUCTO MENOS VENDIDO Y CERCANOS AL 100 SON LOS MAS VENDIDOS Y LOS QUE QUIERES QUE APAREZCAN EN PRIMERA PANTALLA)]]</f>
        <v>0</v>
      </c>
      <c r="Z46" s="17" t="str">
        <f>CONCATENATE(Tabla26[[#This Row],["]],Tabla15[[#This Row],[DESCRIPCION (breve)]],Tabla26[[#This Row],["]])</f>
        <v>""</v>
      </c>
      <c r="AA4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ELECTRONICOS/43.png"</v>
      </c>
      <c r="AB46" s="17">
        <v>92</v>
      </c>
      <c r="AC4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{"id":43,"name":"","category":"","price":0,"description":"","image":"images/04. ELECTRONICOS/43.png","demand":92},</v>
      </c>
      <c r="AD46" t="s">
        <v>16</v>
      </c>
    </row>
    <row r="47" spans="2:30" x14ac:dyDescent="0.3">
      <c r="B47" s="8">
        <f t="shared" si="0"/>
        <v>44</v>
      </c>
      <c r="E47" s="10"/>
      <c r="F47" s="10"/>
      <c r="G47" s="10"/>
      <c r="H47" s="10"/>
      <c r="I47" s="7"/>
      <c r="L47" s="18" t="s">
        <v>271</v>
      </c>
      <c r="M47" s="19" t="s">
        <v>270</v>
      </c>
      <c r="N47" s="18" t="s">
        <v>262</v>
      </c>
      <c r="O47" s="19">
        <f t="shared" si="1"/>
        <v>44</v>
      </c>
      <c r="P47" s="18" t="s">
        <v>17</v>
      </c>
      <c r="Q47" s="19" t="s">
        <v>12</v>
      </c>
      <c r="R47" s="19" t="s">
        <v>11</v>
      </c>
      <c r="S47" s="19" t="s">
        <v>281</v>
      </c>
      <c r="T47" s="19" t="s">
        <v>282</v>
      </c>
      <c r="U47" s="19" t="s">
        <v>15</v>
      </c>
      <c r="V47" s="19">
        <f>Tabla15[[#This Row],["id"]]</f>
        <v>44</v>
      </c>
      <c r="W47" s="19" t="str">
        <f>CONCATENATE(Tabla26[[#This Row],["]],Tabla15[[#This Row],[NOMBRE DEL PRODUCTO]],Tabla26[[#This Row],["]])</f>
        <v>""</v>
      </c>
      <c r="X47" s="19" t="str">
        <f>CONCATENATE(Tabla26[[#This Row],["]],Tabla15[[#This Row],[CATEGORIA]],Tabla26[[#This Row],["]])</f>
        <v>""</v>
      </c>
      <c r="Y47" s="19">
        <f>Tabla15[[#This Row],[DEMANDA (CALIFICA TU PRODCTO DEL 0 AL 100 DONDE 0 ES EL PRODUCTO MENOS VENDIDO Y CERCANOS AL 100 SON LOS MAS VENDIDOS Y LOS QUE QUIERES QUE APAREZCAN EN PRIMERA PANTALLA)]]</f>
        <v>0</v>
      </c>
      <c r="Z47" s="19" t="str">
        <f>CONCATENATE(Tabla26[[#This Row],["]],Tabla15[[#This Row],[DESCRIPCION (breve)]],Tabla26[[#This Row],["]])</f>
        <v>""</v>
      </c>
      <c r="AA4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ELECTRONICOS/44.png"</v>
      </c>
      <c r="AB47" s="19">
        <v>93</v>
      </c>
      <c r="AC4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{"id":44,"name":"","category":"","price":0,"description":"","image":"images/04. ELECTRONICOS/44.png","demand":93},</v>
      </c>
      <c r="AD47" t="s">
        <v>16</v>
      </c>
    </row>
    <row r="48" spans="2:30" x14ac:dyDescent="0.3">
      <c r="B48" s="8">
        <f t="shared" si="0"/>
        <v>45</v>
      </c>
      <c r="E48" s="10"/>
      <c r="F48" s="10"/>
      <c r="G48" s="10"/>
      <c r="H48" s="10"/>
      <c r="I48" s="7"/>
      <c r="L48" s="16" t="s">
        <v>271</v>
      </c>
      <c r="M48" s="17" t="s">
        <v>270</v>
      </c>
      <c r="N48" s="16" t="s">
        <v>262</v>
      </c>
      <c r="O48" s="19">
        <f t="shared" si="1"/>
        <v>45</v>
      </c>
      <c r="P48" s="16" t="s">
        <v>17</v>
      </c>
      <c r="Q48" s="17" t="s">
        <v>12</v>
      </c>
      <c r="R48" s="17" t="s">
        <v>11</v>
      </c>
      <c r="S48" s="17" t="s">
        <v>281</v>
      </c>
      <c r="T48" s="17" t="s">
        <v>282</v>
      </c>
      <c r="U48" s="17" t="s">
        <v>15</v>
      </c>
      <c r="V48" s="17">
        <f>Tabla15[[#This Row],["id"]]</f>
        <v>45</v>
      </c>
      <c r="W48" s="17" t="str">
        <f>CONCATENATE(Tabla26[[#This Row],["]],Tabla15[[#This Row],[NOMBRE DEL PRODUCTO]],Tabla26[[#This Row],["]])</f>
        <v>""</v>
      </c>
      <c r="X48" s="17" t="str">
        <f>CONCATENATE(Tabla26[[#This Row],["]],Tabla15[[#This Row],[CATEGORIA]],Tabla26[[#This Row],["]])</f>
        <v>""</v>
      </c>
      <c r="Y48" s="17">
        <f>Tabla15[[#This Row],[DEMANDA (CALIFICA TU PRODCTO DEL 0 AL 100 DONDE 0 ES EL PRODUCTO MENOS VENDIDO Y CERCANOS AL 100 SON LOS MAS VENDIDOS Y LOS QUE QUIERES QUE APAREZCAN EN PRIMERA PANTALLA)]]</f>
        <v>0</v>
      </c>
      <c r="Z48" s="17" t="str">
        <f>CONCATENATE(Tabla26[[#This Row],["]],Tabla15[[#This Row],[DESCRIPCION (breve)]],Tabla26[[#This Row],["]])</f>
        <v>""</v>
      </c>
      <c r="AA4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ELECTRONICOS/45.png"</v>
      </c>
      <c r="AB48" s="17">
        <v>94</v>
      </c>
      <c r="AC4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{"id":45,"name":"","category":"","price":0,"description":"","image":"images/04. ELECTRONICOS/45.png","demand":94},</v>
      </c>
      <c r="AD48" t="s">
        <v>16</v>
      </c>
    </row>
    <row r="49" spans="2:30" x14ac:dyDescent="0.3">
      <c r="B49" s="8">
        <f t="shared" si="0"/>
        <v>46</v>
      </c>
      <c r="E49" s="10"/>
      <c r="F49" s="10"/>
      <c r="G49" s="10"/>
      <c r="H49" s="10"/>
      <c r="I49" s="7"/>
      <c r="L49" s="18" t="s">
        <v>271</v>
      </c>
      <c r="M49" s="19" t="s">
        <v>270</v>
      </c>
      <c r="N49" s="18" t="s">
        <v>262</v>
      </c>
      <c r="O49" s="19">
        <f t="shared" si="1"/>
        <v>46</v>
      </c>
      <c r="P49" s="18" t="s">
        <v>17</v>
      </c>
      <c r="Q49" s="19" t="s">
        <v>12</v>
      </c>
      <c r="R49" s="19" t="s">
        <v>11</v>
      </c>
      <c r="S49" s="19" t="s">
        <v>281</v>
      </c>
      <c r="T49" s="19" t="s">
        <v>282</v>
      </c>
      <c r="U49" s="19" t="s">
        <v>15</v>
      </c>
      <c r="V49" s="19">
        <f>Tabla15[[#This Row],["id"]]</f>
        <v>46</v>
      </c>
      <c r="W49" s="19" t="str">
        <f>CONCATENATE(Tabla26[[#This Row],["]],Tabla15[[#This Row],[NOMBRE DEL PRODUCTO]],Tabla26[[#This Row],["]])</f>
        <v>""</v>
      </c>
      <c r="X49" s="19" t="str">
        <f>CONCATENATE(Tabla26[[#This Row],["]],Tabla15[[#This Row],[CATEGORIA]],Tabla26[[#This Row],["]])</f>
        <v>""</v>
      </c>
      <c r="Y49" s="19">
        <f>Tabla15[[#This Row],[DEMANDA (CALIFICA TU PRODCTO DEL 0 AL 100 DONDE 0 ES EL PRODUCTO MENOS VENDIDO Y CERCANOS AL 100 SON LOS MAS VENDIDOS Y LOS QUE QUIERES QUE APAREZCAN EN PRIMERA PANTALLA)]]</f>
        <v>0</v>
      </c>
      <c r="Z49" s="19" t="str">
        <f>CONCATENATE(Tabla26[[#This Row],["]],Tabla15[[#This Row],[DESCRIPCION (breve)]],Tabla26[[#This Row],["]])</f>
        <v>""</v>
      </c>
      <c r="AA4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ELECTRONICOS/46.png"</v>
      </c>
      <c r="AB49" s="19">
        <v>95</v>
      </c>
      <c r="AC4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{"id":46,"name":"","category":"","price":0,"description":"","image":"images/04. ELECTRONICOS/46.png","demand":95},</v>
      </c>
      <c r="AD49" t="s">
        <v>16</v>
      </c>
    </row>
    <row r="50" spans="2:30" x14ac:dyDescent="0.3">
      <c r="B50" s="8">
        <f t="shared" si="0"/>
        <v>47</v>
      </c>
      <c r="I50" s="7"/>
      <c r="L50" s="16" t="s">
        <v>271</v>
      </c>
      <c r="M50" s="17" t="s">
        <v>270</v>
      </c>
      <c r="N50" s="16" t="s">
        <v>264</v>
      </c>
      <c r="O50" s="19">
        <f t="shared" si="1"/>
        <v>47</v>
      </c>
      <c r="P50" s="16" t="s">
        <v>17</v>
      </c>
      <c r="Q50" s="17" t="s">
        <v>12</v>
      </c>
      <c r="R50" s="17" t="s">
        <v>11</v>
      </c>
      <c r="S50" s="17" t="s">
        <v>281</v>
      </c>
      <c r="T50" s="17" t="s">
        <v>282</v>
      </c>
      <c r="U50" s="17" t="s">
        <v>15</v>
      </c>
      <c r="V50" s="17">
        <f>Tabla15[[#This Row],["id"]]</f>
        <v>47</v>
      </c>
      <c r="W50" s="17" t="str">
        <f>CONCATENATE(Tabla26[[#This Row],["]],Tabla15[[#This Row],[NOMBRE DEL PRODUCTO]],Tabla26[[#This Row],["]])</f>
        <v>""</v>
      </c>
      <c r="X50" s="17" t="str">
        <f>CONCATENATE(Tabla26[[#This Row],["]],Tabla15[[#This Row],[CATEGORIA]],Tabla26[[#This Row],["]])</f>
        <v>""</v>
      </c>
      <c r="Y50" s="17">
        <f>Tabla15[[#This Row],[DEMANDA (CALIFICA TU PRODCTO DEL 0 AL 100 DONDE 0 ES EL PRODUCTO MENOS VENDIDO Y CERCANOS AL 100 SON LOS MAS VENDIDOS Y LOS QUE QUIERES QUE APAREZCAN EN PRIMERA PANTALLA)]]</f>
        <v>0</v>
      </c>
      <c r="Z50" s="17" t="str">
        <f>CONCATENATE(Tabla26[[#This Row],["]],Tabla15[[#This Row],[DESCRIPCION (breve)]],Tabla26[[#This Row],["]])</f>
        <v>""</v>
      </c>
      <c r="AA5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HOGAR/47.png"</v>
      </c>
      <c r="AB50" s="17">
        <v>96</v>
      </c>
      <c r="AC5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{"id":47,"name":"","category":"","price":0,"description":"","image":"images/06. HOGAR/47.png","demand":96},</v>
      </c>
      <c r="AD50" t="s">
        <v>16</v>
      </c>
    </row>
    <row r="51" spans="2:30" x14ac:dyDescent="0.3">
      <c r="B51" s="8">
        <f t="shared" si="0"/>
        <v>48</v>
      </c>
      <c r="E51" s="10"/>
      <c r="F51" s="10"/>
      <c r="G51" s="10"/>
      <c r="H51" s="10"/>
      <c r="I51" s="7"/>
      <c r="L51" s="18" t="s">
        <v>271</v>
      </c>
      <c r="M51" s="19" t="s">
        <v>270</v>
      </c>
      <c r="N51" s="18" t="s">
        <v>264</v>
      </c>
      <c r="O51" s="19">
        <f t="shared" si="1"/>
        <v>48</v>
      </c>
      <c r="P51" s="18" t="s">
        <v>17</v>
      </c>
      <c r="Q51" s="19" t="s">
        <v>12</v>
      </c>
      <c r="R51" s="19" t="s">
        <v>11</v>
      </c>
      <c r="S51" s="19" t="s">
        <v>281</v>
      </c>
      <c r="T51" s="19" t="s">
        <v>282</v>
      </c>
      <c r="U51" s="19" t="s">
        <v>15</v>
      </c>
      <c r="V51" s="19">
        <f>Tabla15[[#This Row],["id"]]</f>
        <v>48</v>
      </c>
      <c r="W51" s="19" t="str">
        <f>CONCATENATE(Tabla26[[#This Row],["]],Tabla15[[#This Row],[NOMBRE DEL PRODUCTO]],Tabla26[[#This Row],["]])</f>
        <v>""</v>
      </c>
      <c r="X51" s="19" t="str">
        <f>CONCATENATE(Tabla26[[#This Row],["]],Tabla15[[#This Row],[CATEGORIA]],Tabla26[[#This Row],["]])</f>
        <v>""</v>
      </c>
      <c r="Y51" s="19">
        <f>Tabla15[[#This Row],[DEMANDA (CALIFICA TU PRODCTO DEL 0 AL 100 DONDE 0 ES EL PRODUCTO MENOS VENDIDO Y CERCANOS AL 100 SON LOS MAS VENDIDOS Y LOS QUE QUIERES QUE APAREZCAN EN PRIMERA PANTALLA)]]</f>
        <v>0</v>
      </c>
      <c r="Z51" s="19" t="str">
        <f>CONCATENATE(Tabla26[[#This Row],["]],Tabla15[[#This Row],[DESCRIPCION (breve)]],Tabla26[[#This Row],["]])</f>
        <v>""</v>
      </c>
      <c r="AA5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HOGAR/48.png"</v>
      </c>
      <c r="AB51" s="19">
        <v>97</v>
      </c>
      <c r="AC5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{"id":48,"name":"","category":"","price":0,"description":"","image":"images/06. HOGAR/48.png","demand":97},</v>
      </c>
      <c r="AD51" t="s">
        <v>16</v>
      </c>
    </row>
    <row r="52" spans="2:30" x14ac:dyDescent="0.3">
      <c r="B52" s="8">
        <f t="shared" si="0"/>
        <v>49</v>
      </c>
      <c r="E52" s="10"/>
      <c r="F52" s="10"/>
      <c r="G52" s="10"/>
      <c r="H52" s="10"/>
      <c r="I52" s="7"/>
      <c r="L52" s="16" t="s">
        <v>271</v>
      </c>
      <c r="M52" s="17" t="s">
        <v>270</v>
      </c>
      <c r="N52" s="16" t="s">
        <v>264</v>
      </c>
      <c r="O52" s="19">
        <f t="shared" si="1"/>
        <v>49</v>
      </c>
      <c r="P52" s="16" t="s">
        <v>17</v>
      </c>
      <c r="Q52" s="17" t="s">
        <v>12</v>
      </c>
      <c r="R52" s="17" t="s">
        <v>11</v>
      </c>
      <c r="S52" s="17" t="s">
        <v>281</v>
      </c>
      <c r="T52" s="17" t="s">
        <v>282</v>
      </c>
      <c r="U52" s="17" t="s">
        <v>15</v>
      </c>
      <c r="V52" s="17">
        <f>Tabla15[[#This Row],["id"]]</f>
        <v>49</v>
      </c>
      <c r="W52" s="17" t="str">
        <f>CONCATENATE(Tabla26[[#This Row],["]],Tabla15[[#This Row],[NOMBRE DEL PRODUCTO]],Tabla26[[#This Row],["]])</f>
        <v>""</v>
      </c>
      <c r="X52" s="17" t="str">
        <f>CONCATENATE(Tabla26[[#This Row],["]],Tabla15[[#This Row],[CATEGORIA]],Tabla26[[#This Row],["]])</f>
        <v>""</v>
      </c>
      <c r="Y52" s="17">
        <f>Tabla15[[#This Row],[DEMANDA (CALIFICA TU PRODCTO DEL 0 AL 100 DONDE 0 ES EL PRODUCTO MENOS VENDIDO Y CERCANOS AL 100 SON LOS MAS VENDIDOS Y LOS QUE QUIERES QUE APAREZCAN EN PRIMERA PANTALLA)]]</f>
        <v>0</v>
      </c>
      <c r="Z52" s="17" t="str">
        <f>CONCATENATE(Tabla26[[#This Row],["]],Tabla15[[#This Row],[DESCRIPCION (breve)]],Tabla26[[#This Row],["]])</f>
        <v>""</v>
      </c>
      <c r="AA5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HOGAR/49.png"</v>
      </c>
      <c r="AB52" s="17">
        <v>98</v>
      </c>
      <c r="AC5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{"id":49,"name":"","category":"","price":0,"description":"","image":"images/06. HOGAR/49.png","demand":98},</v>
      </c>
      <c r="AD52" t="s">
        <v>16</v>
      </c>
    </row>
    <row r="53" spans="2:30" x14ac:dyDescent="0.3">
      <c r="B53" s="8">
        <f t="shared" si="0"/>
        <v>50</v>
      </c>
      <c r="I53" s="7"/>
      <c r="L53" s="18" t="s">
        <v>271</v>
      </c>
      <c r="M53" s="19" t="s">
        <v>270</v>
      </c>
      <c r="N53" s="18" t="s">
        <v>261</v>
      </c>
      <c r="O53" s="19">
        <f t="shared" si="1"/>
        <v>50</v>
      </c>
      <c r="P53" s="18" t="s">
        <v>17</v>
      </c>
      <c r="Q53" s="19" t="s">
        <v>12</v>
      </c>
      <c r="R53" s="19" t="s">
        <v>11</v>
      </c>
      <c r="S53" s="19" t="s">
        <v>281</v>
      </c>
      <c r="T53" s="19" t="s">
        <v>282</v>
      </c>
      <c r="U53" s="19" t="s">
        <v>15</v>
      </c>
      <c r="V53" s="19">
        <f>Tabla15[[#This Row],["id"]]</f>
        <v>50</v>
      </c>
      <c r="W53" s="19" t="str">
        <f>CONCATENATE(Tabla26[[#This Row],["]],Tabla15[[#This Row],[NOMBRE DEL PRODUCTO]],Tabla26[[#This Row],["]])</f>
        <v>""</v>
      </c>
      <c r="X53" s="19" t="str">
        <f>CONCATENATE(Tabla26[[#This Row],["]],Tabla15[[#This Row],[CATEGORIA]],Tabla26[[#This Row],["]])</f>
        <v>""</v>
      </c>
      <c r="Y53" s="19">
        <f>Tabla15[[#This Row],[DEMANDA (CALIFICA TU PRODCTO DEL 0 AL 100 DONDE 0 ES EL PRODUCTO MENOS VENDIDO Y CERCANOS AL 100 SON LOS MAS VENDIDOS Y LOS QUE QUIERES QUE APAREZCAN EN PRIMERA PANTALLA)]]</f>
        <v>0</v>
      </c>
      <c r="Z53" s="19" t="str">
        <f>CONCATENATE(Tabla26[[#This Row],["]],Tabla15[[#This Row],[DESCRIPCION (breve)]],Tabla26[[#This Row],["]])</f>
        <v>""</v>
      </c>
      <c r="AA5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CUIDADO_PERSONAL/50.png"</v>
      </c>
      <c r="AB53" s="19">
        <v>99</v>
      </c>
      <c r="AC5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{"id":50,"name":"","category":"","price":0,"description":"","image":"images/03. CUIDADO_PERSONAL/50.png","demand":99},</v>
      </c>
      <c r="AD53" t="s">
        <v>16</v>
      </c>
    </row>
    <row r="54" spans="2:30" x14ac:dyDescent="0.3">
      <c r="B54" s="8">
        <f t="shared" si="0"/>
        <v>51</v>
      </c>
      <c r="I54" s="7"/>
      <c r="L54" s="16" t="s">
        <v>271</v>
      </c>
      <c r="M54" s="17" t="s">
        <v>270</v>
      </c>
      <c r="N54" s="16" t="s">
        <v>262</v>
      </c>
      <c r="O54" s="19">
        <f t="shared" si="1"/>
        <v>51</v>
      </c>
      <c r="P54" s="16" t="s">
        <v>17</v>
      </c>
      <c r="Q54" s="17" t="s">
        <v>12</v>
      </c>
      <c r="R54" s="17" t="s">
        <v>11</v>
      </c>
      <c r="S54" s="17" t="s">
        <v>281</v>
      </c>
      <c r="T54" s="17" t="s">
        <v>282</v>
      </c>
      <c r="U54" s="17" t="s">
        <v>15</v>
      </c>
      <c r="V54" s="17">
        <f>Tabla15[[#This Row],["id"]]</f>
        <v>51</v>
      </c>
      <c r="W54" s="17" t="str">
        <f>CONCATENATE(Tabla26[[#This Row],["]],Tabla15[[#This Row],[NOMBRE DEL PRODUCTO]],Tabla26[[#This Row],["]])</f>
        <v>""</v>
      </c>
      <c r="X54" s="17" t="str">
        <f>CONCATENATE(Tabla26[[#This Row],["]],Tabla15[[#This Row],[CATEGORIA]],Tabla26[[#This Row],["]])</f>
        <v>""</v>
      </c>
      <c r="Y54" s="17">
        <f>Tabla15[[#This Row],[DEMANDA (CALIFICA TU PRODCTO DEL 0 AL 100 DONDE 0 ES EL PRODUCTO MENOS VENDIDO Y CERCANOS AL 100 SON LOS MAS VENDIDOS Y LOS QUE QUIERES QUE APAREZCAN EN PRIMERA PANTALLA)]]</f>
        <v>0</v>
      </c>
      <c r="Z54" s="17" t="str">
        <f>CONCATENATE(Tabla26[[#This Row],["]],Tabla15[[#This Row],[DESCRIPCION (breve)]],Tabla26[[#This Row],["]])</f>
        <v>""</v>
      </c>
      <c r="AA5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ELECTRONICOS/51.png"</v>
      </c>
      <c r="AB54" s="17">
        <v>100</v>
      </c>
      <c r="AC5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{"id":51,"name":"","category":"","price":0,"description":"","image":"images/04. ELECTRONICOS/51.png","demand":100},</v>
      </c>
      <c r="AD54" t="s">
        <v>16</v>
      </c>
    </row>
    <row r="55" spans="2:30" x14ac:dyDescent="0.3">
      <c r="B55" s="8">
        <f t="shared" si="0"/>
        <v>52</v>
      </c>
      <c r="I55" s="7"/>
      <c r="L55" s="18" t="s">
        <v>271</v>
      </c>
      <c r="M55" s="19" t="s">
        <v>270</v>
      </c>
      <c r="N55" s="18" t="s">
        <v>264</v>
      </c>
      <c r="O55" s="19">
        <f t="shared" si="1"/>
        <v>52</v>
      </c>
      <c r="P55" s="18" t="s">
        <v>17</v>
      </c>
      <c r="Q55" s="19" t="s">
        <v>12</v>
      </c>
      <c r="R55" s="19" t="s">
        <v>11</v>
      </c>
      <c r="S55" s="19" t="s">
        <v>281</v>
      </c>
      <c r="T55" s="19" t="s">
        <v>282</v>
      </c>
      <c r="U55" s="19" t="s">
        <v>15</v>
      </c>
      <c r="V55" s="19">
        <f>Tabla15[[#This Row],["id"]]</f>
        <v>52</v>
      </c>
      <c r="W55" s="19" t="str">
        <f>CONCATENATE(Tabla26[[#This Row],["]],Tabla15[[#This Row],[NOMBRE DEL PRODUCTO]],Tabla26[[#This Row],["]])</f>
        <v>""</v>
      </c>
      <c r="X55" s="19" t="str">
        <f>CONCATENATE(Tabla26[[#This Row],["]],Tabla15[[#This Row],[CATEGORIA]],Tabla26[[#This Row],["]])</f>
        <v>""</v>
      </c>
      <c r="Y55" s="19">
        <f>Tabla15[[#This Row],[DEMANDA (CALIFICA TU PRODCTO DEL 0 AL 100 DONDE 0 ES EL PRODUCTO MENOS VENDIDO Y CERCANOS AL 100 SON LOS MAS VENDIDOS Y LOS QUE QUIERES QUE APAREZCAN EN PRIMERA PANTALLA)]]</f>
        <v>0</v>
      </c>
      <c r="Z55" s="19" t="str">
        <f>CONCATENATE(Tabla26[[#This Row],["]],Tabla15[[#This Row],[DESCRIPCION (breve)]],Tabla26[[#This Row],["]])</f>
        <v>""</v>
      </c>
      <c r="AA5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HOGAR/52.png"</v>
      </c>
      <c r="AB55" s="19">
        <v>101</v>
      </c>
      <c r="AC5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{"id":52,"name":"","category":"","price":0,"description":"","image":"images/06. HOGAR/52.png","demand":101},</v>
      </c>
      <c r="AD55" t="s">
        <v>16</v>
      </c>
    </row>
    <row r="56" spans="2:30" x14ac:dyDescent="0.3">
      <c r="B56" s="8">
        <f t="shared" si="0"/>
        <v>53</v>
      </c>
      <c r="I56" s="7"/>
      <c r="L56" s="16" t="s">
        <v>271</v>
      </c>
      <c r="M56" s="17" t="s">
        <v>270</v>
      </c>
      <c r="N56" s="16" t="s">
        <v>262</v>
      </c>
      <c r="O56" s="19">
        <f t="shared" si="1"/>
        <v>53</v>
      </c>
      <c r="P56" s="16" t="s">
        <v>17</v>
      </c>
      <c r="Q56" s="17" t="s">
        <v>12</v>
      </c>
      <c r="R56" s="17" t="s">
        <v>11</v>
      </c>
      <c r="S56" s="17" t="s">
        <v>281</v>
      </c>
      <c r="T56" s="17" t="s">
        <v>282</v>
      </c>
      <c r="U56" s="17" t="s">
        <v>15</v>
      </c>
      <c r="V56" s="17">
        <f>Tabla15[[#This Row],["id"]]</f>
        <v>53</v>
      </c>
      <c r="W56" s="17" t="str">
        <f>CONCATENATE(Tabla26[[#This Row],["]],Tabla15[[#This Row],[NOMBRE DEL PRODUCTO]],Tabla26[[#This Row],["]])</f>
        <v>""</v>
      </c>
      <c r="X56" s="17" t="str">
        <f>CONCATENATE(Tabla26[[#This Row],["]],Tabla15[[#This Row],[CATEGORIA]],Tabla26[[#This Row],["]])</f>
        <v>""</v>
      </c>
      <c r="Y56" s="17">
        <f>Tabla15[[#This Row],[DEMANDA (CALIFICA TU PRODCTO DEL 0 AL 100 DONDE 0 ES EL PRODUCTO MENOS VENDIDO Y CERCANOS AL 100 SON LOS MAS VENDIDOS Y LOS QUE QUIERES QUE APAREZCAN EN PRIMERA PANTALLA)]]</f>
        <v>0</v>
      </c>
      <c r="Z56" s="17" t="str">
        <f>CONCATENATE(Tabla26[[#This Row],["]],Tabla15[[#This Row],[DESCRIPCION (breve)]],Tabla26[[#This Row],["]])</f>
        <v>""</v>
      </c>
      <c r="AA5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ELECTRONICOS/53.png"</v>
      </c>
      <c r="AB56" s="17">
        <v>102</v>
      </c>
      <c r="AC5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{"id":53,"name":"","category":"","price":0,"description":"","image":"images/04. ELECTRONICOS/53.png","demand":102},</v>
      </c>
      <c r="AD56" t="s">
        <v>16</v>
      </c>
    </row>
    <row r="57" spans="2:30" x14ac:dyDescent="0.3">
      <c r="B57" s="8">
        <f t="shared" si="0"/>
        <v>54</v>
      </c>
      <c r="I57" s="7"/>
      <c r="L57" s="18" t="s">
        <v>271</v>
      </c>
      <c r="M57" s="19" t="s">
        <v>270</v>
      </c>
      <c r="N57" s="18" t="s">
        <v>261</v>
      </c>
      <c r="O57" s="19">
        <f t="shared" si="1"/>
        <v>54</v>
      </c>
      <c r="P57" s="18" t="s">
        <v>17</v>
      </c>
      <c r="Q57" s="19" t="s">
        <v>12</v>
      </c>
      <c r="R57" s="19" t="s">
        <v>11</v>
      </c>
      <c r="S57" s="19" t="s">
        <v>281</v>
      </c>
      <c r="T57" s="19" t="s">
        <v>282</v>
      </c>
      <c r="U57" s="19" t="s">
        <v>15</v>
      </c>
      <c r="V57" s="19">
        <f>Tabla15[[#This Row],["id"]]</f>
        <v>54</v>
      </c>
      <c r="W57" s="19" t="str">
        <f>CONCATENATE(Tabla26[[#This Row],["]],Tabla15[[#This Row],[NOMBRE DEL PRODUCTO]],Tabla26[[#This Row],["]])</f>
        <v>""</v>
      </c>
      <c r="X57" s="19" t="str">
        <f>CONCATENATE(Tabla26[[#This Row],["]],Tabla15[[#This Row],[CATEGORIA]],Tabla26[[#This Row],["]])</f>
        <v>""</v>
      </c>
      <c r="Y57" s="19">
        <f>Tabla15[[#This Row],[DEMANDA (CALIFICA TU PRODCTO DEL 0 AL 100 DONDE 0 ES EL PRODUCTO MENOS VENDIDO Y CERCANOS AL 100 SON LOS MAS VENDIDOS Y LOS QUE QUIERES QUE APAREZCAN EN PRIMERA PANTALLA)]]</f>
        <v>0</v>
      </c>
      <c r="Z57" s="19" t="str">
        <f>CONCATENATE(Tabla26[[#This Row],["]],Tabla15[[#This Row],[DESCRIPCION (breve)]],Tabla26[[#This Row],["]])</f>
        <v>""</v>
      </c>
      <c r="AA5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CUIDADO_PERSONAL/54.png"</v>
      </c>
      <c r="AB57" s="19">
        <v>103</v>
      </c>
      <c r="AC5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{"id":54,"name":"","category":"","price":0,"description":"","image":"images/03. CUIDADO_PERSONAL/54.png","demand":103},</v>
      </c>
      <c r="AD57" t="s">
        <v>16</v>
      </c>
    </row>
    <row r="58" spans="2:30" x14ac:dyDescent="0.3">
      <c r="B58" s="8">
        <f t="shared" si="0"/>
        <v>55</v>
      </c>
      <c r="I58" s="7"/>
      <c r="L58" s="16" t="s">
        <v>271</v>
      </c>
      <c r="M58" s="17" t="s">
        <v>270</v>
      </c>
      <c r="N58" s="16" t="s">
        <v>264</v>
      </c>
      <c r="O58" s="19">
        <f t="shared" si="1"/>
        <v>55</v>
      </c>
      <c r="P58" s="16" t="s">
        <v>17</v>
      </c>
      <c r="Q58" s="17" t="s">
        <v>12</v>
      </c>
      <c r="R58" s="17" t="s">
        <v>11</v>
      </c>
      <c r="S58" s="17" t="s">
        <v>281</v>
      </c>
      <c r="T58" s="17" t="s">
        <v>282</v>
      </c>
      <c r="U58" s="17" t="s">
        <v>15</v>
      </c>
      <c r="V58" s="17">
        <f>Tabla15[[#This Row],["id"]]</f>
        <v>55</v>
      </c>
      <c r="W58" s="17" t="str">
        <f>CONCATENATE(Tabla26[[#This Row],["]],Tabla15[[#This Row],[NOMBRE DEL PRODUCTO]],Tabla26[[#This Row],["]])</f>
        <v>""</v>
      </c>
      <c r="X58" s="17" t="str">
        <f>CONCATENATE(Tabla26[[#This Row],["]],Tabla15[[#This Row],[CATEGORIA]],Tabla26[[#This Row],["]])</f>
        <v>""</v>
      </c>
      <c r="Y58" s="17">
        <f>Tabla15[[#This Row],[DEMANDA (CALIFICA TU PRODCTO DEL 0 AL 100 DONDE 0 ES EL PRODUCTO MENOS VENDIDO Y CERCANOS AL 100 SON LOS MAS VENDIDOS Y LOS QUE QUIERES QUE APAREZCAN EN PRIMERA PANTALLA)]]</f>
        <v>0</v>
      </c>
      <c r="Z58" s="17" t="str">
        <f>CONCATENATE(Tabla26[[#This Row],["]],Tabla15[[#This Row],[DESCRIPCION (breve)]],Tabla26[[#This Row],["]])</f>
        <v>""</v>
      </c>
      <c r="AA5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HOGAR/55.png"</v>
      </c>
      <c r="AB58" s="17">
        <v>104</v>
      </c>
      <c r="AC5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{"id":55,"name":"","category":"","price":0,"description":"","image":"images/06. HOGAR/55.png","demand":104},</v>
      </c>
      <c r="AD58" t="s">
        <v>16</v>
      </c>
    </row>
    <row r="59" spans="2:30" x14ac:dyDescent="0.3">
      <c r="B59" s="8">
        <f t="shared" si="0"/>
        <v>56</v>
      </c>
      <c r="I59" s="7"/>
      <c r="L59" s="18" t="s">
        <v>271</v>
      </c>
      <c r="M59" s="19" t="s">
        <v>270</v>
      </c>
      <c r="N59" s="18" t="s">
        <v>262</v>
      </c>
      <c r="O59" s="19">
        <f t="shared" si="1"/>
        <v>56</v>
      </c>
      <c r="P59" s="18" t="s">
        <v>17</v>
      </c>
      <c r="Q59" s="19" t="s">
        <v>12</v>
      </c>
      <c r="R59" s="19" t="s">
        <v>11</v>
      </c>
      <c r="S59" s="19" t="s">
        <v>281</v>
      </c>
      <c r="T59" s="19" t="s">
        <v>282</v>
      </c>
      <c r="U59" s="19" t="s">
        <v>15</v>
      </c>
      <c r="V59" s="19">
        <f>Tabla15[[#This Row],["id"]]</f>
        <v>56</v>
      </c>
      <c r="W59" s="19" t="str">
        <f>CONCATENATE(Tabla26[[#This Row],["]],Tabla15[[#This Row],[NOMBRE DEL PRODUCTO]],Tabla26[[#This Row],["]])</f>
        <v>""</v>
      </c>
      <c r="X59" s="19" t="str">
        <f>CONCATENATE(Tabla26[[#This Row],["]],Tabla15[[#This Row],[CATEGORIA]],Tabla26[[#This Row],["]])</f>
        <v>""</v>
      </c>
      <c r="Y59" s="19">
        <f>Tabla15[[#This Row],[DEMANDA (CALIFICA TU PRODCTO DEL 0 AL 100 DONDE 0 ES EL PRODUCTO MENOS VENDIDO Y CERCANOS AL 100 SON LOS MAS VENDIDOS Y LOS QUE QUIERES QUE APAREZCAN EN PRIMERA PANTALLA)]]</f>
        <v>0</v>
      </c>
      <c r="Z59" s="19" t="str">
        <f>CONCATENATE(Tabla26[[#This Row],["]],Tabla15[[#This Row],[DESCRIPCION (breve)]],Tabla26[[#This Row],["]])</f>
        <v>""</v>
      </c>
      <c r="AA5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ELECTRONICOS/56.png"</v>
      </c>
      <c r="AB59" s="19">
        <v>105</v>
      </c>
      <c r="AC5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{"id":56,"name":"","category":"","price":0,"description":"","image":"images/04. ELECTRONICOS/56.png","demand":105},</v>
      </c>
      <c r="AD59" t="s">
        <v>16</v>
      </c>
    </row>
    <row r="60" spans="2:30" x14ac:dyDescent="0.3">
      <c r="B60" s="8">
        <f t="shared" si="0"/>
        <v>57</v>
      </c>
      <c r="I60" s="7"/>
      <c r="L60" s="16" t="s">
        <v>271</v>
      </c>
      <c r="M60" s="17" t="s">
        <v>270</v>
      </c>
      <c r="N60" s="16" t="s">
        <v>262</v>
      </c>
      <c r="O60" s="19">
        <f t="shared" si="1"/>
        <v>57</v>
      </c>
      <c r="P60" s="16" t="s">
        <v>17</v>
      </c>
      <c r="Q60" s="17" t="s">
        <v>12</v>
      </c>
      <c r="R60" s="17" t="s">
        <v>11</v>
      </c>
      <c r="S60" s="17" t="s">
        <v>281</v>
      </c>
      <c r="T60" s="17" t="s">
        <v>282</v>
      </c>
      <c r="U60" s="17" t="s">
        <v>15</v>
      </c>
      <c r="V60" s="17">
        <f>Tabla15[[#This Row],["id"]]</f>
        <v>57</v>
      </c>
      <c r="W60" s="17" t="str">
        <f>CONCATENATE(Tabla26[[#This Row],["]],Tabla15[[#This Row],[NOMBRE DEL PRODUCTO]],Tabla26[[#This Row],["]])</f>
        <v>""</v>
      </c>
      <c r="X60" s="17" t="str">
        <f>CONCATENATE(Tabla26[[#This Row],["]],Tabla15[[#This Row],[CATEGORIA]],Tabla26[[#This Row],["]])</f>
        <v>""</v>
      </c>
      <c r="Y60" s="17">
        <f>Tabla15[[#This Row],[DEMANDA (CALIFICA TU PRODCTO DEL 0 AL 100 DONDE 0 ES EL PRODUCTO MENOS VENDIDO Y CERCANOS AL 100 SON LOS MAS VENDIDOS Y LOS QUE QUIERES QUE APAREZCAN EN PRIMERA PANTALLA)]]</f>
        <v>0</v>
      </c>
      <c r="Z60" s="17" t="str">
        <f>CONCATENATE(Tabla26[[#This Row],["]],Tabla15[[#This Row],[DESCRIPCION (breve)]],Tabla26[[#This Row],["]])</f>
        <v>""</v>
      </c>
      <c r="AA6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ELECTRONICOS/57.png"</v>
      </c>
      <c r="AB60" s="17">
        <v>106</v>
      </c>
      <c r="AC6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{"id":57,"name":"","category":"","price":0,"description":"","image":"images/04. ELECTRONICOS/57.png","demand":106},</v>
      </c>
      <c r="AD60" t="s">
        <v>16</v>
      </c>
    </row>
    <row r="61" spans="2:30" x14ac:dyDescent="0.3">
      <c r="B61" s="8">
        <f t="shared" si="0"/>
        <v>58</v>
      </c>
      <c r="I61" s="7"/>
      <c r="L61" s="18" t="s">
        <v>271</v>
      </c>
      <c r="M61" s="19" t="s">
        <v>270</v>
      </c>
      <c r="N61" s="18" t="s">
        <v>263</v>
      </c>
      <c r="O61" s="19">
        <f t="shared" si="1"/>
        <v>58</v>
      </c>
      <c r="P61" s="18" t="s">
        <v>17</v>
      </c>
      <c r="Q61" s="19" t="s">
        <v>12</v>
      </c>
      <c r="R61" s="19" t="s">
        <v>11</v>
      </c>
      <c r="S61" s="19" t="s">
        <v>281</v>
      </c>
      <c r="T61" s="19" t="s">
        <v>282</v>
      </c>
      <c r="U61" s="19" t="s">
        <v>15</v>
      </c>
      <c r="V61" s="19">
        <f>Tabla15[[#This Row],["id"]]</f>
        <v>58</v>
      </c>
      <c r="W61" s="19" t="str">
        <f>CONCATENATE(Tabla26[[#This Row],["]],Tabla15[[#This Row],[NOMBRE DEL PRODUCTO]],Tabla26[[#This Row],["]])</f>
        <v>""</v>
      </c>
      <c r="X61" s="19" t="str">
        <f>CONCATENATE(Tabla26[[#This Row],["]],Tabla15[[#This Row],[CATEGORIA]],Tabla26[[#This Row],["]])</f>
        <v>""</v>
      </c>
      <c r="Y61" s="19">
        <f>Tabla15[[#This Row],[DEMANDA (CALIFICA TU PRODCTO DEL 0 AL 100 DONDE 0 ES EL PRODUCTO MENOS VENDIDO Y CERCANOS AL 100 SON LOS MAS VENDIDOS Y LOS QUE QUIERES QUE APAREZCAN EN PRIMERA PANTALLA)]]</f>
        <v>0</v>
      </c>
      <c r="Z61" s="19" t="str">
        <f>CONCATENATE(Tabla26[[#This Row],["]],Tabla15[[#This Row],[DESCRIPCION (breve)]],Tabla26[[#This Row],["]])</f>
        <v>""</v>
      </c>
      <c r="AA6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HERRAMIENTAS/58.png"</v>
      </c>
      <c r="AB61" s="19">
        <v>107</v>
      </c>
      <c r="AC6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{"id":58,"name":"","category":"","price":0,"description":"","image":"images/05. HERRAMIENTAS/58.png","demand":107},</v>
      </c>
      <c r="AD61" t="s">
        <v>16</v>
      </c>
    </row>
    <row r="62" spans="2:30" x14ac:dyDescent="0.3">
      <c r="B62" s="8">
        <f t="shared" si="0"/>
        <v>59</v>
      </c>
      <c r="I62" s="7"/>
      <c r="L62" s="16" t="s">
        <v>271</v>
      </c>
      <c r="M62" s="17" t="s">
        <v>270</v>
      </c>
      <c r="N62" s="16" t="s">
        <v>263</v>
      </c>
      <c r="O62" s="19">
        <f t="shared" si="1"/>
        <v>59</v>
      </c>
      <c r="P62" s="16" t="s">
        <v>17</v>
      </c>
      <c r="Q62" s="17" t="s">
        <v>12</v>
      </c>
      <c r="R62" s="17" t="s">
        <v>11</v>
      </c>
      <c r="S62" s="17" t="s">
        <v>281</v>
      </c>
      <c r="T62" s="17" t="s">
        <v>282</v>
      </c>
      <c r="U62" s="17" t="s">
        <v>15</v>
      </c>
      <c r="V62" s="17">
        <f>Tabla15[[#This Row],["id"]]</f>
        <v>59</v>
      </c>
      <c r="W62" s="17" t="str">
        <f>CONCATENATE(Tabla26[[#This Row],["]],Tabla15[[#This Row],[NOMBRE DEL PRODUCTO]],Tabla26[[#This Row],["]])</f>
        <v>""</v>
      </c>
      <c r="X62" s="17" t="str">
        <f>CONCATENATE(Tabla26[[#This Row],["]],Tabla15[[#This Row],[CATEGORIA]],Tabla26[[#This Row],["]])</f>
        <v>""</v>
      </c>
      <c r="Y62" s="17">
        <f>Tabla15[[#This Row],[DEMANDA (CALIFICA TU PRODCTO DEL 0 AL 100 DONDE 0 ES EL PRODUCTO MENOS VENDIDO Y CERCANOS AL 100 SON LOS MAS VENDIDOS Y LOS QUE QUIERES QUE APAREZCAN EN PRIMERA PANTALLA)]]</f>
        <v>0</v>
      </c>
      <c r="Z62" s="17" t="str">
        <f>CONCATENATE(Tabla26[[#This Row],["]],Tabla15[[#This Row],[DESCRIPCION (breve)]],Tabla26[[#This Row],["]])</f>
        <v>""</v>
      </c>
      <c r="AA6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HERRAMIENTAS/59.png"</v>
      </c>
      <c r="AB62" s="17">
        <v>108</v>
      </c>
      <c r="AC6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{"id":59,"name":"","category":"","price":0,"description":"","image":"images/05. HERRAMIENTAS/59.png","demand":108},</v>
      </c>
      <c r="AD62" t="s">
        <v>16</v>
      </c>
    </row>
    <row r="63" spans="2:30" x14ac:dyDescent="0.3">
      <c r="B63" s="8">
        <f t="shared" si="0"/>
        <v>60</v>
      </c>
      <c r="E63" s="10"/>
      <c r="F63" s="10"/>
      <c r="G63" s="10"/>
      <c r="H63" s="10"/>
      <c r="I63" s="7"/>
      <c r="L63" s="18" t="s">
        <v>271</v>
      </c>
      <c r="M63" s="19" t="s">
        <v>270</v>
      </c>
      <c r="N63" s="18" t="s">
        <v>265</v>
      </c>
      <c r="O63" s="19">
        <f t="shared" si="1"/>
        <v>60</v>
      </c>
      <c r="P63" s="18" t="s">
        <v>17</v>
      </c>
      <c r="Q63" s="19" t="s">
        <v>12</v>
      </c>
      <c r="R63" s="19" t="s">
        <v>11</v>
      </c>
      <c r="S63" s="19" t="s">
        <v>281</v>
      </c>
      <c r="T63" s="19" t="s">
        <v>282</v>
      </c>
      <c r="U63" s="19" t="s">
        <v>15</v>
      </c>
      <c r="V63" s="19">
        <f>Tabla15[[#This Row],["id"]]</f>
        <v>60</v>
      </c>
      <c r="W63" s="19" t="str">
        <f>CONCATENATE(Tabla26[[#This Row],["]],Tabla15[[#This Row],[NOMBRE DEL PRODUCTO]],Tabla26[[#This Row],["]])</f>
        <v>""</v>
      </c>
      <c r="X63" s="19" t="str">
        <f>CONCATENATE(Tabla26[[#This Row],["]],Tabla15[[#This Row],[CATEGORIA]],Tabla26[[#This Row],["]])</f>
        <v>""</v>
      </c>
      <c r="Y63" s="19">
        <f>Tabla15[[#This Row],[DEMANDA (CALIFICA TU PRODCTO DEL 0 AL 100 DONDE 0 ES EL PRODUCTO MENOS VENDIDO Y CERCANOS AL 100 SON LOS MAS VENDIDOS Y LOS QUE QUIERES QUE APAREZCAN EN PRIMERA PANTALLA)]]</f>
        <v>0</v>
      </c>
      <c r="Z63" s="19" t="str">
        <f>CONCATENATE(Tabla26[[#This Row],["]],Tabla15[[#This Row],[DESCRIPCION (breve)]],Tabla26[[#This Row],["]])</f>
        <v>""</v>
      </c>
      <c r="AA6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"images/07. MASCOTAS/60.png"</v>
      </c>
      <c r="AB63" s="19">
        <v>109</v>
      </c>
      <c r="AC6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{"id":60,"name":"","category":"","price":0,"description":"","image":"images/07. MASCOTAS/60.png","demand":109},</v>
      </c>
      <c r="AD63" t="s">
        <v>16</v>
      </c>
    </row>
    <row r="64" spans="2:30" x14ac:dyDescent="0.3">
      <c r="B64" s="8">
        <f t="shared" si="0"/>
        <v>61</v>
      </c>
      <c r="E64" s="10"/>
      <c r="F64" s="10"/>
      <c r="G64" s="10"/>
      <c r="H64" s="10"/>
      <c r="I64" s="7"/>
      <c r="L64" s="16" t="s">
        <v>271</v>
      </c>
      <c r="M64" s="17" t="s">
        <v>270</v>
      </c>
      <c r="N64" s="16" t="s">
        <v>264</v>
      </c>
      <c r="O64" s="19">
        <f t="shared" si="1"/>
        <v>61</v>
      </c>
      <c r="P64" s="16" t="s">
        <v>17</v>
      </c>
      <c r="Q64" s="17" t="s">
        <v>12</v>
      </c>
      <c r="R64" s="17" t="s">
        <v>11</v>
      </c>
      <c r="S64" s="17" t="s">
        <v>281</v>
      </c>
      <c r="T64" s="17" t="s">
        <v>282</v>
      </c>
      <c r="U64" s="17" t="s">
        <v>15</v>
      </c>
      <c r="V64" s="17">
        <f>Tabla15[[#This Row],["id"]]</f>
        <v>61</v>
      </c>
      <c r="W64" s="17" t="str">
        <f>CONCATENATE(Tabla26[[#This Row],["]],Tabla15[[#This Row],[NOMBRE DEL PRODUCTO]],Tabla26[[#This Row],["]])</f>
        <v>""</v>
      </c>
      <c r="X64" s="17" t="str">
        <f>CONCATENATE(Tabla26[[#This Row],["]],Tabla15[[#This Row],[CATEGORIA]],Tabla26[[#This Row],["]])</f>
        <v>""</v>
      </c>
      <c r="Y64" s="17">
        <f>Tabla15[[#This Row],[DEMANDA (CALIFICA TU PRODCTO DEL 0 AL 100 DONDE 0 ES EL PRODUCTO MENOS VENDIDO Y CERCANOS AL 100 SON LOS MAS VENDIDOS Y LOS QUE QUIERES QUE APAREZCAN EN PRIMERA PANTALLA)]]</f>
        <v>0</v>
      </c>
      <c r="Z64" s="17" t="str">
        <f>CONCATENATE(Tabla26[[#This Row],["]],Tabla15[[#This Row],[DESCRIPCION (breve)]],Tabla26[[#This Row],["]])</f>
        <v>""</v>
      </c>
      <c r="AA6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HOGAR/61.png"</v>
      </c>
      <c r="AB64" s="17">
        <v>110</v>
      </c>
      <c r="AC6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{"id":61,"name":"","category":"","price":0,"description":"","image":"images/06. HOGAR/61.png","demand":110},</v>
      </c>
      <c r="AD64" t="s">
        <v>16</v>
      </c>
    </row>
    <row r="65" spans="2:30" x14ac:dyDescent="0.3">
      <c r="B65" s="8">
        <f t="shared" si="0"/>
        <v>62</v>
      </c>
      <c r="E65" s="10"/>
      <c r="F65" s="10"/>
      <c r="G65" s="10"/>
      <c r="H65" s="10"/>
      <c r="I65" s="7"/>
      <c r="L65" s="18" t="s">
        <v>271</v>
      </c>
      <c r="M65" s="19" t="s">
        <v>270</v>
      </c>
      <c r="N65" s="18" t="s">
        <v>264</v>
      </c>
      <c r="O65" s="19">
        <f t="shared" si="1"/>
        <v>62</v>
      </c>
      <c r="P65" s="18" t="s">
        <v>17</v>
      </c>
      <c r="Q65" s="19" t="s">
        <v>12</v>
      </c>
      <c r="R65" s="19" t="s">
        <v>11</v>
      </c>
      <c r="S65" s="19" t="s">
        <v>281</v>
      </c>
      <c r="T65" s="19" t="s">
        <v>282</v>
      </c>
      <c r="U65" s="19" t="s">
        <v>15</v>
      </c>
      <c r="V65" s="19">
        <f>Tabla15[[#This Row],["id"]]</f>
        <v>62</v>
      </c>
      <c r="W65" s="19" t="str">
        <f>CONCATENATE(Tabla26[[#This Row],["]],Tabla15[[#This Row],[NOMBRE DEL PRODUCTO]],Tabla26[[#This Row],["]])</f>
        <v>""</v>
      </c>
      <c r="X65" s="19" t="str">
        <f>CONCATENATE(Tabla26[[#This Row],["]],Tabla15[[#This Row],[CATEGORIA]],Tabla26[[#This Row],["]])</f>
        <v>""</v>
      </c>
      <c r="Y65" s="19">
        <f>Tabla15[[#This Row],[DEMANDA (CALIFICA TU PRODCTO DEL 0 AL 100 DONDE 0 ES EL PRODUCTO MENOS VENDIDO Y CERCANOS AL 100 SON LOS MAS VENDIDOS Y LOS QUE QUIERES QUE APAREZCAN EN PRIMERA PANTALLA)]]</f>
        <v>0</v>
      </c>
      <c r="Z65" s="19" t="str">
        <f>CONCATENATE(Tabla26[[#This Row],["]],Tabla15[[#This Row],[DESCRIPCION (breve)]],Tabla26[[#This Row],["]])</f>
        <v>""</v>
      </c>
      <c r="AA6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HOGAR/62.png"</v>
      </c>
      <c r="AB65" s="19">
        <v>111</v>
      </c>
      <c r="AC6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{"id":62,"name":"","category":"","price":0,"description":"","image":"images/06. HOGAR/62.png","demand":111},</v>
      </c>
      <c r="AD65" t="s">
        <v>16</v>
      </c>
    </row>
    <row r="66" spans="2:30" x14ac:dyDescent="0.3">
      <c r="B66" s="8">
        <f t="shared" si="0"/>
        <v>63</v>
      </c>
      <c r="E66" s="10"/>
      <c r="F66" s="10"/>
      <c r="G66" s="10"/>
      <c r="H66" s="10"/>
      <c r="I66" s="7"/>
      <c r="L66" s="16" t="s">
        <v>271</v>
      </c>
      <c r="M66" s="17" t="s">
        <v>270</v>
      </c>
      <c r="N66" s="16" t="s">
        <v>262</v>
      </c>
      <c r="O66" s="19">
        <f t="shared" si="1"/>
        <v>63</v>
      </c>
      <c r="P66" s="16" t="s">
        <v>17</v>
      </c>
      <c r="Q66" s="17" t="s">
        <v>12</v>
      </c>
      <c r="R66" s="17" t="s">
        <v>11</v>
      </c>
      <c r="S66" s="17" t="s">
        <v>281</v>
      </c>
      <c r="T66" s="17" t="s">
        <v>282</v>
      </c>
      <c r="U66" s="17" t="s">
        <v>15</v>
      </c>
      <c r="V66" s="17">
        <f>Tabla15[[#This Row],["id"]]</f>
        <v>63</v>
      </c>
      <c r="W66" s="17" t="str">
        <f>CONCATENATE(Tabla26[[#This Row],["]],Tabla15[[#This Row],[NOMBRE DEL PRODUCTO]],Tabla26[[#This Row],["]])</f>
        <v>""</v>
      </c>
      <c r="X66" s="17" t="str">
        <f>CONCATENATE(Tabla26[[#This Row],["]],Tabla15[[#This Row],[CATEGORIA]],Tabla26[[#This Row],["]])</f>
        <v>""</v>
      </c>
      <c r="Y66" s="17">
        <f>Tabla15[[#This Row],[DEMANDA (CALIFICA TU PRODCTO DEL 0 AL 100 DONDE 0 ES EL PRODUCTO MENOS VENDIDO Y CERCANOS AL 100 SON LOS MAS VENDIDOS Y LOS QUE QUIERES QUE APAREZCAN EN PRIMERA PANTALLA)]]</f>
        <v>0</v>
      </c>
      <c r="Z66" s="17" t="str">
        <f>CONCATENATE(Tabla26[[#This Row],["]],Tabla15[[#This Row],[DESCRIPCION (breve)]],Tabla26[[#This Row],["]])</f>
        <v>""</v>
      </c>
      <c r="AA6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ELECTRONICOS/63.png"</v>
      </c>
      <c r="AB66" s="17">
        <v>112</v>
      </c>
      <c r="AC6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{"id":63,"name":"","category":"","price":0,"description":"","image":"images/04. ELECTRONICOS/63.png","demand":112},</v>
      </c>
      <c r="AD66" t="s">
        <v>16</v>
      </c>
    </row>
    <row r="67" spans="2:30" x14ac:dyDescent="0.3">
      <c r="B67" s="8">
        <f t="shared" si="0"/>
        <v>64</v>
      </c>
      <c r="E67" s="10"/>
      <c r="F67" s="10"/>
      <c r="G67" s="10"/>
      <c r="H67" s="10"/>
      <c r="I67" s="7"/>
      <c r="L67" s="18" t="s">
        <v>271</v>
      </c>
      <c r="M67" s="19" t="s">
        <v>270</v>
      </c>
      <c r="N67" s="18" t="s">
        <v>262</v>
      </c>
      <c r="O67" s="19">
        <f t="shared" si="1"/>
        <v>64</v>
      </c>
      <c r="P67" s="18" t="s">
        <v>17</v>
      </c>
      <c r="Q67" s="19" t="s">
        <v>12</v>
      </c>
      <c r="R67" s="19" t="s">
        <v>11</v>
      </c>
      <c r="S67" s="19" t="s">
        <v>281</v>
      </c>
      <c r="T67" s="19" t="s">
        <v>282</v>
      </c>
      <c r="U67" s="19" t="s">
        <v>15</v>
      </c>
      <c r="V67" s="19">
        <f>Tabla15[[#This Row],["id"]]</f>
        <v>64</v>
      </c>
      <c r="W67" s="19" t="str">
        <f>CONCATENATE(Tabla26[[#This Row],["]],Tabla15[[#This Row],[NOMBRE DEL PRODUCTO]],Tabla26[[#This Row],["]])</f>
        <v>""</v>
      </c>
      <c r="X67" s="19" t="str">
        <f>CONCATENATE(Tabla26[[#This Row],["]],Tabla15[[#This Row],[CATEGORIA]],Tabla26[[#This Row],["]])</f>
        <v>""</v>
      </c>
      <c r="Y67" s="19">
        <f>Tabla15[[#This Row],[DEMANDA (CALIFICA TU PRODCTO DEL 0 AL 100 DONDE 0 ES EL PRODUCTO MENOS VENDIDO Y CERCANOS AL 100 SON LOS MAS VENDIDOS Y LOS QUE QUIERES QUE APAREZCAN EN PRIMERA PANTALLA)]]</f>
        <v>0</v>
      </c>
      <c r="Z67" s="19" t="str">
        <f>CONCATENATE(Tabla26[[#This Row],["]],Tabla15[[#This Row],[DESCRIPCION (breve)]],Tabla26[[#This Row],["]])</f>
        <v>""</v>
      </c>
      <c r="AA6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ELECTRONICOS/64.png"</v>
      </c>
      <c r="AB67" s="19">
        <v>113</v>
      </c>
      <c r="AC6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{"id":64,"name":"","category":"","price":0,"description":"","image":"images/04. ELECTRONICOS/64.png","demand":113},</v>
      </c>
      <c r="AD67" t="s">
        <v>16</v>
      </c>
    </row>
    <row r="68" spans="2:30" x14ac:dyDescent="0.3">
      <c r="B68" s="8">
        <f t="shared" si="0"/>
        <v>65</v>
      </c>
      <c r="E68" s="10"/>
      <c r="F68" s="10"/>
      <c r="G68" s="10"/>
      <c r="H68" s="10"/>
      <c r="I68" s="7"/>
      <c r="L68" s="16" t="s">
        <v>271</v>
      </c>
      <c r="M68" s="17" t="s">
        <v>270</v>
      </c>
      <c r="N68" s="16" t="s">
        <v>263</v>
      </c>
      <c r="O68" s="19">
        <f t="shared" si="1"/>
        <v>65</v>
      </c>
      <c r="P68" s="16" t="s">
        <v>17</v>
      </c>
      <c r="Q68" s="17" t="s">
        <v>12</v>
      </c>
      <c r="R68" s="17" t="s">
        <v>11</v>
      </c>
      <c r="S68" s="17" t="s">
        <v>281</v>
      </c>
      <c r="T68" s="17" t="s">
        <v>282</v>
      </c>
      <c r="U68" s="17" t="s">
        <v>15</v>
      </c>
      <c r="V68" s="17">
        <f>Tabla15[[#This Row],["id"]]</f>
        <v>65</v>
      </c>
      <c r="W68" s="17" t="str">
        <f>CONCATENATE(Tabla26[[#This Row],["]],Tabla15[[#This Row],[NOMBRE DEL PRODUCTO]],Tabla26[[#This Row],["]])</f>
        <v>""</v>
      </c>
      <c r="X68" s="17" t="str">
        <f>CONCATENATE(Tabla26[[#This Row],["]],Tabla15[[#This Row],[CATEGORIA]],Tabla26[[#This Row],["]])</f>
        <v>""</v>
      </c>
      <c r="Y68" s="17">
        <f>Tabla15[[#This Row],[DEMANDA (CALIFICA TU PRODCTO DEL 0 AL 100 DONDE 0 ES EL PRODUCTO MENOS VENDIDO Y CERCANOS AL 100 SON LOS MAS VENDIDOS Y LOS QUE QUIERES QUE APAREZCAN EN PRIMERA PANTALLA)]]</f>
        <v>0</v>
      </c>
      <c r="Z68" s="17" t="str">
        <f>CONCATENATE(Tabla26[[#This Row],["]],Tabla15[[#This Row],[DESCRIPCION (breve)]],Tabla26[[#This Row],["]])</f>
        <v>""</v>
      </c>
      <c r="AA6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HERRAMIENTAS/65.png"</v>
      </c>
      <c r="AB68" s="17">
        <v>114</v>
      </c>
      <c r="AC6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{"id":65,"name":"","category":"","price":0,"description":"","image":"images/05. HERRAMIENTAS/65.png","demand":114},</v>
      </c>
      <c r="AD68" t="s">
        <v>16</v>
      </c>
    </row>
    <row r="69" spans="2:30" x14ac:dyDescent="0.3">
      <c r="B69" s="8">
        <f t="shared" si="0"/>
        <v>66</v>
      </c>
      <c r="I69" s="7"/>
      <c r="L69" s="18" t="s">
        <v>271</v>
      </c>
      <c r="M69" s="19" t="s">
        <v>270</v>
      </c>
      <c r="N69" s="18" t="s">
        <v>264</v>
      </c>
      <c r="O69" s="19">
        <f t="shared" si="1"/>
        <v>66</v>
      </c>
      <c r="P69" s="18" t="s">
        <v>17</v>
      </c>
      <c r="Q69" s="19" t="s">
        <v>12</v>
      </c>
      <c r="R69" s="19" t="s">
        <v>11</v>
      </c>
      <c r="S69" s="19" t="s">
        <v>281</v>
      </c>
      <c r="T69" s="19" t="s">
        <v>282</v>
      </c>
      <c r="U69" s="19" t="s">
        <v>15</v>
      </c>
      <c r="V69" s="19">
        <f>Tabla15[[#This Row],["id"]]</f>
        <v>66</v>
      </c>
      <c r="W69" s="19" t="str">
        <f>CONCATENATE(Tabla26[[#This Row],["]],Tabla15[[#This Row],[NOMBRE DEL PRODUCTO]],Tabla26[[#This Row],["]])</f>
        <v>""</v>
      </c>
      <c r="X69" s="19" t="str">
        <f>CONCATENATE(Tabla26[[#This Row],["]],Tabla15[[#This Row],[CATEGORIA]],Tabla26[[#This Row],["]])</f>
        <v>""</v>
      </c>
      <c r="Y69" s="19">
        <f>Tabla15[[#This Row],[DEMANDA (CALIFICA TU PRODCTO DEL 0 AL 100 DONDE 0 ES EL PRODUCTO MENOS VENDIDO Y CERCANOS AL 100 SON LOS MAS VENDIDOS Y LOS QUE QUIERES QUE APAREZCAN EN PRIMERA PANTALLA)]]</f>
        <v>0</v>
      </c>
      <c r="Z69" s="19" t="str">
        <f>CONCATENATE(Tabla26[[#This Row],["]],Tabla15[[#This Row],[DESCRIPCION (breve)]],Tabla26[[#This Row],["]])</f>
        <v>""</v>
      </c>
      <c r="AA6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HOGAR/66.png"</v>
      </c>
      <c r="AB69" s="19">
        <v>115</v>
      </c>
      <c r="AC6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{"id":66,"name":"","category":"","price":0,"description":"","image":"images/06. HOGAR/66.png","demand":115},</v>
      </c>
      <c r="AD69" t="s">
        <v>16</v>
      </c>
    </row>
    <row r="70" spans="2:30" x14ac:dyDescent="0.3">
      <c r="B70" s="8">
        <f t="shared" ref="B70:B133" si="2">B69+1</f>
        <v>67</v>
      </c>
      <c r="E70" s="10"/>
      <c r="F70" s="10"/>
      <c r="G70" s="10"/>
      <c r="H70" s="10"/>
      <c r="I70" s="7"/>
      <c r="L70" s="16" t="s">
        <v>271</v>
      </c>
      <c r="M70" s="17" t="s">
        <v>270</v>
      </c>
      <c r="N70" s="16" t="s">
        <v>262</v>
      </c>
      <c r="O70" s="19">
        <f t="shared" ref="O70:O133" si="3">O69+1</f>
        <v>67</v>
      </c>
      <c r="P70" s="16" t="s">
        <v>17</v>
      </c>
      <c r="Q70" s="17" t="s">
        <v>12</v>
      </c>
      <c r="R70" s="17" t="s">
        <v>11</v>
      </c>
      <c r="S70" s="17" t="s">
        <v>281</v>
      </c>
      <c r="T70" s="17" t="s">
        <v>282</v>
      </c>
      <c r="U70" s="17" t="s">
        <v>15</v>
      </c>
      <c r="V70" s="17">
        <f>Tabla15[[#This Row],["id"]]</f>
        <v>67</v>
      </c>
      <c r="W70" s="17" t="str">
        <f>CONCATENATE(Tabla26[[#This Row],["]],Tabla15[[#This Row],[NOMBRE DEL PRODUCTO]],Tabla26[[#This Row],["]])</f>
        <v>""</v>
      </c>
      <c r="X70" s="17" t="str">
        <f>CONCATENATE(Tabla26[[#This Row],["]],Tabla15[[#This Row],[CATEGORIA]],Tabla26[[#This Row],["]])</f>
        <v>""</v>
      </c>
      <c r="Y70" s="17">
        <f>Tabla15[[#This Row],[DEMANDA (CALIFICA TU PRODCTO DEL 0 AL 100 DONDE 0 ES EL PRODUCTO MENOS VENDIDO Y CERCANOS AL 100 SON LOS MAS VENDIDOS Y LOS QUE QUIERES QUE APAREZCAN EN PRIMERA PANTALLA)]]</f>
        <v>0</v>
      </c>
      <c r="Z70" s="17" t="str">
        <f>CONCATENATE(Tabla26[[#This Row],["]],Tabla15[[#This Row],[DESCRIPCION (breve)]],Tabla26[[#This Row],["]])</f>
        <v>""</v>
      </c>
      <c r="AA7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ELECTRONICOS/67.png"</v>
      </c>
      <c r="AB70" s="17">
        <v>116</v>
      </c>
      <c r="AC7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{"id":67,"name":"","category":"","price":0,"description":"","image":"images/04. ELECTRONICOS/67.png","demand":116},</v>
      </c>
      <c r="AD70" t="s">
        <v>16</v>
      </c>
    </row>
    <row r="71" spans="2:30" x14ac:dyDescent="0.3">
      <c r="B71" s="8">
        <f t="shared" si="2"/>
        <v>68</v>
      </c>
      <c r="I71" s="7"/>
      <c r="L71" s="18" t="s">
        <v>271</v>
      </c>
      <c r="M71" s="19" t="s">
        <v>270</v>
      </c>
      <c r="N71" s="18" t="s">
        <v>263</v>
      </c>
      <c r="O71" s="19">
        <f t="shared" si="3"/>
        <v>68</v>
      </c>
      <c r="P71" s="18" t="s">
        <v>17</v>
      </c>
      <c r="Q71" s="19" t="s">
        <v>12</v>
      </c>
      <c r="R71" s="19" t="s">
        <v>11</v>
      </c>
      <c r="S71" s="19" t="s">
        <v>281</v>
      </c>
      <c r="T71" s="19" t="s">
        <v>282</v>
      </c>
      <c r="U71" s="19" t="s">
        <v>15</v>
      </c>
      <c r="V71" s="19">
        <f>Tabla15[[#This Row],["id"]]</f>
        <v>68</v>
      </c>
      <c r="W71" s="19" t="str">
        <f>CONCATENATE(Tabla26[[#This Row],["]],Tabla15[[#This Row],[NOMBRE DEL PRODUCTO]],Tabla26[[#This Row],["]])</f>
        <v>""</v>
      </c>
      <c r="X71" s="19" t="str">
        <f>CONCATENATE(Tabla26[[#This Row],["]],Tabla15[[#This Row],[CATEGORIA]],Tabla26[[#This Row],["]])</f>
        <v>""</v>
      </c>
      <c r="Y71" s="19">
        <f>Tabla15[[#This Row],[DEMANDA (CALIFICA TU PRODCTO DEL 0 AL 100 DONDE 0 ES EL PRODUCTO MENOS VENDIDO Y CERCANOS AL 100 SON LOS MAS VENDIDOS Y LOS QUE QUIERES QUE APAREZCAN EN PRIMERA PANTALLA)]]</f>
        <v>0</v>
      </c>
      <c r="Z71" s="19" t="str">
        <f>CONCATENATE(Tabla26[[#This Row],["]],Tabla15[[#This Row],[DESCRIPCION (breve)]],Tabla26[[#This Row],["]])</f>
        <v>""</v>
      </c>
      <c r="AA7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HERRAMIENTAS/68.png"</v>
      </c>
      <c r="AB71" s="19">
        <v>117</v>
      </c>
      <c r="AC7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{"id":68,"name":"","category":"","price":0,"description":"","image":"images/05. HERRAMIENTAS/68.png","demand":117},</v>
      </c>
      <c r="AD71" t="s">
        <v>16</v>
      </c>
    </row>
    <row r="72" spans="2:30" x14ac:dyDescent="0.3">
      <c r="B72" s="8">
        <f t="shared" si="2"/>
        <v>69</v>
      </c>
      <c r="I72" s="7"/>
      <c r="L72" s="16" t="s">
        <v>271</v>
      </c>
      <c r="M72" s="17" t="s">
        <v>270</v>
      </c>
      <c r="N72" s="16" t="s">
        <v>262</v>
      </c>
      <c r="O72" s="19">
        <f t="shared" si="3"/>
        <v>69</v>
      </c>
      <c r="P72" s="16" t="s">
        <v>17</v>
      </c>
      <c r="Q72" s="17" t="s">
        <v>12</v>
      </c>
      <c r="R72" s="17" t="s">
        <v>11</v>
      </c>
      <c r="S72" s="17" t="s">
        <v>281</v>
      </c>
      <c r="T72" s="17" t="s">
        <v>282</v>
      </c>
      <c r="U72" s="17" t="s">
        <v>15</v>
      </c>
      <c r="V72" s="17">
        <f>Tabla15[[#This Row],["id"]]</f>
        <v>69</v>
      </c>
      <c r="W72" s="17" t="str">
        <f>CONCATENATE(Tabla26[[#This Row],["]],Tabla15[[#This Row],[NOMBRE DEL PRODUCTO]],Tabla26[[#This Row],["]])</f>
        <v>""</v>
      </c>
      <c r="X72" s="17" t="str">
        <f>CONCATENATE(Tabla26[[#This Row],["]],Tabla15[[#This Row],[CATEGORIA]],Tabla26[[#This Row],["]])</f>
        <v>""</v>
      </c>
      <c r="Y72" s="17">
        <f>Tabla15[[#This Row],[DEMANDA (CALIFICA TU PRODCTO DEL 0 AL 100 DONDE 0 ES EL PRODUCTO MENOS VENDIDO Y CERCANOS AL 100 SON LOS MAS VENDIDOS Y LOS QUE QUIERES QUE APAREZCAN EN PRIMERA PANTALLA)]]</f>
        <v>0</v>
      </c>
      <c r="Z72" s="17" t="str">
        <f>CONCATENATE(Tabla26[[#This Row],["]],Tabla15[[#This Row],[DESCRIPCION (breve)]],Tabla26[[#This Row],["]])</f>
        <v>""</v>
      </c>
      <c r="AA7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ELECTRONICOS/69.png"</v>
      </c>
      <c r="AB72" s="17">
        <v>118</v>
      </c>
      <c r="AC7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{"id":69,"name":"","category":"","price":0,"description":"","image":"images/04. ELECTRONICOS/69.png","demand":118},</v>
      </c>
      <c r="AD72" t="s">
        <v>16</v>
      </c>
    </row>
    <row r="73" spans="2:30" x14ac:dyDescent="0.3">
      <c r="B73" s="8">
        <f t="shared" si="2"/>
        <v>70</v>
      </c>
      <c r="I73" s="7"/>
      <c r="L73" s="18" t="s">
        <v>271</v>
      </c>
      <c r="M73" s="19" t="s">
        <v>270</v>
      </c>
      <c r="N73" s="18" t="s">
        <v>264</v>
      </c>
      <c r="O73" s="19">
        <f t="shared" si="3"/>
        <v>70</v>
      </c>
      <c r="P73" s="18" t="s">
        <v>17</v>
      </c>
      <c r="Q73" s="19" t="s">
        <v>12</v>
      </c>
      <c r="R73" s="19" t="s">
        <v>11</v>
      </c>
      <c r="S73" s="19" t="s">
        <v>281</v>
      </c>
      <c r="T73" s="19" t="s">
        <v>282</v>
      </c>
      <c r="U73" s="19" t="s">
        <v>15</v>
      </c>
      <c r="V73" s="19">
        <f>Tabla15[[#This Row],["id"]]</f>
        <v>70</v>
      </c>
      <c r="W73" s="19" t="str">
        <f>CONCATENATE(Tabla26[[#This Row],["]],Tabla15[[#This Row],[NOMBRE DEL PRODUCTO]],Tabla26[[#This Row],["]])</f>
        <v>""</v>
      </c>
      <c r="X73" s="19" t="str">
        <f>CONCATENATE(Tabla26[[#This Row],["]],Tabla15[[#This Row],[CATEGORIA]],Tabla26[[#This Row],["]])</f>
        <v>""</v>
      </c>
      <c r="Y73" s="19">
        <f>Tabla15[[#This Row],[DEMANDA (CALIFICA TU PRODCTO DEL 0 AL 100 DONDE 0 ES EL PRODUCTO MENOS VENDIDO Y CERCANOS AL 100 SON LOS MAS VENDIDOS Y LOS QUE QUIERES QUE APAREZCAN EN PRIMERA PANTALLA)]]</f>
        <v>0</v>
      </c>
      <c r="Z73" s="19" t="str">
        <f>CONCATENATE(Tabla26[[#This Row],["]],Tabla15[[#This Row],[DESCRIPCION (breve)]],Tabla26[[#This Row],["]])</f>
        <v>""</v>
      </c>
      <c r="AA7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HOGAR/70.png"</v>
      </c>
      <c r="AB73" s="19">
        <v>119</v>
      </c>
      <c r="AC7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{"id":70,"name":"","category":"","price":0,"description":"","image":"images/06. HOGAR/70.png","demand":119},</v>
      </c>
      <c r="AD73" t="s">
        <v>16</v>
      </c>
    </row>
    <row r="74" spans="2:30" x14ac:dyDescent="0.3">
      <c r="B74" s="8">
        <f t="shared" si="2"/>
        <v>71</v>
      </c>
      <c r="E74" s="10"/>
      <c r="F74" s="10"/>
      <c r="G74" s="10"/>
      <c r="H74" s="10"/>
      <c r="I74" s="7"/>
      <c r="L74" s="16" t="s">
        <v>271</v>
      </c>
      <c r="M74" s="17" t="s">
        <v>270</v>
      </c>
      <c r="N74" s="16" t="s">
        <v>264</v>
      </c>
      <c r="O74" s="19">
        <f t="shared" si="3"/>
        <v>71</v>
      </c>
      <c r="P74" s="16" t="s">
        <v>17</v>
      </c>
      <c r="Q74" s="17" t="s">
        <v>12</v>
      </c>
      <c r="R74" s="17" t="s">
        <v>11</v>
      </c>
      <c r="S74" s="17" t="s">
        <v>281</v>
      </c>
      <c r="T74" s="17" t="s">
        <v>282</v>
      </c>
      <c r="U74" s="17" t="s">
        <v>15</v>
      </c>
      <c r="V74" s="17">
        <f>Tabla15[[#This Row],["id"]]</f>
        <v>71</v>
      </c>
      <c r="W74" s="17" t="str">
        <f>CONCATENATE(Tabla26[[#This Row],["]],Tabla15[[#This Row],[NOMBRE DEL PRODUCTO]],Tabla26[[#This Row],["]])</f>
        <v>""</v>
      </c>
      <c r="X74" s="17" t="str">
        <f>CONCATENATE(Tabla26[[#This Row],["]],Tabla15[[#This Row],[CATEGORIA]],Tabla26[[#This Row],["]])</f>
        <v>""</v>
      </c>
      <c r="Y74" s="17">
        <f>Tabla15[[#This Row],[DEMANDA (CALIFICA TU PRODCTO DEL 0 AL 100 DONDE 0 ES EL PRODUCTO MENOS VENDIDO Y CERCANOS AL 100 SON LOS MAS VENDIDOS Y LOS QUE QUIERES QUE APAREZCAN EN PRIMERA PANTALLA)]]</f>
        <v>0</v>
      </c>
      <c r="Z74" s="17" t="str">
        <f>CONCATENATE(Tabla26[[#This Row],["]],Tabla15[[#This Row],[DESCRIPCION (breve)]],Tabla26[[#This Row],["]])</f>
        <v>""</v>
      </c>
      <c r="AA7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HOGAR/71.png"</v>
      </c>
      <c r="AB74" s="17">
        <v>120</v>
      </c>
      <c r="AC7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{"id":71,"name":"","category":"","price":0,"description":"","image":"images/06. HOGAR/71.png","demand":120},</v>
      </c>
      <c r="AD74" t="s">
        <v>16</v>
      </c>
    </row>
    <row r="75" spans="2:30" x14ac:dyDescent="0.3">
      <c r="B75" s="8">
        <f t="shared" si="2"/>
        <v>72</v>
      </c>
      <c r="I75" s="7"/>
      <c r="L75" s="18" t="s">
        <v>271</v>
      </c>
      <c r="M75" s="19" t="s">
        <v>270</v>
      </c>
      <c r="N75" s="18" t="s">
        <v>264</v>
      </c>
      <c r="O75" s="19">
        <f t="shared" si="3"/>
        <v>72</v>
      </c>
      <c r="P75" s="18" t="s">
        <v>17</v>
      </c>
      <c r="Q75" s="19" t="s">
        <v>12</v>
      </c>
      <c r="R75" s="19" t="s">
        <v>11</v>
      </c>
      <c r="S75" s="19" t="s">
        <v>281</v>
      </c>
      <c r="T75" s="19" t="s">
        <v>282</v>
      </c>
      <c r="U75" s="19" t="s">
        <v>15</v>
      </c>
      <c r="V75" s="19">
        <f>Tabla15[[#This Row],["id"]]</f>
        <v>72</v>
      </c>
      <c r="W75" s="19" t="str">
        <f>CONCATENATE(Tabla26[[#This Row],["]],Tabla15[[#This Row],[NOMBRE DEL PRODUCTO]],Tabla26[[#This Row],["]])</f>
        <v>""</v>
      </c>
      <c r="X75" s="19" t="str">
        <f>CONCATENATE(Tabla26[[#This Row],["]],Tabla15[[#This Row],[CATEGORIA]],Tabla26[[#This Row],["]])</f>
        <v>""</v>
      </c>
      <c r="Y75" s="19">
        <f>Tabla15[[#This Row],[DEMANDA (CALIFICA TU PRODCTO DEL 0 AL 100 DONDE 0 ES EL PRODUCTO MENOS VENDIDO Y CERCANOS AL 100 SON LOS MAS VENDIDOS Y LOS QUE QUIERES QUE APAREZCAN EN PRIMERA PANTALLA)]]</f>
        <v>0</v>
      </c>
      <c r="Z75" s="19" t="str">
        <f>CONCATENATE(Tabla26[[#This Row],["]],Tabla15[[#This Row],[DESCRIPCION (breve)]],Tabla26[[#This Row],["]])</f>
        <v>""</v>
      </c>
      <c r="AA7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HOGAR/72.png"</v>
      </c>
      <c r="AB75" s="19">
        <v>121</v>
      </c>
      <c r="AC7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{"id":72,"name":"","category":"","price":0,"description":"","image":"images/06. HOGAR/72.png","demand":121},</v>
      </c>
      <c r="AD75" t="s">
        <v>16</v>
      </c>
    </row>
    <row r="76" spans="2:30" x14ac:dyDescent="0.3">
      <c r="B76" s="8">
        <f t="shared" si="2"/>
        <v>73</v>
      </c>
      <c r="E76" s="10"/>
      <c r="F76" s="10"/>
      <c r="G76" s="10"/>
      <c r="H76" s="10"/>
      <c r="I76" s="7"/>
      <c r="L76" s="16" t="s">
        <v>271</v>
      </c>
      <c r="M76" s="17" t="s">
        <v>270</v>
      </c>
      <c r="N76" s="16" t="s">
        <v>261</v>
      </c>
      <c r="O76" s="19">
        <f t="shared" si="3"/>
        <v>73</v>
      </c>
      <c r="P76" s="16" t="s">
        <v>17</v>
      </c>
      <c r="Q76" s="17" t="s">
        <v>12</v>
      </c>
      <c r="R76" s="17" t="s">
        <v>11</v>
      </c>
      <c r="S76" s="17" t="s">
        <v>281</v>
      </c>
      <c r="T76" s="17" t="s">
        <v>282</v>
      </c>
      <c r="U76" s="17" t="s">
        <v>15</v>
      </c>
      <c r="V76" s="17">
        <f>Tabla15[[#This Row],["id"]]</f>
        <v>73</v>
      </c>
      <c r="W76" s="17" t="str">
        <f>CONCATENATE(Tabla26[[#This Row],["]],Tabla15[[#This Row],[NOMBRE DEL PRODUCTO]],Tabla26[[#This Row],["]])</f>
        <v>""</v>
      </c>
      <c r="X76" s="17" t="str">
        <f>CONCATENATE(Tabla26[[#This Row],["]],Tabla15[[#This Row],[CATEGORIA]],Tabla26[[#This Row],["]])</f>
        <v>""</v>
      </c>
      <c r="Y76" s="17">
        <f>Tabla15[[#This Row],[DEMANDA (CALIFICA TU PRODCTO DEL 0 AL 100 DONDE 0 ES EL PRODUCTO MENOS VENDIDO Y CERCANOS AL 100 SON LOS MAS VENDIDOS Y LOS QUE QUIERES QUE APAREZCAN EN PRIMERA PANTALLA)]]</f>
        <v>0</v>
      </c>
      <c r="Z76" s="17" t="str">
        <f>CONCATENATE(Tabla26[[#This Row],["]],Tabla15[[#This Row],[DESCRIPCION (breve)]],Tabla26[[#This Row],["]])</f>
        <v>""</v>
      </c>
      <c r="AA7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CUIDADO_PERSONAL/73.png"</v>
      </c>
      <c r="AB76" s="17">
        <v>122</v>
      </c>
      <c r="AC7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{"id":73,"name":"","category":"","price":0,"description":"","image":"images/03. CUIDADO_PERSONAL/73.png","demand":122},</v>
      </c>
      <c r="AD76" t="s">
        <v>16</v>
      </c>
    </row>
    <row r="77" spans="2:30" x14ac:dyDescent="0.3">
      <c r="B77" s="8">
        <f t="shared" si="2"/>
        <v>74</v>
      </c>
      <c r="I77" s="7"/>
      <c r="L77" s="18" t="s">
        <v>271</v>
      </c>
      <c r="M77" s="19" t="s">
        <v>270</v>
      </c>
      <c r="N77" s="18" t="s">
        <v>264</v>
      </c>
      <c r="O77" s="19">
        <f t="shared" si="3"/>
        <v>74</v>
      </c>
      <c r="P77" s="18" t="s">
        <v>17</v>
      </c>
      <c r="Q77" s="19" t="s">
        <v>12</v>
      </c>
      <c r="R77" s="19" t="s">
        <v>11</v>
      </c>
      <c r="S77" s="19" t="s">
        <v>281</v>
      </c>
      <c r="T77" s="19" t="s">
        <v>282</v>
      </c>
      <c r="U77" s="19" t="s">
        <v>15</v>
      </c>
      <c r="V77" s="19">
        <f>Tabla15[[#This Row],["id"]]</f>
        <v>74</v>
      </c>
      <c r="W77" s="19" t="str">
        <f>CONCATENATE(Tabla26[[#This Row],["]],Tabla15[[#This Row],[NOMBRE DEL PRODUCTO]],Tabla26[[#This Row],["]])</f>
        <v>""</v>
      </c>
      <c r="X77" s="19" t="str">
        <f>CONCATENATE(Tabla26[[#This Row],["]],Tabla15[[#This Row],[CATEGORIA]],Tabla26[[#This Row],["]])</f>
        <v>""</v>
      </c>
      <c r="Y77" s="19">
        <f>Tabla15[[#This Row],[DEMANDA (CALIFICA TU PRODCTO DEL 0 AL 100 DONDE 0 ES EL PRODUCTO MENOS VENDIDO Y CERCANOS AL 100 SON LOS MAS VENDIDOS Y LOS QUE QUIERES QUE APAREZCAN EN PRIMERA PANTALLA)]]</f>
        <v>0</v>
      </c>
      <c r="Z77" s="19" t="str">
        <f>CONCATENATE(Tabla26[[#This Row],["]],Tabla15[[#This Row],[DESCRIPCION (breve)]],Tabla26[[#This Row],["]])</f>
        <v>""</v>
      </c>
      <c r="AA7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HOGAR/74.png"</v>
      </c>
      <c r="AB77" s="19">
        <v>123</v>
      </c>
      <c r="AC7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{"id":74,"name":"","category":"","price":0,"description":"","image":"images/06. HOGAR/74.png","demand":123},</v>
      </c>
      <c r="AD77" t="s">
        <v>16</v>
      </c>
    </row>
    <row r="78" spans="2:30" x14ac:dyDescent="0.3">
      <c r="B78" s="8">
        <f t="shared" si="2"/>
        <v>75</v>
      </c>
      <c r="I78" s="7"/>
      <c r="L78" s="16" t="s">
        <v>271</v>
      </c>
      <c r="M78" s="17" t="s">
        <v>270</v>
      </c>
      <c r="N78" s="16" t="s">
        <v>261</v>
      </c>
      <c r="O78" s="19">
        <f t="shared" si="3"/>
        <v>75</v>
      </c>
      <c r="P78" s="16" t="s">
        <v>17</v>
      </c>
      <c r="Q78" s="17" t="s">
        <v>12</v>
      </c>
      <c r="R78" s="17" t="s">
        <v>11</v>
      </c>
      <c r="S78" s="17" t="s">
        <v>281</v>
      </c>
      <c r="T78" s="17" t="s">
        <v>282</v>
      </c>
      <c r="U78" s="17" t="s">
        <v>15</v>
      </c>
      <c r="V78" s="17">
        <f>Tabla15[[#This Row],["id"]]</f>
        <v>75</v>
      </c>
      <c r="W78" s="17" t="str">
        <f>CONCATENATE(Tabla26[[#This Row],["]],Tabla15[[#This Row],[NOMBRE DEL PRODUCTO]],Tabla26[[#This Row],["]])</f>
        <v>""</v>
      </c>
      <c r="X78" s="17" t="str">
        <f>CONCATENATE(Tabla26[[#This Row],["]],Tabla15[[#This Row],[CATEGORIA]],Tabla26[[#This Row],["]])</f>
        <v>""</v>
      </c>
      <c r="Y78" s="17">
        <f>Tabla15[[#This Row],[DEMANDA (CALIFICA TU PRODCTO DEL 0 AL 100 DONDE 0 ES EL PRODUCTO MENOS VENDIDO Y CERCANOS AL 100 SON LOS MAS VENDIDOS Y LOS QUE QUIERES QUE APAREZCAN EN PRIMERA PANTALLA)]]</f>
        <v>0</v>
      </c>
      <c r="Z78" s="17" t="str">
        <f>CONCATENATE(Tabla26[[#This Row],["]],Tabla15[[#This Row],[DESCRIPCION (breve)]],Tabla26[[#This Row],["]])</f>
        <v>""</v>
      </c>
      <c r="AA7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CUIDADO_PERSONAL/75.png"</v>
      </c>
      <c r="AB78" s="17">
        <v>124</v>
      </c>
      <c r="AC7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{"id":75,"name":"","category":"","price":0,"description":"","image":"images/03. CUIDADO_PERSONAL/75.png","demand":124},</v>
      </c>
      <c r="AD78" t="s">
        <v>16</v>
      </c>
    </row>
    <row r="79" spans="2:30" x14ac:dyDescent="0.3">
      <c r="B79" s="8">
        <f t="shared" si="2"/>
        <v>76</v>
      </c>
      <c r="I79" s="7"/>
      <c r="L79" s="18" t="s">
        <v>271</v>
      </c>
      <c r="M79" s="19" t="s">
        <v>270</v>
      </c>
      <c r="N79" s="18" t="s">
        <v>269</v>
      </c>
      <c r="O79" s="19">
        <f t="shared" si="3"/>
        <v>76</v>
      </c>
      <c r="P79" s="18" t="s">
        <v>17</v>
      </c>
      <c r="Q79" s="19" t="s">
        <v>12</v>
      </c>
      <c r="R79" s="19" t="s">
        <v>11</v>
      </c>
      <c r="S79" s="19" t="s">
        <v>281</v>
      </c>
      <c r="T79" s="19" t="s">
        <v>282</v>
      </c>
      <c r="U79" s="19" t="s">
        <v>15</v>
      </c>
      <c r="V79" s="19">
        <f>Tabla15[[#This Row],["id"]]</f>
        <v>76</v>
      </c>
      <c r="W79" s="19" t="str">
        <f>CONCATENATE(Tabla26[[#This Row],["]],Tabla15[[#This Row],[NOMBRE DEL PRODUCTO]],Tabla26[[#This Row],["]])</f>
        <v>""</v>
      </c>
      <c r="X79" s="19" t="str">
        <f>CONCATENATE(Tabla26[[#This Row],["]],Tabla15[[#This Row],[CATEGORIA]],Tabla26[[#This Row],["]])</f>
        <v>""</v>
      </c>
      <c r="Y79" s="19">
        <f>Tabla15[[#This Row],[DEMANDA (CALIFICA TU PRODCTO DEL 0 AL 100 DONDE 0 ES EL PRODUCTO MENOS VENDIDO Y CERCANOS AL 100 SON LOS MAS VENDIDOS Y LOS QUE QUIERES QUE APAREZCAN EN PRIMERA PANTALLA)]]</f>
        <v>0</v>
      </c>
      <c r="Z79" s="19" t="str">
        <f>CONCATENATE(Tabla26[[#This Row],["]],Tabla15[[#This Row],[DESCRIPCION (breve)]],Tabla26[[#This Row],["]])</f>
        <v>""</v>
      </c>
      <c r="AA7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"images/11. VERANO/76.png"</v>
      </c>
      <c r="AB79" s="19">
        <v>125</v>
      </c>
      <c r="AC7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{"id":76,"name":"","category":"","price":0,"description":"","image":"images/11. VERANO/76.png","demand":125},</v>
      </c>
      <c r="AD79" t="s">
        <v>16</v>
      </c>
    </row>
    <row r="80" spans="2:30" x14ac:dyDescent="0.3">
      <c r="B80" s="8">
        <f t="shared" si="2"/>
        <v>77</v>
      </c>
      <c r="I80" s="7"/>
      <c r="L80" s="16" t="s">
        <v>271</v>
      </c>
      <c r="M80" s="17" t="s">
        <v>270</v>
      </c>
      <c r="N80" s="16" t="s">
        <v>260</v>
      </c>
      <c r="O80" s="19">
        <f t="shared" si="3"/>
        <v>77</v>
      </c>
      <c r="P80" s="16" t="s">
        <v>17</v>
      </c>
      <c r="Q80" s="17" t="s">
        <v>12</v>
      </c>
      <c r="R80" s="17" t="s">
        <v>11</v>
      </c>
      <c r="S80" s="17" t="s">
        <v>281</v>
      </c>
      <c r="T80" s="17" t="s">
        <v>282</v>
      </c>
      <c r="U80" s="17" t="s">
        <v>15</v>
      </c>
      <c r="V80" s="17">
        <f>Tabla15[[#This Row],["id"]]</f>
        <v>77</v>
      </c>
      <c r="W80" s="17" t="str">
        <f>CONCATENATE(Tabla26[[#This Row],["]],Tabla15[[#This Row],[NOMBRE DEL PRODUCTO]],Tabla26[[#This Row],["]])</f>
        <v>""</v>
      </c>
      <c r="X80" s="17" t="str">
        <f>CONCATENATE(Tabla26[[#This Row],["]],Tabla15[[#This Row],[CATEGORIA]],Tabla26[[#This Row],["]])</f>
        <v>""</v>
      </c>
      <c r="Y80" s="17">
        <f>Tabla15[[#This Row],[DEMANDA (CALIFICA TU PRODCTO DEL 0 AL 100 DONDE 0 ES EL PRODUCTO MENOS VENDIDO Y CERCANOS AL 100 SON LOS MAS VENDIDOS Y LOS QUE QUIERES QUE APAREZCAN EN PRIMERA PANTALLA)]]</f>
        <v>0</v>
      </c>
      <c r="Z80" s="17" t="str">
        <f>CONCATENATE(Tabla26[[#This Row],["]],Tabla15[[#This Row],[DESCRIPCION (breve)]],Tabla26[[#This Row],["]])</f>
        <v>""</v>
      </c>
      <c r="AA8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ACESORIOS_VEHICULOS/77.png"</v>
      </c>
      <c r="AB80" s="17">
        <v>126</v>
      </c>
      <c r="AC8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{"id":77,"name":"","category":"","price":0,"description":"","image":"images/02. ACESORIOS_VEHICULOS/77.png","demand":126},</v>
      </c>
      <c r="AD80" t="s">
        <v>16</v>
      </c>
    </row>
    <row r="81" spans="2:30" x14ac:dyDescent="0.3">
      <c r="B81" s="8">
        <f t="shared" si="2"/>
        <v>78</v>
      </c>
      <c r="I81" s="7"/>
      <c r="L81" s="18" t="s">
        <v>271</v>
      </c>
      <c r="M81" s="19" t="s">
        <v>270</v>
      </c>
      <c r="N81" s="18" t="s">
        <v>260</v>
      </c>
      <c r="O81" s="19">
        <f t="shared" si="3"/>
        <v>78</v>
      </c>
      <c r="P81" s="18" t="s">
        <v>17</v>
      </c>
      <c r="Q81" s="19" t="s">
        <v>12</v>
      </c>
      <c r="R81" s="19" t="s">
        <v>11</v>
      </c>
      <c r="S81" s="19" t="s">
        <v>281</v>
      </c>
      <c r="T81" s="19" t="s">
        <v>282</v>
      </c>
      <c r="U81" s="19" t="s">
        <v>15</v>
      </c>
      <c r="V81" s="19">
        <f>Tabla15[[#This Row],["id"]]</f>
        <v>78</v>
      </c>
      <c r="W81" s="19" t="str">
        <f>CONCATENATE(Tabla26[[#This Row],["]],Tabla15[[#This Row],[NOMBRE DEL PRODUCTO]],Tabla26[[#This Row],["]])</f>
        <v>""</v>
      </c>
      <c r="X81" s="19" t="str">
        <f>CONCATENATE(Tabla26[[#This Row],["]],Tabla15[[#This Row],[CATEGORIA]],Tabla26[[#This Row],["]])</f>
        <v>""</v>
      </c>
      <c r="Y81" s="19">
        <f>Tabla15[[#This Row],[DEMANDA (CALIFICA TU PRODCTO DEL 0 AL 100 DONDE 0 ES EL PRODUCTO MENOS VENDIDO Y CERCANOS AL 100 SON LOS MAS VENDIDOS Y LOS QUE QUIERES QUE APAREZCAN EN PRIMERA PANTALLA)]]</f>
        <v>0</v>
      </c>
      <c r="Z81" s="19" t="str">
        <f>CONCATENATE(Tabla26[[#This Row],["]],Tabla15[[#This Row],[DESCRIPCION (breve)]],Tabla26[[#This Row],["]])</f>
        <v>""</v>
      </c>
      <c r="AA8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ACESORIOS_VEHICULOS/78.png"</v>
      </c>
      <c r="AB81" s="19">
        <v>127</v>
      </c>
      <c r="AC8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{"id":78,"name":"","category":"","price":0,"description":"","image":"images/02. ACESORIOS_VEHICULOS/78.png","demand":127},</v>
      </c>
      <c r="AD81" t="s">
        <v>16</v>
      </c>
    </row>
    <row r="82" spans="2:30" x14ac:dyDescent="0.3">
      <c r="B82" s="8">
        <f t="shared" si="2"/>
        <v>79</v>
      </c>
      <c r="I82" s="7"/>
      <c r="L82" s="16" t="s">
        <v>271</v>
      </c>
      <c r="M82" s="17" t="s">
        <v>270</v>
      </c>
      <c r="N82" s="16" t="s">
        <v>260</v>
      </c>
      <c r="O82" s="19">
        <f t="shared" si="3"/>
        <v>79</v>
      </c>
      <c r="P82" s="16" t="s">
        <v>17</v>
      </c>
      <c r="Q82" s="17" t="s">
        <v>12</v>
      </c>
      <c r="R82" s="17" t="s">
        <v>11</v>
      </c>
      <c r="S82" s="17" t="s">
        <v>281</v>
      </c>
      <c r="T82" s="17" t="s">
        <v>282</v>
      </c>
      <c r="U82" s="17" t="s">
        <v>15</v>
      </c>
      <c r="V82" s="17">
        <f>Tabla15[[#This Row],["id"]]</f>
        <v>79</v>
      </c>
      <c r="W82" s="17" t="str">
        <f>CONCATENATE(Tabla26[[#This Row],["]],Tabla15[[#This Row],[NOMBRE DEL PRODUCTO]],Tabla26[[#This Row],["]])</f>
        <v>""</v>
      </c>
      <c r="X82" s="17" t="str">
        <f>CONCATENATE(Tabla26[[#This Row],["]],Tabla15[[#This Row],[CATEGORIA]],Tabla26[[#This Row],["]])</f>
        <v>""</v>
      </c>
      <c r="Y82" s="17">
        <f>Tabla15[[#This Row],[DEMANDA (CALIFICA TU PRODCTO DEL 0 AL 100 DONDE 0 ES EL PRODUCTO MENOS VENDIDO Y CERCANOS AL 100 SON LOS MAS VENDIDOS Y LOS QUE QUIERES QUE APAREZCAN EN PRIMERA PANTALLA)]]</f>
        <v>0</v>
      </c>
      <c r="Z82" s="17" t="str">
        <f>CONCATENATE(Tabla26[[#This Row],["]],Tabla15[[#This Row],[DESCRIPCION (breve)]],Tabla26[[#This Row],["]])</f>
        <v>""</v>
      </c>
      <c r="AA8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ACESORIOS_VEHICULOS/79.png"</v>
      </c>
      <c r="AB82" s="17">
        <v>128</v>
      </c>
      <c r="AC8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{"id":79,"name":"","category":"","price":0,"description":"","image":"images/02. ACESORIOS_VEHICULOS/79.png","demand":128},</v>
      </c>
      <c r="AD82" t="s">
        <v>16</v>
      </c>
    </row>
    <row r="83" spans="2:30" x14ac:dyDescent="0.3">
      <c r="B83" s="8">
        <f t="shared" si="2"/>
        <v>80</v>
      </c>
      <c r="I83" s="7"/>
      <c r="L83" s="18" t="s">
        <v>271</v>
      </c>
      <c r="M83" s="19" t="s">
        <v>270</v>
      </c>
      <c r="N83" s="18" t="s">
        <v>260</v>
      </c>
      <c r="O83" s="19">
        <f t="shared" si="3"/>
        <v>80</v>
      </c>
      <c r="P83" s="18" t="s">
        <v>17</v>
      </c>
      <c r="Q83" s="19" t="s">
        <v>12</v>
      </c>
      <c r="R83" s="19" t="s">
        <v>11</v>
      </c>
      <c r="S83" s="19" t="s">
        <v>281</v>
      </c>
      <c r="T83" s="19" t="s">
        <v>282</v>
      </c>
      <c r="U83" s="19" t="s">
        <v>15</v>
      </c>
      <c r="V83" s="19">
        <f>Tabla15[[#This Row],["id"]]</f>
        <v>80</v>
      </c>
      <c r="W83" s="19" t="str">
        <f>CONCATENATE(Tabla26[[#This Row],["]],Tabla15[[#This Row],[NOMBRE DEL PRODUCTO]],Tabla26[[#This Row],["]])</f>
        <v>""</v>
      </c>
      <c r="X83" s="19" t="str">
        <f>CONCATENATE(Tabla26[[#This Row],["]],Tabla15[[#This Row],[CATEGORIA]],Tabla26[[#This Row],["]])</f>
        <v>""</v>
      </c>
      <c r="Y83" s="19">
        <f>Tabla15[[#This Row],[DEMANDA (CALIFICA TU PRODCTO DEL 0 AL 100 DONDE 0 ES EL PRODUCTO MENOS VENDIDO Y CERCANOS AL 100 SON LOS MAS VENDIDOS Y LOS QUE QUIERES QUE APAREZCAN EN PRIMERA PANTALLA)]]</f>
        <v>0</v>
      </c>
      <c r="Z83" s="19" t="str">
        <f>CONCATENATE(Tabla26[[#This Row],["]],Tabla15[[#This Row],[DESCRIPCION (breve)]],Tabla26[[#This Row],["]])</f>
        <v>""</v>
      </c>
      <c r="AA8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ACESORIOS_VEHICULOS/80.png"</v>
      </c>
      <c r="AB83" s="19">
        <v>129</v>
      </c>
      <c r="AC8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{"id":80,"name":"","category":"","price":0,"description":"","image":"images/02. ACESORIOS_VEHICULOS/80.png","demand":129},</v>
      </c>
      <c r="AD83" t="s">
        <v>16</v>
      </c>
    </row>
    <row r="84" spans="2:30" x14ac:dyDescent="0.3">
      <c r="B84" s="8">
        <f t="shared" si="2"/>
        <v>81</v>
      </c>
      <c r="I84" s="7"/>
      <c r="L84" s="16" t="s">
        <v>271</v>
      </c>
      <c r="M84" s="17" t="s">
        <v>270</v>
      </c>
      <c r="N84" s="16" t="s">
        <v>260</v>
      </c>
      <c r="O84" s="19">
        <f t="shared" si="3"/>
        <v>81</v>
      </c>
      <c r="P84" s="16" t="s">
        <v>17</v>
      </c>
      <c r="Q84" s="17" t="s">
        <v>12</v>
      </c>
      <c r="R84" s="17" t="s">
        <v>11</v>
      </c>
      <c r="S84" s="17" t="s">
        <v>281</v>
      </c>
      <c r="T84" s="17" t="s">
        <v>282</v>
      </c>
      <c r="U84" s="17" t="s">
        <v>15</v>
      </c>
      <c r="V84" s="17">
        <f>Tabla15[[#This Row],["id"]]</f>
        <v>81</v>
      </c>
      <c r="W84" s="17" t="str">
        <f>CONCATENATE(Tabla26[[#This Row],["]],Tabla15[[#This Row],[NOMBRE DEL PRODUCTO]],Tabla26[[#This Row],["]])</f>
        <v>""</v>
      </c>
      <c r="X84" s="17" t="str">
        <f>CONCATENATE(Tabla26[[#This Row],["]],Tabla15[[#This Row],[CATEGORIA]],Tabla26[[#This Row],["]])</f>
        <v>""</v>
      </c>
      <c r="Y84" s="17">
        <f>Tabla15[[#This Row],[DEMANDA (CALIFICA TU PRODCTO DEL 0 AL 100 DONDE 0 ES EL PRODUCTO MENOS VENDIDO Y CERCANOS AL 100 SON LOS MAS VENDIDOS Y LOS QUE QUIERES QUE APAREZCAN EN PRIMERA PANTALLA)]]</f>
        <v>0</v>
      </c>
      <c r="Z84" s="17" t="str">
        <f>CONCATENATE(Tabla26[[#This Row],["]],Tabla15[[#This Row],[DESCRIPCION (breve)]],Tabla26[[#This Row],["]])</f>
        <v>""</v>
      </c>
      <c r="AA8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ACESORIOS_VEHICULOS/81.png"</v>
      </c>
      <c r="AB84" s="17">
        <v>130</v>
      </c>
      <c r="AC8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{"id":81,"name":"","category":"","price":0,"description":"","image":"images/02. ACESORIOS_VEHICULOS/81.png","demand":130},</v>
      </c>
      <c r="AD84" t="s">
        <v>16</v>
      </c>
    </row>
    <row r="85" spans="2:30" x14ac:dyDescent="0.3">
      <c r="B85" s="8">
        <f t="shared" si="2"/>
        <v>82</v>
      </c>
      <c r="I85" s="7"/>
      <c r="L85" s="18" t="s">
        <v>271</v>
      </c>
      <c r="M85" s="19" t="s">
        <v>270</v>
      </c>
      <c r="N85" s="18" t="s">
        <v>260</v>
      </c>
      <c r="O85" s="19">
        <f t="shared" si="3"/>
        <v>82</v>
      </c>
      <c r="P85" s="18" t="s">
        <v>17</v>
      </c>
      <c r="Q85" s="19" t="s">
        <v>12</v>
      </c>
      <c r="R85" s="19" t="s">
        <v>11</v>
      </c>
      <c r="S85" s="19" t="s">
        <v>281</v>
      </c>
      <c r="T85" s="19" t="s">
        <v>282</v>
      </c>
      <c r="U85" s="19" t="s">
        <v>15</v>
      </c>
      <c r="V85" s="19">
        <f>Tabla15[[#This Row],["id"]]</f>
        <v>82</v>
      </c>
      <c r="W85" s="19" t="str">
        <f>CONCATENATE(Tabla26[[#This Row],["]],Tabla15[[#This Row],[NOMBRE DEL PRODUCTO]],Tabla26[[#This Row],["]])</f>
        <v>""</v>
      </c>
      <c r="X85" s="19" t="str">
        <f>CONCATENATE(Tabla26[[#This Row],["]],Tabla15[[#This Row],[CATEGORIA]],Tabla26[[#This Row],["]])</f>
        <v>""</v>
      </c>
      <c r="Y85" s="19">
        <f>Tabla15[[#This Row],[DEMANDA (CALIFICA TU PRODCTO DEL 0 AL 100 DONDE 0 ES EL PRODUCTO MENOS VENDIDO Y CERCANOS AL 100 SON LOS MAS VENDIDOS Y LOS QUE QUIERES QUE APAREZCAN EN PRIMERA PANTALLA)]]</f>
        <v>0</v>
      </c>
      <c r="Z85" s="19" t="str">
        <f>CONCATENATE(Tabla26[[#This Row],["]],Tabla15[[#This Row],[DESCRIPCION (breve)]],Tabla26[[#This Row],["]])</f>
        <v>""</v>
      </c>
      <c r="AA8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ACESORIOS_VEHICULOS/82.png"</v>
      </c>
      <c r="AB85" s="19">
        <v>131</v>
      </c>
      <c r="AC8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{"id":82,"name":"","category":"","price":0,"description":"","image":"images/02. ACESORIOS_VEHICULOS/82.png","demand":131},</v>
      </c>
      <c r="AD85" t="s">
        <v>16</v>
      </c>
    </row>
    <row r="86" spans="2:30" x14ac:dyDescent="0.3">
      <c r="B86" s="8">
        <f t="shared" si="2"/>
        <v>83</v>
      </c>
      <c r="I86" s="7"/>
      <c r="L86" s="16" t="s">
        <v>271</v>
      </c>
      <c r="M86" s="17" t="s">
        <v>270</v>
      </c>
      <c r="N86" s="16" t="s">
        <v>264</v>
      </c>
      <c r="O86" s="19">
        <f t="shared" si="3"/>
        <v>83</v>
      </c>
      <c r="P86" s="16" t="s">
        <v>17</v>
      </c>
      <c r="Q86" s="17" t="s">
        <v>12</v>
      </c>
      <c r="R86" s="17" t="s">
        <v>11</v>
      </c>
      <c r="S86" s="17" t="s">
        <v>281</v>
      </c>
      <c r="T86" s="17" t="s">
        <v>282</v>
      </c>
      <c r="U86" s="17" t="s">
        <v>15</v>
      </c>
      <c r="V86" s="17">
        <f>Tabla15[[#This Row],["id"]]</f>
        <v>83</v>
      </c>
      <c r="W86" s="17" t="str">
        <f>CONCATENATE(Tabla26[[#This Row],["]],Tabla15[[#This Row],[NOMBRE DEL PRODUCTO]],Tabla26[[#This Row],["]])</f>
        <v>""</v>
      </c>
      <c r="X86" s="17" t="str">
        <f>CONCATENATE(Tabla26[[#This Row],["]],Tabla15[[#This Row],[CATEGORIA]],Tabla26[[#This Row],["]])</f>
        <v>""</v>
      </c>
      <c r="Y86" s="17">
        <f>Tabla15[[#This Row],[DEMANDA (CALIFICA TU PRODCTO DEL 0 AL 100 DONDE 0 ES EL PRODUCTO MENOS VENDIDO Y CERCANOS AL 100 SON LOS MAS VENDIDOS Y LOS QUE QUIERES QUE APAREZCAN EN PRIMERA PANTALLA)]]</f>
        <v>0</v>
      </c>
      <c r="Z86" s="17" t="str">
        <f>CONCATENATE(Tabla26[[#This Row],["]],Tabla15[[#This Row],[DESCRIPCION (breve)]],Tabla26[[#This Row],["]])</f>
        <v>""</v>
      </c>
      <c r="AA8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HOGAR/83.png"</v>
      </c>
      <c r="AB86" s="17">
        <v>132</v>
      </c>
      <c r="AC8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{"id":83,"name":"","category":"","price":0,"description":"","image":"images/06. HOGAR/83.png","demand":132},</v>
      </c>
      <c r="AD86" t="s">
        <v>16</v>
      </c>
    </row>
    <row r="87" spans="2:30" x14ac:dyDescent="0.3">
      <c r="B87" s="8">
        <f t="shared" si="2"/>
        <v>84</v>
      </c>
      <c r="I87" s="7"/>
      <c r="L87" s="18" t="s">
        <v>271</v>
      </c>
      <c r="M87" s="19" t="s">
        <v>270</v>
      </c>
      <c r="N87" s="18" t="s">
        <v>262</v>
      </c>
      <c r="O87" s="19">
        <f t="shared" si="3"/>
        <v>84</v>
      </c>
      <c r="P87" s="18" t="s">
        <v>17</v>
      </c>
      <c r="Q87" s="19" t="s">
        <v>12</v>
      </c>
      <c r="R87" s="19" t="s">
        <v>11</v>
      </c>
      <c r="S87" s="19" t="s">
        <v>281</v>
      </c>
      <c r="T87" s="19" t="s">
        <v>282</v>
      </c>
      <c r="U87" s="19" t="s">
        <v>15</v>
      </c>
      <c r="V87" s="19">
        <f>Tabla15[[#This Row],["id"]]</f>
        <v>84</v>
      </c>
      <c r="W87" s="19" t="str">
        <f>CONCATENATE(Tabla26[[#This Row],["]],Tabla15[[#This Row],[NOMBRE DEL PRODUCTO]],Tabla26[[#This Row],["]])</f>
        <v>""</v>
      </c>
      <c r="X87" s="19" t="str">
        <f>CONCATENATE(Tabla26[[#This Row],["]],Tabla15[[#This Row],[CATEGORIA]],Tabla26[[#This Row],["]])</f>
        <v>""</v>
      </c>
      <c r="Y87" s="19">
        <f>Tabla15[[#This Row],[DEMANDA (CALIFICA TU PRODCTO DEL 0 AL 100 DONDE 0 ES EL PRODUCTO MENOS VENDIDO Y CERCANOS AL 100 SON LOS MAS VENDIDOS Y LOS QUE QUIERES QUE APAREZCAN EN PRIMERA PANTALLA)]]</f>
        <v>0</v>
      </c>
      <c r="Z87" s="19" t="str">
        <f>CONCATENATE(Tabla26[[#This Row],["]],Tabla15[[#This Row],[DESCRIPCION (breve)]],Tabla26[[#This Row],["]])</f>
        <v>""</v>
      </c>
      <c r="AA8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ELECTRONICOS/84.png"</v>
      </c>
      <c r="AB87" s="19">
        <v>133</v>
      </c>
      <c r="AC8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{"id":84,"name":"","category":"","price":0,"description":"","image":"images/04. ELECTRONICOS/84.png","demand":133},</v>
      </c>
      <c r="AD87" t="s">
        <v>16</v>
      </c>
    </row>
    <row r="88" spans="2:30" x14ac:dyDescent="0.3">
      <c r="B88" s="8">
        <f t="shared" si="2"/>
        <v>85</v>
      </c>
      <c r="I88" s="7"/>
      <c r="L88" s="16" t="s">
        <v>271</v>
      </c>
      <c r="M88" s="17" t="s">
        <v>270</v>
      </c>
      <c r="N88" s="16" t="s">
        <v>262</v>
      </c>
      <c r="O88" s="19">
        <f t="shared" si="3"/>
        <v>85</v>
      </c>
      <c r="P88" s="16" t="s">
        <v>17</v>
      </c>
      <c r="Q88" s="17" t="s">
        <v>12</v>
      </c>
      <c r="R88" s="17" t="s">
        <v>11</v>
      </c>
      <c r="S88" s="17" t="s">
        <v>281</v>
      </c>
      <c r="T88" s="17" t="s">
        <v>282</v>
      </c>
      <c r="U88" s="17" t="s">
        <v>15</v>
      </c>
      <c r="V88" s="17">
        <f>Tabla15[[#This Row],["id"]]</f>
        <v>85</v>
      </c>
      <c r="W88" s="17" t="str">
        <f>CONCATENATE(Tabla26[[#This Row],["]],Tabla15[[#This Row],[NOMBRE DEL PRODUCTO]],Tabla26[[#This Row],["]])</f>
        <v>""</v>
      </c>
      <c r="X88" s="17" t="str">
        <f>CONCATENATE(Tabla26[[#This Row],["]],Tabla15[[#This Row],[CATEGORIA]],Tabla26[[#This Row],["]])</f>
        <v>""</v>
      </c>
      <c r="Y88" s="17">
        <f>Tabla15[[#This Row],[DEMANDA (CALIFICA TU PRODCTO DEL 0 AL 100 DONDE 0 ES EL PRODUCTO MENOS VENDIDO Y CERCANOS AL 100 SON LOS MAS VENDIDOS Y LOS QUE QUIERES QUE APAREZCAN EN PRIMERA PANTALLA)]]</f>
        <v>0</v>
      </c>
      <c r="Z88" s="17" t="str">
        <f>CONCATENATE(Tabla26[[#This Row],["]],Tabla15[[#This Row],[DESCRIPCION (breve)]],Tabla26[[#This Row],["]])</f>
        <v>""</v>
      </c>
      <c r="AA8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ELECTRONICOS/85.png"</v>
      </c>
      <c r="AB88" s="17">
        <v>134</v>
      </c>
      <c r="AC8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{"id":85,"name":"","category":"","price":0,"description":"","image":"images/04. ELECTRONICOS/85.png","demand":134},</v>
      </c>
      <c r="AD88" t="s">
        <v>16</v>
      </c>
    </row>
    <row r="89" spans="2:30" x14ac:dyDescent="0.3">
      <c r="B89" s="8">
        <f t="shared" si="2"/>
        <v>86</v>
      </c>
      <c r="I89" s="7"/>
      <c r="L89" s="18" t="s">
        <v>271</v>
      </c>
      <c r="M89" s="19" t="s">
        <v>270</v>
      </c>
      <c r="N89" s="18" t="s">
        <v>262</v>
      </c>
      <c r="O89" s="19">
        <f t="shared" si="3"/>
        <v>86</v>
      </c>
      <c r="P89" s="18" t="s">
        <v>17</v>
      </c>
      <c r="Q89" s="19" t="s">
        <v>12</v>
      </c>
      <c r="R89" s="19" t="s">
        <v>11</v>
      </c>
      <c r="S89" s="19" t="s">
        <v>281</v>
      </c>
      <c r="T89" s="19" t="s">
        <v>282</v>
      </c>
      <c r="U89" s="19" t="s">
        <v>15</v>
      </c>
      <c r="V89" s="19">
        <f>Tabla15[[#This Row],["id"]]</f>
        <v>86</v>
      </c>
      <c r="W89" s="19" t="str">
        <f>CONCATENATE(Tabla26[[#This Row],["]],Tabla15[[#This Row],[NOMBRE DEL PRODUCTO]],Tabla26[[#This Row],["]])</f>
        <v>""</v>
      </c>
      <c r="X89" s="19" t="str">
        <f>CONCATENATE(Tabla26[[#This Row],["]],Tabla15[[#This Row],[CATEGORIA]],Tabla26[[#This Row],["]])</f>
        <v>""</v>
      </c>
      <c r="Y89" s="19">
        <f>Tabla15[[#This Row],[DEMANDA (CALIFICA TU PRODCTO DEL 0 AL 100 DONDE 0 ES EL PRODUCTO MENOS VENDIDO Y CERCANOS AL 100 SON LOS MAS VENDIDOS Y LOS QUE QUIERES QUE APAREZCAN EN PRIMERA PANTALLA)]]</f>
        <v>0</v>
      </c>
      <c r="Z89" s="19" t="str">
        <f>CONCATENATE(Tabla26[[#This Row],["]],Tabla15[[#This Row],[DESCRIPCION (breve)]],Tabla26[[#This Row],["]])</f>
        <v>""</v>
      </c>
      <c r="AA8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ELECTRONICOS/86.png"</v>
      </c>
      <c r="AB89" s="19">
        <v>135</v>
      </c>
      <c r="AC8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{"id":86,"name":"","category":"","price":0,"description":"","image":"images/04. ELECTRONICOS/86.png","demand":135},</v>
      </c>
      <c r="AD89" t="s">
        <v>16</v>
      </c>
    </row>
    <row r="90" spans="2:30" x14ac:dyDescent="0.3">
      <c r="B90" s="8">
        <f t="shared" si="2"/>
        <v>87</v>
      </c>
      <c r="I90" s="7"/>
      <c r="L90" s="16" t="s">
        <v>271</v>
      </c>
      <c r="M90" s="17" t="s">
        <v>270</v>
      </c>
      <c r="N90" s="16" t="s">
        <v>264</v>
      </c>
      <c r="O90" s="19">
        <f t="shared" si="3"/>
        <v>87</v>
      </c>
      <c r="P90" s="16" t="s">
        <v>17</v>
      </c>
      <c r="Q90" s="17" t="s">
        <v>12</v>
      </c>
      <c r="R90" s="17" t="s">
        <v>11</v>
      </c>
      <c r="S90" s="17" t="s">
        <v>281</v>
      </c>
      <c r="T90" s="17" t="s">
        <v>282</v>
      </c>
      <c r="U90" s="17" t="s">
        <v>15</v>
      </c>
      <c r="V90" s="17">
        <f>Tabla15[[#This Row],["id"]]</f>
        <v>87</v>
      </c>
      <c r="W90" s="17" t="str">
        <f>CONCATENATE(Tabla26[[#This Row],["]],Tabla15[[#This Row],[NOMBRE DEL PRODUCTO]],Tabla26[[#This Row],["]])</f>
        <v>""</v>
      </c>
      <c r="X90" s="17" t="str">
        <f>CONCATENATE(Tabla26[[#This Row],["]],Tabla15[[#This Row],[CATEGORIA]],Tabla26[[#This Row],["]])</f>
        <v>""</v>
      </c>
      <c r="Y90" s="17">
        <f>Tabla15[[#This Row],[DEMANDA (CALIFICA TU PRODCTO DEL 0 AL 100 DONDE 0 ES EL PRODUCTO MENOS VENDIDO Y CERCANOS AL 100 SON LOS MAS VENDIDOS Y LOS QUE QUIERES QUE APAREZCAN EN PRIMERA PANTALLA)]]</f>
        <v>0</v>
      </c>
      <c r="Z90" s="17" t="str">
        <f>CONCATENATE(Tabla26[[#This Row],["]],Tabla15[[#This Row],[DESCRIPCION (breve)]],Tabla26[[#This Row],["]])</f>
        <v>""</v>
      </c>
      <c r="AA9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HOGAR/87.png"</v>
      </c>
      <c r="AB90" s="17">
        <v>136</v>
      </c>
      <c r="AC9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{"id":87,"name":"","category":"","price":0,"description":"","image":"images/06. HOGAR/87.png","demand":136},</v>
      </c>
      <c r="AD90" t="s">
        <v>16</v>
      </c>
    </row>
    <row r="91" spans="2:30" x14ac:dyDescent="0.3">
      <c r="B91" s="8">
        <f t="shared" si="2"/>
        <v>88</v>
      </c>
      <c r="I91" s="7"/>
      <c r="L91" s="18" t="s">
        <v>271</v>
      </c>
      <c r="M91" s="19" t="s">
        <v>270</v>
      </c>
      <c r="N91" s="18" t="s">
        <v>262</v>
      </c>
      <c r="O91" s="19">
        <f t="shared" si="3"/>
        <v>88</v>
      </c>
      <c r="P91" s="18" t="s">
        <v>17</v>
      </c>
      <c r="Q91" s="19" t="s">
        <v>12</v>
      </c>
      <c r="R91" s="19" t="s">
        <v>11</v>
      </c>
      <c r="S91" s="19" t="s">
        <v>281</v>
      </c>
      <c r="T91" s="19" t="s">
        <v>282</v>
      </c>
      <c r="U91" s="19" t="s">
        <v>15</v>
      </c>
      <c r="V91" s="19">
        <f>Tabla15[[#This Row],["id"]]</f>
        <v>88</v>
      </c>
      <c r="W91" s="19" t="str">
        <f>CONCATENATE(Tabla26[[#This Row],["]],Tabla15[[#This Row],[NOMBRE DEL PRODUCTO]],Tabla26[[#This Row],["]])</f>
        <v>""</v>
      </c>
      <c r="X91" s="19" t="str">
        <f>CONCATENATE(Tabla26[[#This Row],["]],Tabla15[[#This Row],[CATEGORIA]],Tabla26[[#This Row],["]])</f>
        <v>""</v>
      </c>
      <c r="Y91" s="19">
        <f>Tabla15[[#This Row],[DEMANDA (CALIFICA TU PRODCTO DEL 0 AL 100 DONDE 0 ES EL PRODUCTO MENOS VENDIDO Y CERCANOS AL 100 SON LOS MAS VENDIDOS Y LOS QUE QUIERES QUE APAREZCAN EN PRIMERA PANTALLA)]]</f>
        <v>0</v>
      </c>
      <c r="Z91" s="19" t="str">
        <f>CONCATENATE(Tabla26[[#This Row],["]],Tabla15[[#This Row],[DESCRIPCION (breve)]],Tabla26[[#This Row],["]])</f>
        <v>""</v>
      </c>
      <c r="AA9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ELECTRONICOS/88.png"</v>
      </c>
      <c r="AB91" s="19">
        <v>137</v>
      </c>
      <c r="AC9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{"id":88,"name":"","category":"","price":0,"description":"","image":"images/04. ELECTRONICOS/88.png","demand":137},</v>
      </c>
      <c r="AD91" t="s">
        <v>16</v>
      </c>
    </row>
    <row r="92" spans="2:30" x14ac:dyDescent="0.3">
      <c r="B92" s="8">
        <f t="shared" si="2"/>
        <v>89</v>
      </c>
      <c r="I92" s="7"/>
      <c r="L92" s="16" t="s">
        <v>271</v>
      </c>
      <c r="M92" s="17" t="s">
        <v>270</v>
      </c>
      <c r="N92" s="16" t="s">
        <v>262</v>
      </c>
      <c r="O92" s="19">
        <f t="shared" si="3"/>
        <v>89</v>
      </c>
      <c r="P92" s="16" t="s">
        <v>17</v>
      </c>
      <c r="Q92" s="17" t="s">
        <v>12</v>
      </c>
      <c r="R92" s="17" t="s">
        <v>11</v>
      </c>
      <c r="S92" s="17" t="s">
        <v>281</v>
      </c>
      <c r="T92" s="17" t="s">
        <v>282</v>
      </c>
      <c r="U92" s="17" t="s">
        <v>15</v>
      </c>
      <c r="V92" s="17">
        <f>Tabla15[[#This Row],["id"]]</f>
        <v>89</v>
      </c>
      <c r="W92" s="17" t="str">
        <f>CONCATENATE(Tabla26[[#This Row],["]],Tabla15[[#This Row],[NOMBRE DEL PRODUCTO]],Tabla26[[#This Row],["]])</f>
        <v>""</v>
      </c>
      <c r="X92" s="17" t="str">
        <f>CONCATENATE(Tabla26[[#This Row],["]],Tabla15[[#This Row],[CATEGORIA]],Tabla26[[#This Row],["]])</f>
        <v>""</v>
      </c>
      <c r="Y92" s="17">
        <f>Tabla15[[#This Row],[DEMANDA (CALIFICA TU PRODCTO DEL 0 AL 100 DONDE 0 ES EL PRODUCTO MENOS VENDIDO Y CERCANOS AL 100 SON LOS MAS VENDIDOS Y LOS QUE QUIERES QUE APAREZCAN EN PRIMERA PANTALLA)]]</f>
        <v>0</v>
      </c>
      <c r="Z92" s="17" t="str">
        <f>CONCATENATE(Tabla26[[#This Row],["]],Tabla15[[#This Row],[DESCRIPCION (breve)]],Tabla26[[#This Row],["]])</f>
        <v>""</v>
      </c>
      <c r="AA9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ELECTRONICOS/89.png"</v>
      </c>
      <c r="AB92" s="17">
        <v>138</v>
      </c>
      <c r="AC9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{"id":89,"name":"","category":"","price":0,"description":"","image":"images/04. ELECTRONICOS/89.png","demand":138},</v>
      </c>
      <c r="AD92" t="s">
        <v>16</v>
      </c>
    </row>
    <row r="93" spans="2:30" x14ac:dyDescent="0.3">
      <c r="B93" s="8">
        <f t="shared" si="2"/>
        <v>90</v>
      </c>
      <c r="I93" s="7"/>
      <c r="L93" s="18" t="s">
        <v>271</v>
      </c>
      <c r="M93" s="19" t="s">
        <v>270</v>
      </c>
      <c r="N93" s="18" t="s">
        <v>261</v>
      </c>
      <c r="O93" s="19">
        <f t="shared" si="3"/>
        <v>90</v>
      </c>
      <c r="P93" s="18" t="s">
        <v>17</v>
      </c>
      <c r="Q93" s="19" t="s">
        <v>12</v>
      </c>
      <c r="R93" s="19" t="s">
        <v>11</v>
      </c>
      <c r="S93" s="19" t="s">
        <v>281</v>
      </c>
      <c r="T93" s="19" t="s">
        <v>282</v>
      </c>
      <c r="U93" s="19" t="s">
        <v>15</v>
      </c>
      <c r="V93" s="19">
        <f>Tabla15[[#This Row],["id"]]</f>
        <v>90</v>
      </c>
      <c r="W93" s="19" t="str">
        <f>CONCATENATE(Tabla26[[#This Row],["]],Tabla15[[#This Row],[NOMBRE DEL PRODUCTO]],Tabla26[[#This Row],["]])</f>
        <v>""</v>
      </c>
      <c r="X93" s="19" t="str">
        <f>CONCATENATE(Tabla26[[#This Row],["]],Tabla15[[#This Row],[CATEGORIA]],Tabla26[[#This Row],["]])</f>
        <v>""</v>
      </c>
      <c r="Y93" s="19">
        <f>Tabla15[[#This Row],[DEMANDA (CALIFICA TU PRODCTO DEL 0 AL 100 DONDE 0 ES EL PRODUCTO MENOS VENDIDO Y CERCANOS AL 100 SON LOS MAS VENDIDOS Y LOS QUE QUIERES QUE APAREZCAN EN PRIMERA PANTALLA)]]</f>
        <v>0</v>
      </c>
      <c r="Z93" s="19" t="str">
        <f>CONCATENATE(Tabla26[[#This Row],["]],Tabla15[[#This Row],[DESCRIPCION (breve)]],Tabla26[[#This Row],["]])</f>
        <v>""</v>
      </c>
      <c r="AA9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CUIDADO_PERSONAL/90.png"</v>
      </c>
      <c r="AB93" s="19">
        <v>139</v>
      </c>
      <c r="AC9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{"id":90,"name":"","category":"","price":0,"description":"","image":"images/03. CUIDADO_PERSONAL/90.png","demand":139},</v>
      </c>
      <c r="AD93" t="s">
        <v>16</v>
      </c>
    </row>
    <row r="94" spans="2:30" x14ac:dyDescent="0.3">
      <c r="B94" s="8">
        <f t="shared" si="2"/>
        <v>91</v>
      </c>
      <c r="I94" s="7"/>
      <c r="L94" s="16" t="s">
        <v>271</v>
      </c>
      <c r="M94" s="17" t="s">
        <v>270</v>
      </c>
      <c r="N94" s="16" t="s">
        <v>261</v>
      </c>
      <c r="O94" s="19">
        <f t="shared" si="3"/>
        <v>91</v>
      </c>
      <c r="P94" s="16" t="s">
        <v>17</v>
      </c>
      <c r="Q94" s="17" t="s">
        <v>12</v>
      </c>
      <c r="R94" s="17" t="s">
        <v>11</v>
      </c>
      <c r="S94" s="17" t="s">
        <v>281</v>
      </c>
      <c r="T94" s="17" t="s">
        <v>282</v>
      </c>
      <c r="U94" s="17" t="s">
        <v>15</v>
      </c>
      <c r="V94" s="17">
        <f>Tabla15[[#This Row],["id"]]</f>
        <v>91</v>
      </c>
      <c r="W94" s="17" t="str">
        <f>CONCATENATE(Tabla26[[#This Row],["]],Tabla15[[#This Row],[NOMBRE DEL PRODUCTO]],Tabla26[[#This Row],["]])</f>
        <v>""</v>
      </c>
      <c r="X94" s="17" t="str">
        <f>CONCATENATE(Tabla26[[#This Row],["]],Tabla15[[#This Row],[CATEGORIA]],Tabla26[[#This Row],["]])</f>
        <v>""</v>
      </c>
      <c r="Y94" s="17">
        <f>Tabla15[[#This Row],[DEMANDA (CALIFICA TU PRODCTO DEL 0 AL 100 DONDE 0 ES EL PRODUCTO MENOS VENDIDO Y CERCANOS AL 100 SON LOS MAS VENDIDOS Y LOS QUE QUIERES QUE APAREZCAN EN PRIMERA PANTALLA)]]</f>
        <v>0</v>
      </c>
      <c r="Z94" s="17" t="str">
        <f>CONCATENATE(Tabla26[[#This Row],["]],Tabla15[[#This Row],[DESCRIPCION (breve)]],Tabla26[[#This Row],["]])</f>
        <v>""</v>
      </c>
      <c r="AA9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CUIDADO_PERSONAL/91.png"</v>
      </c>
      <c r="AB94" s="17">
        <v>140</v>
      </c>
      <c r="AC9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{"id":91,"name":"","category":"","price":0,"description":"","image":"images/03. CUIDADO_PERSONAL/91.png","demand":140},</v>
      </c>
      <c r="AD94" t="s">
        <v>16</v>
      </c>
    </row>
    <row r="95" spans="2:30" x14ac:dyDescent="0.3">
      <c r="B95" s="8">
        <f t="shared" si="2"/>
        <v>92</v>
      </c>
      <c r="I95" s="7"/>
      <c r="L95" s="18" t="s">
        <v>271</v>
      </c>
      <c r="M95" s="19" t="s">
        <v>270</v>
      </c>
      <c r="N95" s="18" t="s">
        <v>262</v>
      </c>
      <c r="O95" s="19">
        <f t="shared" si="3"/>
        <v>92</v>
      </c>
      <c r="P95" s="18" t="s">
        <v>17</v>
      </c>
      <c r="Q95" s="19" t="s">
        <v>12</v>
      </c>
      <c r="R95" s="19" t="s">
        <v>11</v>
      </c>
      <c r="S95" s="19" t="s">
        <v>281</v>
      </c>
      <c r="T95" s="19" t="s">
        <v>282</v>
      </c>
      <c r="U95" s="19" t="s">
        <v>15</v>
      </c>
      <c r="V95" s="19">
        <f>Tabla15[[#This Row],["id"]]</f>
        <v>92</v>
      </c>
      <c r="W95" s="19" t="str">
        <f>CONCATENATE(Tabla26[[#This Row],["]],Tabla15[[#This Row],[NOMBRE DEL PRODUCTO]],Tabla26[[#This Row],["]])</f>
        <v>""</v>
      </c>
      <c r="X95" s="19" t="str">
        <f>CONCATENATE(Tabla26[[#This Row],["]],Tabla15[[#This Row],[CATEGORIA]],Tabla26[[#This Row],["]])</f>
        <v>""</v>
      </c>
      <c r="Y95" s="19">
        <f>Tabla15[[#This Row],[DEMANDA (CALIFICA TU PRODCTO DEL 0 AL 100 DONDE 0 ES EL PRODUCTO MENOS VENDIDO Y CERCANOS AL 100 SON LOS MAS VENDIDOS Y LOS QUE QUIERES QUE APAREZCAN EN PRIMERA PANTALLA)]]</f>
        <v>0</v>
      </c>
      <c r="Z95" s="19" t="str">
        <f>CONCATENATE(Tabla26[[#This Row],["]],Tabla15[[#This Row],[DESCRIPCION (breve)]],Tabla26[[#This Row],["]])</f>
        <v>""</v>
      </c>
      <c r="AA9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ELECTRONICOS/92.png"</v>
      </c>
      <c r="AB95" s="19">
        <v>141</v>
      </c>
      <c r="AC9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{"id":92,"name":"","category":"","price":0,"description":"","image":"images/04. ELECTRONICOS/92.png","demand":141},</v>
      </c>
      <c r="AD95" t="s">
        <v>16</v>
      </c>
    </row>
    <row r="96" spans="2:30" x14ac:dyDescent="0.3">
      <c r="B96" s="8">
        <f t="shared" si="2"/>
        <v>93</v>
      </c>
      <c r="I96" s="7"/>
      <c r="L96" s="16" t="s">
        <v>271</v>
      </c>
      <c r="M96" s="17" t="s">
        <v>270</v>
      </c>
      <c r="N96" s="16" t="s">
        <v>260</v>
      </c>
      <c r="O96" s="19">
        <f t="shared" si="3"/>
        <v>93</v>
      </c>
      <c r="P96" s="16" t="s">
        <v>17</v>
      </c>
      <c r="Q96" s="17" t="s">
        <v>12</v>
      </c>
      <c r="R96" s="17" t="s">
        <v>11</v>
      </c>
      <c r="S96" s="17" t="s">
        <v>281</v>
      </c>
      <c r="T96" s="17" t="s">
        <v>282</v>
      </c>
      <c r="U96" s="17" t="s">
        <v>15</v>
      </c>
      <c r="V96" s="17">
        <f>Tabla15[[#This Row],["id"]]</f>
        <v>93</v>
      </c>
      <c r="W96" s="17" t="str">
        <f>CONCATENATE(Tabla26[[#This Row],["]],Tabla15[[#This Row],[NOMBRE DEL PRODUCTO]],Tabla26[[#This Row],["]])</f>
        <v>""</v>
      </c>
      <c r="X96" s="17" t="str">
        <f>CONCATENATE(Tabla26[[#This Row],["]],Tabla15[[#This Row],[CATEGORIA]],Tabla26[[#This Row],["]])</f>
        <v>""</v>
      </c>
      <c r="Y96" s="17">
        <f>Tabla15[[#This Row],[DEMANDA (CALIFICA TU PRODCTO DEL 0 AL 100 DONDE 0 ES EL PRODUCTO MENOS VENDIDO Y CERCANOS AL 100 SON LOS MAS VENDIDOS Y LOS QUE QUIERES QUE APAREZCAN EN PRIMERA PANTALLA)]]</f>
        <v>0</v>
      </c>
      <c r="Z96" s="17" t="str">
        <f>CONCATENATE(Tabla26[[#This Row],["]],Tabla15[[#This Row],[DESCRIPCION (breve)]],Tabla26[[#This Row],["]])</f>
        <v>""</v>
      </c>
      <c r="AA9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ACESORIOS_VEHICULOS/93.png"</v>
      </c>
      <c r="AB96" s="17">
        <v>142</v>
      </c>
      <c r="AC9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{"id":93,"name":"","category":"","price":0,"description":"","image":"images/02. ACESORIOS_VEHICULOS/93.png","demand":142},</v>
      </c>
      <c r="AD96" t="s">
        <v>16</v>
      </c>
    </row>
    <row r="97" spans="2:30" x14ac:dyDescent="0.3">
      <c r="B97" s="8">
        <f t="shared" si="2"/>
        <v>94</v>
      </c>
      <c r="I97" s="7"/>
      <c r="L97" s="18" t="s">
        <v>271</v>
      </c>
      <c r="M97" s="19" t="s">
        <v>270</v>
      </c>
      <c r="N97" s="18" t="s">
        <v>264</v>
      </c>
      <c r="O97" s="19">
        <f t="shared" si="3"/>
        <v>94</v>
      </c>
      <c r="P97" s="18" t="s">
        <v>17</v>
      </c>
      <c r="Q97" s="19" t="s">
        <v>12</v>
      </c>
      <c r="R97" s="19" t="s">
        <v>11</v>
      </c>
      <c r="S97" s="19" t="s">
        <v>281</v>
      </c>
      <c r="T97" s="19" t="s">
        <v>282</v>
      </c>
      <c r="U97" s="19" t="s">
        <v>15</v>
      </c>
      <c r="V97" s="19">
        <f>Tabla15[[#This Row],["id"]]</f>
        <v>94</v>
      </c>
      <c r="W97" s="19" t="str">
        <f>CONCATENATE(Tabla26[[#This Row],["]],Tabla15[[#This Row],[NOMBRE DEL PRODUCTO]],Tabla26[[#This Row],["]])</f>
        <v>""</v>
      </c>
      <c r="X97" s="19" t="str">
        <f>CONCATENATE(Tabla26[[#This Row],["]],Tabla15[[#This Row],[CATEGORIA]],Tabla26[[#This Row],["]])</f>
        <v>""</v>
      </c>
      <c r="Y97" s="19">
        <f>Tabla15[[#This Row],[DEMANDA (CALIFICA TU PRODCTO DEL 0 AL 100 DONDE 0 ES EL PRODUCTO MENOS VENDIDO Y CERCANOS AL 100 SON LOS MAS VENDIDOS Y LOS QUE QUIERES QUE APAREZCAN EN PRIMERA PANTALLA)]]</f>
        <v>0</v>
      </c>
      <c r="Z97" s="19" t="str">
        <f>CONCATENATE(Tabla26[[#This Row],["]],Tabla15[[#This Row],[DESCRIPCION (breve)]],Tabla26[[#This Row],["]])</f>
        <v>""</v>
      </c>
      <c r="AA9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HOGAR/94.png"</v>
      </c>
      <c r="AB97" s="19">
        <v>143</v>
      </c>
      <c r="AC9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{"id":94,"name":"","category":"","price":0,"description":"","image":"images/06. HOGAR/94.png","demand":143},</v>
      </c>
      <c r="AD97" t="s">
        <v>16</v>
      </c>
    </row>
    <row r="98" spans="2:30" x14ac:dyDescent="0.3">
      <c r="B98" s="8">
        <f t="shared" si="2"/>
        <v>95</v>
      </c>
      <c r="I98" s="7"/>
      <c r="L98" s="16" t="s">
        <v>271</v>
      </c>
      <c r="M98" s="17" t="s">
        <v>270</v>
      </c>
      <c r="N98" s="16" t="s">
        <v>264</v>
      </c>
      <c r="O98" s="19">
        <f t="shared" si="3"/>
        <v>95</v>
      </c>
      <c r="P98" s="16" t="s">
        <v>17</v>
      </c>
      <c r="Q98" s="17" t="s">
        <v>12</v>
      </c>
      <c r="R98" s="17" t="s">
        <v>11</v>
      </c>
      <c r="S98" s="17" t="s">
        <v>281</v>
      </c>
      <c r="T98" s="17" t="s">
        <v>282</v>
      </c>
      <c r="U98" s="17" t="s">
        <v>15</v>
      </c>
      <c r="V98" s="17">
        <f>Tabla15[[#This Row],["id"]]</f>
        <v>95</v>
      </c>
      <c r="W98" s="17" t="str">
        <f>CONCATENATE(Tabla26[[#This Row],["]],Tabla15[[#This Row],[NOMBRE DEL PRODUCTO]],Tabla26[[#This Row],["]])</f>
        <v>""</v>
      </c>
      <c r="X98" s="17" t="str">
        <f>CONCATENATE(Tabla26[[#This Row],["]],Tabla15[[#This Row],[CATEGORIA]],Tabla26[[#This Row],["]])</f>
        <v>""</v>
      </c>
      <c r="Y98" s="17">
        <f>Tabla15[[#This Row],[DEMANDA (CALIFICA TU PRODCTO DEL 0 AL 100 DONDE 0 ES EL PRODUCTO MENOS VENDIDO Y CERCANOS AL 100 SON LOS MAS VENDIDOS Y LOS QUE QUIERES QUE APAREZCAN EN PRIMERA PANTALLA)]]</f>
        <v>0</v>
      </c>
      <c r="Z98" s="17" t="str">
        <f>CONCATENATE(Tabla26[[#This Row],["]],Tabla15[[#This Row],[DESCRIPCION (breve)]],Tabla26[[#This Row],["]])</f>
        <v>""</v>
      </c>
      <c r="AA9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HOGAR/95.png"</v>
      </c>
      <c r="AB98" s="17">
        <v>144</v>
      </c>
      <c r="AC9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{"id":95,"name":"","category":"","price":0,"description":"","image":"images/06. HOGAR/95.png","demand":144},</v>
      </c>
      <c r="AD98" t="s">
        <v>16</v>
      </c>
    </row>
    <row r="99" spans="2:30" x14ac:dyDescent="0.3">
      <c r="B99" s="8">
        <f t="shared" si="2"/>
        <v>96</v>
      </c>
      <c r="I99" s="7"/>
      <c r="L99" s="18" t="s">
        <v>271</v>
      </c>
      <c r="M99" s="19" t="s">
        <v>270</v>
      </c>
      <c r="N99" s="18" t="s">
        <v>264</v>
      </c>
      <c r="O99" s="19">
        <f t="shared" si="3"/>
        <v>96</v>
      </c>
      <c r="P99" s="18" t="s">
        <v>17</v>
      </c>
      <c r="Q99" s="19" t="s">
        <v>12</v>
      </c>
      <c r="R99" s="19" t="s">
        <v>11</v>
      </c>
      <c r="S99" s="19" t="s">
        <v>281</v>
      </c>
      <c r="T99" s="19" t="s">
        <v>282</v>
      </c>
      <c r="U99" s="19" t="s">
        <v>15</v>
      </c>
      <c r="V99" s="19">
        <f>Tabla15[[#This Row],["id"]]</f>
        <v>96</v>
      </c>
      <c r="W99" s="19" t="str">
        <f>CONCATENATE(Tabla26[[#This Row],["]],Tabla15[[#This Row],[NOMBRE DEL PRODUCTO]],Tabla26[[#This Row],["]])</f>
        <v>""</v>
      </c>
      <c r="X99" s="19" t="str">
        <f>CONCATENATE(Tabla26[[#This Row],["]],Tabla15[[#This Row],[CATEGORIA]],Tabla26[[#This Row],["]])</f>
        <v>""</v>
      </c>
      <c r="Y99" s="19">
        <f>Tabla15[[#This Row],[DEMANDA (CALIFICA TU PRODCTO DEL 0 AL 100 DONDE 0 ES EL PRODUCTO MENOS VENDIDO Y CERCANOS AL 100 SON LOS MAS VENDIDOS Y LOS QUE QUIERES QUE APAREZCAN EN PRIMERA PANTALLA)]]</f>
        <v>0</v>
      </c>
      <c r="Z99" s="19" t="str">
        <f>CONCATENATE(Tabla26[[#This Row],["]],Tabla15[[#This Row],[DESCRIPCION (breve)]],Tabla26[[#This Row],["]])</f>
        <v>""</v>
      </c>
      <c r="AA9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HOGAR/96.png"</v>
      </c>
      <c r="AB99" s="19">
        <v>145</v>
      </c>
      <c r="AC9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{"id":96,"name":"","category":"","price":0,"description":"","image":"images/06. HOGAR/96.png","demand":145},</v>
      </c>
      <c r="AD99" t="s">
        <v>16</v>
      </c>
    </row>
    <row r="100" spans="2:30" x14ac:dyDescent="0.3">
      <c r="B100" s="8">
        <f t="shared" si="2"/>
        <v>97</v>
      </c>
      <c r="I100" s="7"/>
      <c r="L100" s="16" t="s">
        <v>271</v>
      </c>
      <c r="M100" s="17" t="s">
        <v>270</v>
      </c>
      <c r="N100" s="16" t="s">
        <v>261</v>
      </c>
      <c r="O100" s="19">
        <f t="shared" si="3"/>
        <v>97</v>
      </c>
      <c r="P100" s="16" t="s">
        <v>17</v>
      </c>
      <c r="Q100" s="17" t="s">
        <v>12</v>
      </c>
      <c r="R100" s="17" t="s">
        <v>11</v>
      </c>
      <c r="S100" s="17" t="s">
        <v>281</v>
      </c>
      <c r="T100" s="17" t="s">
        <v>282</v>
      </c>
      <c r="U100" s="17" t="s">
        <v>15</v>
      </c>
      <c r="V100" s="17">
        <f>Tabla15[[#This Row],["id"]]</f>
        <v>97</v>
      </c>
      <c r="W100" s="17" t="str">
        <f>CONCATENATE(Tabla26[[#This Row],["]],Tabla15[[#This Row],[NOMBRE DEL PRODUCTO]],Tabla26[[#This Row],["]])</f>
        <v>""</v>
      </c>
      <c r="X100" s="17" t="str">
        <f>CONCATENATE(Tabla26[[#This Row],["]],Tabla15[[#This Row],[CATEGORIA]],Tabla26[[#This Row],["]])</f>
        <v>""</v>
      </c>
      <c r="Y100" s="17">
        <f>Tabla15[[#This Row],[DEMANDA (CALIFICA TU PRODCTO DEL 0 AL 100 DONDE 0 ES EL PRODUCTO MENOS VENDIDO Y CERCANOS AL 100 SON LOS MAS VENDIDOS Y LOS QUE QUIERES QUE APAREZCAN EN PRIMERA PANTALLA)]]</f>
        <v>0</v>
      </c>
      <c r="Z100" s="17" t="str">
        <f>CONCATENATE(Tabla26[[#This Row],["]],Tabla15[[#This Row],[DESCRIPCION (breve)]],Tabla26[[#This Row],["]])</f>
        <v>""</v>
      </c>
      <c r="AA10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CUIDADO_PERSONAL/97.png"</v>
      </c>
      <c r="AB100" s="17">
        <v>146</v>
      </c>
      <c r="AC10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{"id":97,"name":"","category":"","price":0,"description":"","image":"images/03. CUIDADO_PERSONAL/97.png","demand":146},</v>
      </c>
      <c r="AD100" t="s">
        <v>16</v>
      </c>
    </row>
    <row r="101" spans="2:30" x14ac:dyDescent="0.3">
      <c r="B101" s="8">
        <f t="shared" si="2"/>
        <v>98</v>
      </c>
      <c r="I101" s="7"/>
      <c r="L101" s="18" t="s">
        <v>271</v>
      </c>
      <c r="M101" s="19" t="s">
        <v>270</v>
      </c>
      <c r="N101" s="18" t="s">
        <v>262</v>
      </c>
      <c r="O101" s="19">
        <f t="shared" si="3"/>
        <v>98</v>
      </c>
      <c r="P101" s="18" t="s">
        <v>17</v>
      </c>
      <c r="Q101" s="19" t="s">
        <v>12</v>
      </c>
      <c r="R101" s="19" t="s">
        <v>11</v>
      </c>
      <c r="S101" s="19" t="s">
        <v>281</v>
      </c>
      <c r="T101" s="19" t="s">
        <v>282</v>
      </c>
      <c r="U101" s="19" t="s">
        <v>15</v>
      </c>
      <c r="V101" s="19">
        <f>Tabla15[[#This Row],["id"]]</f>
        <v>98</v>
      </c>
      <c r="W101" s="19" t="str">
        <f>CONCATENATE(Tabla26[[#This Row],["]],Tabla15[[#This Row],[NOMBRE DEL PRODUCTO]],Tabla26[[#This Row],["]])</f>
        <v>""</v>
      </c>
      <c r="X101" s="19" t="str">
        <f>CONCATENATE(Tabla26[[#This Row],["]],Tabla15[[#This Row],[CATEGORIA]],Tabla26[[#This Row],["]])</f>
        <v>""</v>
      </c>
      <c r="Y101" s="19">
        <f>Tabla15[[#This Row],[DEMANDA (CALIFICA TU PRODCTO DEL 0 AL 100 DONDE 0 ES EL PRODUCTO MENOS VENDIDO Y CERCANOS AL 100 SON LOS MAS VENDIDOS Y LOS QUE QUIERES QUE APAREZCAN EN PRIMERA PANTALLA)]]</f>
        <v>0</v>
      </c>
      <c r="Z101" s="19" t="str">
        <f>CONCATENATE(Tabla26[[#This Row],["]],Tabla15[[#This Row],[DESCRIPCION (breve)]],Tabla26[[#This Row],["]])</f>
        <v>""</v>
      </c>
      <c r="AA10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ELECTRONICOS/98.png"</v>
      </c>
      <c r="AB101" s="19">
        <v>147</v>
      </c>
      <c r="AC10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{"id":98,"name":"","category":"","price":0,"description":"","image":"images/04. ELECTRONICOS/98.png","demand":147},</v>
      </c>
      <c r="AD101" t="s">
        <v>16</v>
      </c>
    </row>
    <row r="102" spans="2:30" x14ac:dyDescent="0.3">
      <c r="B102" s="8">
        <f t="shared" si="2"/>
        <v>99</v>
      </c>
      <c r="I102" s="7"/>
      <c r="L102" s="16" t="s">
        <v>271</v>
      </c>
      <c r="M102" s="17" t="s">
        <v>270</v>
      </c>
      <c r="N102" s="16" t="s">
        <v>262</v>
      </c>
      <c r="O102" s="19">
        <f t="shared" si="3"/>
        <v>99</v>
      </c>
      <c r="P102" s="16" t="s">
        <v>17</v>
      </c>
      <c r="Q102" s="17" t="s">
        <v>12</v>
      </c>
      <c r="R102" s="17" t="s">
        <v>11</v>
      </c>
      <c r="S102" s="17" t="s">
        <v>281</v>
      </c>
      <c r="T102" s="17" t="s">
        <v>282</v>
      </c>
      <c r="U102" s="17" t="s">
        <v>15</v>
      </c>
      <c r="V102" s="17">
        <f>Tabla15[[#This Row],["id"]]</f>
        <v>99</v>
      </c>
      <c r="W102" s="17" t="str">
        <f>CONCATENATE(Tabla26[[#This Row],["]],Tabla15[[#This Row],[NOMBRE DEL PRODUCTO]],Tabla26[[#This Row],["]])</f>
        <v>""</v>
      </c>
      <c r="X102" s="17" t="str">
        <f>CONCATENATE(Tabla26[[#This Row],["]],Tabla15[[#This Row],[CATEGORIA]],Tabla26[[#This Row],["]])</f>
        <v>""</v>
      </c>
      <c r="Y102" s="17">
        <f>Tabla15[[#This Row],[DEMANDA (CALIFICA TU PRODCTO DEL 0 AL 100 DONDE 0 ES EL PRODUCTO MENOS VENDIDO Y CERCANOS AL 100 SON LOS MAS VENDIDOS Y LOS QUE QUIERES QUE APAREZCAN EN PRIMERA PANTALLA)]]</f>
        <v>0</v>
      </c>
      <c r="Z102" s="17" t="str">
        <f>CONCATENATE(Tabla26[[#This Row],["]],Tabla15[[#This Row],[DESCRIPCION (breve)]],Tabla26[[#This Row],["]])</f>
        <v>""</v>
      </c>
      <c r="AA10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ELECTRONICOS/99.png"</v>
      </c>
      <c r="AB102" s="17">
        <v>148</v>
      </c>
      <c r="AC10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{"id":99,"name":"","category":"","price":0,"description":"","image":"images/04. ELECTRONICOS/99.png","demand":148},</v>
      </c>
      <c r="AD102" t="s">
        <v>16</v>
      </c>
    </row>
    <row r="103" spans="2:30" x14ac:dyDescent="0.3">
      <c r="B103" s="8">
        <f t="shared" si="2"/>
        <v>100</v>
      </c>
      <c r="I103" s="7"/>
      <c r="L103" s="18" t="s">
        <v>271</v>
      </c>
      <c r="M103" s="19" t="s">
        <v>270</v>
      </c>
      <c r="N103" s="18" t="s">
        <v>262</v>
      </c>
      <c r="O103" s="19">
        <f t="shared" si="3"/>
        <v>100</v>
      </c>
      <c r="P103" s="18" t="s">
        <v>17</v>
      </c>
      <c r="Q103" s="19" t="s">
        <v>12</v>
      </c>
      <c r="R103" s="19" t="s">
        <v>11</v>
      </c>
      <c r="S103" s="19" t="s">
        <v>281</v>
      </c>
      <c r="T103" s="19" t="s">
        <v>282</v>
      </c>
      <c r="U103" s="19" t="s">
        <v>15</v>
      </c>
      <c r="V103" s="19">
        <f>Tabla15[[#This Row],["id"]]</f>
        <v>100</v>
      </c>
      <c r="W103" s="19" t="str">
        <f>CONCATENATE(Tabla26[[#This Row],["]],Tabla15[[#This Row],[NOMBRE DEL PRODUCTO]],Tabla26[[#This Row],["]])</f>
        <v>""</v>
      </c>
      <c r="X103" s="19" t="str">
        <f>CONCATENATE(Tabla26[[#This Row],["]],Tabla15[[#This Row],[CATEGORIA]],Tabla26[[#This Row],["]])</f>
        <v>""</v>
      </c>
      <c r="Y103" s="19">
        <f>Tabla15[[#This Row],[DEMANDA (CALIFICA TU PRODCTO DEL 0 AL 100 DONDE 0 ES EL PRODUCTO MENOS VENDIDO Y CERCANOS AL 100 SON LOS MAS VENDIDOS Y LOS QUE QUIERES QUE APAREZCAN EN PRIMERA PANTALLA)]]</f>
        <v>0</v>
      </c>
      <c r="Z103" s="19" t="str">
        <f>CONCATENATE(Tabla26[[#This Row],["]],Tabla15[[#This Row],[DESCRIPCION (breve)]],Tabla26[[#This Row],["]])</f>
        <v>""</v>
      </c>
      <c r="AA10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ELECTRONICOS/100.png"</v>
      </c>
      <c r="AB103" s="19">
        <v>149</v>
      </c>
      <c r="AC10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{"id":100,"name":"","category":"","price":0,"description":"","image":"images/04. ELECTRONICOS/100.png","demand":149},</v>
      </c>
      <c r="AD103" t="s">
        <v>16</v>
      </c>
    </row>
    <row r="104" spans="2:30" x14ac:dyDescent="0.3">
      <c r="B104" s="8">
        <f t="shared" si="2"/>
        <v>101</v>
      </c>
      <c r="I104" s="7"/>
      <c r="L104" s="16" t="s">
        <v>271</v>
      </c>
      <c r="M104" s="17" t="s">
        <v>270</v>
      </c>
      <c r="N104" s="16" t="s">
        <v>259</v>
      </c>
      <c r="O104" s="19">
        <f t="shared" si="3"/>
        <v>101</v>
      </c>
      <c r="P104" s="16" t="s">
        <v>17</v>
      </c>
      <c r="Q104" s="17" t="s">
        <v>12</v>
      </c>
      <c r="R104" s="17" t="s">
        <v>11</v>
      </c>
      <c r="S104" s="17" t="s">
        <v>281</v>
      </c>
      <c r="T104" s="17" t="s">
        <v>282</v>
      </c>
      <c r="U104" s="17" t="s">
        <v>15</v>
      </c>
      <c r="V104" s="17">
        <f>Tabla15[[#This Row],["id"]]</f>
        <v>101</v>
      </c>
      <c r="W104" s="17" t="str">
        <f>CONCATENATE(Tabla26[[#This Row],["]],Tabla15[[#This Row],[NOMBRE DEL PRODUCTO]],Tabla26[[#This Row],["]])</f>
        <v>""</v>
      </c>
      <c r="X104" s="17" t="str">
        <f>CONCATENATE(Tabla26[[#This Row],["]],Tabla15[[#This Row],[CATEGORIA]],Tabla26[[#This Row],["]])</f>
        <v>""</v>
      </c>
      <c r="Y104" s="17">
        <f>Tabla15[[#This Row],[DEMANDA (CALIFICA TU PRODCTO DEL 0 AL 100 DONDE 0 ES EL PRODUCTO MENOS VENDIDO Y CERCANOS AL 100 SON LOS MAS VENDIDOS Y LOS QUE QUIERES QUE APAREZCAN EN PRIMERA PANTALLA)]]</f>
        <v>0</v>
      </c>
      <c r="Z104" s="17" t="str">
        <f>CONCATENATE(Tabla26[[#This Row],["]],Tabla15[[#This Row],[DESCRIPCION (breve)]],Tabla26[[#This Row],["]])</f>
        <v>""</v>
      </c>
      <c r="AA10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"images/01. ACCESORIO_PERSONAL/101.png"</v>
      </c>
      <c r="AB104" s="17">
        <v>150</v>
      </c>
      <c r="AC10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{"id":101,"name":"","category":"","price":0,"description":"","image":"images/01. ACCESORIO_PERSONAL/101.png","demand":150},</v>
      </c>
      <c r="AD104" t="s">
        <v>16</v>
      </c>
    </row>
    <row r="105" spans="2:30" x14ac:dyDescent="0.3">
      <c r="B105" s="8">
        <f t="shared" si="2"/>
        <v>102</v>
      </c>
      <c r="I105" s="7"/>
      <c r="L105" s="18" t="s">
        <v>271</v>
      </c>
      <c r="M105" s="19" t="s">
        <v>270</v>
      </c>
      <c r="N105" s="18" t="s">
        <v>264</v>
      </c>
      <c r="O105" s="19">
        <f t="shared" si="3"/>
        <v>102</v>
      </c>
      <c r="P105" s="18" t="s">
        <v>17</v>
      </c>
      <c r="Q105" s="19" t="s">
        <v>12</v>
      </c>
      <c r="R105" s="19" t="s">
        <v>11</v>
      </c>
      <c r="S105" s="19" t="s">
        <v>281</v>
      </c>
      <c r="T105" s="19" t="s">
        <v>282</v>
      </c>
      <c r="U105" s="19" t="s">
        <v>15</v>
      </c>
      <c r="V105" s="19">
        <f>Tabla15[[#This Row],["id"]]</f>
        <v>102</v>
      </c>
      <c r="W105" s="19" t="str">
        <f>CONCATENATE(Tabla26[[#This Row],["]],Tabla15[[#This Row],[NOMBRE DEL PRODUCTO]],Tabla26[[#This Row],["]])</f>
        <v>""</v>
      </c>
      <c r="X105" s="19" t="str">
        <f>CONCATENATE(Tabla26[[#This Row],["]],Tabla15[[#This Row],[CATEGORIA]],Tabla26[[#This Row],["]])</f>
        <v>""</v>
      </c>
      <c r="Y105" s="19">
        <f>Tabla15[[#This Row],[DEMANDA (CALIFICA TU PRODCTO DEL 0 AL 100 DONDE 0 ES EL PRODUCTO MENOS VENDIDO Y CERCANOS AL 100 SON LOS MAS VENDIDOS Y LOS QUE QUIERES QUE APAREZCAN EN PRIMERA PANTALLA)]]</f>
        <v>0</v>
      </c>
      <c r="Z105" s="19" t="str">
        <f>CONCATENATE(Tabla26[[#This Row],["]],Tabla15[[#This Row],[DESCRIPCION (breve)]],Tabla26[[#This Row],["]])</f>
        <v>""</v>
      </c>
      <c r="AA10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HOGAR/102.png"</v>
      </c>
      <c r="AB105" s="19">
        <v>151</v>
      </c>
      <c r="AC10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{"id":102,"name":"","category":"","price":0,"description":"","image":"images/06. HOGAR/102.png","demand":151},</v>
      </c>
      <c r="AD105" t="s">
        <v>16</v>
      </c>
    </row>
    <row r="106" spans="2:30" x14ac:dyDescent="0.3">
      <c r="B106" s="8">
        <f t="shared" si="2"/>
        <v>103</v>
      </c>
      <c r="I106" s="7"/>
      <c r="L106" s="16" t="s">
        <v>271</v>
      </c>
      <c r="M106" s="17" t="s">
        <v>270</v>
      </c>
      <c r="N106" s="16" t="s">
        <v>266</v>
      </c>
      <c r="O106" s="19">
        <f t="shared" si="3"/>
        <v>103</v>
      </c>
      <c r="P106" s="16" t="s">
        <v>17</v>
      </c>
      <c r="Q106" s="17" t="s">
        <v>12</v>
      </c>
      <c r="R106" s="17" t="s">
        <v>11</v>
      </c>
      <c r="S106" s="17" t="s">
        <v>281</v>
      </c>
      <c r="T106" s="17" t="s">
        <v>282</v>
      </c>
      <c r="U106" s="17" t="s">
        <v>15</v>
      </c>
      <c r="V106" s="17">
        <f>Tabla15[[#This Row],["id"]]</f>
        <v>103</v>
      </c>
      <c r="W106" s="17" t="str">
        <f>CONCATENATE(Tabla26[[#This Row],["]],Tabla15[[#This Row],[NOMBRE DEL PRODUCTO]],Tabla26[[#This Row],["]])</f>
        <v>""</v>
      </c>
      <c r="X106" s="17" t="str">
        <f>CONCATENATE(Tabla26[[#This Row],["]],Tabla15[[#This Row],[CATEGORIA]],Tabla26[[#This Row],["]])</f>
        <v>""</v>
      </c>
      <c r="Y106" s="17">
        <f>Tabla15[[#This Row],[DEMANDA (CALIFICA TU PRODCTO DEL 0 AL 100 DONDE 0 ES EL PRODUCTO MENOS VENDIDO Y CERCANOS AL 100 SON LOS MAS VENDIDOS Y LOS QUE QUIERES QUE APAREZCAN EN PRIMERA PANTALLA)]]</f>
        <v>0</v>
      </c>
      <c r="Z106" s="17" t="str">
        <f>CONCATENATE(Tabla26[[#This Row],["]],Tabla15[[#This Row],[DESCRIPCION (breve)]],Tabla26[[#This Row],["]])</f>
        <v>""</v>
      </c>
      <c r="AA10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NIÑOS/103.png"</v>
      </c>
      <c r="AB106" s="17">
        <v>152</v>
      </c>
      <c r="AC10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{"id":103,"name":"","category":"","price":0,"description":"","image":"images/08. NIÑOS/103.png","demand":152},</v>
      </c>
      <c r="AD106" t="s">
        <v>16</v>
      </c>
    </row>
    <row r="107" spans="2:30" x14ac:dyDescent="0.3">
      <c r="B107" s="8">
        <f t="shared" si="2"/>
        <v>104</v>
      </c>
      <c r="I107" s="7"/>
      <c r="L107" s="18" t="s">
        <v>271</v>
      </c>
      <c r="M107" s="19" t="s">
        <v>270</v>
      </c>
      <c r="N107" s="18" t="s">
        <v>264</v>
      </c>
      <c r="O107" s="19">
        <f t="shared" si="3"/>
        <v>104</v>
      </c>
      <c r="P107" s="18" t="s">
        <v>17</v>
      </c>
      <c r="Q107" s="19" t="s">
        <v>12</v>
      </c>
      <c r="R107" s="19" t="s">
        <v>11</v>
      </c>
      <c r="S107" s="19" t="s">
        <v>281</v>
      </c>
      <c r="T107" s="19" t="s">
        <v>282</v>
      </c>
      <c r="U107" s="19" t="s">
        <v>15</v>
      </c>
      <c r="V107" s="19">
        <f>Tabla15[[#This Row],["id"]]</f>
        <v>104</v>
      </c>
      <c r="W107" s="19" t="str">
        <f>CONCATENATE(Tabla26[[#This Row],["]],Tabla15[[#This Row],[NOMBRE DEL PRODUCTO]],Tabla26[[#This Row],["]])</f>
        <v>""</v>
      </c>
      <c r="X107" s="19" t="str">
        <f>CONCATENATE(Tabla26[[#This Row],["]],Tabla15[[#This Row],[CATEGORIA]],Tabla26[[#This Row],["]])</f>
        <v>""</v>
      </c>
      <c r="Y107" s="19">
        <f>Tabla15[[#This Row],[DEMANDA (CALIFICA TU PRODCTO DEL 0 AL 100 DONDE 0 ES EL PRODUCTO MENOS VENDIDO Y CERCANOS AL 100 SON LOS MAS VENDIDOS Y LOS QUE QUIERES QUE APAREZCAN EN PRIMERA PANTALLA)]]</f>
        <v>0</v>
      </c>
      <c r="Z107" s="19" t="str">
        <f>CONCATENATE(Tabla26[[#This Row],["]],Tabla15[[#This Row],[DESCRIPCION (breve)]],Tabla26[[#This Row],["]])</f>
        <v>""</v>
      </c>
      <c r="AA10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HOGAR/104.png"</v>
      </c>
      <c r="AB107" s="19">
        <v>153</v>
      </c>
      <c r="AC10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{"id":104,"name":"","category":"","price":0,"description":"","image":"images/06. HOGAR/104.png","demand":153},</v>
      </c>
      <c r="AD107" t="s">
        <v>16</v>
      </c>
    </row>
    <row r="108" spans="2:30" s="11" customFormat="1" x14ac:dyDescent="0.3">
      <c r="B108" s="8">
        <f t="shared" si="2"/>
        <v>105</v>
      </c>
      <c r="I108" s="7"/>
      <c r="J108" s="15"/>
      <c r="K108" s="15"/>
      <c r="L108" s="16" t="s">
        <v>271</v>
      </c>
      <c r="M108" s="17" t="s">
        <v>270</v>
      </c>
      <c r="N108" s="16" t="s">
        <v>262</v>
      </c>
      <c r="O108" s="19">
        <f t="shared" si="3"/>
        <v>105</v>
      </c>
      <c r="P108" s="20" t="s">
        <v>17</v>
      </c>
      <c r="Q108" s="17" t="s">
        <v>12</v>
      </c>
      <c r="R108" s="17" t="s">
        <v>11</v>
      </c>
      <c r="S108" s="17" t="s">
        <v>281</v>
      </c>
      <c r="T108" s="17" t="s">
        <v>282</v>
      </c>
      <c r="U108" s="17" t="s">
        <v>15</v>
      </c>
      <c r="V108" s="17">
        <f>Tabla15[[#This Row],["id"]]</f>
        <v>105</v>
      </c>
      <c r="W108" s="17" t="str">
        <f>CONCATENATE(Tabla26[[#This Row],["]],Tabla15[[#This Row],[NOMBRE DEL PRODUCTO]],Tabla26[[#This Row],["]])</f>
        <v>""</v>
      </c>
      <c r="X108" s="17" t="str">
        <f>CONCATENATE(Tabla26[[#This Row],["]],Tabla15[[#This Row],[CATEGORIA]],Tabla26[[#This Row],["]])</f>
        <v>""</v>
      </c>
      <c r="Y108" s="17">
        <f>Tabla15[[#This Row],[DEMANDA (CALIFICA TU PRODCTO DEL 0 AL 100 DONDE 0 ES EL PRODUCTO MENOS VENDIDO Y CERCANOS AL 100 SON LOS MAS VENDIDOS Y LOS QUE QUIERES QUE APAREZCAN EN PRIMERA PANTALLA)]]</f>
        <v>0</v>
      </c>
      <c r="Z108" s="17" t="str">
        <f>CONCATENATE(Tabla26[[#This Row],["]],Tabla15[[#This Row],[DESCRIPCION (breve)]],Tabla26[[#This Row],["]])</f>
        <v>""</v>
      </c>
      <c r="AA10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ELECTRONICOS/105.png"</v>
      </c>
      <c r="AB108" s="17">
        <v>200</v>
      </c>
      <c r="AC10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{"id":105,"name":"","category":"","price":0,"description":"","image":"images/04. ELECTRONICOS/105.png","demand":200},</v>
      </c>
      <c r="AD108" t="s">
        <v>16</v>
      </c>
    </row>
    <row r="109" spans="2:30" x14ac:dyDescent="0.3">
      <c r="B109" s="8">
        <f t="shared" si="2"/>
        <v>106</v>
      </c>
      <c r="E109" s="12"/>
      <c r="F109" s="12"/>
      <c r="G109" s="12"/>
      <c r="H109" s="12"/>
      <c r="I109" s="7"/>
      <c r="L109" s="18" t="s">
        <v>271</v>
      </c>
      <c r="M109" s="19" t="s">
        <v>270</v>
      </c>
      <c r="N109" s="18" t="s">
        <v>261</v>
      </c>
      <c r="O109" s="19">
        <f t="shared" si="3"/>
        <v>106</v>
      </c>
      <c r="P109" s="18" t="s">
        <v>17</v>
      </c>
      <c r="Q109" s="19" t="s">
        <v>12</v>
      </c>
      <c r="R109" s="19" t="s">
        <v>11</v>
      </c>
      <c r="S109" s="19" t="s">
        <v>281</v>
      </c>
      <c r="T109" s="19" t="s">
        <v>282</v>
      </c>
      <c r="U109" s="19" t="s">
        <v>15</v>
      </c>
      <c r="V109" s="19">
        <f>Tabla15[[#This Row],["id"]]</f>
        <v>106</v>
      </c>
      <c r="W109" s="19" t="str">
        <f>CONCATENATE(Tabla26[[#This Row],["]],Tabla15[[#This Row],[NOMBRE DEL PRODUCTO]],Tabla26[[#This Row],["]])</f>
        <v>""</v>
      </c>
      <c r="X109" s="19" t="str">
        <f>CONCATENATE(Tabla26[[#This Row],["]],Tabla15[[#This Row],[CATEGORIA]],Tabla26[[#This Row],["]])</f>
        <v>""</v>
      </c>
      <c r="Y109" s="19">
        <f>Tabla15[[#This Row],[DEMANDA (CALIFICA TU PRODCTO DEL 0 AL 100 DONDE 0 ES EL PRODUCTO MENOS VENDIDO Y CERCANOS AL 100 SON LOS MAS VENDIDOS Y LOS QUE QUIERES QUE APAREZCAN EN PRIMERA PANTALLA)]]</f>
        <v>0</v>
      </c>
      <c r="Z109" s="19" t="str">
        <f>CONCATENATE(Tabla26[[#This Row],["]],Tabla15[[#This Row],[DESCRIPCION (breve)]],Tabla26[[#This Row],["]])</f>
        <v>""</v>
      </c>
      <c r="AA10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CUIDADO_PERSONAL/106.png"</v>
      </c>
      <c r="AB109" s="19">
        <v>80</v>
      </c>
      <c r="AC10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{"id":106,"name":"","category":"","price":0,"description":"","image":"images/03. CUIDADO_PERSONAL/106.png","demand":80},</v>
      </c>
      <c r="AD109" t="s">
        <v>16</v>
      </c>
    </row>
    <row r="110" spans="2:30" x14ac:dyDescent="0.3">
      <c r="B110" s="8">
        <f t="shared" si="2"/>
        <v>107</v>
      </c>
      <c r="I110" s="7"/>
      <c r="L110" s="16" t="s">
        <v>271</v>
      </c>
      <c r="M110" s="17" t="s">
        <v>270</v>
      </c>
      <c r="N110" s="16" t="s">
        <v>263</v>
      </c>
      <c r="O110" s="19">
        <f t="shared" si="3"/>
        <v>107</v>
      </c>
      <c r="P110" s="16" t="s">
        <v>17</v>
      </c>
      <c r="Q110" s="17" t="s">
        <v>12</v>
      </c>
      <c r="R110" s="17" t="s">
        <v>11</v>
      </c>
      <c r="S110" s="17" t="s">
        <v>281</v>
      </c>
      <c r="T110" s="17" t="s">
        <v>282</v>
      </c>
      <c r="U110" s="17" t="s">
        <v>15</v>
      </c>
      <c r="V110" s="17">
        <f>Tabla15[[#This Row],["id"]]</f>
        <v>107</v>
      </c>
      <c r="W110" s="17" t="str">
        <f>CONCATENATE(Tabla26[[#This Row],["]],Tabla15[[#This Row],[NOMBRE DEL PRODUCTO]],Tabla26[[#This Row],["]])</f>
        <v>""</v>
      </c>
      <c r="X110" s="17" t="str">
        <f>CONCATENATE(Tabla26[[#This Row],["]],Tabla15[[#This Row],[CATEGORIA]],Tabla26[[#This Row],["]])</f>
        <v>""</v>
      </c>
      <c r="Y110" s="17">
        <f>Tabla15[[#This Row],[DEMANDA (CALIFICA TU PRODCTO DEL 0 AL 100 DONDE 0 ES EL PRODUCTO MENOS VENDIDO Y CERCANOS AL 100 SON LOS MAS VENDIDOS Y LOS QUE QUIERES QUE APAREZCAN EN PRIMERA PANTALLA)]]</f>
        <v>0</v>
      </c>
      <c r="Z110" s="17" t="str">
        <f>CONCATENATE(Tabla26[[#This Row],["]],Tabla15[[#This Row],[DESCRIPCION (breve)]],Tabla26[[#This Row],["]])</f>
        <v>""</v>
      </c>
      <c r="AA11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HERRAMIENTAS/107.png"</v>
      </c>
      <c r="AB110" s="17">
        <v>81</v>
      </c>
      <c r="AC11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{"id":107,"name":"","category":"","price":0,"description":"","image":"images/05. HERRAMIENTAS/107.png","demand":81},</v>
      </c>
      <c r="AD110" t="s">
        <v>16</v>
      </c>
    </row>
    <row r="111" spans="2:30" x14ac:dyDescent="0.3">
      <c r="B111" s="8">
        <f t="shared" si="2"/>
        <v>108</v>
      </c>
      <c r="I111" s="7"/>
      <c r="L111" s="18" t="s">
        <v>271</v>
      </c>
      <c r="M111" s="19" t="s">
        <v>270</v>
      </c>
      <c r="N111" s="18" t="s">
        <v>262</v>
      </c>
      <c r="O111" s="19">
        <f t="shared" si="3"/>
        <v>108</v>
      </c>
      <c r="P111" s="18" t="s">
        <v>17</v>
      </c>
      <c r="Q111" s="19" t="s">
        <v>12</v>
      </c>
      <c r="R111" s="19" t="s">
        <v>11</v>
      </c>
      <c r="S111" s="19" t="s">
        <v>281</v>
      </c>
      <c r="T111" s="19" t="s">
        <v>282</v>
      </c>
      <c r="U111" s="19" t="s">
        <v>15</v>
      </c>
      <c r="V111" s="19">
        <f>Tabla15[[#This Row],["id"]]</f>
        <v>108</v>
      </c>
      <c r="W111" s="19" t="str">
        <f>CONCATENATE(Tabla26[[#This Row],["]],Tabla15[[#This Row],[NOMBRE DEL PRODUCTO]],Tabla26[[#This Row],["]])</f>
        <v>""</v>
      </c>
      <c r="X111" s="19" t="str">
        <f>CONCATENATE(Tabla26[[#This Row],["]],Tabla15[[#This Row],[CATEGORIA]],Tabla26[[#This Row],["]])</f>
        <v>""</v>
      </c>
      <c r="Y111" s="19">
        <f>Tabla15[[#This Row],[DEMANDA (CALIFICA TU PRODCTO DEL 0 AL 100 DONDE 0 ES EL PRODUCTO MENOS VENDIDO Y CERCANOS AL 100 SON LOS MAS VENDIDOS Y LOS QUE QUIERES QUE APAREZCAN EN PRIMERA PANTALLA)]]</f>
        <v>0</v>
      </c>
      <c r="Z111" s="19" t="str">
        <f>CONCATENATE(Tabla26[[#This Row],["]],Tabla15[[#This Row],[DESCRIPCION (breve)]],Tabla26[[#This Row],["]])</f>
        <v>""</v>
      </c>
      <c r="AA11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ELECTRONICOS/108.png"</v>
      </c>
      <c r="AB111" s="19">
        <v>82</v>
      </c>
      <c r="AC11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{"id":108,"name":"","category":"","price":0,"description":"","image":"images/04. ELECTRONICOS/108.png","demand":82},</v>
      </c>
      <c r="AD111" t="s">
        <v>16</v>
      </c>
    </row>
    <row r="112" spans="2:30" x14ac:dyDescent="0.3">
      <c r="B112" s="8">
        <f t="shared" si="2"/>
        <v>109</v>
      </c>
      <c r="I112" s="7"/>
      <c r="L112" s="16" t="s">
        <v>271</v>
      </c>
      <c r="M112" s="17" t="s">
        <v>270</v>
      </c>
      <c r="N112" s="16" t="s">
        <v>264</v>
      </c>
      <c r="O112" s="19">
        <f t="shared" si="3"/>
        <v>109</v>
      </c>
      <c r="P112" s="16" t="s">
        <v>17</v>
      </c>
      <c r="Q112" s="17" t="s">
        <v>12</v>
      </c>
      <c r="R112" s="17" t="s">
        <v>11</v>
      </c>
      <c r="S112" s="17" t="s">
        <v>281</v>
      </c>
      <c r="T112" s="17" t="s">
        <v>282</v>
      </c>
      <c r="U112" s="17" t="s">
        <v>15</v>
      </c>
      <c r="V112" s="17">
        <f>Tabla15[[#This Row],["id"]]</f>
        <v>109</v>
      </c>
      <c r="W112" s="17" t="str">
        <f>CONCATENATE(Tabla26[[#This Row],["]],Tabla15[[#This Row],[NOMBRE DEL PRODUCTO]],Tabla26[[#This Row],["]])</f>
        <v>""</v>
      </c>
      <c r="X112" s="17" t="str">
        <f>CONCATENATE(Tabla26[[#This Row],["]],Tabla15[[#This Row],[CATEGORIA]],Tabla26[[#This Row],["]])</f>
        <v>""</v>
      </c>
      <c r="Y112" s="17">
        <f>Tabla15[[#This Row],[DEMANDA (CALIFICA TU PRODCTO DEL 0 AL 100 DONDE 0 ES EL PRODUCTO MENOS VENDIDO Y CERCANOS AL 100 SON LOS MAS VENDIDOS Y LOS QUE QUIERES QUE APAREZCAN EN PRIMERA PANTALLA)]]</f>
        <v>0</v>
      </c>
      <c r="Z112" s="17" t="str">
        <f>CONCATENATE(Tabla26[[#This Row],["]],Tabla15[[#This Row],[DESCRIPCION (breve)]],Tabla26[[#This Row],["]])</f>
        <v>""</v>
      </c>
      <c r="AA11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HOGAR/109.png"</v>
      </c>
      <c r="AB112" s="17">
        <v>83</v>
      </c>
      <c r="AC11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{"id":109,"name":"","category":"","price":0,"description":"","image":"images/06. HOGAR/109.png","demand":83},</v>
      </c>
      <c r="AD112" t="s">
        <v>16</v>
      </c>
    </row>
    <row r="113" spans="2:30" x14ac:dyDescent="0.3">
      <c r="B113" s="8">
        <f t="shared" si="2"/>
        <v>110</v>
      </c>
      <c r="I113" s="7"/>
      <c r="L113" s="18" t="s">
        <v>271</v>
      </c>
      <c r="M113" s="19" t="s">
        <v>270</v>
      </c>
      <c r="N113" s="18" t="s">
        <v>264</v>
      </c>
      <c r="O113" s="19">
        <f t="shared" si="3"/>
        <v>110</v>
      </c>
      <c r="P113" s="18" t="s">
        <v>17</v>
      </c>
      <c r="Q113" s="19" t="s">
        <v>12</v>
      </c>
      <c r="R113" s="19" t="s">
        <v>11</v>
      </c>
      <c r="S113" s="19" t="s">
        <v>281</v>
      </c>
      <c r="T113" s="19" t="s">
        <v>282</v>
      </c>
      <c r="U113" s="19" t="s">
        <v>15</v>
      </c>
      <c r="V113" s="19">
        <f>Tabla15[[#This Row],["id"]]</f>
        <v>110</v>
      </c>
      <c r="W113" s="19" t="str">
        <f>CONCATENATE(Tabla26[[#This Row],["]],Tabla15[[#This Row],[NOMBRE DEL PRODUCTO]],Tabla26[[#This Row],["]])</f>
        <v>""</v>
      </c>
      <c r="X113" s="19" t="str">
        <f>CONCATENATE(Tabla26[[#This Row],["]],Tabla15[[#This Row],[CATEGORIA]],Tabla26[[#This Row],["]])</f>
        <v>""</v>
      </c>
      <c r="Y113" s="19">
        <f>Tabla15[[#This Row],[DEMANDA (CALIFICA TU PRODCTO DEL 0 AL 100 DONDE 0 ES EL PRODUCTO MENOS VENDIDO Y CERCANOS AL 100 SON LOS MAS VENDIDOS Y LOS QUE QUIERES QUE APAREZCAN EN PRIMERA PANTALLA)]]</f>
        <v>0</v>
      </c>
      <c r="Z113" s="19" t="str">
        <f>CONCATENATE(Tabla26[[#This Row],["]],Tabla15[[#This Row],[DESCRIPCION (breve)]],Tabla26[[#This Row],["]])</f>
        <v>""</v>
      </c>
      <c r="AA11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HOGAR/110.png"</v>
      </c>
      <c r="AB113" s="19">
        <v>84</v>
      </c>
      <c r="AC11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{"id":110,"name":"","category":"","price":0,"description":"","image":"images/06. HOGAR/110.png","demand":84},</v>
      </c>
      <c r="AD113" t="s">
        <v>16</v>
      </c>
    </row>
    <row r="114" spans="2:30" x14ac:dyDescent="0.3">
      <c r="B114" s="8">
        <f t="shared" si="2"/>
        <v>111</v>
      </c>
      <c r="I114" s="7"/>
      <c r="L114" s="16" t="s">
        <v>271</v>
      </c>
      <c r="M114" s="17" t="s">
        <v>270</v>
      </c>
      <c r="N114" s="16" t="s">
        <v>263</v>
      </c>
      <c r="O114" s="19">
        <f t="shared" si="3"/>
        <v>111</v>
      </c>
      <c r="P114" s="16" t="s">
        <v>17</v>
      </c>
      <c r="Q114" s="17" t="s">
        <v>12</v>
      </c>
      <c r="R114" s="17" t="s">
        <v>11</v>
      </c>
      <c r="S114" s="17" t="s">
        <v>281</v>
      </c>
      <c r="T114" s="17" t="s">
        <v>282</v>
      </c>
      <c r="U114" s="17" t="s">
        <v>15</v>
      </c>
      <c r="V114" s="17">
        <f>Tabla15[[#This Row],["id"]]</f>
        <v>111</v>
      </c>
      <c r="W114" s="17" t="str">
        <f>CONCATENATE(Tabla26[[#This Row],["]],Tabla15[[#This Row],[NOMBRE DEL PRODUCTO]],Tabla26[[#This Row],["]])</f>
        <v>""</v>
      </c>
      <c r="X114" s="17" t="str">
        <f>CONCATENATE(Tabla26[[#This Row],["]],Tabla15[[#This Row],[CATEGORIA]],Tabla26[[#This Row],["]])</f>
        <v>""</v>
      </c>
      <c r="Y114" s="17">
        <f>Tabla15[[#This Row],[DEMANDA (CALIFICA TU PRODCTO DEL 0 AL 100 DONDE 0 ES EL PRODUCTO MENOS VENDIDO Y CERCANOS AL 100 SON LOS MAS VENDIDOS Y LOS QUE QUIERES QUE APAREZCAN EN PRIMERA PANTALLA)]]</f>
        <v>0</v>
      </c>
      <c r="Z114" s="17" t="str">
        <f>CONCATENATE(Tabla26[[#This Row],["]],Tabla15[[#This Row],[DESCRIPCION (breve)]],Tabla26[[#This Row],["]])</f>
        <v>""</v>
      </c>
      <c r="AA11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HERRAMIENTAS/111.png"</v>
      </c>
      <c r="AB114" s="17">
        <v>85</v>
      </c>
      <c r="AC11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{"id":111,"name":"","category":"","price":0,"description":"","image":"images/05. HERRAMIENTAS/111.png","demand":85},</v>
      </c>
      <c r="AD114" t="s">
        <v>16</v>
      </c>
    </row>
    <row r="115" spans="2:30" x14ac:dyDescent="0.3">
      <c r="B115" s="8">
        <f t="shared" si="2"/>
        <v>112</v>
      </c>
      <c r="I115" s="7"/>
      <c r="L115" s="18" t="s">
        <v>271</v>
      </c>
      <c r="M115" s="19" t="s">
        <v>270</v>
      </c>
      <c r="N115" s="18" t="s">
        <v>264</v>
      </c>
      <c r="O115" s="19">
        <f t="shared" si="3"/>
        <v>112</v>
      </c>
      <c r="P115" s="18" t="s">
        <v>17</v>
      </c>
      <c r="Q115" s="19" t="s">
        <v>12</v>
      </c>
      <c r="R115" s="19" t="s">
        <v>11</v>
      </c>
      <c r="S115" s="19" t="s">
        <v>281</v>
      </c>
      <c r="T115" s="19" t="s">
        <v>282</v>
      </c>
      <c r="U115" s="19" t="s">
        <v>15</v>
      </c>
      <c r="V115" s="19">
        <f>Tabla15[[#This Row],["id"]]</f>
        <v>112</v>
      </c>
      <c r="W115" s="19" t="str">
        <f>CONCATENATE(Tabla26[[#This Row],["]],Tabla15[[#This Row],[NOMBRE DEL PRODUCTO]],Tabla26[[#This Row],["]])</f>
        <v>""</v>
      </c>
      <c r="X115" s="19" t="str">
        <f>CONCATENATE(Tabla26[[#This Row],["]],Tabla15[[#This Row],[CATEGORIA]],Tabla26[[#This Row],["]])</f>
        <v>""</v>
      </c>
      <c r="Y115" s="19">
        <f>Tabla15[[#This Row],[DEMANDA (CALIFICA TU PRODCTO DEL 0 AL 100 DONDE 0 ES EL PRODUCTO MENOS VENDIDO Y CERCANOS AL 100 SON LOS MAS VENDIDOS Y LOS QUE QUIERES QUE APAREZCAN EN PRIMERA PANTALLA)]]</f>
        <v>0</v>
      </c>
      <c r="Z115" s="19" t="str">
        <f>CONCATENATE(Tabla26[[#This Row],["]],Tabla15[[#This Row],[DESCRIPCION (breve)]],Tabla26[[#This Row],["]])</f>
        <v>""</v>
      </c>
      <c r="AA11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HOGAR/112.png"</v>
      </c>
      <c r="AB115" s="19">
        <v>86</v>
      </c>
      <c r="AC11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{"id":112,"name":"","category":"","price":0,"description":"","image":"images/06. HOGAR/112.png","demand":86},</v>
      </c>
      <c r="AD115" t="s">
        <v>16</v>
      </c>
    </row>
    <row r="116" spans="2:30" x14ac:dyDescent="0.3">
      <c r="B116" s="8">
        <f t="shared" si="2"/>
        <v>113</v>
      </c>
      <c r="I116" s="7"/>
      <c r="L116" s="16" t="s">
        <v>271</v>
      </c>
      <c r="M116" s="17" t="s">
        <v>270</v>
      </c>
      <c r="N116" s="16" t="s">
        <v>261</v>
      </c>
      <c r="O116" s="19">
        <f t="shared" si="3"/>
        <v>113</v>
      </c>
      <c r="P116" s="16" t="s">
        <v>17</v>
      </c>
      <c r="Q116" s="17" t="s">
        <v>12</v>
      </c>
      <c r="R116" s="17" t="s">
        <v>11</v>
      </c>
      <c r="S116" s="17" t="s">
        <v>281</v>
      </c>
      <c r="T116" s="17" t="s">
        <v>282</v>
      </c>
      <c r="U116" s="17" t="s">
        <v>15</v>
      </c>
      <c r="V116" s="17">
        <f>Tabla15[[#This Row],["id"]]</f>
        <v>113</v>
      </c>
      <c r="W116" s="17" t="str">
        <f>CONCATENATE(Tabla26[[#This Row],["]],Tabla15[[#This Row],[NOMBRE DEL PRODUCTO]],Tabla26[[#This Row],["]])</f>
        <v>""</v>
      </c>
      <c r="X116" s="17" t="str">
        <f>CONCATENATE(Tabla26[[#This Row],["]],Tabla15[[#This Row],[CATEGORIA]],Tabla26[[#This Row],["]])</f>
        <v>""</v>
      </c>
      <c r="Y116" s="17">
        <f>Tabla15[[#This Row],[DEMANDA (CALIFICA TU PRODCTO DEL 0 AL 100 DONDE 0 ES EL PRODUCTO MENOS VENDIDO Y CERCANOS AL 100 SON LOS MAS VENDIDOS Y LOS QUE QUIERES QUE APAREZCAN EN PRIMERA PANTALLA)]]</f>
        <v>0</v>
      </c>
      <c r="Z116" s="17" t="str">
        <f>CONCATENATE(Tabla26[[#This Row],["]],Tabla15[[#This Row],[DESCRIPCION (breve)]],Tabla26[[#This Row],["]])</f>
        <v>""</v>
      </c>
      <c r="AA11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CUIDADO_PERSONAL/113.png"</v>
      </c>
      <c r="AB116" s="17">
        <v>87</v>
      </c>
      <c r="AC11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{"id":113,"name":"","category":"","price":0,"description":"","image":"images/03. CUIDADO_PERSONAL/113.png","demand":87},</v>
      </c>
      <c r="AD116" t="s">
        <v>16</v>
      </c>
    </row>
    <row r="117" spans="2:30" x14ac:dyDescent="0.3">
      <c r="B117" s="8">
        <f t="shared" si="2"/>
        <v>114</v>
      </c>
      <c r="I117" s="7"/>
      <c r="L117" s="18" t="s">
        <v>271</v>
      </c>
      <c r="M117" s="19" t="s">
        <v>270</v>
      </c>
      <c r="N117" s="18" t="s">
        <v>261</v>
      </c>
      <c r="O117" s="19">
        <f t="shared" si="3"/>
        <v>114</v>
      </c>
      <c r="P117" s="18" t="s">
        <v>17</v>
      </c>
      <c r="Q117" s="19" t="s">
        <v>12</v>
      </c>
      <c r="R117" s="19" t="s">
        <v>11</v>
      </c>
      <c r="S117" s="19" t="s">
        <v>281</v>
      </c>
      <c r="T117" s="19" t="s">
        <v>282</v>
      </c>
      <c r="U117" s="19" t="s">
        <v>15</v>
      </c>
      <c r="V117" s="19">
        <f>Tabla15[[#This Row],["id"]]</f>
        <v>114</v>
      </c>
      <c r="W117" s="19" t="str">
        <f>CONCATENATE(Tabla26[[#This Row],["]],Tabla15[[#This Row],[NOMBRE DEL PRODUCTO]],Tabla26[[#This Row],["]])</f>
        <v>""</v>
      </c>
      <c r="X117" s="19" t="str">
        <f>CONCATENATE(Tabla26[[#This Row],["]],Tabla15[[#This Row],[CATEGORIA]],Tabla26[[#This Row],["]])</f>
        <v>""</v>
      </c>
      <c r="Y117" s="19">
        <f>Tabla15[[#This Row],[DEMANDA (CALIFICA TU PRODCTO DEL 0 AL 100 DONDE 0 ES EL PRODUCTO MENOS VENDIDO Y CERCANOS AL 100 SON LOS MAS VENDIDOS Y LOS QUE QUIERES QUE APAREZCAN EN PRIMERA PANTALLA)]]</f>
        <v>0</v>
      </c>
      <c r="Z117" s="19" t="str">
        <f>CONCATENATE(Tabla26[[#This Row],["]],Tabla15[[#This Row],[DESCRIPCION (breve)]],Tabla26[[#This Row],["]])</f>
        <v>""</v>
      </c>
      <c r="AA11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CUIDADO_PERSONAL/114.png"</v>
      </c>
      <c r="AB117" s="19">
        <v>88</v>
      </c>
      <c r="AC11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{"id":114,"name":"","category":"","price":0,"description":"","image":"images/03. CUIDADO_PERSONAL/114.png","demand":88},</v>
      </c>
      <c r="AD117" t="s">
        <v>16</v>
      </c>
    </row>
    <row r="118" spans="2:30" x14ac:dyDescent="0.3">
      <c r="B118" s="8">
        <f t="shared" si="2"/>
        <v>115</v>
      </c>
      <c r="I118" s="7"/>
      <c r="L118" s="16" t="s">
        <v>271</v>
      </c>
      <c r="M118" s="17" t="s">
        <v>270</v>
      </c>
      <c r="N118" s="16" t="s">
        <v>260</v>
      </c>
      <c r="O118" s="19">
        <f t="shared" si="3"/>
        <v>115</v>
      </c>
      <c r="P118" s="16" t="s">
        <v>17</v>
      </c>
      <c r="Q118" s="17" t="s">
        <v>12</v>
      </c>
      <c r="R118" s="17" t="s">
        <v>11</v>
      </c>
      <c r="S118" s="17" t="s">
        <v>281</v>
      </c>
      <c r="T118" s="17" t="s">
        <v>282</v>
      </c>
      <c r="U118" s="17" t="s">
        <v>15</v>
      </c>
      <c r="V118" s="17">
        <f>Tabla15[[#This Row],["id"]]</f>
        <v>115</v>
      </c>
      <c r="W118" s="17" t="str">
        <f>CONCATENATE(Tabla26[[#This Row],["]],Tabla15[[#This Row],[NOMBRE DEL PRODUCTO]],Tabla26[[#This Row],["]])</f>
        <v>""</v>
      </c>
      <c r="X118" s="17" t="str">
        <f>CONCATENATE(Tabla26[[#This Row],["]],Tabla15[[#This Row],[CATEGORIA]],Tabla26[[#This Row],["]])</f>
        <v>""</v>
      </c>
      <c r="Y118" s="17">
        <f>Tabla15[[#This Row],[DEMANDA (CALIFICA TU PRODCTO DEL 0 AL 100 DONDE 0 ES EL PRODUCTO MENOS VENDIDO Y CERCANOS AL 100 SON LOS MAS VENDIDOS Y LOS QUE QUIERES QUE APAREZCAN EN PRIMERA PANTALLA)]]</f>
        <v>0</v>
      </c>
      <c r="Z118" s="17" t="str">
        <f>CONCATENATE(Tabla26[[#This Row],["]],Tabla15[[#This Row],[DESCRIPCION (breve)]],Tabla26[[#This Row],["]])</f>
        <v>""</v>
      </c>
      <c r="AA11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ACESORIOS_VEHICULOS/115.png"</v>
      </c>
      <c r="AB118" s="17">
        <v>89</v>
      </c>
      <c r="AC11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{"id":115,"name":"","category":"","price":0,"description":"","image":"images/02. ACESORIOS_VEHICULOS/115.png","demand":89},</v>
      </c>
      <c r="AD118" t="s">
        <v>16</v>
      </c>
    </row>
    <row r="119" spans="2:30" x14ac:dyDescent="0.3">
      <c r="B119" s="8">
        <f t="shared" si="2"/>
        <v>116</v>
      </c>
      <c r="I119" s="7"/>
      <c r="L119" s="18" t="s">
        <v>271</v>
      </c>
      <c r="M119" s="19" t="s">
        <v>270</v>
      </c>
      <c r="N119" s="18" t="s">
        <v>261</v>
      </c>
      <c r="O119" s="19">
        <f t="shared" si="3"/>
        <v>116</v>
      </c>
      <c r="P119" s="18" t="s">
        <v>17</v>
      </c>
      <c r="Q119" s="19" t="s">
        <v>12</v>
      </c>
      <c r="R119" s="19" t="s">
        <v>11</v>
      </c>
      <c r="S119" s="19" t="s">
        <v>281</v>
      </c>
      <c r="T119" s="19" t="s">
        <v>282</v>
      </c>
      <c r="U119" s="19" t="s">
        <v>15</v>
      </c>
      <c r="V119" s="19">
        <f>Tabla15[[#This Row],["id"]]</f>
        <v>116</v>
      </c>
      <c r="W119" s="19" t="str">
        <f>CONCATENATE(Tabla26[[#This Row],["]],Tabla15[[#This Row],[NOMBRE DEL PRODUCTO]],Tabla26[[#This Row],["]])</f>
        <v>""</v>
      </c>
      <c r="X119" s="19" t="str">
        <f>CONCATENATE(Tabla26[[#This Row],["]],Tabla15[[#This Row],[CATEGORIA]],Tabla26[[#This Row],["]])</f>
        <v>""</v>
      </c>
      <c r="Y119" s="19">
        <f>Tabla15[[#This Row],[DEMANDA (CALIFICA TU PRODCTO DEL 0 AL 100 DONDE 0 ES EL PRODUCTO MENOS VENDIDO Y CERCANOS AL 100 SON LOS MAS VENDIDOS Y LOS QUE QUIERES QUE APAREZCAN EN PRIMERA PANTALLA)]]</f>
        <v>0</v>
      </c>
      <c r="Z119" s="19" t="str">
        <f>CONCATENATE(Tabla26[[#This Row],["]],Tabla15[[#This Row],[DESCRIPCION (breve)]],Tabla26[[#This Row],["]])</f>
        <v>""</v>
      </c>
      <c r="AA11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CUIDADO_PERSONAL/116.png"</v>
      </c>
      <c r="AB119" s="19">
        <v>90</v>
      </c>
      <c r="AC11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{"id":116,"name":"","category":"","price":0,"description":"","image":"images/03. CUIDADO_PERSONAL/116.png","demand":90},</v>
      </c>
      <c r="AD119" t="s">
        <v>16</v>
      </c>
    </row>
    <row r="120" spans="2:30" x14ac:dyDescent="0.3">
      <c r="B120" s="8">
        <f t="shared" si="2"/>
        <v>117</v>
      </c>
      <c r="I120" s="7"/>
      <c r="L120" s="16" t="s">
        <v>271</v>
      </c>
      <c r="M120" s="17" t="s">
        <v>270</v>
      </c>
      <c r="N120" s="16" t="s">
        <v>264</v>
      </c>
      <c r="O120" s="19">
        <f t="shared" si="3"/>
        <v>117</v>
      </c>
      <c r="P120" s="16" t="s">
        <v>17</v>
      </c>
      <c r="Q120" s="17" t="s">
        <v>12</v>
      </c>
      <c r="R120" s="17" t="s">
        <v>11</v>
      </c>
      <c r="S120" s="17" t="s">
        <v>281</v>
      </c>
      <c r="T120" s="17" t="s">
        <v>282</v>
      </c>
      <c r="U120" s="17" t="s">
        <v>15</v>
      </c>
      <c r="V120" s="17">
        <f>Tabla15[[#This Row],["id"]]</f>
        <v>117</v>
      </c>
      <c r="W120" s="17" t="str">
        <f>CONCATENATE(Tabla26[[#This Row],["]],Tabla15[[#This Row],[NOMBRE DEL PRODUCTO]],Tabla26[[#This Row],["]])</f>
        <v>""</v>
      </c>
      <c r="X120" s="17" t="str">
        <f>CONCATENATE(Tabla26[[#This Row],["]],Tabla15[[#This Row],[CATEGORIA]],Tabla26[[#This Row],["]])</f>
        <v>""</v>
      </c>
      <c r="Y120" s="17">
        <f>Tabla15[[#This Row],[DEMANDA (CALIFICA TU PRODCTO DEL 0 AL 100 DONDE 0 ES EL PRODUCTO MENOS VENDIDO Y CERCANOS AL 100 SON LOS MAS VENDIDOS Y LOS QUE QUIERES QUE APAREZCAN EN PRIMERA PANTALLA)]]</f>
        <v>0</v>
      </c>
      <c r="Z120" s="17" t="str">
        <f>CONCATENATE(Tabla26[[#This Row],["]],Tabla15[[#This Row],[DESCRIPCION (breve)]],Tabla26[[#This Row],["]])</f>
        <v>""</v>
      </c>
      <c r="AA12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HOGAR/117.png"</v>
      </c>
      <c r="AB120" s="17">
        <v>91</v>
      </c>
      <c r="AC12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{"id":117,"name":"","category":"","price":0,"description":"","image":"images/06. HOGAR/117.png","demand":91},</v>
      </c>
      <c r="AD120" t="s">
        <v>16</v>
      </c>
    </row>
    <row r="121" spans="2:30" x14ac:dyDescent="0.3">
      <c r="B121" s="8">
        <f t="shared" si="2"/>
        <v>118</v>
      </c>
      <c r="I121" s="7"/>
      <c r="L121" s="18" t="s">
        <v>271</v>
      </c>
      <c r="M121" s="19" t="s">
        <v>270</v>
      </c>
      <c r="N121" s="18" t="s">
        <v>264</v>
      </c>
      <c r="O121" s="19">
        <f t="shared" si="3"/>
        <v>118</v>
      </c>
      <c r="P121" s="18" t="s">
        <v>17</v>
      </c>
      <c r="Q121" s="19" t="s">
        <v>12</v>
      </c>
      <c r="R121" s="19" t="s">
        <v>11</v>
      </c>
      <c r="S121" s="19" t="s">
        <v>281</v>
      </c>
      <c r="T121" s="19" t="s">
        <v>282</v>
      </c>
      <c r="U121" s="19" t="s">
        <v>15</v>
      </c>
      <c r="V121" s="19">
        <f>Tabla15[[#This Row],["id"]]</f>
        <v>118</v>
      </c>
      <c r="W121" s="19" t="str">
        <f>CONCATENATE(Tabla26[[#This Row],["]],Tabla15[[#This Row],[NOMBRE DEL PRODUCTO]],Tabla26[[#This Row],["]])</f>
        <v>""</v>
      </c>
      <c r="X121" s="19" t="str">
        <f>CONCATENATE(Tabla26[[#This Row],["]],Tabla15[[#This Row],[CATEGORIA]],Tabla26[[#This Row],["]])</f>
        <v>""</v>
      </c>
      <c r="Y121" s="19">
        <f>Tabla15[[#This Row],[DEMANDA (CALIFICA TU PRODCTO DEL 0 AL 100 DONDE 0 ES EL PRODUCTO MENOS VENDIDO Y CERCANOS AL 100 SON LOS MAS VENDIDOS Y LOS QUE QUIERES QUE APAREZCAN EN PRIMERA PANTALLA)]]</f>
        <v>0</v>
      </c>
      <c r="Z121" s="19" t="str">
        <f>CONCATENATE(Tabla26[[#This Row],["]],Tabla15[[#This Row],[DESCRIPCION (breve)]],Tabla26[[#This Row],["]])</f>
        <v>""</v>
      </c>
      <c r="AA12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HOGAR/118.png"</v>
      </c>
      <c r="AB121" s="19">
        <v>92</v>
      </c>
      <c r="AC12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{"id":118,"name":"","category":"","price":0,"description":"","image":"images/06. HOGAR/118.png","demand":92},</v>
      </c>
      <c r="AD121" t="s">
        <v>16</v>
      </c>
    </row>
    <row r="122" spans="2:30" x14ac:dyDescent="0.3">
      <c r="B122" s="8">
        <f t="shared" si="2"/>
        <v>119</v>
      </c>
      <c r="I122" s="7"/>
      <c r="L122" s="16" t="s">
        <v>271</v>
      </c>
      <c r="M122" s="17" t="s">
        <v>270</v>
      </c>
      <c r="N122" s="16" t="s">
        <v>264</v>
      </c>
      <c r="O122" s="19">
        <f t="shared" si="3"/>
        <v>119</v>
      </c>
      <c r="P122" s="16" t="s">
        <v>17</v>
      </c>
      <c r="Q122" s="17" t="s">
        <v>12</v>
      </c>
      <c r="R122" s="17" t="s">
        <v>11</v>
      </c>
      <c r="S122" s="17" t="s">
        <v>281</v>
      </c>
      <c r="T122" s="17" t="s">
        <v>282</v>
      </c>
      <c r="U122" s="17" t="s">
        <v>15</v>
      </c>
      <c r="V122" s="17">
        <f>Tabla15[[#This Row],["id"]]</f>
        <v>119</v>
      </c>
      <c r="W122" s="17" t="str">
        <f>CONCATENATE(Tabla26[[#This Row],["]],Tabla15[[#This Row],[NOMBRE DEL PRODUCTO]],Tabla26[[#This Row],["]])</f>
        <v>""</v>
      </c>
      <c r="X122" s="17" t="str">
        <f>CONCATENATE(Tabla26[[#This Row],["]],Tabla15[[#This Row],[CATEGORIA]],Tabla26[[#This Row],["]])</f>
        <v>""</v>
      </c>
      <c r="Y122" s="17">
        <f>Tabla15[[#This Row],[DEMANDA (CALIFICA TU PRODCTO DEL 0 AL 100 DONDE 0 ES EL PRODUCTO MENOS VENDIDO Y CERCANOS AL 100 SON LOS MAS VENDIDOS Y LOS QUE QUIERES QUE APAREZCAN EN PRIMERA PANTALLA)]]</f>
        <v>0</v>
      </c>
      <c r="Z122" s="17" t="str">
        <f>CONCATENATE(Tabla26[[#This Row],["]],Tabla15[[#This Row],[DESCRIPCION (breve)]],Tabla26[[#This Row],["]])</f>
        <v>""</v>
      </c>
      <c r="AA12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HOGAR/119.png"</v>
      </c>
      <c r="AB122" s="17">
        <v>93</v>
      </c>
      <c r="AC12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{"id":119,"name":"","category":"","price":0,"description":"","image":"images/06. HOGAR/119.png","demand":93},</v>
      </c>
      <c r="AD122" t="s">
        <v>16</v>
      </c>
    </row>
    <row r="123" spans="2:30" x14ac:dyDescent="0.3">
      <c r="B123" s="8">
        <f t="shared" si="2"/>
        <v>120</v>
      </c>
      <c r="I123" s="7"/>
      <c r="L123" s="18" t="s">
        <v>271</v>
      </c>
      <c r="M123" s="19" t="s">
        <v>270</v>
      </c>
      <c r="N123" s="18" t="s">
        <v>264</v>
      </c>
      <c r="O123" s="19">
        <f t="shared" si="3"/>
        <v>120</v>
      </c>
      <c r="P123" s="18" t="s">
        <v>17</v>
      </c>
      <c r="Q123" s="19" t="s">
        <v>12</v>
      </c>
      <c r="R123" s="19" t="s">
        <v>11</v>
      </c>
      <c r="S123" s="19" t="s">
        <v>281</v>
      </c>
      <c r="T123" s="19" t="s">
        <v>282</v>
      </c>
      <c r="U123" s="19" t="s">
        <v>15</v>
      </c>
      <c r="V123" s="19">
        <f>Tabla15[[#This Row],["id"]]</f>
        <v>120</v>
      </c>
      <c r="W123" s="19" t="str">
        <f>CONCATENATE(Tabla26[[#This Row],["]],Tabla15[[#This Row],[NOMBRE DEL PRODUCTO]],Tabla26[[#This Row],["]])</f>
        <v>""</v>
      </c>
      <c r="X123" s="19" t="str">
        <f>CONCATENATE(Tabla26[[#This Row],["]],Tabla15[[#This Row],[CATEGORIA]],Tabla26[[#This Row],["]])</f>
        <v>""</v>
      </c>
      <c r="Y123" s="19">
        <f>Tabla15[[#This Row],[DEMANDA (CALIFICA TU PRODCTO DEL 0 AL 100 DONDE 0 ES EL PRODUCTO MENOS VENDIDO Y CERCANOS AL 100 SON LOS MAS VENDIDOS Y LOS QUE QUIERES QUE APAREZCAN EN PRIMERA PANTALLA)]]</f>
        <v>0</v>
      </c>
      <c r="Z123" s="19" t="str">
        <f>CONCATENATE(Tabla26[[#This Row],["]],Tabla15[[#This Row],[DESCRIPCION (breve)]],Tabla26[[#This Row],["]])</f>
        <v>""</v>
      </c>
      <c r="AA12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HOGAR/120.png"</v>
      </c>
      <c r="AB123" s="19">
        <v>94</v>
      </c>
      <c r="AC12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{"id":120,"name":"","category":"","price":0,"description":"","image":"images/06. HOGAR/120.png","demand":94},</v>
      </c>
      <c r="AD123" t="s">
        <v>16</v>
      </c>
    </row>
    <row r="124" spans="2:30" x14ac:dyDescent="0.3">
      <c r="B124" s="8">
        <f t="shared" si="2"/>
        <v>121</v>
      </c>
      <c r="I124" s="7"/>
      <c r="L124" s="16" t="s">
        <v>271</v>
      </c>
      <c r="M124" s="17" t="s">
        <v>270</v>
      </c>
      <c r="N124" s="16" t="s">
        <v>261</v>
      </c>
      <c r="O124" s="19">
        <f t="shared" si="3"/>
        <v>121</v>
      </c>
      <c r="P124" s="16" t="s">
        <v>17</v>
      </c>
      <c r="Q124" s="17" t="s">
        <v>12</v>
      </c>
      <c r="R124" s="17" t="s">
        <v>11</v>
      </c>
      <c r="S124" s="17" t="s">
        <v>281</v>
      </c>
      <c r="T124" s="17" t="s">
        <v>282</v>
      </c>
      <c r="U124" s="17" t="s">
        <v>15</v>
      </c>
      <c r="V124" s="17">
        <f>Tabla15[[#This Row],["id"]]</f>
        <v>121</v>
      </c>
      <c r="W124" s="17" t="str">
        <f>CONCATENATE(Tabla26[[#This Row],["]],Tabla15[[#This Row],[NOMBRE DEL PRODUCTO]],Tabla26[[#This Row],["]])</f>
        <v>""</v>
      </c>
      <c r="X124" s="17" t="str">
        <f>CONCATENATE(Tabla26[[#This Row],["]],Tabla15[[#This Row],[CATEGORIA]],Tabla26[[#This Row],["]])</f>
        <v>""</v>
      </c>
      <c r="Y124" s="17">
        <f>Tabla15[[#This Row],[DEMANDA (CALIFICA TU PRODCTO DEL 0 AL 100 DONDE 0 ES EL PRODUCTO MENOS VENDIDO Y CERCANOS AL 100 SON LOS MAS VENDIDOS Y LOS QUE QUIERES QUE APAREZCAN EN PRIMERA PANTALLA)]]</f>
        <v>0</v>
      </c>
      <c r="Z124" s="17" t="str">
        <f>CONCATENATE(Tabla26[[#This Row],["]],Tabla15[[#This Row],[DESCRIPCION (breve)]],Tabla26[[#This Row],["]])</f>
        <v>""</v>
      </c>
      <c r="AA12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CUIDADO_PERSONAL/121.png"</v>
      </c>
      <c r="AB124" s="17">
        <v>95</v>
      </c>
      <c r="AC12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{"id":121,"name":"","category":"","price":0,"description":"","image":"images/03. CUIDADO_PERSONAL/121.png","demand":95},</v>
      </c>
      <c r="AD124" t="s">
        <v>16</v>
      </c>
    </row>
    <row r="125" spans="2:30" x14ac:dyDescent="0.3">
      <c r="B125" s="8">
        <f t="shared" si="2"/>
        <v>122</v>
      </c>
      <c r="I125" s="7"/>
      <c r="L125" s="18" t="s">
        <v>271</v>
      </c>
      <c r="M125" s="19" t="s">
        <v>270</v>
      </c>
      <c r="N125" s="18" t="s">
        <v>264</v>
      </c>
      <c r="O125" s="19">
        <f t="shared" si="3"/>
        <v>122</v>
      </c>
      <c r="P125" s="18" t="s">
        <v>17</v>
      </c>
      <c r="Q125" s="19" t="s">
        <v>12</v>
      </c>
      <c r="R125" s="19" t="s">
        <v>11</v>
      </c>
      <c r="S125" s="19" t="s">
        <v>281</v>
      </c>
      <c r="T125" s="19" t="s">
        <v>282</v>
      </c>
      <c r="U125" s="19" t="s">
        <v>15</v>
      </c>
      <c r="V125" s="19">
        <f>Tabla15[[#This Row],["id"]]</f>
        <v>122</v>
      </c>
      <c r="W125" s="19" t="str">
        <f>CONCATENATE(Tabla26[[#This Row],["]],Tabla15[[#This Row],[NOMBRE DEL PRODUCTO]],Tabla26[[#This Row],["]])</f>
        <v>""</v>
      </c>
      <c r="X125" s="19" t="str">
        <f>CONCATENATE(Tabla26[[#This Row],["]],Tabla15[[#This Row],[CATEGORIA]],Tabla26[[#This Row],["]])</f>
        <v>""</v>
      </c>
      <c r="Y125" s="19">
        <f>Tabla15[[#This Row],[DEMANDA (CALIFICA TU PRODCTO DEL 0 AL 100 DONDE 0 ES EL PRODUCTO MENOS VENDIDO Y CERCANOS AL 100 SON LOS MAS VENDIDOS Y LOS QUE QUIERES QUE APAREZCAN EN PRIMERA PANTALLA)]]</f>
        <v>0</v>
      </c>
      <c r="Z125" s="19" t="str">
        <f>CONCATENATE(Tabla26[[#This Row],["]],Tabla15[[#This Row],[DESCRIPCION (breve)]],Tabla26[[#This Row],["]])</f>
        <v>""</v>
      </c>
      <c r="AA12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HOGAR/122.png"</v>
      </c>
      <c r="AB125" s="19">
        <v>96</v>
      </c>
      <c r="AC12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{"id":122,"name":"","category":"","price":0,"description":"","image":"images/06. HOGAR/122.png","demand":96},</v>
      </c>
      <c r="AD125" t="s">
        <v>16</v>
      </c>
    </row>
    <row r="126" spans="2:30" x14ac:dyDescent="0.3">
      <c r="B126" s="8">
        <f t="shared" si="2"/>
        <v>123</v>
      </c>
      <c r="I126" s="7"/>
      <c r="L126" s="16" t="s">
        <v>271</v>
      </c>
      <c r="M126" s="17" t="s">
        <v>270</v>
      </c>
      <c r="N126" s="16" t="s">
        <v>263</v>
      </c>
      <c r="O126" s="19">
        <f t="shared" si="3"/>
        <v>123</v>
      </c>
      <c r="P126" s="16" t="s">
        <v>17</v>
      </c>
      <c r="Q126" s="17" t="s">
        <v>12</v>
      </c>
      <c r="R126" s="17" t="s">
        <v>11</v>
      </c>
      <c r="S126" s="17" t="s">
        <v>281</v>
      </c>
      <c r="T126" s="17" t="s">
        <v>282</v>
      </c>
      <c r="U126" s="17" t="s">
        <v>15</v>
      </c>
      <c r="V126" s="17">
        <f>Tabla15[[#This Row],["id"]]</f>
        <v>123</v>
      </c>
      <c r="W126" s="17" t="str">
        <f>CONCATENATE(Tabla26[[#This Row],["]],Tabla15[[#This Row],[NOMBRE DEL PRODUCTO]],Tabla26[[#This Row],["]])</f>
        <v>""</v>
      </c>
      <c r="X126" s="17" t="str">
        <f>CONCATENATE(Tabla26[[#This Row],["]],Tabla15[[#This Row],[CATEGORIA]],Tabla26[[#This Row],["]])</f>
        <v>""</v>
      </c>
      <c r="Y126" s="17">
        <f>Tabla15[[#This Row],[DEMANDA (CALIFICA TU PRODCTO DEL 0 AL 100 DONDE 0 ES EL PRODUCTO MENOS VENDIDO Y CERCANOS AL 100 SON LOS MAS VENDIDOS Y LOS QUE QUIERES QUE APAREZCAN EN PRIMERA PANTALLA)]]</f>
        <v>0</v>
      </c>
      <c r="Z126" s="17" t="str">
        <f>CONCATENATE(Tabla26[[#This Row],["]],Tabla15[[#This Row],[DESCRIPCION (breve)]],Tabla26[[#This Row],["]])</f>
        <v>""</v>
      </c>
      <c r="AA12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HERRAMIENTAS/123.png"</v>
      </c>
      <c r="AB126" s="17">
        <v>97</v>
      </c>
      <c r="AC12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{"id":123,"name":"","category":"","price":0,"description":"","image":"images/05. HERRAMIENTAS/123.png","demand":97},</v>
      </c>
      <c r="AD126" t="s">
        <v>16</v>
      </c>
    </row>
    <row r="127" spans="2:30" x14ac:dyDescent="0.3">
      <c r="B127" s="8">
        <f t="shared" si="2"/>
        <v>124</v>
      </c>
      <c r="I127" s="7"/>
      <c r="L127" s="18" t="s">
        <v>271</v>
      </c>
      <c r="M127" s="19" t="s">
        <v>270</v>
      </c>
      <c r="N127" s="18" t="s">
        <v>265</v>
      </c>
      <c r="O127" s="19">
        <f t="shared" si="3"/>
        <v>124</v>
      </c>
      <c r="P127" s="18" t="s">
        <v>17</v>
      </c>
      <c r="Q127" s="19" t="s">
        <v>12</v>
      </c>
      <c r="R127" s="19" t="s">
        <v>11</v>
      </c>
      <c r="S127" s="19" t="s">
        <v>281</v>
      </c>
      <c r="T127" s="19" t="s">
        <v>282</v>
      </c>
      <c r="U127" s="19" t="s">
        <v>15</v>
      </c>
      <c r="V127" s="19">
        <f>Tabla15[[#This Row],["id"]]</f>
        <v>124</v>
      </c>
      <c r="W127" s="19" t="str">
        <f>CONCATENATE(Tabla26[[#This Row],["]],Tabla15[[#This Row],[NOMBRE DEL PRODUCTO]],Tabla26[[#This Row],["]])</f>
        <v>""</v>
      </c>
      <c r="X127" s="19" t="str">
        <f>CONCATENATE(Tabla26[[#This Row],["]],Tabla15[[#This Row],[CATEGORIA]],Tabla26[[#This Row],["]])</f>
        <v>""</v>
      </c>
      <c r="Y127" s="19">
        <f>Tabla15[[#This Row],[DEMANDA (CALIFICA TU PRODCTO DEL 0 AL 100 DONDE 0 ES EL PRODUCTO MENOS VENDIDO Y CERCANOS AL 100 SON LOS MAS VENDIDOS Y LOS QUE QUIERES QUE APAREZCAN EN PRIMERA PANTALLA)]]</f>
        <v>0</v>
      </c>
      <c r="Z127" s="19" t="str">
        <f>CONCATENATE(Tabla26[[#This Row],["]],Tabla15[[#This Row],[DESCRIPCION (breve)]],Tabla26[[#This Row],["]])</f>
        <v>""</v>
      </c>
      <c r="AA12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"images/07. MASCOTAS/124.png"</v>
      </c>
      <c r="AB127" s="19">
        <v>98</v>
      </c>
      <c r="AC12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{"id":124,"name":"","category":"","price":0,"description":"","image":"images/07. MASCOTAS/124.png","demand":98},</v>
      </c>
      <c r="AD127" t="s">
        <v>16</v>
      </c>
    </row>
    <row r="128" spans="2:30" x14ac:dyDescent="0.3">
      <c r="B128" s="8">
        <f t="shared" si="2"/>
        <v>125</v>
      </c>
      <c r="I128" s="7"/>
      <c r="L128" s="16" t="s">
        <v>271</v>
      </c>
      <c r="M128" s="17" t="s">
        <v>270</v>
      </c>
      <c r="N128" s="16" t="s">
        <v>269</v>
      </c>
      <c r="O128" s="19">
        <f t="shared" si="3"/>
        <v>125</v>
      </c>
      <c r="P128" s="16" t="s">
        <v>17</v>
      </c>
      <c r="Q128" s="17" t="s">
        <v>12</v>
      </c>
      <c r="R128" s="17" t="s">
        <v>11</v>
      </c>
      <c r="S128" s="17" t="s">
        <v>281</v>
      </c>
      <c r="T128" s="17" t="s">
        <v>282</v>
      </c>
      <c r="U128" s="17" t="s">
        <v>15</v>
      </c>
      <c r="V128" s="17">
        <f>Tabla15[[#This Row],["id"]]</f>
        <v>125</v>
      </c>
      <c r="W128" s="17" t="str">
        <f>CONCATENATE(Tabla26[[#This Row],["]],Tabla15[[#This Row],[NOMBRE DEL PRODUCTO]],Tabla26[[#This Row],["]])</f>
        <v>""</v>
      </c>
      <c r="X128" s="17" t="str">
        <f>CONCATENATE(Tabla26[[#This Row],["]],Tabla15[[#This Row],[CATEGORIA]],Tabla26[[#This Row],["]])</f>
        <v>""</v>
      </c>
      <c r="Y128" s="17">
        <f>Tabla15[[#This Row],[DEMANDA (CALIFICA TU PRODCTO DEL 0 AL 100 DONDE 0 ES EL PRODUCTO MENOS VENDIDO Y CERCANOS AL 100 SON LOS MAS VENDIDOS Y LOS QUE QUIERES QUE APAREZCAN EN PRIMERA PANTALLA)]]</f>
        <v>0</v>
      </c>
      <c r="Z128" s="17" t="str">
        <f>CONCATENATE(Tabla26[[#This Row],["]],Tabla15[[#This Row],[DESCRIPCION (breve)]],Tabla26[[#This Row],["]])</f>
        <v>""</v>
      </c>
      <c r="AA12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"images/11. VERANO/125.png"</v>
      </c>
      <c r="AB128" s="17">
        <v>99</v>
      </c>
      <c r="AC12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{"id":125,"name":"","category":"","price":0,"description":"","image":"images/11. VERANO/125.png","demand":99},</v>
      </c>
      <c r="AD128" t="s">
        <v>16</v>
      </c>
    </row>
    <row r="129" spans="2:30" x14ac:dyDescent="0.3">
      <c r="B129" s="8">
        <f t="shared" si="2"/>
        <v>126</v>
      </c>
      <c r="I129" s="7"/>
      <c r="L129" s="18" t="s">
        <v>271</v>
      </c>
      <c r="M129" s="19" t="s">
        <v>270</v>
      </c>
      <c r="N129" s="18" t="s">
        <v>264</v>
      </c>
      <c r="O129" s="19">
        <f t="shared" si="3"/>
        <v>126</v>
      </c>
      <c r="P129" s="18" t="s">
        <v>17</v>
      </c>
      <c r="Q129" s="19" t="s">
        <v>12</v>
      </c>
      <c r="R129" s="19" t="s">
        <v>11</v>
      </c>
      <c r="S129" s="19" t="s">
        <v>281</v>
      </c>
      <c r="T129" s="19" t="s">
        <v>282</v>
      </c>
      <c r="U129" s="19" t="s">
        <v>15</v>
      </c>
      <c r="V129" s="19">
        <f>Tabla15[[#This Row],["id"]]</f>
        <v>126</v>
      </c>
      <c r="W129" s="19" t="str">
        <f>CONCATENATE(Tabla26[[#This Row],["]],Tabla15[[#This Row],[NOMBRE DEL PRODUCTO]],Tabla26[[#This Row],["]])</f>
        <v>""</v>
      </c>
      <c r="X129" s="19" t="str">
        <f>CONCATENATE(Tabla26[[#This Row],["]],Tabla15[[#This Row],[CATEGORIA]],Tabla26[[#This Row],["]])</f>
        <v>""</v>
      </c>
      <c r="Y129" s="19">
        <f>Tabla15[[#This Row],[DEMANDA (CALIFICA TU PRODCTO DEL 0 AL 100 DONDE 0 ES EL PRODUCTO MENOS VENDIDO Y CERCANOS AL 100 SON LOS MAS VENDIDOS Y LOS QUE QUIERES QUE APAREZCAN EN PRIMERA PANTALLA)]]</f>
        <v>0</v>
      </c>
      <c r="Z129" s="19" t="str">
        <f>CONCATENATE(Tabla26[[#This Row],["]],Tabla15[[#This Row],[DESCRIPCION (breve)]],Tabla26[[#This Row],["]])</f>
        <v>""</v>
      </c>
      <c r="AA12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HOGAR/126.png"</v>
      </c>
      <c r="AB129" s="19">
        <v>100</v>
      </c>
      <c r="AC12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{"id":126,"name":"","category":"","price":0,"description":"","image":"images/06. HOGAR/126.png","demand":100},</v>
      </c>
      <c r="AD129" t="s">
        <v>16</v>
      </c>
    </row>
    <row r="130" spans="2:30" x14ac:dyDescent="0.3">
      <c r="B130" s="8">
        <f t="shared" si="2"/>
        <v>127</v>
      </c>
      <c r="E130" s="13"/>
      <c r="F130" s="13"/>
      <c r="G130" s="13"/>
      <c r="H130" s="13"/>
      <c r="I130" s="21"/>
      <c r="L130" s="16" t="s">
        <v>271</v>
      </c>
      <c r="M130" s="17" t="s">
        <v>270</v>
      </c>
      <c r="N130" s="16" t="s">
        <v>261</v>
      </c>
      <c r="O130" s="19">
        <f t="shared" si="3"/>
        <v>127</v>
      </c>
      <c r="P130" s="16" t="s">
        <v>17</v>
      </c>
      <c r="Q130" s="17" t="s">
        <v>12</v>
      </c>
      <c r="R130" s="17" t="s">
        <v>11</v>
      </c>
      <c r="S130" s="17" t="s">
        <v>281</v>
      </c>
      <c r="T130" s="17" t="s">
        <v>282</v>
      </c>
      <c r="U130" s="17" t="s">
        <v>15</v>
      </c>
      <c r="V130" s="17">
        <f>Tabla15[[#This Row],["id"]]</f>
        <v>127</v>
      </c>
      <c r="W130" s="17" t="str">
        <f>CONCATENATE(Tabla26[[#This Row],["]],Tabla15[[#This Row],[NOMBRE DEL PRODUCTO]],Tabla26[[#This Row],["]])</f>
        <v>""</v>
      </c>
      <c r="X130" s="17" t="str">
        <f>CONCATENATE(Tabla26[[#This Row],["]],Tabla15[[#This Row],[CATEGORIA]],Tabla26[[#This Row],["]])</f>
        <v>""</v>
      </c>
      <c r="Y130" s="17">
        <f>Tabla15[[#This Row],[DEMANDA (CALIFICA TU PRODCTO DEL 0 AL 100 DONDE 0 ES EL PRODUCTO MENOS VENDIDO Y CERCANOS AL 100 SON LOS MAS VENDIDOS Y LOS QUE QUIERES QUE APAREZCAN EN PRIMERA PANTALLA)]]</f>
        <v>0</v>
      </c>
      <c r="Z130" s="17" t="str">
        <f>CONCATENATE(Tabla26[[#This Row],["]],Tabla15[[#This Row],[DESCRIPCION (breve)]],Tabla26[[#This Row],["]])</f>
        <v>""</v>
      </c>
      <c r="AA13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CUIDADO_PERSONAL/127.png"</v>
      </c>
      <c r="AB130" s="17">
        <v>101</v>
      </c>
      <c r="AC13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{"id":127,"name":"","category":"","price":0,"description":"","image":"images/03. CUIDADO_PERSONAL/127.png","demand":101},</v>
      </c>
      <c r="AD130" t="s">
        <v>16</v>
      </c>
    </row>
    <row r="131" spans="2:30" x14ac:dyDescent="0.3">
      <c r="B131" s="8">
        <f t="shared" si="2"/>
        <v>128</v>
      </c>
      <c r="I131" s="7"/>
      <c r="L131" s="18" t="s">
        <v>271</v>
      </c>
      <c r="M131" s="19" t="s">
        <v>270</v>
      </c>
      <c r="N131" s="18" t="s">
        <v>262</v>
      </c>
      <c r="O131" s="19">
        <f t="shared" si="3"/>
        <v>128</v>
      </c>
      <c r="P131" s="18" t="s">
        <v>17</v>
      </c>
      <c r="Q131" s="19" t="s">
        <v>12</v>
      </c>
      <c r="R131" s="19" t="s">
        <v>11</v>
      </c>
      <c r="S131" s="19" t="s">
        <v>281</v>
      </c>
      <c r="T131" s="19" t="s">
        <v>282</v>
      </c>
      <c r="U131" s="19" t="s">
        <v>15</v>
      </c>
      <c r="V131" s="19">
        <f>Tabla15[[#This Row],["id"]]</f>
        <v>128</v>
      </c>
      <c r="W131" s="19" t="str">
        <f>CONCATENATE(Tabla26[[#This Row],["]],Tabla15[[#This Row],[NOMBRE DEL PRODUCTO]],Tabla26[[#This Row],["]])</f>
        <v>""</v>
      </c>
      <c r="X131" s="19" t="str">
        <f>CONCATENATE(Tabla26[[#This Row],["]],Tabla15[[#This Row],[CATEGORIA]],Tabla26[[#This Row],["]])</f>
        <v>""</v>
      </c>
      <c r="Y131" s="19">
        <f>Tabla15[[#This Row],[DEMANDA (CALIFICA TU PRODCTO DEL 0 AL 100 DONDE 0 ES EL PRODUCTO MENOS VENDIDO Y CERCANOS AL 100 SON LOS MAS VENDIDOS Y LOS QUE QUIERES QUE APAREZCAN EN PRIMERA PANTALLA)]]</f>
        <v>0</v>
      </c>
      <c r="Z131" s="19" t="str">
        <f>CONCATENATE(Tabla26[[#This Row],["]],Tabla15[[#This Row],[DESCRIPCION (breve)]],Tabla26[[#This Row],["]])</f>
        <v>""</v>
      </c>
      <c r="AA13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ELECTRONICOS/128.png"</v>
      </c>
      <c r="AB131" s="19">
        <v>102</v>
      </c>
      <c r="AC13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{"id":128,"name":"","category":"","price":0,"description":"","image":"images/04. ELECTRONICOS/128.png","demand":102},</v>
      </c>
      <c r="AD131" t="s">
        <v>16</v>
      </c>
    </row>
    <row r="132" spans="2:30" x14ac:dyDescent="0.3">
      <c r="B132" s="8">
        <f t="shared" si="2"/>
        <v>129</v>
      </c>
      <c r="I132" s="7"/>
      <c r="L132" s="16" t="s">
        <v>271</v>
      </c>
      <c r="M132" s="17" t="s">
        <v>270</v>
      </c>
      <c r="N132" s="16" t="s">
        <v>262</v>
      </c>
      <c r="O132" s="19">
        <f t="shared" si="3"/>
        <v>129</v>
      </c>
      <c r="P132" s="16" t="s">
        <v>17</v>
      </c>
      <c r="Q132" s="17" t="s">
        <v>12</v>
      </c>
      <c r="R132" s="17" t="s">
        <v>11</v>
      </c>
      <c r="S132" s="17" t="s">
        <v>281</v>
      </c>
      <c r="T132" s="17" t="s">
        <v>282</v>
      </c>
      <c r="U132" s="17" t="s">
        <v>15</v>
      </c>
      <c r="V132" s="17">
        <f>Tabla15[[#This Row],["id"]]</f>
        <v>129</v>
      </c>
      <c r="W132" s="17" t="str">
        <f>CONCATENATE(Tabla26[[#This Row],["]],Tabla15[[#This Row],[NOMBRE DEL PRODUCTO]],Tabla26[[#This Row],["]])</f>
        <v>""</v>
      </c>
      <c r="X132" s="17" t="str">
        <f>CONCATENATE(Tabla26[[#This Row],["]],Tabla15[[#This Row],[CATEGORIA]],Tabla26[[#This Row],["]])</f>
        <v>""</v>
      </c>
      <c r="Y132" s="17">
        <f>Tabla15[[#This Row],[DEMANDA (CALIFICA TU PRODCTO DEL 0 AL 100 DONDE 0 ES EL PRODUCTO MENOS VENDIDO Y CERCANOS AL 100 SON LOS MAS VENDIDOS Y LOS QUE QUIERES QUE APAREZCAN EN PRIMERA PANTALLA)]]</f>
        <v>0</v>
      </c>
      <c r="Z132" s="17" t="str">
        <f>CONCATENATE(Tabla26[[#This Row],["]],Tabla15[[#This Row],[DESCRIPCION (breve)]],Tabla26[[#This Row],["]])</f>
        <v>""</v>
      </c>
      <c r="AA13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ELECTRONICOS/129.png"</v>
      </c>
      <c r="AB132" s="17">
        <v>103</v>
      </c>
      <c r="AC13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{"id":129,"name":"","category":"","price":0,"description":"","image":"images/04. ELECTRONICOS/129.png","demand":103},</v>
      </c>
      <c r="AD132" t="s">
        <v>16</v>
      </c>
    </row>
    <row r="133" spans="2:30" x14ac:dyDescent="0.3">
      <c r="B133" s="8">
        <f t="shared" si="2"/>
        <v>130</v>
      </c>
      <c r="I133" s="7"/>
      <c r="L133" s="18" t="s">
        <v>271</v>
      </c>
      <c r="M133" s="19" t="s">
        <v>270</v>
      </c>
      <c r="N133" s="18" t="s">
        <v>263</v>
      </c>
      <c r="O133" s="19">
        <f t="shared" si="3"/>
        <v>130</v>
      </c>
      <c r="P133" s="18" t="s">
        <v>17</v>
      </c>
      <c r="Q133" s="19" t="s">
        <v>12</v>
      </c>
      <c r="R133" s="19" t="s">
        <v>11</v>
      </c>
      <c r="S133" s="19" t="s">
        <v>281</v>
      </c>
      <c r="T133" s="19" t="s">
        <v>282</v>
      </c>
      <c r="U133" s="19" t="s">
        <v>15</v>
      </c>
      <c r="V133" s="19">
        <f>Tabla15[[#This Row],["id"]]</f>
        <v>130</v>
      </c>
      <c r="W133" s="19" t="str">
        <f>CONCATENATE(Tabla26[[#This Row],["]],Tabla15[[#This Row],[NOMBRE DEL PRODUCTO]],Tabla26[[#This Row],["]])</f>
        <v>""</v>
      </c>
      <c r="X133" s="19" t="str">
        <f>CONCATENATE(Tabla26[[#This Row],["]],Tabla15[[#This Row],[CATEGORIA]],Tabla26[[#This Row],["]])</f>
        <v>""</v>
      </c>
      <c r="Y133" s="19">
        <f>Tabla15[[#This Row],[DEMANDA (CALIFICA TU PRODCTO DEL 0 AL 100 DONDE 0 ES EL PRODUCTO MENOS VENDIDO Y CERCANOS AL 100 SON LOS MAS VENDIDOS Y LOS QUE QUIERES QUE APAREZCAN EN PRIMERA PANTALLA)]]</f>
        <v>0</v>
      </c>
      <c r="Z133" s="19" t="str">
        <f>CONCATENATE(Tabla26[[#This Row],["]],Tabla15[[#This Row],[DESCRIPCION (breve)]],Tabla26[[#This Row],["]])</f>
        <v>""</v>
      </c>
      <c r="AA13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HERRAMIENTAS/130.png"</v>
      </c>
      <c r="AB133" s="19">
        <v>104</v>
      </c>
      <c r="AC13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{"id":130,"name":"","category":"","price":0,"description":"","image":"images/05. HERRAMIENTAS/130.png","demand":104},</v>
      </c>
      <c r="AD133" t="s">
        <v>16</v>
      </c>
    </row>
    <row r="134" spans="2:30" x14ac:dyDescent="0.3">
      <c r="B134" s="8">
        <f t="shared" ref="B134:B151" si="4">B133+1</f>
        <v>131</v>
      </c>
      <c r="I134" s="7"/>
      <c r="L134" s="16" t="s">
        <v>271</v>
      </c>
      <c r="M134" s="17" t="s">
        <v>270</v>
      </c>
      <c r="N134" s="16" t="s">
        <v>261</v>
      </c>
      <c r="O134" s="19">
        <f t="shared" ref="O134:O151" si="5">O133+1</f>
        <v>131</v>
      </c>
      <c r="P134" s="16" t="s">
        <v>17</v>
      </c>
      <c r="Q134" s="17" t="s">
        <v>12</v>
      </c>
      <c r="R134" s="17" t="s">
        <v>11</v>
      </c>
      <c r="S134" s="17" t="s">
        <v>281</v>
      </c>
      <c r="T134" s="17" t="s">
        <v>282</v>
      </c>
      <c r="U134" s="17" t="s">
        <v>15</v>
      </c>
      <c r="V134" s="17">
        <f>Tabla15[[#This Row],["id"]]</f>
        <v>131</v>
      </c>
      <c r="W134" s="17" t="str">
        <f>CONCATENATE(Tabla26[[#This Row],["]],Tabla15[[#This Row],[NOMBRE DEL PRODUCTO]],Tabla26[[#This Row],["]])</f>
        <v>""</v>
      </c>
      <c r="X134" s="17" t="str">
        <f>CONCATENATE(Tabla26[[#This Row],["]],Tabla15[[#This Row],[CATEGORIA]],Tabla26[[#This Row],["]])</f>
        <v>""</v>
      </c>
      <c r="Y134" s="17">
        <f>Tabla15[[#This Row],[DEMANDA (CALIFICA TU PRODCTO DEL 0 AL 100 DONDE 0 ES EL PRODUCTO MENOS VENDIDO Y CERCANOS AL 100 SON LOS MAS VENDIDOS Y LOS QUE QUIERES QUE APAREZCAN EN PRIMERA PANTALLA)]]</f>
        <v>0</v>
      </c>
      <c r="Z134" s="17" t="str">
        <f>CONCATENATE(Tabla26[[#This Row],["]],Tabla15[[#This Row],[DESCRIPCION (breve)]],Tabla26[[#This Row],["]])</f>
        <v>""</v>
      </c>
      <c r="AA13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CUIDADO_PERSONAL/131.png"</v>
      </c>
      <c r="AB134" s="17">
        <v>105</v>
      </c>
      <c r="AC13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{"id":131,"name":"","category":"","price":0,"description":"","image":"images/03. CUIDADO_PERSONAL/131.png","demand":105},</v>
      </c>
      <c r="AD134" t="s">
        <v>16</v>
      </c>
    </row>
    <row r="135" spans="2:30" x14ac:dyDescent="0.3">
      <c r="B135" s="8">
        <f t="shared" si="4"/>
        <v>132</v>
      </c>
      <c r="I135" s="7"/>
      <c r="L135" s="18" t="s">
        <v>271</v>
      </c>
      <c r="M135" s="19" t="s">
        <v>270</v>
      </c>
      <c r="N135" s="18" t="s">
        <v>263</v>
      </c>
      <c r="O135" s="19">
        <f t="shared" si="5"/>
        <v>132</v>
      </c>
      <c r="P135" s="18" t="s">
        <v>17</v>
      </c>
      <c r="Q135" s="19" t="s">
        <v>12</v>
      </c>
      <c r="R135" s="19" t="s">
        <v>11</v>
      </c>
      <c r="S135" s="19" t="s">
        <v>281</v>
      </c>
      <c r="T135" s="19" t="s">
        <v>282</v>
      </c>
      <c r="U135" s="19" t="s">
        <v>15</v>
      </c>
      <c r="V135" s="19">
        <f>Tabla15[[#This Row],["id"]]</f>
        <v>132</v>
      </c>
      <c r="W135" s="19" t="str">
        <f>CONCATENATE(Tabla26[[#This Row],["]],Tabla15[[#This Row],[NOMBRE DEL PRODUCTO]],Tabla26[[#This Row],["]])</f>
        <v>""</v>
      </c>
      <c r="X135" s="19" t="str">
        <f>CONCATENATE(Tabla26[[#This Row],["]],Tabla15[[#This Row],[CATEGORIA]],Tabla26[[#This Row],["]])</f>
        <v>""</v>
      </c>
      <c r="Y135" s="19">
        <f>Tabla15[[#This Row],[DEMANDA (CALIFICA TU PRODCTO DEL 0 AL 100 DONDE 0 ES EL PRODUCTO MENOS VENDIDO Y CERCANOS AL 100 SON LOS MAS VENDIDOS Y LOS QUE QUIERES QUE APAREZCAN EN PRIMERA PANTALLA)]]</f>
        <v>0</v>
      </c>
      <c r="Z135" s="19" t="str">
        <f>CONCATENATE(Tabla26[[#This Row],["]],Tabla15[[#This Row],[DESCRIPCION (breve)]],Tabla26[[#This Row],["]])</f>
        <v>""</v>
      </c>
      <c r="AA13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HERRAMIENTAS/132.png"</v>
      </c>
      <c r="AB135" s="19">
        <v>106</v>
      </c>
      <c r="AC13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{"id":132,"name":"","category":"","price":0,"description":"","image":"images/05. HERRAMIENTAS/132.png","demand":106},</v>
      </c>
      <c r="AD135" t="s">
        <v>16</v>
      </c>
    </row>
    <row r="136" spans="2:30" x14ac:dyDescent="0.3">
      <c r="B136" s="8">
        <f t="shared" si="4"/>
        <v>133</v>
      </c>
      <c r="I136" s="7"/>
      <c r="L136" s="16" t="s">
        <v>271</v>
      </c>
      <c r="M136" s="17" t="s">
        <v>270</v>
      </c>
      <c r="N136" s="16" t="s">
        <v>263</v>
      </c>
      <c r="O136" s="19">
        <f t="shared" si="5"/>
        <v>133</v>
      </c>
      <c r="P136" s="16" t="s">
        <v>17</v>
      </c>
      <c r="Q136" s="17" t="s">
        <v>12</v>
      </c>
      <c r="R136" s="17" t="s">
        <v>11</v>
      </c>
      <c r="S136" s="17" t="s">
        <v>281</v>
      </c>
      <c r="T136" s="17" t="s">
        <v>282</v>
      </c>
      <c r="U136" s="17" t="s">
        <v>15</v>
      </c>
      <c r="V136" s="17">
        <f>Tabla15[[#This Row],["id"]]</f>
        <v>133</v>
      </c>
      <c r="W136" s="17" t="str">
        <f>CONCATENATE(Tabla26[[#This Row],["]],Tabla15[[#This Row],[NOMBRE DEL PRODUCTO]],Tabla26[[#This Row],["]])</f>
        <v>""</v>
      </c>
      <c r="X136" s="17" t="str">
        <f>CONCATENATE(Tabla26[[#This Row],["]],Tabla15[[#This Row],[CATEGORIA]],Tabla26[[#This Row],["]])</f>
        <v>""</v>
      </c>
      <c r="Y136" s="17">
        <f>Tabla15[[#This Row],[DEMANDA (CALIFICA TU PRODCTO DEL 0 AL 100 DONDE 0 ES EL PRODUCTO MENOS VENDIDO Y CERCANOS AL 100 SON LOS MAS VENDIDOS Y LOS QUE QUIERES QUE APAREZCAN EN PRIMERA PANTALLA)]]</f>
        <v>0</v>
      </c>
      <c r="Z136" s="17" t="str">
        <f>CONCATENATE(Tabla26[[#This Row],["]],Tabla15[[#This Row],[DESCRIPCION (breve)]],Tabla26[[#This Row],["]])</f>
        <v>""</v>
      </c>
      <c r="AA13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HERRAMIENTAS/133.png"</v>
      </c>
      <c r="AB136" s="17">
        <v>107</v>
      </c>
      <c r="AC13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{"id":133,"name":"","category":"","price":0,"description":"","image":"images/05. HERRAMIENTAS/133.png","demand":107},</v>
      </c>
      <c r="AD136" t="s">
        <v>16</v>
      </c>
    </row>
    <row r="137" spans="2:30" x14ac:dyDescent="0.3">
      <c r="B137" s="8">
        <f t="shared" si="4"/>
        <v>134</v>
      </c>
      <c r="I137" s="7"/>
      <c r="L137" s="18" t="s">
        <v>271</v>
      </c>
      <c r="M137" s="19" t="s">
        <v>270</v>
      </c>
      <c r="N137" s="18" t="s">
        <v>264</v>
      </c>
      <c r="O137" s="19">
        <f t="shared" si="5"/>
        <v>134</v>
      </c>
      <c r="P137" s="18" t="s">
        <v>17</v>
      </c>
      <c r="Q137" s="19" t="s">
        <v>12</v>
      </c>
      <c r="R137" s="19" t="s">
        <v>11</v>
      </c>
      <c r="S137" s="19" t="s">
        <v>281</v>
      </c>
      <c r="T137" s="19" t="s">
        <v>282</v>
      </c>
      <c r="U137" s="19" t="s">
        <v>15</v>
      </c>
      <c r="V137" s="19">
        <f>Tabla15[[#This Row],["id"]]</f>
        <v>134</v>
      </c>
      <c r="W137" s="19" t="str">
        <f>CONCATENATE(Tabla26[[#This Row],["]],Tabla15[[#This Row],[NOMBRE DEL PRODUCTO]],Tabla26[[#This Row],["]])</f>
        <v>""</v>
      </c>
      <c r="X137" s="19" t="str">
        <f>CONCATENATE(Tabla26[[#This Row],["]],Tabla15[[#This Row],[CATEGORIA]],Tabla26[[#This Row],["]])</f>
        <v>""</v>
      </c>
      <c r="Y137" s="19">
        <f>Tabla15[[#This Row],[DEMANDA (CALIFICA TU PRODCTO DEL 0 AL 100 DONDE 0 ES EL PRODUCTO MENOS VENDIDO Y CERCANOS AL 100 SON LOS MAS VENDIDOS Y LOS QUE QUIERES QUE APAREZCAN EN PRIMERA PANTALLA)]]</f>
        <v>0</v>
      </c>
      <c r="Z137" s="19" t="str">
        <f>CONCATENATE(Tabla26[[#This Row],["]],Tabla15[[#This Row],[DESCRIPCION (breve)]],Tabla26[[#This Row],["]])</f>
        <v>""</v>
      </c>
      <c r="AA13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HOGAR/134.png"</v>
      </c>
      <c r="AB137" s="19">
        <v>108</v>
      </c>
      <c r="AC13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{"id":134,"name":"","category":"","price":0,"description":"","image":"images/06. HOGAR/134.png","demand":108},</v>
      </c>
      <c r="AD137" t="s">
        <v>16</v>
      </c>
    </row>
    <row r="138" spans="2:30" x14ac:dyDescent="0.3">
      <c r="B138" s="8">
        <f t="shared" si="4"/>
        <v>135</v>
      </c>
      <c r="I138" s="7"/>
      <c r="L138" s="16" t="s">
        <v>271</v>
      </c>
      <c r="M138" s="17" t="s">
        <v>270</v>
      </c>
      <c r="N138" s="16" t="s">
        <v>262</v>
      </c>
      <c r="O138" s="19">
        <f t="shared" si="5"/>
        <v>135</v>
      </c>
      <c r="P138" s="16" t="s">
        <v>17</v>
      </c>
      <c r="Q138" s="17" t="s">
        <v>12</v>
      </c>
      <c r="R138" s="17" t="s">
        <v>11</v>
      </c>
      <c r="S138" s="17" t="s">
        <v>281</v>
      </c>
      <c r="T138" s="17" t="s">
        <v>282</v>
      </c>
      <c r="U138" s="17" t="s">
        <v>15</v>
      </c>
      <c r="V138" s="17">
        <f>Tabla15[[#This Row],["id"]]</f>
        <v>135</v>
      </c>
      <c r="W138" s="17" t="str">
        <f>CONCATENATE(Tabla26[[#This Row],["]],Tabla15[[#This Row],[NOMBRE DEL PRODUCTO]],Tabla26[[#This Row],["]])</f>
        <v>""</v>
      </c>
      <c r="X138" s="17" t="str">
        <f>CONCATENATE(Tabla26[[#This Row],["]],Tabla15[[#This Row],[CATEGORIA]],Tabla26[[#This Row],["]])</f>
        <v>""</v>
      </c>
      <c r="Y138" s="17">
        <f>Tabla15[[#This Row],[DEMANDA (CALIFICA TU PRODCTO DEL 0 AL 100 DONDE 0 ES EL PRODUCTO MENOS VENDIDO Y CERCANOS AL 100 SON LOS MAS VENDIDOS Y LOS QUE QUIERES QUE APAREZCAN EN PRIMERA PANTALLA)]]</f>
        <v>0</v>
      </c>
      <c r="Z138" s="17" t="str">
        <f>CONCATENATE(Tabla26[[#This Row],["]],Tabla15[[#This Row],[DESCRIPCION (breve)]],Tabla26[[#This Row],["]])</f>
        <v>""</v>
      </c>
      <c r="AA13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ELECTRONICOS/135.png"</v>
      </c>
      <c r="AB138" s="17">
        <v>109</v>
      </c>
      <c r="AC13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{"id":135,"name":"","category":"","price":0,"description":"","image":"images/04. ELECTRONICOS/135.png","demand":109},</v>
      </c>
      <c r="AD138" t="s">
        <v>16</v>
      </c>
    </row>
    <row r="139" spans="2:30" x14ac:dyDescent="0.3">
      <c r="B139" s="8">
        <f t="shared" si="4"/>
        <v>136</v>
      </c>
      <c r="I139" s="7"/>
      <c r="L139" s="18" t="s">
        <v>271</v>
      </c>
      <c r="M139" s="19" t="s">
        <v>270</v>
      </c>
      <c r="N139" s="18" t="s">
        <v>260</v>
      </c>
      <c r="O139" s="19">
        <f t="shared" si="5"/>
        <v>136</v>
      </c>
      <c r="P139" s="18" t="s">
        <v>17</v>
      </c>
      <c r="Q139" s="19" t="s">
        <v>12</v>
      </c>
      <c r="R139" s="19" t="s">
        <v>11</v>
      </c>
      <c r="S139" s="19" t="s">
        <v>281</v>
      </c>
      <c r="T139" s="19" t="s">
        <v>282</v>
      </c>
      <c r="U139" s="19" t="s">
        <v>15</v>
      </c>
      <c r="V139" s="19">
        <f>Tabla15[[#This Row],["id"]]</f>
        <v>136</v>
      </c>
      <c r="W139" s="19" t="str">
        <f>CONCATENATE(Tabla26[[#This Row],["]],Tabla15[[#This Row],[NOMBRE DEL PRODUCTO]],Tabla26[[#This Row],["]])</f>
        <v>""</v>
      </c>
      <c r="X139" s="19" t="str">
        <f>CONCATENATE(Tabla26[[#This Row],["]],Tabla15[[#This Row],[CATEGORIA]],Tabla26[[#This Row],["]])</f>
        <v>""</v>
      </c>
      <c r="Y139" s="19">
        <f>Tabla15[[#This Row],[DEMANDA (CALIFICA TU PRODCTO DEL 0 AL 100 DONDE 0 ES EL PRODUCTO MENOS VENDIDO Y CERCANOS AL 100 SON LOS MAS VENDIDOS Y LOS QUE QUIERES QUE APAREZCAN EN PRIMERA PANTALLA)]]</f>
        <v>0</v>
      </c>
      <c r="Z139" s="19" t="str">
        <f>CONCATENATE(Tabla26[[#This Row],["]],Tabla15[[#This Row],[DESCRIPCION (breve)]],Tabla26[[#This Row],["]])</f>
        <v>""</v>
      </c>
      <c r="AA13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ACESORIOS_VEHICULOS/136.png"</v>
      </c>
      <c r="AB139" s="19">
        <v>110</v>
      </c>
      <c r="AC13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{"id":136,"name":"","category":"","price":0,"description":"","image":"images/02. ACESORIOS_VEHICULOS/136.png","demand":110},</v>
      </c>
      <c r="AD139" t="s">
        <v>16</v>
      </c>
    </row>
    <row r="140" spans="2:30" x14ac:dyDescent="0.3">
      <c r="B140" s="8">
        <f t="shared" si="4"/>
        <v>137</v>
      </c>
      <c r="I140" s="7"/>
      <c r="L140" s="16" t="s">
        <v>271</v>
      </c>
      <c r="M140" s="17" t="s">
        <v>270</v>
      </c>
      <c r="N140" s="16" t="s">
        <v>262</v>
      </c>
      <c r="O140" s="19">
        <f t="shared" si="5"/>
        <v>137</v>
      </c>
      <c r="P140" s="16" t="s">
        <v>17</v>
      </c>
      <c r="Q140" s="17" t="s">
        <v>12</v>
      </c>
      <c r="R140" s="17" t="s">
        <v>11</v>
      </c>
      <c r="S140" s="17" t="s">
        <v>281</v>
      </c>
      <c r="T140" s="17" t="s">
        <v>282</v>
      </c>
      <c r="U140" s="17" t="s">
        <v>15</v>
      </c>
      <c r="V140" s="17">
        <f>Tabla15[[#This Row],["id"]]</f>
        <v>137</v>
      </c>
      <c r="W140" s="17" t="str">
        <f>CONCATENATE(Tabla26[[#This Row],["]],Tabla15[[#This Row],[NOMBRE DEL PRODUCTO]],Tabla26[[#This Row],["]])</f>
        <v>""</v>
      </c>
      <c r="X140" s="17" t="str">
        <f>CONCATENATE(Tabla26[[#This Row],["]],Tabla15[[#This Row],[CATEGORIA]],Tabla26[[#This Row],["]])</f>
        <v>""</v>
      </c>
      <c r="Y140" s="17">
        <f>Tabla15[[#This Row],[DEMANDA (CALIFICA TU PRODCTO DEL 0 AL 100 DONDE 0 ES EL PRODUCTO MENOS VENDIDO Y CERCANOS AL 100 SON LOS MAS VENDIDOS Y LOS QUE QUIERES QUE APAREZCAN EN PRIMERA PANTALLA)]]</f>
        <v>0</v>
      </c>
      <c r="Z140" s="17" t="str">
        <f>CONCATENATE(Tabla26[[#This Row],["]],Tabla15[[#This Row],[DESCRIPCION (breve)]],Tabla26[[#This Row],["]])</f>
        <v>""</v>
      </c>
      <c r="AA14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ELECTRONICOS/137.png"</v>
      </c>
      <c r="AB140" s="17">
        <v>111</v>
      </c>
      <c r="AC14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{"id":137,"name":"","category":"","price":0,"description":"","image":"images/04. ELECTRONICOS/137.png","demand":111},</v>
      </c>
      <c r="AD140" t="s">
        <v>16</v>
      </c>
    </row>
    <row r="141" spans="2:30" x14ac:dyDescent="0.3">
      <c r="B141" s="8">
        <f t="shared" si="4"/>
        <v>138</v>
      </c>
      <c r="I141" s="7"/>
      <c r="L141" s="18" t="s">
        <v>271</v>
      </c>
      <c r="M141" s="19" t="s">
        <v>270</v>
      </c>
      <c r="N141" s="18" t="s">
        <v>261</v>
      </c>
      <c r="O141" s="19">
        <f t="shared" si="5"/>
        <v>138</v>
      </c>
      <c r="P141" s="18" t="s">
        <v>17</v>
      </c>
      <c r="Q141" s="19" t="s">
        <v>12</v>
      </c>
      <c r="R141" s="19" t="s">
        <v>11</v>
      </c>
      <c r="S141" s="19" t="s">
        <v>281</v>
      </c>
      <c r="T141" s="19" t="s">
        <v>282</v>
      </c>
      <c r="U141" s="19" t="s">
        <v>15</v>
      </c>
      <c r="V141" s="19">
        <f>Tabla15[[#This Row],["id"]]</f>
        <v>138</v>
      </c>
      <c r="W141" s="19" t="str">
        <f>CONCATENATE(Tabla26[[#This Row],["]],Tabla15[[#This Row],[NOMBRE DEL PRODUCTO]],Tabla26[[#This Row],["]])</f>
        <v>""</v>
      </c>
      <c r="X141" s="19" t="str">
        <f>CONCATENATE(Tabla26[[#This Row],["]],Tabla15[[#This Row],[CATEGORIA]],Tabla26[[#This Row],["]])</f>
        <v>""</v>
      </c>
      <c r="Y141" s="19">
        <f>Tabla15[[#This Row],[DEMANDA (CALIFICA TU PRODCTO DEL 0 AL 100 DONDE 0 ES EL PRODUCTO MENOS VENDIDO Y CERCANOS AL 100 SON LOS MAS VENDIDOS Y LOS QUE QUIERES QUE APAREZCAN EN PRIMERA PANTALLA)]]</f>
        <v>0</v>
      </c>
      <c r="Z141" s="19" t="str">
        <f>CONCATENATE(Tabla26[[#This Row],["]],Tabla15[[#This Row],[DESCRIPCION (breve)]],Tabla26[[#This Row],["]])</f>
        <v>""</v>
      </c>
      <c r="AA14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CUIDADO_PERSONAL/138.png"</v>
      </c>
      <c r="AB141" s="19">
        <v>112</v>
      </c>
      <c r="AC14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{"id":138,"name":"","category":"","price":0,"description":"","image":"images/03. CUIDADO_PERSONAL/138.png","demand":112},</v>
      </c>
      <c r="AD141" t="s">
        <v>16</v>
      </c>
    </row>
    <row r="142" spans="2:30" x14ac:dyDescent="0.3">
      <c r="B142" s="8">
        <f t="shared" si="4"/>
        <v>139</v>
      </c>
      <c r="I142" s="7"/>
      <c r="L142" s="16" t="s">
        <v>271</v>
      </c>
      <c r="M142" s="17" t="s">
        <v>270</v>
      </c>
      <c r="N142" s="16" t="s">
        <v>262</v>
      </c>
      <c r="O142" s="19">
        <f t="shared" si="5"/>
        <v>139</v>
      </c>
      <c r="P142" s="16" t="s">
        <v>17</v>
      </c>
      <c r="Q142" s="17" t="s">
        <v>12</v>
      </c>
      <c r="R142" s="17" t="s">
        <v>11</v>
      </c>
      <c r="S142" s="17" t="s">
        <v>281</v>
      </c>
      <c r="T142" s="17" t="s">
        <v>282</v>
      </c>
      <c r="U142" s="17" t="s">
        <v>15</v>
      </c>
      <c r="V142" s="17">
        <f>Tabla15[[#This Row],["id"]]</f>
        <v>139</v>
      </c>
      <c r="W142" s="17" t="str">
        <f>CONCATENATE(Tabla26[[#This Row],["]],Tabla15[[#This Row],[NOMBRE DEL PRODUCTO]],Tabla26[[#This Row],["]])</f>
        <v>""</v>
      </c>
      <c r="X142" s="17" t="str">
        <f>CONCATENATE(Tabla26[[#This Row],["]],Tabla15[[#This Row],[CATEGORIA]],Tabla26[[#This Row],["]])</f>
        <v>""</v>
      </c>
      <c r="Y142" s="17">
        <f>Tabla15[[#This Row],[DEMANDA (CALIFICA TU PRODCTO DEL 0 AL 100 DONDE 0 ES EL PRODUCTO MENOS VENDIDO Y CERCANOS AL 100 SON LOS MAS VENDIDOS Y LOS QUE QUIERES QUE APAREZCAN EN PRIMERA PANTALLA)]]</f>
        <v>0</v>
      </c>
      <c r="Z142" s="17" t="str">
        <f>CONCATENATE(Tabla26[[#This Row],["]],Tabla15[[#This Row],[DESCRIPCION (breve)]],Tabla26[[#This Row],["]])</f>
        <v>""</v>
      </c>
      <c r="AA14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ELECTRONICOS/139.png"</v>
      </c>
      <c r="AB142" s="17">
        <v>113</v>
      </c>
      <c r="AC14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{"id":139,"name":"","category":"","price":0,"description":"","image":"images/04. ELECTRONICOS/139.png","demand":113},</v>
      </c>
      <c r="AD142" t="s">
        <v>16</v>
      </c>
    </row>
    <row r="143" spans="2:30" x14ac:dyDescent="0.3">
      <c r="B143" s="8">
        <f t="shared" si="4"/>
        <v>140</v>
      </c>
      <c r="I143" s="7"/>
      <c r="L143" s="18" t="s">
        <v>271</v>
      </c>
      <c r="M143" s="19" t="s">
        <v>270</v>
      </c>
      <c r="N143" s="18" t="s">
        <v>264</v>
      </c>
      <c r="O143" s="19">
        <f t="shared" si="5"/>
        <v>140</v>
      </c>
      <c r="P143" s="18" t="s">
        <v>17</v>
      </c>
      <c r="Q143" s="19" t="s">
        <v>12</v>
      </c>
      <c r="R143" s="19" t="s">
        <v>11</v>
      </c>
      <c r="S143" s="19" t="s">
        <v>281</v>
      </c>
      <c r="T143" s="19" t="s">
        <v>282</v>
      </c>
      <c r="U143" s="19" t="s">
        <v>15</v>
      </c>
      <c r="V143" s="19">
        <f>Tabla15[[#This Row],["id"]]</f>
        <v>140</v>
      </c>
      <c r="W143" s="19" t="str">
        <f>CONCATENATE(Tabla26[[#This Row],["]],Tabla15[[#This Row],[NOMBRE DEL PRODUCTO]],Tabla26[[#This Row],["]])</f>
        <v>""</v>
      </c>
      <c r="X143" s="19" t="str">
        <f>CONCATENATE(Tabla26[[#This Row],["]],Tabla15[[#This Row],[CATEGORIA]],Tabla26[[#This Row],["]])</f>
        <v>""</v>
      </c>
      <c r="Y143" s="19">
        <f>Tabla15[[#This Row],[DEMANDA (CALIFICA TU PRODCTO DEL 0 AL 100 DONDE 0 ES EL PRODUCTO MENOS VENDIDO Y CERCANOS AL 100 SON LOS MAS VENDIDOS Y LOS QUE QUIERES QUE APAREZCAN EN PRIMERA PANTALLA)]]</f>
        <v>0</v>
      </c>
      <c r="Z143" s="19" t="str">
        <f>CONCATENATE(Tabla26[[#This Row],["]],Tabla15[[#This Row],[DESCRIPCION (breve)]],Tabla26[[#This Row],["]])</f>
        <v>""</v>
      </c>
      <c r="AA14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HOGAR/140.png"</v>
      </c>
      <c r="AB143" s="19">
        <v>114</v>
      </c>
      <c r="AC14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{"id":140,"name":"","category":"","price":0,"description":"","image":"images/06. HOGAR/140.png","demand":114},</v>
      </c>
      <c r="AD143" t="s">
        <v>16</v>
      </c>
    </row>
    <row r="144" spans="2:30" x14ac:dyDescent="0.3">
      <c r="B144" s="8">
        <f t="shared" si="4"/>
        <v>141</v>
      </c>
      <c r="I144" s="7"/>
      <c r="L144" s="16" t="s">
        <v>271</v>
      </c>
      <c r="M144" s="17" t="s">
        <v>270</v>
      </c>
      <c r="N144" s="16" t="s">
        <v>264</v>
      </c>
      <c r="O144" s="19">
        <f t="shared" si="5"/>
        <v>141</v>
      </c>
      <c r="P144" s="16" t="s">
        <v>17</v>
      </c>
      <c r="Q144" s="17" t="s">
        <v>12</v>
      </c>
      <c r="R144" s="17" t="s">
        <v>11</v>
      </c>
      <c r="S144" s="17" t="s">
        <v>281</v>
      </c>
      <c r="T144" s="17" t="s">
        <v>282</v>
      </c>
      <c r="U144" s="17" t="s">
        <v>15</v>
      </c>
      <c r="V144" s="17">
        <f>Tabla15[[#This Row],["id"]]</f>
        <v>141</v>
      </c>
      <c r="W144" s="17" t="str">
        <f>CONCATENATE(Tabla26[[#This Row],["]],Tabla15[[#This Row],[NOMBRE DEL PRODUCTO]],Tabla26[[#This Row],["]])</f>
        <v>""</v>
      </c>
      <c r="X144" s="17" t="str">
        <f>CONCATENATE(Tabla26[[#This Row],["]],Tabla15[[#This Row],[CATEGORIA]],Tabla26[[#This Row],["]])</f>
        <v>""</v>
      </c>
      <c r="Y144" s="17">
        <f>Tabla15[[#This Row],[DEMANDA (CALIFICA TU PRODCTO DEL 0 AL 100 DONDE 0 ES EL PRODUCTO MENOS VENDIDO Y CERCANOS AL 100 SON LOS MAS VENDIDOS Y LOS QUE QUIERES QUE APAREZCAN EN PRIMERA PANTALLA)]]</f>
        <v>0</v>
      </c>
      <c r="Z144" s="17" t="str">
        <f>CONCATENATE(Tabla26[[#This Row],["]],Tabla15[[#This Row],[DESCRIPCION (breve)]],Tabla26[[#This Row],["]])</f>
        <v>""</v>
      </c>
      <c r="AA14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HOGAR/141.png"</v>
      </c>
      <c r="AB144" s="17">
        <v>115</v>
      </c>
      <c r="AC14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{"id":141,"name":"","category":"","price":0,"description":"","image":"images/06. HOGAR/141.png","demand":115},</v>
      </c>
      <c r="AD144" t="s">
        <v>16</v>
      </c>
    </row>
    <row r="145" spans="2:30" x14ac:dyDescent="0.3">
      <c r="B145" s="8">
        <f t="shared" si="4"/>
        <v>142</v>
      </c>
      <c r="I145" s="7"/>
      <c r="L145" s="18" t="s">
        <v>271</v>
      </c>
      <c r="M145" s="19" t="s">
        <v>270</v>
      </c>
      <c r="N145" s="18" t="s">
        <v>266</v>
      </c>
      <c r="O145" s="19">
        <f t="shared" si="5"/>
        <v>142</v>
      </c>
      <c r="P145" s="18" t="s">
        <v>17</v>
      </c>
      <c r="Q145" s="19" t="s">
        <v>12</v>
      </c>
      <c r="R145" s="19" t="s">
        <v>11</v>
      </c>
      <c r="S145" s="19" t="s">
        <v>281</v>
      </c>
      <c r="T145" s="19" t="s">
        <v>282</v>
      </c>
      <c r="U145" s="19" t="s">
        <v>15</v>
      </c>
      <c r="V145" s="19">
        <f>Tabla15[[#This Row],["id"]]</f>
        <v>142</v>
      </c>
      <c r="W145" s="19" t="str">
        <f>CONCATENATE(Tabla26[[#This Row],["]],Tabla15[[#This Row],[NOMBRE DEL PRODUCTO]],Tabla26[[#This Row],["]])</f>
        <v>""</v>
      </c>
      <c r="X145" s="19" t="str">
        <f>CONCATENATE(Tabla26[[#This Row],["]],Tabla15[[#This Row],[CATEGORIA]],Tabla26[[#This Row],["]])</f>
        <v>""</v>
      </c>
      <c r="Y145" s="19">
        <f>Tabla15[[#This Row],[DEMANDA (CALIFICA TU PRODCTO DEL 0 AL 100 DONDE 0 ES EL PRODUCTO MENOS VENDIDO Y CERCANOS AL 100 SON LOS MAS VENDIDOS Y LOS QUE QUIERES QUE APAREZCAN EN PRIMERA PANTALLA)]]</f>
        <v>0</v>
      </c>
      <c r="Z145" s="19" t="str">
        <f>CONCATENATE(Tabla26[[#This Row],["]],Tabla15[[#This Row],[DESCRIPCION (breve)]],Tabla26[[#This Row],["]])</f>
        <v>""</v>
      </c>
      <c r="AA14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NIÑOS/142.png"</v>
      </c>
      <c r="AB145" s="19">
        <v>116</v>
      </c>
      <c r="AC14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{"id":142,"name":"","category":"","price":0,"description":"","image":"images/08. NIÑOS/142.png","demand":116},</v>
      </c>
      <c r="AD145" t="s">
        <v>16</v>
      </c>
    </row>
    <row r="146" spans="2:30" x14ac:dyDescent="0.3">
      <c r="B146" s="8">
        <f t="shared" si="4"/>
        <v>143</v>
      </c>
      <c r="I146" s="7"/>
      <c r="L146" s="16" t="s">
        <v>271</v>
      </c>
      <c r="M146" s="17" t="s">
        <v>270</v>
      </c>
      <c r="N146" s="16" t="s">
        <v>264</v>
      </c>
      <c r="O146" s="19">
        <f t="shared" si="5"/>
        <v>143</v>
      </c>
      <c r="P146" s="16" t="s">
        <v>17</v>
      </c>
      <c r="Q146" s="17" t="s">
        <v>12</v>
      </c>
      <c r="R146" s="17" t="s">
        <v>11</v>
      </c>
      <c r="S146" s="17" t="s">
        <v>281</v>
      </c>
      <c r="T146" s="17" t="s">
        <v>282</v>
      </c>
      <c r="U146" s="17" t="s">
        <v>15</v>
      </c>
      <c r="V146" s="17">
        <f>Tabla15[[#This Row],["id"]]</f>
        <v>143</v>
      </c>
      <c r="W146" s="17" t="str">
        <f>CONCATENATE(Tabla26[[#This Row],["]],Tabla15[[#This Row],[NOMBRE DEL PRODUCTO]],Tabla26[[#This Row],["]])</f>
        <v>""</v>
      </c>
      <c r="X146" s="17" t="str">
        <f>CONCATENATE(Tabla26[[#This Row],["]],Tabla15[[#This Row],[CATEGORIA]],Tabla26[[#This Row],["]])</f>
        <v>""</v>
      </c>
      <c r="Y146" s="17">
        <f>Tabla15[[#This Row],[DEMANDA (CALIFICA TU PRODCTO DEL 0 AL 100 DONDE 0 ES EL PRODUCTO MENOS VENDIDO Y CERCANOS AL 100 SON LOS MAS VENDIDOS Y LOS QUE QUIERES QUE APAREZCAN EN PRIMERA PANTALLA)]]</f>
        <v>0</v>
      </c>
      <c r="Z146" s="17" t="str">
        <f>CONCATENATE(Tabla26[[#This Row],["]],Tabla15[[#This Row],[DESCRIPCION (breve)]],Tabla26[[#This Row],["]])</f>
        <v>""</v>
      </c>
      <c r="AA14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HOGAR/143.png"</v>
      </c>
      <c r="AB146" s="17">
        <v>117</v>
      </c>
      <c r="AC14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{"id":143,"name":"","category":"","price":0,"description":"","image":"images/06. HOGAR/143.png","demand":117},</v>
      </c>
      <c r="AD146" t="s">
        <v>16</v>
      </c>
    </row>
    <row r="147" spans="2:30" x14ac:dyDescent="0.3">
      <c r="B147" s="8">
        <f t="shared" si="4"/>
        <v>144</v>
      </c>
      <c r="I147" s="7"/>
      <c r="L147" s="18" t="s">
        <v>271</v>
      </c>
      <c r="M147" s="19" t="s">
        <v>270</v>
      </c>
      <c r="N147" s="18" t="s">
        <v>266</v>
      </c>
      <c r="O147" s="19">
        <f t="shared" si="5"/>
        <v>144</v>
      </c>
      <c r="P147" s="18" t="s">
        <v>17</v>
      </c>
      <c r="Q147" s="19" t="s">
        <v>12</v>
      </c>
      <c r="R147" s="19" t="s">
        <v>11</v>
      </c>
      <c r="S147" s="19" t="s">
        <v>281</v>
      </c>
      <c r="T147" s="19" t="s">
        <v>282</v>
      </c>
      <c r="U147" s="19" t="s">
        <v>15</v>
      </c>
      <c r="V147" s="19">
        <f>Tabla15[[#This Row],["id"]]</f>
        <v>144</v>
      </c>
      <c r="W147" s="19" t="str">
        <f>CONCATENATE(Tabla26[[#This Row],["]],Tabla15[[#This Row],[NOMBRE DEL PRODUCTO]],Tabla26[[#This Row],["]])</f>
        <v>""</v>
      </c>
      <c r="X147" s="19" t="str">
        <f>CONCATENATE(Tabla26[[#This Row],["]],Tabla15[[#This Row],[CATEGORIA]],Tabla26[[#This Row],["]])</f>
        <v>""</v>
      </c>
      <c r="Y147" s="19">
        <f>Tabla15[[#This Row],[DEMANDA (CALIFICA TU PRODCTO DEL 0 AL 100 DONDE 0 ES EL PRODUCTO MENOS VENDIDO Y CERCANOS AL 100 SON LOS MAS VENDIDOS Y LOS QUE QUIERES QUE APAREZCAN EN PRIMERA PANTALLA)]]</f>
        <v>0</v>
      </c>
      <c r="Z147" s="19" t="str">
        <f>CONCATENATE(Tabla26[[#This Row],["]],Tabla15[[#This Row],[DESCRIPCION (breve)]],Tabla26[[#This Row],["]])</f>
        <v>""</v>
      </c>
      <c r="AA14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NIÑOS/144.png"</v>
      </c>
      <c r="AB147" s="19">
        <v>118</v>
      </c>
      <c r="AC14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{"id":144,"name":"","category":"","price":0,"description":"","image":"images/08. NIÑOS/144.png","demand":118},</v>
      </c>
      <c r="AD147" t="s">
        <v>16</v>
      </c>
    </row>
    <row r="148" spans="2:30" x14ac:dyDescent="0.3">
      <c r="B148" s="8">
        <f t="shared" si="4"/>
        <v>145</v>
      </c>
      <c r="I148" s="7"/>
      <c r="L148" s="16" t="s">
        <v>271</v>
      </c>
      <c r="M148" s="17" t="s">
        <v>270</v>
      </c>
      <c r="N148" s="16" t="s">
        <v>264</v>
      </c>
      <c r="O148" s="19">
        <f t="shared" si="5"/>
        <v>145</v>
      </c>
      <c r="P148" s="16" t="s">
        <v>17</v>
      </c>
      <c r="Q148" s="17" t="s">
        <v>12</v>
      </c>
      <c r="R148" s="17" t="s">
        <v>11</v>
      </c>
      <c r="S148" s="17" t="s">
        <v>281</v>
      </c>
      <c r="T148" s="17" t="s">
        <v>282</v>
      </c>
      <c r="U148" s="17" t="s">
        <v>15</v>
      </c>
      <c r="V148" s="17">
        <f>Tabla15[[#This Row],["id"]]</f>
        <v>145</v>
      </c>
      <c r="W148" s="17" t="str">
        <f>CONCATENATE(Tabla26[[#This Row],["]],Tabla15[[#This Row],[NOMBRE DEL PRODUCTO]],Tabla26[[#This Row],["]])</f>
        <v>""</v>
      </c>
      <c r="X148" s="17" t="str">
        <f>CONCATENATE(Tabla26[[#This Row],["]],Tabla15[[#This Row],[CATEGORIA]],Tabla26[[#This Row],["]])</f>
        <v>""</v>
      </c>
      <c r="Y148" s="17">
        <f>Tabla15[[#This Row],[DEMANDA (CALIFICA TU PRODCTO DEL 0 AL 100 DONDE 0 ES EL PRODUCTO MENOS VENDIDO Y CERCANOS AL 100 SON LOS MAS VENDIDOS Y LOS QUE QUIERES QUE APAREZCAN EN PRIMERA PANTALLA)]]</f>
        <v>0</v>
      </c>
      <c r="Z148" s="17" t="str">
        <f>CONCATENATE(Tabla26[[#This Row],["]],Tabla15[[#This Row],[DESCRIPCION (breve)]],Tabla26[[#This Row],["]])</f>
        <v>""</v>
      </c>
      <c r="AA14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HOGAR/145.png"</v>
      </c>
      <c r="AB148" s="17">
        <v>119</v>
      </c>
      <c r="AC14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{"id":145,"name":"","category":"","price":0,"description":"","image":"images/06. HOGAR/145.png","demand":119},</v>
      </c>
      <c r="AD148" t="s">
        <v>16</v>
      </c>
    </row>
    <row r="149" spans="2:30" x14ac:dyDescent="0.3">
      <c r="B149" s="8">
        <f t="shared" si="4"/>
        <v>146</v>
      </c>
      <c r="I149" s="7"/>
      <c r="L149" s="18" t="s">
        <v>271</v>
      </c>
      <c r="M149" s="19" t="s">
        <v>270</v>
      </c>
      <c r="N149" s="18" t="s">
        <v>266</v>
      </c>
      <c r="O149" s="19">
        <f t="shared" si="5"/>
        <v>146</v>
      </c>
      <c r="P149" s="18" t="s">
        <v>17</v>
      </c>
      <c r="Q149" s="19" t="s">
        <v>12</v>
      </c>
      <c r="R149" s="19" t="s">
        <v>11</v>
      </c>
      <c r="S149" s="19" t="s">
        <v>281</v>
      </c>
      <c r="T149" s="19" t="s">
        <v>282</v>
      </c>
      <c r="U149" s="19" t="s">
        <v>15</v>
      </c>
      <c r="V149" s="19">
        <f>Tabla15[[#This Row],["id"]]</f>
        <v>146</v>
      </c>
      <c r="W149" s="19" t="str">
        <f>CONCATENATE(Tabla26[[#This Row],["]],Tabla15[[#This Row],[NOMBRE DEL PRODUCTO]],Tabla26[[#This Row],["]])</f>
        <v>""</v>
      </c>
      <c r="X149" s="19" t="str">
        <f>CONCATENATE(Tabla26[[#This Row],["]],Tabla15[[#This Row],[CATEGORIA]],Tabla26[[#This Row],["]])</f>
        <v>""</v>
      </c>
      <c r="Y149" s="19">
        <f>Tabla15[[#This Row],[DEMANDA (CALIFICA TU PRODCTO DEL 0 AL 100 DONDE 0 ES EL PRODUCTO MENOS VENDIDO Y CERCANOS AL 100 SON LOS MAS VENDIDOS Y LOS QUE QUIERES QUE APAREZCAN EN PRIMERA PANTALLA)]]</f>
        <v>0</v>
      </c>
      <c r="Z149" s="19" t="str">
        <f>CONCATENATE(Tabla26[[#This Row],["]],Tabla15[[#This Row],[DESCRIPCION (breve)]],Tabla26[[#This Row],["]])</f>
        <v>""</v>
      </c>
      <c r="AA14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NIÑOS/146.png"</v>
      </c>
      <c r="AB149" s="19">
        <v>120</v>
      </c>
      <c r="AC14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{"id":146,"name":"","category":"","price":0,"description":"","image":"images/08. NIÑOS/146.png","demand":120},</v>
      </c>
      <c r="AD149" t="s">
        <v>16</v>
      </c>
    </row>
    <row r="150" spans="2:30" x14ac:dyDescent="0.3">
      <c r="B150" s="8">
        <f t="shared" si="4"/>
        <v>147</v>
      </c>
      <c r="I150" s="7"/>
      <c r="L150" s="16" t="s">
        <v>271</v>
      </c>
      <c r="M150" s="17" t="s">
        <v>270</v>
      </c>
      <c r="N150" s="16" t="s">
        <v>266</v>
      </c>
      <c r="O150" s="19">
        <f t="shared" si="5"/>
        <v>147</v>
      </c>
      <c r="P150" s="16" t="s">
        <v>17</v>
      </c>
      <c r="Q150" s="17" t="s">
        <v>12</v>
      </c>
      <c r="R150" s="17" t="s">
        <v>11</v>
      </c>
      <c r="S150" s="17" t="s">
        <v>281</v>
      </c>
      <c r="T150" s="17" t="s">
        <v>282</v>
      </c>
      <c r="U150" s="17" t="s">
        <v>15</v>
      </c>
      <c r="V150" s="17">
        <f>Tabla15[[#This Row],["id"]]</f>
        <v>147</v>
      </c>
      <c r="W150" s="17" t="str">
        <f>CONCATENATE(Tabla26[[#This Row],["]],Tabla15[[#This Row],[NOMBRE DEL PRODUCTO]],Tabla26[[#This Row],["]])</f>
        <v>""</v>
      </c>
      <c r="X150" s="17" t="str">
        <f>CONCATENATE(Tabla26[[#This Row],["]],Tabla15[[#This Row],[CATEGORIA]],Tabla26[[#This Row],["]])</f>
        <v>""</v>
      </c>
      <c r="Y150" s="17">
        <f>Tabla15[[#This Row],[DEMANDA (CALIFICA TU PRODCTO DEL 0 AL 100 DONDE 0 ES EL PRODUCTO MENOS VENDIDO Y CERCANOS AL 100 SON LOS MAS VENDIDOS Y LOS QUE QUIERES QUE APAREZCAN EN PRIMERA PANTALLA)]]</f>
        <v>0</v>
      </c>
      <c r="Z150" s="17" t="str">
        <f>CONCATENATE(Tabla26[[#This Row],["]],Tabla15[[#This Row],[DESCRIPCION (breve)]],Tabla26[[#This Row],["]])</f>
        <v>""</v>
      </c>
      <c r="AA15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NIÑOS/147.png"</v>
      </c>
      <c r="AB150" s="17">
        <v>121</v>
      </c>
      <c r="AC15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{"id":147,"name":"","category":"","price":0,"description":"","image":"images/08. NIÑOS/147.png","demand":121},</v>
      </c>
      <c r="AD150" t="s">
        <v>16</v>
      </c>
    </row>
    <row r="151" spans="2:30" x14ac:dyDescent="0.3">
      <c r="B151" s="8">
        <f t="shared" si="4"/>
        <v>148</v>
      </c>
      <c r="I151" s="7"/>
      <c r="L151" s="18" t="s">
        <v>271</v>
      </c>
      <c r="M151" s="19" t="s">
        <v>270</v>
      </c>
      <c r="N151" s="18" t="s">
        <v>261</v>
      </c>
      <c r="O151" s="19">
        <f t="shared" si="5"/>
        <v>148</v>
      </c>
      <c r="P151" s="18" t="s">
        <v>17</v>
      </c>
      <c r="Q151" s="19" t="s">
        <v>12</v>
      </c>
      <c r="R151" s="19" t="s">
        <v>11</v>
      </c>
      <c r="S151" s="19" t="s">
        <v>281</v>
      </c>
      <c r="T151" s="19" t="s">
        <v>282</v>
      </c>
      <c r="U151" s="19" t="s">
        <v>15</v>
      </c>
      <c r="V151" s="19">
        <f>Tabla15[[#This Row],["id"]]</f>
        <v>148</v>
      </c>
      <c r="W151" s="19" t="str">
        <f>CONCATENATE(Tabla26[[#This Row],["]],Tabla15[[#This Row],[NOMBRE DEL PRODUCTO]],Tabla26[[#This Row],["]])</f>
        <v>""</v>
      </c>
      <c r="X151" s="19" t="str">
        <f>CONCATENATE(Tabla26[[#This Row],["]],Tabla15[[#This Row],[CATEGORIA]],Tabla26[[#This Row],["]])</f>
        <v>""</v>
      </c>
      <c r="Y151" s="19">
        <f>Tabla15[[#This Row],[DEMANDA (CALIFICA TU PRODCTO DEL 0 AL 100 DONDE 0 ES EL PRODUCTO MENOS VENDIDO Y CERCANOS AL 100 SON LOS MAS VENDIDOS Y LOS QUE QUIERES QUE APAREZCAN EN PRIMERA PANTALLA)]]</f>
        <v>0</v>
      </c>
      <c r="Z151" s="19" t="str">
        <f>CONCATENATE(Tabla26[[#This Row],["]],Tabla15[[#This Row],[DESCRIPCION (breve)]],Tabla26[[#This Row],["]])</f>
        <v>""</v>
      </c>
      <c r="AA15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CUIDADO_PERSONAL/148.png"</v>
      </c>
      <c r="AB151" s="19">
        <v>122</v>
      </c>
      <c r="AC15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{"id":148,"name":"","category":"","price":0,"description":"","image":"images/03. CUIDADO_PERSONAL/148.png","demand":122},</v>
      </c>
      <c r="AD151" t="s">
        <v>16</v>
      </c>
    </row>
    <row r="152" spans="2:30" x14ac:dyDescent="0.3">
      <c r="I152" s="7"/>
      <c r="L152" s="16"/>
      <c r="M152" s="17"/>
      <c r="N152" s="17"/>
      <c r="O152" s="17"/>
      <c r="P152" s="16"/>
      <c r="Q152" s="17" t="s">
        <v>12</v>
      </c>
      <c r="R152" s="17" t="s">
        <v>11</v>
      </c>
      <c r="S152" s="17" t="s">
        <v>281</v>
      </c>
      <c r="T152" s="17" t="s">
        <v>282</v>
      </c>
      <c r="U152" s="17" t="s">
        <v>15</v>
      </c>
      <c r="V152" s="17">
        <f>Tabla15[[#This Row],["id"]]</f>
        <v>0</v>
      </c>
      <c r="W152" s="17" t="str">
        <f>CONCATENATE(Tabla26[[#This Row],["]],Tabla15[[#This Row],[NOMBRE DEL PRODUCTO]],Tabla26[[#This Row],["]])</f>
        <v>""</v>
      </c>
      <c r="X152" s="17" t="str">
        <f>CONCATENATE(Tabla26[[#This Row],["]],Tabla15[[#This Row],[CATEGORIA]],Tabla26[[#This Row],["]])</f>
        <v>""</v>
      </c>
      <c r="Y152" s="17">
        <f>Tabla15[[#This Row],[DEMANDA (CALIFICA TU PRODCTO DEL 0 AL 100 DONDE 0 ES EL PRODUCTO MENOS VENDIDO Y CERCANOS AL 100 SON LOS MAS VENDIDOS Y LOS QUE QUIERES QUE APAREZCAN EN PRIMERA PANTALLA)]]</f>
        <v>0</v>
      </c>
      <c r="Z152" s="17" t="str">
        <f>CONCATENATE(Tabla26[[#This Row],["]],Tabla15[[#This Row],[DESCRIPCION (breve)]],Tabla26[[#This Row],["]])</f>
        <v>""</v>
      </c>
      <c r="AA152" s="17"/>
      <c r="AB152" s="17"/>
      <c r="AC15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{"id":0,"name":"","category":"","price":0,"description":"","image":,"demand":},</v>
      </c>
      <c r="AD152" t="s">
        <v>16</v>
      </c>
    </row>
    <row r="153" spans="2:30" x14ac:dyDescent="0.3">
      <c r="L153" s="23"/>
      <c r="M153" s="24"/>
      <c r="N153" s="24"/>
      <c r="O153" s="24"/>
      <c r="P153" s="23"/>
      <c r="Q153" s="24" t="s">
        <v>12</v>
      </c>
      <c r="R153" s="24" t="s">
        <v>11</v>
      </c>
      <c r="S153" s="24" t="s">
        <v>281</v>
      </c>
      <c r="T153" s="24" t="s">
        <v>282</v>
      </c>
      <c r="U153" s="24" t="s">
        <v>15</v>
      </c>
      <c r="V153" s="24">
        <f>Tabla15[[#This Row],["id"]]</f>
        <v>0</v>
      </c>
      <c r="W153" s="24" t="str">
        <f>CONCATENATE(Tabla26[[#This Row],["]],Tabla15[[#This Row],[NOMBRE DEL PRODUCTO]],Tabla26[[#This Row],["]])</f>
        <v>""</v>
      </c>
      <c r="X153" s="24" t="str">
        <f>CONCATENATE(Tabla26[[#This Row],["]],Tabla15[[#This Row],[CATEGORIA]],Tabla26[[#This Row],["]])</f>
        <v>""</v>
      </c>
      <c r="Y153" s="24">
        <f>Tabla15[[#This Row],[DEMANDA (CALIFICA TU PRODCTO DEL 0 AL 100 DONDE 0 ES EL PRODUCTO MENOS VENDIDO Y CERCANOS AL 100 SON LOS MAS VENDIDOS Y LOS QUE QUIERES QUE APAREZCAN EN PRIMERA PANTALLA)]]</f>
        <v>0</v>
      </c>
      <c r="Z153" s="24" t="str">
        <f>CONCATENATE(Tabla26[[#This Row],["]],Tabla15[[#This Row],[DESCRIPCION (breve)]],Tabla26[[#This Row],["]])</f>
        <v>""</v>
      </c>
      <c r="AA153" s="24"/>
      <c r="AB153" s="24"/>
      <c r="AC15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{"id":0,"name":"","category":"","price":0,"description":"","image":,"demand":},</v>
      </c>
      <c r="AD153" t="s">
        <v>16</v>
      </c>
    </row>
  </sheetData>
  <mergeCells count="2">
    <mergeCell ref="B2:I2"/>
    <mergeCell ref="L2:AC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A0A3-A696-4E1A-B421-F0751571B0A9}">
  <dimension ref="B1:AA153"/>
  <sheetViews>
    <sheetView showGridLines="0" topLeftCell="A2" zoomScale="85" zoomScaleNormal="85" workbookViewId="0">
      <selection activeCell="D27" sqref="D27"/>
    </sheetView>
  </sheetViews>
  <sheetFormatPr baseColWidth="10" defaultRowHeight="14.4" x14ac:dyDescent="0.3"/>
  <cols>
    <col min="1" max="1" width="5.33203125" customWidth="1"/>
    <col min="2" max="2" width="7.44140625" style="8" customWidth="1"/>
    <col min="3" max="3" width="46.33203125" customWidth="1"/>
    <col min="4" max="4" width="27.109375" customWidth="1"/>
    <col min="5" max="5" width="28.88671875" customWidth="1"/>
    <col min="6" max="6" width="10.109375" style="8" customWidth="1"/>
    <col min="7" max="7" width="9.109375" style="15" customWidth="1"/>
    <col min="8" max="8" width="4" style="15" customWidth="1"/>
    <col min="9" max="9" width="8.5546875" customWidth="1"/>
    <col min="10" max="10" width="4.33203125" customWidth="1"/>
    <col min="11" max="11" width="11.5546875" customWidth="1"/>
    <col min="12" max="12" width="4.77734375" customWidth="1"/>
    <col min="13" max="13" width="5.109375" customWidth="1"/>
    <col min="14" max="18" width="5" customWidth="1"/>
    <col min="19" max="19" width="8.6640625" customWidth="1"/>
    <col min="20" max="20" width="27.5546875" customWidth="1"/>
    <col min="21" max="21" width="19.88671875" customWidth="1"/>
    <col min="22" max="22" width="12.44140625" customWidth="1"/>
    <col min="23" max="23" width="25.33203125" customWidth="1"/>
    <col min="24" max="24" width="17.109375" customWidth="1"/>
    <col min="25" max="25" width="10.109375" customWidth="1"/>
    <col min="26" max="26" width="61.5546875" style="1" customWidth="1"/>
  </cols>
  <sheetData>
    <row r="1" spans="2:27" ht="10.199999999999999" customHeight="1" x14ac:dyDescent="0.3"/>
    <row r="2" spans="2:27" ht="54.6" customHeight="1" x14ac:dyDescent="1.1000000000000001">
      <c r="B2" s="28" t="s">
        <v>449</v>
      </c>
      <c r="C2" s="28"/>
      <c r="D2" s="28"/>
      <c r="E2" s="28"/>
      <c r="F2" s="28"/>
      <c r="I2" s="29" t="s">
        <v>450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2:27" x14ac:dyDescent="0.3">
      <c r="B3" s="9" t="s">
        <v>275</v>
      </c>
      <c r="C3" s="9" t="s">
        <v>284</v>
      </c>
      <c r="D3" s="9" t="s">
        <v>285</v>
      </c>
      <c r="E3" s="9" t="s">
        <v>286</v>
      </c>
      <c r="F3" s="9" t="s">
        <v>287</v>
      </c>
      <c r="I3" s="22" t="s">
        <v>19</v>
      </c>
      <c r="J3" s="22" t="s">
        <v>20</v>
      </c>
      <c r="K3" s="22" t="s">
        <v>18</v>
      </c>
      <c r="L3" s="22" t="s">
        <v>272</v>
      </c>
      <c r="M3" s="22" t="s">
        <v>273</v>
      </c>
      <c r="N3" s="22" t="s">
        <v>12</v>
      </c>
      <c r="O3" s="22" t="s">
        <v>11</v>
      </c>
      <c r="P3" s="22" t="s">
        <v>281</v>
      </c>
      <c r="Q3" s="22" t="s">
        <v>282</v>
      </c>
      <c r="R3" s="22" t="s">
        <v>15</v>
      </c>
      <c r="S3" s="9" t="s">
        <v>275</v>
      </c>
      <c r="T3" s="22" t="s">
        <v>274</v>
      </c>
      <c r="U3" s="22" t="s">
        <v>276</v>
      </c>
      <c r="V3" s="22" t="s">
        <v>278</v>
      </c>
      <c r="W3" s="22" t="s">
        <v>277</v>
      </c>
      <c r="X3" s="22" t="s">
        <v>279</v>
      </c>
      <c r="Y3" s="22" t="s">
        <v>280</v>
      </c>
      <c r="Z3" s="27" t="s">
        <v>448</v>
      </c>
      <c r="AA3" t="s">
        <v>16</v>
      </c>
    </row>
    <row r="4" spans="2:27" x14ac:dyDescent="0.3">
      <c r="B4" s="8">
        <v>2</v>
      </c>
      <c r="C4" t="s">
        <v>22</v>
      </c>
      <c r="D4" t="s">
        <v>21</v>
      </c>
      <c r="E4" t="s">
        <v>23</v>
      </c>
      <c r="F4" s="7">
        <v>200</v>
      </c>
      <c r="I4" s="16" t="s">
        <v>271</v>
      </c>
      <c r="J4" s="17" t="s">
        <v>270</v>
      </c>
      <c r="K4" s="16" t="s">
        <v>262</v>
      </c>
      <c r="L4" s="17">
        <v>2</v>
      </c>
      <c r="M4" s="16" t="s">
        <v>17</v>
      </c>
      <c r="N4" s="17" t="s">
        <v>12</v>
      </c>
      <c r="O4" s="17" t="s">
        <v>11</v>
      </c>
      <c r="P4" s="17" t="s">
        <v>281</v>
      </c>
      <c r="Q4" s="17" t="s">
        <v>282</v>
      </c>
      <c r="R4" s="17" t="s">
        <v>15</v>
      </c>
      <c r="S4" s="17">
        <f>Tabla157[[#This Row],["id"]]</f>
        <v>2</v>
      </c>
      <c r="T4" s="17" t="str">
        <f>CONCATENATE(Tabla268[[#This Row],["]],Tabla157[[#This Row],[NOMBRE DEL PRODUCTO]],Tabla268[[#This Row],["]])</f>
        <v>"MEGAFONO"</v>
      </c>
      <c r="U4" s="17" t="str">
        <f>CONCATENATE(Tabla268[[#This Row],["]],Tabla157[[#This Row],[CATEGORIA]],Tabla268[[#This Row],["]])</f>
        <v>"ELECTRONICOS"</v>
      </c>
      <c r="V4" s="17">
        <f>Tabla157[[#This Row],[PRECIO]]</f>
        <v>200</v>
      </c>
      <c r="W4" s="17" t="str">
        <f>CONCATENATE(Tabla268[[#This Row],["]],Tabla157[[#This Row],[DESCRIPCION]],Tabla268[[#This Row],["]])</f>
        <v>"PRESENTACION EN CAJA"</v>
      </c>
      <c r="X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ELECTRONICOS/2.png"</v>
      </c>
      <c r="Y4" s="17">
        <v>50</v>
      </c>
      <c r="Z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{"id":2,"name":"MEGAFONO","category":"ELECTRONICOS","price":200,"description":"PRESENTACION EN CAJA","image":"images/04. ELECTRONICOS/2.png","demand":50},</v>
      </c>
      <c r="AA4" t="s">
        <v>16</v>
      </c>
    </row>
    <row r="5" spans="2:27" x14ac:dyDescent="0.3">
      <c r="B5" s="8">
        <v>3</v>
      </c>
      <c r="C5" t="s">
        <v>25</v>
      </c>
      <c r="D5" t="s">
        <v>24</v>
      </c>
      <c r="E5" t="s">
        <v>23</v>
      </c>
      <c r="F5" s="7">
        <v>200</v>
      </c>
      <c r="I5" s="18" t="s">
        <v>271</v>
      </c>
      <c r="J5" s="19" t="s">
        <v>270</v>
      </c>
      <c r="K5" s="18" t="s">
        <v>264</v>
      </c>
      <c r="L5" s="19">
        <f>L4+1</f>
        <v>3</v>
      </c>
      <c r="M5" s="18" t="s">
        <v>17</v>
      </c>
      <c r="N5" s="19" t="s">
        <v>12</v>
      </c>
      <c r="O5" s="19" t="s">
        <v>11</v>
      </c>
      <c r="P5" s="19" t="s">
        <v>281</v>
      </c>
      <c r="Q5" s="19" t="s">
        <v>282</v>
      </c>
      <c r="R5" s="19" t="s">
        <v>15</v>
      </c>
      <c r="S5" s="19">
        <f>Tabla157[[#This Row],["id"]]</f>
        <v>3</v>
      </c>
      <c r="T5" s="19" t="str">
        <f>CONCATENATE(Tabla268[[#This Row],["]],Tabla157[[#This Row],[NOMBRE DEL PRODUCTO]],Tabla268[[#This Row],["]])</f>
        <v>"ESQUINERO DE ALUMINIO"</v>
      </c>
      <c r="U5" s="19" t="str">
        <f>CONCATENATE(Tabla268[[#This Row],["]],Tabla157[[#This Row],[CATEGORIA]],Tabla268[[#This Row],["]])</f>
        <v>"HOGAR"</v>
      </c>
      <c r="V5" s="19">
        <f>Tabla157[[#This Row],[PRECIO]]</f>
        <v>200</v>
      </c>
      <c r="W5" s="19" t="str">
        <f>CONCATENATE(Tabla268[[#This Row],["]],Tabla157[[#This Row],[DESCRIPCION]],Tabla268[[#This Row],["]])</f>
        <v>"PRESENTACION EN CAJA"</v>
      </c>
      <c r="X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HOGAR/3.png"</v>
      </c>
      <c r="Y5" s="19">
        <v>51</v>
      </c>
      <c r="Z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{"id":3,"name":"ESQUINERO DE ALUMINIO","category":"HOGAR","price":200,"description":"PRESENTACION EN CAJA","image":"images/06. HOGAR/3.png","demand":51},</v>
      </c>
      <c r="AA5" t="s">
        <v>16</v>
      </c>
    </row>
    <row r="6" spans="2:27" x14ac:dyDescent="0.3">
      <c r="B6" s="8">
        <v>4</v>
      </c>
      <c r="C6" t="s">
        <v>27</v>
      </c>
      <c r="D6" t="s">
        <v>26</v>
      </c>
      <c r="E6" t="s">
        <v>23</v>
      </c>
      <c r="F6" s="7">
        <v>200</v>
      </c>
      <c r="I6" s="16" t="s">
        <v>271</v>
      </c>
      <c r="J6" s="17" t="s">
        <v>270</v>
      </c>
      <c r="K6" s="16" t="s">
        <v>268</v>
      </c>
      <c r="L6" s="19">
        <f t="shared" ref="L6:L69" si="0">L5+1</f>
        <v>4</v>
      </c>
      <c r="M6" s="16" t="s">
        <v>17</v>
      </c>
      <c r="N6" s="17" t="s">
        <v>12</v>
      </c>
      <c r="O6" s="17" t="s">
        <v>11</v>
      </c>
      <c r="P6" s="17" t="s">
        <v>281</v>
      </c>
      <c r="Q6" s="17" t="s">
        <v>282</v>
      </c>
      <c r="R6" s="17" t="s">
        <v>15</v>
      </c>
      <c r="S6" s="17">
        <f>Tabla157[[#This Row],["id"]]</f>
        <v>4</v>
      </c>
      <c r="T6" s="17" t="str">
        <f>CONCATENATE(Tabla268[[#This Row],["]],Tabla157[[#This Row],[NOMBRE DEL PRODUCTO]],Tabla268[[#This Row],["]])</f>
        <v>"KIT DE ESTACION CONSOLA INCLUIDA"</v>
      </c>
      <c r="U6" s="17" t="str">
        <f>CONCATENATE(Tabla268[[#This Row],["]],Tabla157[[#This Row],[CATEGORIA]],Tabla268[[#This Row],["]])</f>
        <v>"STREMERS"</v>
      </c>
      <c r="V6" s="17">
        <f>Tabla157[[#This Row],[PRECIO]]</f>
        <v>200</v>
      </c>
      <c r="W6" s="17" t="str">
        <f>CONCATENATE(Tabla268[[#This Row],["]],Tabla157[[#This Row],[DESCRIPCION]],Tabla268[[#This Row],["]])</f>
        <v>"PRESENTACION EN CAJA"</v>
      </c>
      <c r="X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"images/10. STREMERS/4.png"</v>
      </c>
      <c r="Y6" s="17">
        <v>52</v>
      </c>
      <c r="Z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{"id":4,"name":"KIT DE ESTACION CONSOLA INCLUIDA","category":"STREMERS","price":200,"description":"PRESENTACION EN CAJA","image":"images/10. STREMERS/4.png","demand":52},</v>
      </c>
      <c r="AA6" t="s">
        <v>16</v>
      </c>
    </row>
    <row r="7" spans="2:27" x14ac:dyDescent="0.3">
      <c r="B7" s="8">
        <v>5</v>
      </c>
      <c r="C7" t="s">
        <v>28</v>
      </c>
      <c r="D7" t="s">
        <v>26</v>
      </c>
      <c r="E7" t="s">
        <v>23</v>
      </c>
      <c r="F7" s="7">
        <v>200</v>
      </c>
      <c r="I7" s="18" t="s">
        <v>271</v>
      </c>
      <c r="J7" s="19" t="s">
        <v>270</v>
      </c>
      <c r="K7" s="18" t="s">
        <v>268</v>
      </c>
      <c r="L7" s="19">
        <f t="shared" si="0"/>
        <v>5</v>
      </c>
      <c r="M7" s="18" t="s">
        <v>17</v>
      </c>
      <c r="N7" s="19" t="s">
        <v>12</v>
      </c>
      <c r="O7" s="19" t="s">
        <v>11</v>
      </c>
      <c r="P7" s="19" t="s">
        <v>281</v>
      </c>
      <c r="Q7" s="19" t="s">
        <v>282</v>
      </c>
      <c r="R7" s="19" t="s">
        <v>15</v>
      </c>
      <c r="S7" s="19">
        <f>Tabla157[[#This Row],["id"]]</f>
        <v>5</v>
      </c>
      <c r="T7" s="19" t="str">
        <f>CONCATENATE(Tabla268[[#This Row],["]],Tabla157[[#This Row],[NOMBRE DEL PRODUCTO]],Tabla268[[#This Row],["]])</f>
        <v>"SOPORTE PARA MICRÓFONO Y CELULAR"</v>
      </c>
      <c r="U7" s="19" t="str">
        <f>CONCATENATE(Tabla268[[#This Row],["]],Tabla157[[#This Row],[CATEGORIA]],Tabla268[[#This Row],["]])</f>
        <v>"STREMERS"</v>
      </c>
      <c r="V7" s="19">
        <f>Tabla157[[#This Row],[PRECIO]]</f>
        <v>200</v>
      </c>
      <c r="W7" s="19" t="str">
        <f>CONCATENATE(Tabla268[[#This Row],["]],Tabla157[[#This Row],[DESCRIPCION]],Tabla268[[#This Row],["]])</f>
        <v>"PRESENTACION EN CAJA"</v>
      </c>
      <c r="X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"images/10. STREMERS/5.png"</v>
      </c>
      <c r="Y7" s="19">
        <v>53</v>
      </c>
      <c r="Z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{"id":5,"name":"SOPORTE PARA MICRÓFONO Y CELULAR","category":"STREMERS","price":200,"description":"PRESENTACION EN CAJA","image":"images/10. STREMERS/5.png","demand":53},</v>
      </c>
      <c r="AA7" t="s">
        <v>16</v>
      </c>
    </row>
    <row r="8" spans="2:27" x14ac:dyDescent="0.3">
      <c r="B8" s="8">
        <v>6</v>
      </c>
      <c r="C8" s="10" t="s">
        <v>29</v>
      </c>
      <c r="D8" t="s">
        <v>21</v>
      </c>
      <c r="E8" t="s">
        <v>23</v>
      </c>
      <c r="F8" s="7">
        <v>200</v>
      </c>
      <c r="I8" s="16" t="s">
        <v>271</v>
      </c>
      <c r="J8" s="17" t="s">
        <v>270</v>
      </c>
      <c r="K8" s="16" t="s">
        <v>262</v>
      </c>
      <c r="L8" s="19">
        <f t="shared" si="0"/>
        <v>6</v>
      </c>
      <c r="M8" s="16" t="s">
        <v>17</v>
      </c>
      <c r="N8" s="17" t="s">
        <v>12</v>
      </c>
      <c r="O8" s="17" t="s">
        <v>11</v>
      </c>
      <c r="P8" s="17" t="s">
        <v>281</v>
      </c>
      <c r="Q8" s="17" t="s">
        <v>282</v>
      </c>
      <c r="R8" s="17" t="s">
        <v>15</v>
      </c>
      <c r="S8" s="17">
        <f>Tabla157[[#This Row],["id"]]</f>
        <v>6</v>
      </c>
      <c r="T8" s="17" t="str">
        <f>CONCATENATE(Tabla268[[#This Row],["]],Tabla157[[#This Row],[NOMBRE DEL PRODUCTO]],Tabla268[[#This Row],["]])</f>
        <v>"PALO STICK BLUETOOT H Y LUCES"</v>
      </c>
      <c r="U8" s="17" t="str">
        <f>CONCATENATE(Tabla268[[#This Row],["]],Tabla157[[#This Row],[CATEGORIA]],Tabla268[[#This Row],["]])</f>
        <v>"ELECTRONICOS"</v>
      </c>
      <c r="V8" s="17">
        <f>Tabla157[[#This Row],[PRECIO]]</f>
        <v>200</v>
      </c>
      <c r="W8" s="17" t="str">
        <f>CONCATENATE(Tabla268[[#This Row],["]],Tabla157[[#This Row],[DESCRIPCION]],Tabla268[[#This Row],["]])</f>
        <v>"PRESENTACION EN CAJA"</v>
      </c>
      <c r="X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ELECTRONICOS/6.png"</v>
      </c>
      <c r="Y8" s="17">
        <v>54</v>
      </c>
      <c r="Z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{"id":6,"name":"PALO STICK BLUETOOT H Y LUCES","category":"ELECTRONICOS","price":200,"description":"PRESENTACION EN CAJA","image":"images/04. ELECTRONICOS/6.png","demand":54},</v>
      </c>
      <c r="AA8" t="s">
        <v>16</v>
      </c>
    </row>
    <row r="9" spans="2:27" x14ac:dyDescent="0.3">
      <c r="B9" s="8">
        <v>7</v>
      </c>
      <c r="C9" t="s">
        <v>30</v>
      </c>
      <c r="D9" t="s">
        <v>21</v>
      </c>
      <c r="E9" t="s">
        <v>23</v>
      </c>
      <c r="F9" s="7">
        <v>200</v>
      </c>
      <c r="I9" s="18" t="s">
        <v>271</v>
      </c>
      <c r="J9" s="19" t="s">
        <v>270</v>
      </c>
      <c r="K9" s="18" t="s">
        <v>262</v>
      </c>
      <c r="L9" s="19">
        <f t="shared" si="0"/>
        <v>7</v>
      </c>
      <c r="M9" s="18" t="s">
        <v>17</v>
      </c>
      <c r="N9" s="19" t="s">
        <v>12</v>
      </c>
      <c r="O9" s="19" t="s">
        <v>11</v>
      </c>
      <c r="P9" s="19" t="s">
        <v>281</v>
      </c>
      <c r="Q9" s="19" t="s">
        <v>282</v>
      </c>
      <c r="R9" s="19" t="s">
        <v>15</v>
      </c>
      <c r="S9" s="19">
        <f>Tabla157[[#This Row],["id"]]</f>
        <v>7</v>
      </c>
      <c r="T9" s="19" t="str">
        <f>CONCATENATE(Tabla268[[#This Row],["]],Tabla157[[#This Row],[NOMBRE DEL PRODUCTO]],Tabla268[[#This Row],["]])</f>
        <v>"REPELENTE ULTRASONICO "</v>
      </c>
      <c r="U9" s="19" t="str">
        <f>CONCATENATE(Tabla268[[#This Row],["]],Tabla157[[#This Row],[CATEGORIA]],Tabla268[[#This Row],["]])</f>
        <v>"ELECTRONICOS"</v>
      </c>
      <c r="V9" s="19">
        <f>Tabla157[[#This Row],[PRECIO]]</f>
        <v>200</v>
      </c>
      <c r="W9" s="19" t="str">
        <f>CONCATENATE(Tabla268[[#This Row],["]],Tabla157[[#This Row],[DESCRIPCION]],Tabla268[[#This Row],["]])</f>
        <v>"PRESENTACION EN CAJA"</v>
      </c>
      <c r="X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ELECTRONICOS/7.png"</v>
      </c>
      <c r="Y9" s="19">
        <v>55</v>
      </c>
      <c r="Z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{"id":7,"name":"REPELENTE ULTRASONICO ","category":"ELECTRONICOS","price":200,"description":"PRESENTACION EN CAJA","image":"images/04. ELECTRONICOS/7.png","demand":55},</v>
      </c>
      <c r="AA9" t="s">
        <v>16</v>
      </c>
    </row>
    <row r="10" spans="2:27" x14ac:dyDescent="0.3">
      <c r="B10" s="8">
        <v>8</v>
      </c>
      <c r="C10" t="s">
        <v>31</v>
      </c>
      <c r="D10" t="s">
        <v>21</v>
      </c>
      <c r="E10" t="s">
        <v>23</v>
      </c>
      <c r="F10" s="7">
        <v>200</v>
      </c>
      <c r="I10" s="16" t="s">
        <v>271</v>
      </c>
      <c r="J10" s="17" t="s">
        <v>270</v>
      </c>
      <c r="K10" s="16" t="s">
        <v>262</v>
      </c>
      <c r="L10" s="19">
        <f t="shared" si="0"/>
        <v>8</v>
      </c>
      <c r="M10" s="16" t="s">
        <v>17</v>
      </c>
      <c r="N10" s="17" t="s">
        <v>12</v>
      </c>
      <c r="O10" s="17" t="s">
        <v>11</v>
      </c>
      <c r="P10" s="17" t="s">
        <v>281</v>
      </c>
      <c r="Q10" s="17" t="s">
        <v>282</v>
      </c>
      <c r="R10" s="17" t="s">
        <v>15</v>
      </c>
      <c r="S10" s="17">
        <f>Tabla157[[#This Row],["id"]]</f>
        <v>8</v>
      </c>
      <c r="T10" s="17" t="str">
        <f>CONCATENATE(Tabla268[[#This Row],["]],Tabla157[[#This Row],[NOMBRE DEL PRODUCTO]],Tabla268[[#This Row],["]])</f>
        <v>"ELECTROES TIMULADOR ABDOMEN"</v>
      </c>
      <c r="U10" s="17" t="str">
        <f>CONCATENATE(Tabla268[[#This Row],["]],Tabla157[[#This Row],[CATEGORIA]],Tabla268[[#This Row],["]])</f>
        <v>"ELECTRONICOS"</v>
      </c>
      <c r="V10" s="17">
        <f>Tabla157[[#This Row],[PRECIO]]</f>
        <v>200</v>
      </c>
      <c r="W10" s="17" t="str">
        <f>CONCATENATE(Tabla268[[#This Row],["]],Tabla157[[#This Row],[DESCRIPCION]],Tabla268[[#This Row],["]])</f>
        <v>"PRESENTACION EN CAJA"</v>
      </c>
      <c r="X1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ELECTRONICOS/8.png"</v>
      </c>
      <c r="Y10" s="17">
        <v>56</v>
      </c>
      <c r="Z1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{"id":8,"name":"ELECTROES TIMULADOR ABDOMEN","category":"ELECTRONICOS","price":200,"description":"PRESENTACION EN CAJA","image":"images/04. ELECTRONICOS/8.png","demand":56},</v>
      </c>
      <c r="AA10" t="s">
        <v>16</v>
      </c>
    </row>
    <row r="11" spans="2:27" x14ac:dyDescent="0.3">
      <c r="B11" s="8">
        <v>9</v>
      </c>
      <c r="C11" t="s">
        <v>32</v>
      </c>
      <c r="D11" t="s">
        <v>21</v>
      </c>
      <c r="E11" t="s">
        <v>23</v>
      </c>
      <c r="F11" s="7">
        <v>200</v>
      </c>
      <c r="I11" s="18" t="s">
        <v>271</v>
      </c>
      <c r="J11" s="19" t="s">
        <v>270</v>
      </c>
      <c r="K11" s="18" t="s">
        <v>262</v>
      </c>
      <c r="L11" s="19">
        <f t="shared" si="0"/>
        <v>9</v>
      </c>
      <c r="M11" s="18" t="s">
        <v>17</v>
      </c>
      <c r="N11" s="19" t="s">
        <v>12</v>
      </c>
      <c r="O11" s="19" t="s">
        <v>11</v>
      </c>
      <c r="P11" s="19" t="s">
        <v>281</v>
      </c>
      <c r="Q11" s="19" t="s">
        <v>282</v>
      </c>
      <c r="R11" s="19" t="s">
        <v>15</v>
      </c>
      <c r="S11" s="19">
        <f>Tabla157[[#This Row],["id"]]</f>
        <v>9</v>
      </c>
      <c r="T11" s="19" t="str">
        <f>CONCATENATE(Tabla268[[#This Row],["]],Tabla157[[#This Row],[NOMBRE DEL PRODUCTO]],Tabla268[[#This Row],["]])</f>
        <v>"BALANZA GRAMERA"</v>
      </c>
      <c r="U11" s="19" t="str">
        <f>CONCATENATE(Tabla268[[#This Row],["]],Tabla157[[#This Row],[CATEGORIA]],Tabla268[[#This Row],["]])</f>
        <v>"ELECTRONICOS"</v>
      </c>
      <c r="V11" s="19">
        <f>Tabla157[[#This Row],[PRECIO]]</f>
        <v>200</v>
      </c>
      <c r="W11" s="19" t="str">
        <f>CONCATENATE(Tabla268[[#This Row],["]],Tabla157[[#This Row],[DESCRIPCION]],Tabla268[[#This Row],["]])</f>
        <v>"PRESENTACION EN CAJA"</v>
      </c>
      <c r="X1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ELECTRONICOS/9.png"</v>
      </c>
      <c r="Y11" s="19">
        <v>57</v>
      </c>
      <c r="Z1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{"id":9,"name":"BALANZA GRAMERA","category":"ELECTRONICOS","price":200,"description":"PRESENTACION EN CAJA","image":"images/04. ELECTRONICOS/9.png","demand":57},</v>
      </c>
      <c r="AA11" t="s">
        <v>16</v>
      </c>
    </row>
    <row r="12" spans="2:27" x14ac:dyDescent="0.3">
      <c r="B12" s="8">
        <v>10</v>
      </c>
      <c r="C12" t="s">
        <v>33</v>
      </c>
      <c r="D12" t="s">
        <v>34</v>
      </c>
      <c r="E12" t="s">
        <v>56</v>
      </c>
      <c r="F12" s="7">
        <v>200</v>
      </c>
      <c r="I12" s="16" t="s">
        <v>271</v>
      </c>
      <c r="J12" s="17" t="s">
        <v>270</v>
      </c>
      <c r="K12" s="16" t="s">
        <v>267</v>
      </c>
      <c r="L12" s="19">
        <f t="shared" si="0"/>
        <v>10</v>
      </c>
      <c r="M12" s="16" t="s">
        <v>17</v>
      </c>
      <c r="N12" s="17" t="s">
        <v>12</v>
      </c>
      <c r="O12" s="17" t="s">
        <v>11</v>
      </c>
      <c r="P12" s="17" t="s">
        <v>281</v>
      </c>
      <c r="Q12" s="17" t="s">
        <v>282</v>
      </c>
      <c r="R12" s="17" t="s">
        <v>15</v>
      </c>
      <c r="S12" s="17">
        <f>Tabla157[[#This Row],["id"]]</f>
        <v>10</v>
      </c>
      <c r="T12" s="17" t="str">
        <f>CONCATENATE(Tabla268[[#This Row],["]],Tabla157[[#This Row],[NOMBRE DEL PRODUCTO]],Tabla268[[#This Row],["]])</f>
        <v>"CAÑA TELESCOPICA 3.6 METROS VERDE Y ROJO"</v>
      </c>
      <c r="U12" s="17" t="str">
        <f>CONCATENATE(Tabla268[[#This Row],["]],Tabla157[[#This Row],[CATEGORIA]],Tabla268[[#This Row],["]])</f>
        <v>"PESCA"</v>
      </c>
      <c r="V12" s="17">
        <f>Tabla157[[#This Row],[PRECIO]]</f>
        <v>200</v>
      </c>
      <c r="W12" s="17" t="str">
        <f>CONCATENATE(Tabla268[[#This Row],["]],Tabla157[[#This Row],[DESCRIPCION]],Tabla268[[#This Row],["]])</f>
        <v>"IDEAL PARA UNA BUENA PESCA"</v>
      </c>
      <c r="X1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PESCA/10.png"</v>
      </c>
      <c r="Y12" s="17">
        <v>58</v>
      </c>
      <c r="Z1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{"id":10,"name":"CAÑA TELESCOPICA 3.6 METROS VERDE Y ROJO","category":"PESCA","price":200,"description":"IDEAL PARA UNA BUENA PESCA","image":"images/09. PESCA/10.png","demand":58},</v>
      </c>
      <c r="AA12" t="s">
        <v>16</v>
      </c>
    </row>
    <row r="13" spans="2:27" x14ac:dyDescent="0.3">
      <c r="B13" s="8">
        <v>11</v>
      </c>
      <c r="C13" s="10" t="s">
        <v>35</v>
      </c>
      <c r="D13" t="s">
        <v>34</v>
      </c>
      <c r="E13" t="s">
        <v>56</v>
      </c>
      <c r="F13" s="7">
        <v>200</v>
      </c>
      <c r="I13" s="18" t="s">
        <v>271</v>
      </c>
      <c r="J13" s="19" t="s">
        <v>270</v>
      </c>
      <c r="K13" s="18" t="s">
        <v>267</v>
      </c>
      <c r="L13" s="19">
        <f t="shared" si="0"/>
        <v>11</v>
      </c>
      <c r="M13" s="18" t="s">
        <v>17</v>
      </c>
      <c r="N13" s="19" t="s">
        <v>12</v>
      </c>
      <c r="O13" s="19" t="s">
        <v>11</v>
      </c>
      <c r="P13" s="19" t="s">
        <v>281</v>
      </c>
      <c r="Q13" s="19" t="s">
        <v>282</v>
      </c>
      <c r="R13" s="19" t="s">
        <v>15</v>
      </c>
      <c r="S13" s="19">
        <f>Tabla157[[#This Row],["id"]]</f>
        <v>11</v>
      </c>
      <c r="T13" s="19" t="str">
        <f>CONCATENATE(Tabla268[[#This Row],["]],Tabla157[[#This Row],[NOMBRE DEL PRODUCTO]],Tabla268[[#This Row],["]])</f>
        <v>"CAÑA DE ACERO AL CARBONO 2.1-2.4 Y 2.7 METROS"</v>
      </c>
      <c r="U13" s="19" t="str">
        <f>CONCATENATE(Tabla268[[#This Row],["]],Tabla157[[#This Row],[CATEGORIA]],Tabla268[[#This Row],["]])</f>
        <v>"PESCA"</v>
      </c>
      <c r="V13" s="19">
        <f>Tabla157[[#This Row],[PRECIO]]</f>
        <v>200</v>
      </c>
      <c r="W13" s="19" t="str">
        <f>CONCATENATE(Tabla268[[#This Row],["]],Tabla157[[#This Row],[DESCRIPCION]],Tabla268[[#This Row],["]])</f>
        <v>"IDEAL PARA UNA BUENA PESCA"</v>
      </c>
      <c r="X1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PESCA/11.png"</v>
      </c>
      <c r="Y13" s="19">
        <v>59</v>
      </c>
      <c r="Z1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{"id":11,"name":"CAÑA DE ACERO AL CARBONO 2.1-2.4 Y 2.7 METROS","category":"PESCA","price":200,"description":"IDEAL PARA UNA BUENA PESCA","image":"images/09. PESCA/11.png","demand":59},</v>
      </c>
      <c r="AA13" t="s">
        <v>16</v>
      </c>
    </row>
    <row r="14" spans="2:27" x14ac:dyDescent="0.3">
      <c r="B14" s="8">
        <v>12</v>
      </c>
      <c r="C14" t="s">
        <v>36</v>
      </c>
      <c r="D14" t="s">
        <v>34</v>
      </c>
      <c r="E14" t="s">
        <v>23</v>
      </c>
      <c r="F14" s="7">
        <v>200</v>
      </c>
      <c r="I14" s="16" t="s">
        <v>271</v>
      </c>
      <c r="J14" s="17" t="s">
        <v>270</v>
      </c>
      <c r="K14" s="16" t="s">
        <v>267</v>
      </c>
      <c r="L14" s="19">
        <f t="shared" si="0"/>
        <v>12</v>
      </c>
      <c r="M14" s="16" t="s">
        <v>17</v>
      </c>
      <c r="N14" s="17" t="s">
        <v>12</v>
      </c>
      <c r="O14" s="17" t="s">
        <v>11</v>
      </c>
      <c r="P14" s="17" t="s">
        <v>281</v>
      </c>
      <c r="Q14" s="17" t="s">
        <v>282</v>
      </c>
      <c r="R14" s="17" t="s">
        <v>15</v>
      </c>
      <c r="S14" s="17">
        <f>Tabla157[[#This Row],["id"]]</f>
        <v>12</v>
      </c>
      <c r="T14" s="17" t="str">
        <f>CONCATENATE(Tabla268[[#This Row],["]],Tabla157[[#This Row],[NOMBRE DEL PRODUCTO]],Tabla268[[#This Row],["]])</f>
        <v>"KIT DE PESCA "</v>
      </c>
      <c r="U14" s="17" t="str">
        <f>CONCATENATE(Tabla268[[#This Row],["]],Tabla157[[#This Row],[CATEGORIA]],Tabla268[[#This Row],["]])</f>
        <v>"PESCA"</v>
      </c>
      <c r="V14" s="17">
        <f>Tabla157[[#This Row],[PRECIO]]</f>
        <v>200</v>
      </c>
      <c r="W14" s="17" t="str">
        <f>CONCATENATE(Tabla268[[#This Row],["]],Tabla157[[#This Row],[DESCRIPCION]],Tabla268[[#This Row],["]])</f>
        <v>"PRESENTACION EN CAJA"</v>
      </c>
      <c r="X1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PESCA/12.png"</v>
      </c>
      <c r="Y14" s="17">
        <v>60</v>
      </c>
      <c r="Z1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{"id":12,"name":"KIT DE PESCA ","category":"PESCA","price":200,"description":"PRESENTACION EN CAJA","image":"images/09. PESCA/12.png","demand":60},</v>
      </c>
      <c r="AA14" t="s">
        <v>16</v>
      </c>
    </row>
    <row r="15" spans="2:27" x14ac:dyDescent="0.3">
      <c r="B15" s="8">
        <v>13</v>
      </c>
      <c r="C15" t="s">
        <v>37</v>
      </c>
      <c r="D15" t="s">
        <v>34</v>
      </c>
      <c r="E15" s="6" t="s">
        <v>23</v>
      </c>
      <c r="F15" s="7">
        <v>200</v>
      </c>
      <c r="I15" s="18" t="s">
        <v>271</v>
      </c>
      <c r="J15" s="19" t="s">
        <v>270</v>
      </c>
      <c r="K15" s="18" t="s">
        <v>267</v>
      </c>
      <c r="L15" s="19">
        <f t="shared" si="0"/>
        <v>13</v>
      </c>
      <c r="M15" s="18" t="s">
        <v>17</v>
      </c>
      <c r="N15" s="19" t="s">
        <v>12</v>
      </c>
      <c r="O15" s="19" t="s">
        <v>11</v>
      </c>
      <c r="P15" s="19" t="s">
        <v>281</v>
      </c>
      <c r="Q15" s="19" t="s">
        <v>282</v>
      </c>
      <c r="R15" s="19" t="s">
        <v>15</v>
      </c>
      <c r="S15" s="19">
        <f>Tabla157[[#This Row],["id"]]</f>
        <v>13</v>
      </c>
      <c r="T15" s="19" t="str">
        <f>CONCATENATE(Tabla268[[#This Row],["]],Tabla157[[#This Row],[NOMBRE DEL PRODUCTO]],Tabla268[[#This Row],["]])</f>
        <v>"CARRETE 4000"</v>
      </c>
      <c r="U15" s="19" t="str">
        <f>CONCATENATE(Tabla268[[#This Row],["]],Tabla157[[#This Row],[CATEGORIA]],Tabla268[[#This Row],["]])</f>
        <v>"PESCA"</v>
      </c>
      <c r="V15" s="19">
        <f>Tabla157[[#This Row],[PRECIO]]</f>
        <v>200</v>
      </c>
      <c r="W15" s="19" t="str">
        <f>CONCATENATE(Tabla268[[#This Row],["]],Tabla157[[#This Row],[DESCRIPCION]],Tabla268[[#This Row],["]])</f>
        <v>"PRESENTACION EN CAJA"</v>
      </c>
      <c r="X1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PESCA/13.png"</v>
      </c>
      <c r="Y15" s="19">
        <v>61</v>
      </c>
      <c r="Z1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{"id":13,"name":"CARRETE 4000","category":"PESCA","price":200,"description":"PRESENTACION EN CAJA","image":"images/09. PESCA/13.png","demand":61},</v>
      </c>
      <c r="AA15" t="s">
        <v>16</v>
      </c>
    </row>
    <row r="16" spans="2:27" x14ac:dyDescent="0.3">
      <c r="B16" s="8">
        <v>14</v>
      </c>
      <c r="C16" t="s">
        <v>38</v>
      </c>
      <c r="D16" t="s">
        <v>34</v>
      </c>
      <c r="E16" s="10" t="s">
        <v>23</v>
      </c>
      <c r="F16" s="7">
        <v>200</v>
      </c>
      <c r="I16" s="16" t="s">
        <v>271</v>
      </c>
      <c r="J16" s="17" t="s">
        <v>270</v>
      </c>
      <c r="K16" s="16" t="s">
        <v>267</v>
      </c>
      <c r="L16" s="19">
        <f t="shared" si="0"/>
        <v>14</v>
      </c>
      <c r="M16" s="16" t="s">
        <v>17</v>
      </c>
      <c r="N16" s="17" t="s">
        <v>12</v>
      </c>
      <c r="O16" s="17" t="s">
        <v>11</v>
      </c>
      <c r="P16" s="17" t="s">
        <v>281</v>
      </c>
      <c r="Q16" s="17" t="s">
        <v>282</v>
      </c>
      <c r="R16" s="17" t="s">
        <v>15</v>
      </c>
      <c r="S16" s="17">
        <f>Tabla157[[#This Row],["id"]]</f>
        <v>14</v>
      </c>
      <c r="T16" s="17" t="str">
        <f>CONCATENATE(Tabla268[[#This Row],["]],Tabla157[[#This Row],[NOMBRE DEL PRODUCTO]],Tabla268[[#This Row],["]])</f>
        <v>"CARRETE 7000"</v>
      </c>
      <c r="U16" s="17" t="str">
        <f>CONCATENATE(Tabla268[[#This Row],["]],Tabla157[[#This Row],[CATEGORIA]],Tabla268[[#This Row],["]])</f>
        <v>"PESCA"</v>
      </c>
      <c r="V16" s="17">
        <f>Tabla157[[#This Row],[PRECIO]]</f>
        <v>200</v>
      </c>
      <c r="W16" s="17" t="str">
        <f>CONCATENATE(Tabla268[[#This Row],["]],Tabla157[[#This Row],[DESCRIPCION]],Tabla268[[#This Row],["]])</f>
        <v>"PRESENTACION EN CAJA"</v>
      </c>
      <c r="X1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PESCA/14.png"</v>
      </c>
      <c r="Y16" s="17">
        <v>62</v>
      </c>
      <c r="Z1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{"id":14,"name":"CARRETE 7000","category":"PESCA","price":200,"description":"PRESENTACION EN CAJA","image":"images/09. PESCA/14.png","demand":62},</v>
      </c>
      <c r="AA16" t="s">
        <v>16</v>
      </c>
    </row>
    <row r="17" spans="2:27" x14ac:dyDescent="0.3">
      <c r="B17" s="8">
        <v>15</v>
      </c>
      <c r="C17" t="s">
        <v>39</v>
      </c>
      <c r="D17" t="s">
        <v>34</v>
      </c>
      <c r="E17" s="10" t="s">
        <v>23</v>
      </c>
      <c r="F17" s="7">
        <v>200</v>
      </c>
      <c r="I17" s="18" t="s">
        <v>271</v>
      </c>
      <c r="J17" s="19" t="s">
        <v>270</v>
      </c>
      <c r="K17" s="18" t="s">
        <v>267</v>
      </c>
      <c r="L17" s="19">
        <f t="shared" si="0"/>
        <v>15</v>
      </c>
      <c r="M17" s="18" t="s">
        <v>17</v>
      </c>
      <c r="N17" s="19" t="s">
        <v>12</v>
      </c>
      <c r="O17" s="19" t="s">
        <v>11</v>
      </c>
      <c r="P17" s="19" t="s">
        <v>281</v>
      </c>
      <c r="Q17" s="19" t="s">
        <v>282</v>
      </c>
      <c r="R17" s="19" t="s">
        <v>15</v>
      </c>
      <c r="S17" s="19">
        <f>Tabla157[[#This Row],["id"]]</f>
        <v>15</v>
      </c>
      <c r="T17" s="19" t="str">
        <f>CONCATENATE(Tabla268[[#This Row],["]],Tabla157[[#This Row],[NOMBRE DEL PRODUCTO]],Tabla268[[#This Row],["]])</f>
        <v>"ANZUELOS ACERO AL CARBONO DESDE EL 2 AL 20"</v>
      </c>
      <c r="U17" s="19" t="str">
        <f>CONCATENATE(Tabla268[[#This Row],["]],Tabla157[[#This Row],[CATEGORIA]],Tabla268[[#This Row],["]])</f>
        <v>"PESCA"</v>
      </c>
      <c r="V17" s="19">
        <f>Tabla157[[#This Row],[PRECIO]]</f>
        <v>200</v>
      </c>
      <c r="W17" s="19" t="str">
        <f>CONCATENATE(Tabla268[[#This Row],["]],Tabla157[[#This Row],[DESCRIPCION]],Tabla268[[#This Row],["]])</f>
        <v>"PRESENTACION EN CAJA"</v>
      </c>
      <c r="X1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PESCA/15.png"</v>
      </c>
      <c r="Y17" s="19">
        <v>63</v>
      </c>
      <c r="Z1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{"id":15,"name":"ANZUELOS ACERO AL CARBONO DESDE EL 2 AL 20","category":"PESCA","price":200,"description":"PRESENTACION EN CAJA","image":"images/09. PESCA/15.png","demand":63},</v>
      </c>
      <c r="AA17" t="s">
        <v>16</v>
      </c>
    </row>
    <row r="18" spans="2:27" x14ac:dyDescent="0.3">
      <c r="B18" s="8">
        <v>16</v>
      </c>
      <c r="C18" t="s">
        <v>40</v>
      </c>
      <c r="D18" t="s">
        <v>34</v>
      </c>
      <c r="E18" s="10" t="s">
        <v>23</v>
      </c>
      <c r="F18" s="7">
        <v>200</v>
      </c>
      <c r="I18" s="16" t="s">
        <v>271</v>
      </c>
      <c r="J18" s="17" t="s">
        <v>270</v>
      </c>
      <c r="K18" s="16" t="s">
        <v>267</v>
      </c>
      <c r="L18" s="19">
        <f t="shared" si="0"/>
        <v>16</v>
      </c>
      <c r="M18" s="16" t="s">
        <v>17</v>
      </c>
      <c r="N18" s="17" t="s">
        <v>12</v>
      </c>
      <c r="O18" s="17" t="s">
        <v>11</v>
      </c>
      <c r="P18" s="17" t="s">
        <v>281</v>
      </c>
      <c r="Q18" s="17" t="s">
        <v>282</v>
      </c>
      <c r="R18" s="17" t="s">
        <v>15</v>
      </c>
      <c r="S18" s="17">
        <f>Tabla157[[#This Row],["id"]]</f>
        <v>16</v>
      </c>
      <c r="T18" s="17" t="str">
        <f>CONCATENATE(Tabla268[[#This Row],["]],Tabla157[[#This Row],[NOMBRE DEL PRODUCTO]],Tabla268[[#This Row],["]])</f>
        <v>"MULTIFILAMENTO X 4 HILOS DISTINTOS MM"</v>
      </c>
      <c r="U18" s="17" t="str">
        <f>CONCATENATE(Tabla268[[#This Row],["]],Tabla157[[#This Row],[CATEGORIA]],Tabla268[[#This Row],["]])</f>
        <v>"PESCA"</v>
      </c>
      <c r="V18" s="17">
        <f>Tabla157[[#This Row],[PRECIO]]</f>
        <v>200</v>
      </c>
      <c r="W18" s="17" t="str">
        <f>CONCATENATE(Tabla268[[#This Row],["]],Tabla157[[#This Row],[DESCRIPCION]],Tabla268[[#This Row],["]])</f>
        <v>"PRESENTACION EN CAJA"</v>
      </c>
      <c r="X1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PESCA/16.png"</v>
      </c>
      <c r="Y18" s="17">
        <v>64</v>
      </c>
      <c r="Z1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{"id":16,"name":"MULTIFILAMENTO X 4 HILOS DISTINTOS MM","category":"PESCA","price":200,"description":"PRESENTACION EN CAJA","image":"images/09. PESCA/16.png","demand":64},</v>
      </c>
      <c r="AA18" t="s">
        <v>16</v>
      </c>
    </row>
    <row r="19" spans="2:27" x14ac:dyDescent="0.3">
      <c r="B19" s="8">
        <v>17</v>
      </c>
      <c r="C19" t="s">
        <v>41</v>
      </c>
      <c r="D19" t="s">
        <v>34</v>
      </c>
      <c r="E19" s="10" t="s">
        <v>23</v>
      </c>
      <c r="F19" s="7">
        <v>200</v>
      </c>
      <c r="I19" s="18" t="s">
        <v>271</v>
      </c>
      <c r="J19" s="19" t="s">
        <v>270</v>
      </c>
      <c r="K19" s="18" t="s">
        <v>267</v>
      </c>
      <c r="L19" s="19">
        <f t="shared" si="0"/>
        <v>17</v>
      </c>
      <c r="M19" s="18" t="s">
        <v>17</v>
      </c>
      <c r="N19" s="19" t="s">
        <v>12</v>
      </c>
      <c r="O19" s="19" t="s">
        <v>11</v>
      </c>
      <c r="P19" s="19" t="s">
        <v>281</v>
      </c>
      <c r="Q19" s="19" t="s">
        <v>282</v>
      </c>
      <c r="R19" s="19" t="s">
        <v>15</v>
      </c>
      <c r="S19" s="19">
        <f>Tabla157[[#This Row],["id"]]</f>
        <v>17</v>
      </c>
      <c r="T19" s="19" t="str">
        <f>CONCATENATE(Tabla268[[#This Row],["]],Tabla157[[#This Row],[NOMBRE DEL PRODUCTO]],Tabla268[[#This Row],["]])</f>
        <v>"HILOS DE PESCA DISTINTOS MILIMETROS"</v>
      </c>
      <c r="U19" s="19" t="str">
        <f>CONCATENATE(Tabla268[[#This Row],["]],Tabla157[[#This Row],[CATEGORIA]],Tabla268[[#This Row],["]])</f>
        <v>"PESCA"</v>
      </c>
      <c r="V19" s="19">
        <f>Tabla157[[#This Row],[PRECIO]]</f>
        <v>200</v>
      </c>
      <c r="W19" s="19" t="str">
        <f>CONCATENATE(Tabla268[[#This Row],["]],Tabla157[[#This Row],[DESCRIPCION]],Tabla268[[#This Row],["]])</f>
        <v>"PRESENTACION EN CAJA"</v>
      </c>
      <c r="X1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PESCA/17.png"</v>
      </c>
      <c r="Y19" s="19">
        <v>65</v>
      </c>
      <c r="Z1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{"id":17,"name":"HILOS DE PESCA DISTINTOS MILIMETROS","category":"PESCA","price":200,"description":"PRESENTACION EN CAJA","image":"images/09. PESCA/17.png","demand":65},</v>
      </c>
      <c r="AA19" t="s">
        <v>16</v>
      </c>
    </row>
    <row r="20" spans="2:27" x14ac:dyDescent="0.3">
      <c r="B20" s="8">
        <v>18</v>
      </c>
      <c r="C20" t="s">
        <v>42</v>
      </c>
      <c r="D20" t="s">
        <v>34</v>
      </c>
      <c r="E20" s="10" t="s">
        <v>23</v>
      </c>
      <c r="F20" s="7">
        <v>200</v>
      </c>
      <c r="I20" s="16" t="s">
        <v>271</v>
      </c>
      <c r="J20" s="17" t="s">
        <v>270</v>
      </c>
      <c r="K20" s="16" t="s">
        <v>267</v>
      </c>
      <c r="L20" s="19">
        <f t="shared" si="0"/>
        <v>18</v>
      </c>
      <c r="M20" s="16" t="s">
        <v>17</v>
      </c>
      <c r="N20" s="17" t="s">
        <v>12</v>
      </c>
      <c r="O20" s="17" t="s">
        <v>11</v>
      </c>
      <c r="P20" s="17" t="s">
        <v>281</v>
      </c>
      <c r="Q20" s="17" t="s">
        <v>282</v>
      </c>
      <c r="R20" s="17" t="s">
        <v>15</v>
      </c>
      <c r="S20" s="17">
        <f>Tabla157[[#This Row],["id"]]</f>
        <v>18</v>
      </c>
      <c r="T20" s="17" t="str">
        <f>CONCATENATE(Tabla268[[#This Row],["]],Tabla157[[#This Row],[NOMBRE DEL PRODUCTO]],Tabla268[[#This Row],["]])</f>
        <v>"MULTIPLOMADA DISTINTOS GRAMAJES"</v>
      </c>
      <c r="U20" s="17" t="str">
        <f>CONCATENATE(Tabla268[[#This Row],["]],Tabla157[[#This Row],[CATEGORIA]],Tabla268[[#This Row],["]])</f>
        <v>"PESCA"</v>
      </c>
      <c r="V20" s="17">
        <f>Tabla157[[#This Row],[PRECIO]]</f>
        <v>200</v>
      </c>
      <c r="W20" s="17" t="str">
        <f>CONCATENATE(Tabla268[[#This Row],["]],Tabla157[[#This Row],[DESCRIPCION]],Tabla268[[#This Row],["]])</f>
        <v>"PRESENTACION EN CAJA"</v>
      </c>
      <c r="X2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PESCA/18.png"</v>
      </c>
      <c r="Y20" s="17">
        <v>66</v>
      </c>
      <c r="Z2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{"id":18,"name":"MULTIPLOMADA DISTINTOS GRAMAJES","category":"PESCA","price":200,"description":"PRESENTACION EN CAJA","image":"images/09. PESCA/18.png","demand":66},</v>
      </c>
      <c r="AA20" t="s">
        <v>16</v>
      </c>
    </row>
    <row r="21" spans="2:27" x14ac:dyDescent="0.3">
      <c r="B21" s="8">
        <v>19</v>
      </c>
      <c r="C21" t="s">
        <v>43</v>
      </c>
      <c r="D21" t="s">
        <v>34</v>
      </c>
      <c r="E21" s="10" t="s">
        <v>23</v>
      </c>
      <c r="F21" s="7">
        <v>200</v>
      </c>
      <c r="I21" s="18" t="s">
        <v>271</v>
      </c>
      <c r="J21" s="19" t="s">
        <v>270</v>
      </c>
      <c r="K21" s="18" t="s">
        <v>267</v>
      </c>
      <c r="L21" s="19">
        <f t="shared" si="0"/>
        <v>19</v>
      </c>
      <c r="M21" s="18" t="s">
        <v>17</v>
      </c>
      <c r="N21" s="19" t="s">
        <v>12</v>
      </c>
      <c r="O21" s="19" t="s">
        <v>11</v>
      </c>
      <c r="P21" s="19" t="s">
        <v>281</v>
      </c>
      <c r="Q21" s="19" t="s">
        <v>282</v>
      </c>
      <c r="R21" s="19" t="s">
        <v>15</v>
      </c>
      <c r="S21" s="19">
        <f>Tabla157[[#This Row],["id"]]</f>
        <v>19</v>
      </c>
      <c r="T21" s="19" t="str">
        <f>CONCATENATE(Tabla268[[#This Row],["]],Tabla157[[#This Row],[NOMBRE DEL PRODUCTO]],Tabla268[[#This Row],["]])</f>
        <v>"SEÑUELOS DE RIO 3-7-10 GRAMOS"</v>
      </c>
      <c r="U21" s="19" t="str">
        <f>CONCATENATE(Tabla268[[#This Row],["]],Tabla157[[#This Row],[CATEGORIA]],Tabla268[[#This Row],["]])</f>
        <v>"PESCA"</v>
      </c>
      <c r="V21" s="19">
        <f>Tabla157[[#This Row],[PRECIO]]</f>
        <v>200</v>
      </c>
      <c r="W21" s="19" t="str">
        <f>CONCATENATE(Tabla268[[#This Row],["]],Tabla157[[#This Row],[DESCRIPCION]],Tabla268[[#This Row],["]])</f>
        <v>"PRESENTACION EN CAJA"</v>
      </c>
      <c r="X2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PESCA/19.png"</v>
      </c>
      <c r="Y21" s="19">
        <v>67</v>
      </c>
      <c r="Z2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{"id":19,"name":"SEÑUELOS DE RIO 3-7-10 GRAMOS","category":"PESCA","price":200,"description":"PRESENTACION EN CAJA","image":"images/09. PESCA/19.png","demand":67},</v>
      </c>
      <c r="AA21" t="s">
        <v>16</v>
      </c>
    </row>
    <row r="22" spans="2:27" x14ac:dyDescent="0.3">
      <c r="B22" s="8">
        <v>20</v>
      </c>
      <c r="C22" t="s">
        <v>44</v>
      </c>
      <c r="D22" t="s">
        <v>34</v>
      </c>
      <c r="E22" s="10" t="s">
        <v>23</v>
      </c>
      <c r="F22" s="7">
        <v>200</v>
      </c>
      <c r="I22" s="16" t="s">
        <v>271</v>
      </c>
      <c r="J22" s="17" t="s">
        <v>270</v>
      </c>
      <c r="K22" s="16" t="s">
        <v>267</v>
      </c>
      <c r="L22" s="19">
        <f t="shared" si="0"/>
        <v>20</v>
      </c>
      <c r="M22" s="16" t="s">
        <v>17</v>
      </c>
      <c r="N22" s="17" t="s">
        <v>12</v>
      </c>
      <c r="O22" s="17" t="s">
        <v>11</v>
      </c>
      <c r="P22" s="17" t="s">
        <v>281</v>
      </c>
      <c r="Q22" s="17" t="s">
        <v>282</v>
      </c>
      <c r="R22" s="17" t="s">
        <v>15</v>
      </c>
      <c r="S22" s="17">
        <f>Tabla157[[#This Row],["id"]]</f>
        <v>20</v>
      </c>
      <c r="T22" s="17" t="str">
        <f>CONCATENATE(Tabla268[[#This Row],["]],Tabla157[[#This Row],[NOMBRE DEL PRODUCTO]],Tabla268[[#This Row],["]])</f>
        <v>"CARRETE BASICO 200 A MATERIAL ABS VIENE CON HILO"</v>
      </c>
      <c r="U22" s="17" t="str">
        <f>CONCATENATE(Tabla268[[#This Row],["]],Tabla157[[#This Row],[CATEGORIA]],Tabla268[[#This Row],["]])</f>
        <v>"PESCA"</v>
      </c>
      <c r="V22" s="17">
        <f>Tabla157[[#This Row],[PRECIO]]</f>
        <v>200</v>
      </c>
      <c r="W22" s="17" t="str">
        <f>CONCATENATE(Tabla268[[#This Row],["]],Tabla157[[#This Row],[DESCRIPCION]],Tabla268[[#This Row],["]])</f>
        <v>"PRESENTACION EN CAJA"</v>
      </c>
      <c r="X2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PESCA/20.png"</v>
      </c>
      <c r="Y22" s="17">
        <v>68</v>
      </c>
      <c r="Z2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{"id":20,"name":"CARRETE BASICO 200 A MATERIAL ABS VIENE CON HILO","category":"PESCA","price":200,"description":"PRESENTACION EN CAJA","image":"images/09. PESCA/20.png","demand":68},</v>
      </c>
      <c r="AA22" t="s">
        <v>16</v>
      </c>
    </row>
    <row r="23" spans="2:27" x14ac:dyDescent="0.3">
      <c r="B23" s="8">
        <v>21</v>
      </c>
      <c r="C23" t="s">
        <v>45</v>
      </c>
      <c r="D23" t="s">
        <v>34</v>
      </c>
      <c r="E23" s="10" t="s">
        <v>23</v>
      </c>
      <c r="F23" s="7">
        <v>200</v>
      </c>
      <c r="I23" s="18" t="s">
        <v>271</v>
      </c>
      <c r="J23" s="19" t="s">
        <v>270</v>
      </c>
      <c r="K23" s="18" t="s">
        <v>267</v>
      </c>
      <c r="L23" s="19">
        <f t="shared" si="0"/>
        <v>21</v>
      </c>
      <c r="M23" s="18" t="s">
        <v>17</v>
      </c>
      <c r="N23" s="19" t="s">
        <v>12</v>
      </c>
      <c r="O23" s="19" t="s">
        <v>11</v>
      </c>
      <c r="P23" s="19" t="s">
        <v>281</v>
      </c>
      <c r="Q23" s="19" t="s">
        <v>282</v>
      </c>
      <c r="R23" s="19" t="s">
        <v>15</v>
      </c>
      <c r="S23" s="19">
        <f>Tabla157[[#This Row],["id"]]</f>
        <v>21</v>
      </c>
      <c r="T23" s="19" t="str">
        <f>CONCATENATE(Tabla268[[#This Row],["]],Tabla157[[#This Row],[NOMBRE DEL PRODUCTO]],Tabla268[[#This Row],["]])</f>
        <v>"MARIPOSA PARA TRUCHA"</v>
      </c>
      <c r="U23" s="19" t="str">
        <f>CONCATENATE(Tabla268[[#This Row],["]],Tabla157[[#This Row],[CATEGORIA]],Tabla268[[#This Row],["]])</f>
        <v>"PESCA"</v>
      </c>
      <c r="V23" s="19">
        <f>Tabla157[[#This Row],[PRECIO]]</f>
        <v>200</v>
      </c>
      <c r="W23" s="19" t="str">
        <f>CONCATENATE(Tabla268[[#This Row],["]],Tabla157[[#This Row],[DESCRIPCION]],Tabla268[[#This Row],["]])</f>
        <v>"PRESENTACION EN CAJA"</v>
      </c>
      <c r="X2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PESCA/21.png"</v>
      </c>
      <c r="Y23" s="19">
        <v>69</v>
      </c>
      <c r="Z2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{"id":21,"name":"MARIPOSA PARA TRUCHA","category":"PESCA","price":200,"description":"PRESENTACION EN CAJA","image":"images/09. PESCA/21.png","demand":69},</v>
      </c>
      <c r="AA23" t="s">
        <v>16</v>
      </c>
    </row>
    <row r="24" spans="2:27" x14ac:dyDescent="0.3">
      <c r="B24" s="8">
        <v>22</v>
      </c>
      <c r="C24" t="s">
        <v>46</v>
      </c>
      <c r="D24" t="s">
        <v>34</v>
      </c>
      <c r="E24" s="10" t="s">
        <v>23</v>
      </c>
      <c r="F24" s="7">
        <v>200</v>
      </c>
      <c r="I24" s="16" t="s">
        <v>271</v>
      </c>
      <c r="J24" s="17" t="s">
        <v>270</v>
      </c>
      <c r="K24" s="16" t="s">
        <v>267</v>
      </c>
      <c r="L24" s="19">
        <f t="shared" si="0"/>
        <v>22</v>
      </c>
      <c r="M24" s="16" t="s">
        <v>17</v>
      </c>
      <c r="N24" s="17" t="s">
        <v>12</v>
      </c>
      <c r="O24" s="17" t="s">
        <v>11</v>
      </c>
      <c r="P24" s="17" t="s">
        <v>281</v>
      </c>
      <c r="Q24" s="17" t="s">
        <v>282</v>
      </c>
      <c r="R24" s="17" t="s">
        <v>15</v>
      </c>
      <c r="S24" s="17">
        <f>Tabla157[[#This Row],["id"]]</f>
        <v>22</v>
      </c>
      <c r="T24" s="17" t="str">
        <f>CONCATENATE(Tabla268[[#This Row],["]],Tabla157[[#This Row],[NOMBRE DEL PRODUCTO]],Tabla268[[#This Row],["]])</f>
        <v>"PORTA CAÑAS 16 SLOTS"</v>
      </c>
      <c r="U24" s="17" t="str">
        <f>CONCATENATE(Tabla268[[#This Row],["]],Tabla157[[#This Row],[CATEGORIA]],Tabla268[[#This Row],["]])</f>
        <v>"PESCA"</v>
      </c>
      <c r="V24" s="17">
        <f>Tabla157[[#This Row],[PRECIO]]</f>
        <v>200</v>
      </c>
      <c r="W24" s="17" t="str">
        <f>CONCATENATE(Tabla268[[#This Row],["]],Tabla157[[#This Row],[DESCRIPCION]],Tabla268[[#This Row],["]])</f>
        <v>"PRESENTACION EN CAJA"</v>
      </c>
      <c r="X2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PESCA/22.png"</v>
      </c>
      <c r="Y24" s="17">
        <v>70</v>
      </c>
      <c r="Z2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{"id":22,"name":"PORTA CAÑAS 16 SLOTS","category":"PESCA","price":200,"description":"PRESENTACION EN CAJA","image":"images/09. PESCA/22.png","demand":70},</v>
      </c>
      <c r="AA24" t="s">
        <v>16</v>
      </c>
    </row>
    <row r="25" spans="2:27" x14ac:dyDescent="0.3">
      <c r="B25" s="8">
        <v>23</v>
      </c>
      <c r="C25" t="s">
        <v>47</v>
      </c>
      <c r="D25" t="s">
        <v>34</v>
      </c>
      <c r="E25" s="10" t="s">
        <v>23</v>
      </c>
      <c r="F25" s="7">
        <v>200</v>
      </c>
      <c r="I25" s="18" t="s">
        <v>271</v>
      </c>
      <c r="J25" s="19" t="s">
        <v>270</v>
      </c>
      <c r="K25" s="18" t="s">
        <v>267</v>
      </c>
      <c r="L25" s="19">
        <f t="shared" si="0"/>
        <v>23</v>
      </c>
      <c r="M25" s="18" t="s">
        <v>17</v>
      </c>
      <c r="N25" s="19" t="s">
        <v>12</v>
      </c>
      <c r="O25" s="19" t="s">
        <v>11</v>
      </c>
      <c r="P25" s="19" t="s">
        <v>281</v>
      </c>
      <c r="Q25" s="19" t="s">
        <v>282</v>
      </c>
      <c r="R25" s="19" t="s">
        <v>15</v>
      </c>
      <c r="S25" s="19">
        <f>Tabla157[[#This Row],["id"]]</f>
        <v>23</v>
      </c>
      <c r="T25" s="19" t="str">
        <f>CONCATENATE(Tabla268[[#This Row],["]],Tabla157[[#This Row],[NOMBRE DEL PRODUCTO]],Tabla268[[#This Row],["]])</f>
        <v>"COMBO PESCA TELESCOPICA 3.6 MT+ CARRETE 4000+ ANZUELOS+ SEÑUELOS+ BOYA+ PLOMADA"</v>
      </c>
      <c r="U25" s="19" t="str">
        <f>CONCATENATE(Tabla268[[#This Row],["]],Tabla157[[#This Row],[CATEGORIA]],Tabla268[[#This Row],["]])</f>
        <v>"PESCA"</v>
      </c>
      <c r="V25" s="19">
        <f>Tabla157[[#This Row],[PRECIO]]</f>
        <v>200</v>
      </c>
      <c r="W25" s="19" t="str">
        <f>CONCATENATE(Tabla268[[#This Row],["]],Tabla157[[#This Row],[DESCRIPCION]],Tabla268[[#This Row],["]])</f>
        <v>"PRESENTACION EN CAJA"</v>
      </c>
      <c r="X2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PESCA/23.png"</v>
      </c>
      <c r="Y25" s="19">
        <v>71</v>
      </c>
      <c r="Z2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{"id":23,"name":"COMBO PESCA TELESCOPICA 3.6 MT+ CARRETE 4000+ ANZUELOS+ SEÑUELOS+ BOYA+ PLOMADA","category":"PESCA","price":200,"description":"PRESENTACION EN CAJA","image":"images/09. PESCA/23.png","demand":71},</v>
      </c>
      <c r="AA25" t="s">
        <v>16</v>
      </c>
    </row>
    <row r="26" spans="2:27" x14ac:dyDescent="0.3">
      <c r="B26" s="8">
        <v>24</v>
      </c>
      <c r="C26" t="s">
        <v>48</v>
      </c>
      <c r="D26" t="s">
        <v>21</v>
      </c>
      <c r="E26" s="10" t="s">
        <v>23</v>
      </c>
      <c r="F26" s="7">
        <v>200</v>
      </c>
      <c r="I26" s="16" t="s">
        <v>271</v>
      </c>
      <c r="J26" s="17" t="s">
        <v>270</v>
      </c>
      <c r="K26" s="16" t="s">
        <v>262</v>
      </c>
      <c r="L26" s="19">
        <f t="shared" si="0"/>
        <v>24</v>
      </c>
      <c r="M26" s="16" t="s">
        <v>17</v>
      </c>
      <c r="N26" s="17" t="s">
        <v>12</v>
      </c>
      <c r="O26" s="17" t="s">
        <v>11</v>
      </c>
      <c r="P26" s="17" t="s">
        <v>281</v>
      </c>
      <c r="Q26" s="17" t="s">
        <v>282</v>
      </c>
      <c r="R26" s="17" t="s">
        <v>15</v>
      </c>
      <c r="S26" s="17">
        <f>Tabla157[[#This Row],["id"]]</f>
        <v>24</v>
      </c>
      <c r="T26" s="17" t="str">
        <f>CONCATENATE(Tabla268[[#This Row],["]],Tabla157[[#This Row],[NOMBRE DEL PRODUCTO]],Tabla268[[#This Row],["]])</f>
        <v>"ARRANCADOR DE BATERIAS"</v>
      </c>
      <c r="U26" s="17" t="str">
        <f>CONCATENATE(Tabla268[[#This Row],["]],Tabla157[[#This Row],[CATEGORIA]],Tabla268[[#This Row],["]])</f>
        <v>"ELECTRONICOS"</v>
      </c>
      <c r="V26" s="17">
        <f>Tabla157[[#This Row],[PRECIO]]</f>
        <v>200</v>
      </c>
      <c r="W26" s="17" t="str">
        <f>CONCATENATE(Tabla268[[#This Row],["]],Tabla157[[#This Row],[DESCRIPCION]],Tabla268[[#This Row],["]])</f>
        <v>"PRESENTACION EN CAJA"</v>
      </c>
      <c r="X2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ELECTRONICOS/24.png"</v>
      </c>
      <c r="Y26" s="17">
        <v>72</v>
      </c>
      <c r="Z2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{"id":24,"name":"ARRANCADOR DE BATERIAS","category":"ELECTRONICOS","price":200,"description":"PRESENTACION EN CAJA","image":"images/04. ELECTRONICOS/24.png","demand":72},</v>
      </c>
      <c r="AA26" t="s">
        <v>16</v>
      </c>
    </row>
    <row r="27" spans="2:27" x14ac:dyDescent="0.3">
      <c r="B27" s="8">
        <v>25</v>
      </c>
      <c r="C27" t="s">
        <v>49</v>
      </c>
      <c r="D27" t="s">
        <v>21</v>
      </c>
      <c r="E27" s="10" t="s">
        <v>23</v>
      </c>
      <c r="F27" s="7">
        <v>200</v>
      </c>
      <c r="I27" s="18" t="s">
        <v>271</v>
      </c>
      <c r="J27" s="19" t="s">
        <v>270</v>
      </c>
      <c r="K27" s="18" t="s">
        <v>262</v>
      </c>
      <c r="L27" s="19">
        <f t="shared" si="0"/>
        <v>25</v>
      </c>
      <c r="M27" s="18" t="s">
        <v>17</v>
      </c>
      <c r="N27" s="19" t="s">
        <v>12</v>
      </c>
      <c r="O27" s="19" t="s">
        <v>11</v>
      </c>
      <c r="P27" s="19" t="s">
        <v>281</v>
      </c>
      <c r="Q27" s="19" t="s">
        <v>282</v>
      </c>
      <c r="R27" s="19" t="s">
        <v>15</v>
      </c>
      <c r="S27" s="19">
        <f>Tabla157[[#This Row],["id"]]</f>
        <v>25</v>
      </c>
      <c r="T27" s="19" t="str">
        <f>CONCATENATE(Tabla268[[#This Row],["]],Tabla157[[#This Row],[NOMBRE DEL PRODUCTO]],Tabla268[[#This Row],["]])</f>
        <v>"MASAJEADOR TIPO  ALMOHADA"</v>
      </c>
      <c r="U27" s="19" t="str">
        <f>CONCATENATE(Tabla268[[#This Row],["]],Tabla157[[#This Row],[CATEGORIA]],Tabla268[[#This Row],["]])</f>
        <v>"ELECTRONICOS"</v>
      </c>
      <c r="V27" s="19">
        <f>Tabla157[[#This Row],[PRECIO]]</f>
        <v>200</v>
      </c>
      <c r="W27" s="19" t="str">
        <f>CONCATENATE(Tabla268[[#This Row],["]],Tabla157[[#This Row],[DESCRIPCION]],Tabla268[[#This Row],["]])</f>
        <v>"PRESENTACION EN CAJA"</v>
      </c>
      <c r="X2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ELECTRONICOS/25.png"</v>
      </c>
      <c r="Y27" s="19">
        <v>73</v>
      </c>
      <c r="Z2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{"id":25,"name":"MASAJEADOR TIPO  ALMOHADA","category":"ELECTRONICOS","price":200,"description":"PRESENTACION EN CAJA","image":"images/04. ELECTRONICOS/25.png","demand":73},</v>
      </c>
      <c r="AA27" t="s">
        <v>16</v>
      </c>
    </row>
    <row r="28" spans="2:27" x14ac:dyDescent="0.3">
      <c r="B28" s="8">
        <v>26</v>
      </c>
      <c r="C28" t="s">
        <v>50</v>
      </c>
      <c r="D28" t="s">
        <v>21</v>
      </c>
      <c r="E28" s="10" t="s">
        <v>23</v>
      </c>
      <c r="F28" s="7">
        <v>200</v>
      </c>
      <c r="I28" s="16" t="s">
        <v>271</v>
      </c>
      <c r="J28" s="17" t="s">
        <v>270</v>
      </c>
      <c r="K28" s="16" t="s">
        <v>262</v>
      </c>
      <c r="L28" s="19">
        <f t="shared" si="0"/>
        <v>26</v>
      </c>
      <c r="M28" s="16" t="s">
        <v>17</v>
      </c>
      <c r="N28" s="17" t="s">
        <v>12</v>
      </c>
      <c r="O28" s="17" t="s">
        <v>11</v>
      </c>
      <c r="P28" s="17" t="s">
        <v>281</v>
      </c>
      <c r="Q28" s="17" t="s">
        <v>282</v>
      </c>
      <c r="R28" s="17" t="s">
        <v>15</v>
      </c>
      <c r="S28" s="17">
        <f>Tabla157[[#This Row],["id"]]</f>
        <v>26</v>
      </c>
      <c r="T28" s="17" t="str">
        <f>CONCATENATE(Tabla268[[#This Row],["]],Tabla157[[#This Row],[NOMBRE DEL PRODUCTO]],Tabla268[[#This Row],["]])</f>
        <v>"MOVILADOR GAMER"</v>
      </c>
      <c r="U28" s="17" t="str">
        <f>CONCATENATE(Tabla268[[#This Row],["]],Tabla157[[#This Row],[CATEGORIA]],Tabla268[[#This Row],["]])</f>
        <v>"ELECTRONICOS"</v>
      </c>
      <c r="V28" s="17">
        <f>Tabla157[[#This Row],[PRECIO]]</f>
        <v>200</v>
      </c>
      <c r="W28" s="17" t="str">
        <f>CONCATENATE(Tabla268[[#This Row],["]],Tabla157[[#This Row],[DESCRIPCION]],Tabla268[[#This Row],["]])</f>
        <v>"PRESENTACION EN CAJA"</v>
      </c>
      <c r="X2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ELECTRONICOS/26.png"</v>
      </c>
      <c r="Y28" s="17">
        <v>74</v>
      </c>
      <c r="Z2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{"id":26,"name":"MOVILADOR GAMER","category":"ELECTRONICOS","price":200,"description":"PRESENTACION EN CAJA","image":"images/04. ELECTRONICOS/26.png","demand":74},</v>
      </c>
      <c r="AA28" t="s">
        <v>16</v>
      </c>
    </row>
    <row r="29" spans="2:27" x14ac:dyDescent="0.3">
      <c r="B29" s="8">
        <v>27</v>
      </c>
      <c r="C29" t="s">
        <v>51</v>
      </c>
      <c r="D29" t="s">
        <v>21</v>
      </c>
      <c r="E29" s="10" t="s">
        <v>23</v>
      </c>
      <c r="F29" s="7">
        <v>200</v>
      </c>
      <c r="I29" s="18" t="s">
        <v>271</v>
      </c>
      <c r="J29" s="19" t="s">
        <v>270</v>
      </c>
      <c r="K29" s="18" t="s">
        <v>262</v>
      </c>
      <c r="L29" s="19">
        <f t="shared" si="0"/>
        <v>27</v>
      </c>
      <c r="M29" s="18" t="s">
        <v>17</v>
      </c>
      <c r="N29" s="19" t="s">
        <v>12</v>
      </c>
      <c r="O29" s="19" t="s">
        <v>11</v>
      </c>
      <c r="P29" s="19" t="s">
        <v>281</v>
      </c>
      <c r="Q29" s="19" t="s">
        <v>282</v>
      </c>
      <c r="R29" s="19" t="s">
        <v>15</v>
      </c>
      <c r="S29" s="19">
        <f>Tabla157[[#This Row],["id"]]</f>
        <v>27</v>
      </c>
      <c r="T29" s="19" t="str">
        <f>CONCATENATE(Tabla268[[#This Row],["]],Tabla157[[#This Row],[NOMBRE DEL PRODUCTO]],Tabla268[[#This Row],["]])</f>
        <v>"CONTROL AIR MOUSE"</v>
      </c>
      <c r="U29" s="19" t="str">
        <f>CONCATENATE(Tabla268[[#This Row],["]],Tabla157[[#This Row],[CATEGORIA]],Tabla268[[#This Row],["]])</f>
        <v>"ELECTRONICOS"</v>
      </c>
      <c r="V29" s="19">
        <f>Tabla157[[#This Row],[PRECIO]]</f>
        <v>200</v>
      </c>
      <c r="W29" s="19" t="str">
        <f>CONCATENATE(Tabla268[[#This Row],["]],Tabla157[[#This Row],[DESCRIPCION]],Tabla268[[#This Row],["]])</f>
        <v>"PRESENTACION EN CAJA"</v>
      </c>
      <c r="X2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ELECTRONICOS/27.png"</v>
      </c>
      <c r="Y29" s="19">
        <v>75</v>
      </c>
      <c r="Z2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{"id":27,"name":"CONTROL AIR MOUSE","category":"ELECTRONICOS","price":200,"description":"PRESENTACION EN CAJA","image":"images/04. ELECTRONICOS/27.png","demand":75},</v>
      </c>
      <c r="AA29" t="s">
        <v>16</v>
      </c>
    </row>
    <row r="30" spans="2:27" x14ac:dyDescent="0.3">
      <c r="B30" s="8">
        <v>28</v>
      </c>
      <c r="C30" t="s">
        <v>58</v>
      </c>
      <c r="D30" t="s">
        <v>21</v>
      </c>
      <c r="E30" s="10" t="s">
        <v>23</v>
      </c>
      <c r="F30" s="7">
        <v>200</v>
      </c>
      <c r="I30" s="16" t="s">
        <v>271</v>
      </c>
      <c r="J30" s="17" t="s">
        <v>270</v>
      </c>
      <c r="K30" s="16" t="s">
        <v>262</v>
      </c>
      <c r="L30" s="19">
        <f t="shared" si="0"/>
        <v>28</v>
      </c>
      <c r="M30" s="16" t="s">
        <v>17</v>
      </c>
      <c r="N30" s="17" t="s">
        <v>12</v>
      </c>
      <c r="O30" s="17" t="s">
        <v>11</v>
      </c>
      <c r="P30" s="17" t="s">
        <v>281</v>
      </c>
      <c r="Q30" s="17" t="s">
        <v>282</v>
      </c>
      <c r="R30" s="17" t="s">
        <v>15</v>
      </c>
      <c r="S30" s="17">
        <f>Tabla157[[#This Row],["id"]]</f>
        <v>28</v>
      </c>
      <c r="T30" s="17" t="str">
        <f>CONCATENATE(Tabla268[[#This Row],["]],Tabla157[[#This Row],[NOMBRE DEL PRODUCTO]],Tabla268[[#This Row],["]])</f>
        <v>"MULTIPLICADOR DE CIG ARRERA 120 W"</v>
      </c>
      <c r="U30" s="17" t="str">
        <f>CONCATENATE(Tabla268[[#This Row],["]],Tabla157[[#This Row],[CATEGORIA]],Tabla268[[#This Row],["]])</f>
        <v>"ELECTRONICOS"</v>
      </c>
      <c r="V30" s="17">
        <f>Tabla157[[#This Row],[PRECIO]]</f>
        <v>200</v>
      </c>
      <c r="W30" s="17" t="str">
        <f>CONCATENATE(Tabla268[[#This Row],["]],Tabla157[[#This Row],[DESCRIPCION]],Tabla268[[#This Row],["]])</f>
        <v>"PRESENTACION EN CAJA"</v>
      </c>
      <c r="X3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ELECTRONICOS/28.png"</v>
      </c>
      <c r="Y30" s="17">
        <v>76</v>
      </c>
      <c r="Z3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{"id":28,"name":"MULTIPLICADOR DE CIG ARRERA 120 W","category":"ELECTRONICOS","price":200,"description":"PRESENTACION EN CAJA","image":"images/04. ELECTRONICOS/28.png","demand":76},</v>
      </c>
      <c r="AA30" t="s">
        <v>16</v>
      </c>
    </row>
    <row r="31" spans="2:27" x14ac:dyDescent="0.3">
      <c r="B31" s="8">
        <v>29</v>
      </c>
      <c r="C31" t="s">
        <v>57</v>
      </c>
      <c r="D31" t="s">
        <v>21</v>
      </c>
      <c r="E31" s="10" t="s">
        <v>23</v>
      </c>
      <c r="F31" s="7">
        <v>200</v>
      </c>
      <c r="I31" s="18" t="s">
        <v>271</v>
      </c>
      <c r="J31" s="19" t="s">
        <v>270</v>
      </c>
      <c r="K31" s="18" t="s">
        <v>262</v>
      </c>
      <c r="L31" s="19">
        <f t="shared" si="0"/>
        <v>29</v>
      </c>
      <c r="M31" s="18" t="s">
        <v>17</v>
      </c>
      <c r="N31" s="19" t="s">
        <v>12</v>
      </c>
      <c r="O31" s="19" t="s">
        <v>11</v>
      </c>
      <c r="P31" s="19" t="s">
        <v>281</v>
      </c>
      <c r="Q31" s="19" t="s">
        <v>282</v>
      </c>
      <c r="R31" s="19" t="s">
        <v>15</v>
      </c>
      <c r="S31" s="19">
        <f>Tabla157[[#This Row],["id"]]</f>
        <v>29</v>
      </c>
      <c r="T31" s="19" t="str">
        <f>CONCATENATE(Tabla268[[#This Row],["]],Tabla157[[#This Row],[NOMBRE DEL PRODUCTO]],Tabla268[[#This Row],["]])</f>
        <v>"TORRE CORRIENTE CO N SUPRESOR Y USB"</v>
      </c>
      <c r="U31" s="19" t="str">
        <f>CONCATENATE(Tabla268[[#This Row],["]],Tabla157[[#This Row],[CATEGORIA]],Tabla268[[#This Row],["]])</f>
        <v>"ELECTRONICOS"</v>
      </c>
      <c r="V31" s="19">
        <f>Tabla157[[#This Row],[PRECIO]]</f>
        <v>200</v>
      </c>
      <c r="W31" s="19" t="str">
        <f>CONCATENATE(Tabla268[[#This Row],["]],Tabla157[[#This Row],[DESCRIPCION]],Tabla268[[#This Row],["]])</f>
        <v>"PRESENTACION EN CAJA"</v>
      </c>
      <c r="X3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ELECTRONICOS/29.png"</v>
      </c>
      <c r="Y31" s="19">
        <v>77</v>
      </c>
      <c r="Z3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{"id":29,"name":"TORRE CORRIENTE CO N SUPRESOR Y USB","category":"ELECTRONICOS","price":200,"description":"PRESENTACION EN CAJA","image":"images/04. ELECTRONICOS/29.png","demand":77},</v>
      </c>
      <c r="AA31" t="s">
        <v>16</v>
      </c>
    </row>
    <row r="32" spans="2:27" x14ac:dyDescent="0.3">
      <c r="B32" s="8">
        <v>30</v>
      </c>
      <c r="C32" t="s">
        <v>52</v>
      </c>
      <c r="D32" t="s">
        <v>21</v>
      </c>
      <c r="E32" s="10" t="s">
        <v>23</v>
      </c>
      <c r="F32" s="7">
        <v>200</v>
      </c>
      <c r="I32" s="16" t="s">
        <v>271</v>
      </c>
      <c r="J32" s="17" t="s">
        <v>270</v>
      </c>
      <c r="K32" s="16" t="s">
        <v>262</v>
      </c>
      <c r="L32" s="19">
        <f t="shared" si="0"/>
        <v>30</v>
      </c>
      <c r="M32" s="16" t="s">
        <v>17</v>
      </c>
      <c r="N32" s="17" t="s">
        <v>12</v>
      </c>
      <c r="O32" s="17" t="s">
        <v>11</v>
      </c>
      <c r="P32" s="17" t="s">
        <v>281</v>
      </c>
      <c r="Q32" s="17" t="s">
        <v>282</v>
      </c>
      <c r="R32" s="17" t="s">
        <v>15</v>
      </c>
      <c r="S32" s="17">
        <f>Tabla157[[#This Row],["id"]]</f>
        <v>30</v>
      </c>
      <c r="T32" s="17" t="str">
        <f>CONCATENATE(Tabla268[[#This Row],["]],Tabla157[[#This Row],[NOMBRE DEL PRODUCTO]],Tabla268[[#This Row],["]])</f>
        <v>"TECLADO Y MOUSE GAMER"</v>
      </c>
      <c r="U32" s="17" t="str">
        <f>CONCATENATE(Tabla268[[#This Row],["]],Tabla157[[#This Row],[CATEGORIA]],Tabla268[[#This Row],["]])</f>
        <v>"ELECTRONICOS"</v>
      </c>
      <c r="V32" s="17">
        <f>Tabla157[[#This Row],[PRECIO]]</f>
        <v>200</v>
      </c>
      <c r="W32" s="17" t="str">
        <f>CONCATENATE(Tabla268[[#This Row],["]],Tabla157[[#This Row],[DESCRIPCION]],Tabla268[[#This Row],["]])</f>
        <v>"PRESENTACION EN CAJA"</v>
      </c>
      <c r="X3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ELECTRONICOS/30.png"</v>
      </c>
      <c r="Y32" s="17">
        <v>78</v>
      </c>
      <c r="Z3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{"id":30,"name":"TECLADO Y MOUSE GAMER","category":"ELECTRONICOS","price":200,"description":"PRESENTACION EN CAJA","image":"images/04. ELECTRONICOS/30.png","demand":78},</v>
      </c>
      <c r="AA32" t="s">
        <v>16</v>
      </c>
    </row>
    <row r="33" spans="2:27" x14ac:dyDescent="0.3">
      <c r="B33" s="8">
        <v>31</v>
      </c>
      <c r="C33" t="s">
        <v>53</v>
      </c>
      <c r="D33" t="s">
        <v>21</v>
      </c>
      <c r="E33" s="10" t="s">
        <v>23</v>
      </c>
      <c r="F33" s="7">
        <v>200</v>
      </c>
      <c r="I33" s="18" t="s">
        <v>271</v>
      </c>
      <c r="J33" s="19" t="s">
        <v>270</v>
      </c>
      <c r="K33" s="18" t="s">
        <v>262</v>
      </c>
      <c r="L33" s="19">
        <f t="shared" si="0"/>
        <v>31</v>
      </c>
      <c r="M33" s="18" t="s">
        <v>17</v>
      </c>
      <c r="N33" s="19" t="s">
        <v>12</v>
      </c>
      <c r="O33" s="19" t="s">
        <v>11</v>
      </c>
      <c r="P33" s="19" t="s">
        <v>281</v>
      </c>
      <c r="Q33" s="19" t="s">
        <v>282</v>
      </c>
      <c r="R33" s="19" t="s">
        <v>15</v>
      </c>
      <c r="S33" s="19">
        <f>Tabla157[[#This Row],["id"]]</f>
        <v>31</v>
      </c>
      <c r="T33" s="19" t="str">
        <f>CONCATENATE(Tabla268[[#This Row],["]],Tabla157[[#This Row],[NOMBRE DEL PRODUCTO]],Tabla268[[#This Row],["]])</f>
        <v>"CEPILLO SONICO"</v>
      </c>
      <c r="U33" s="19" t="str">
        <f>CONCATENATE(Tabla268[[#This Row],["]],Tabla157[[#This Row],[CATEGORIA]],Tabla268[[#This Row],["]])</f>
        <v>"ELECTRONICOS"</v>
      </c>
      <c r="V33" s="19">
        <f>Tabla157[[#This Row],[PRECIO]]</f>
        <v>200</v>
      </c>
      <c r="W33" s="19" t="str">
        <f>CONCATENATE(Tabla268[[#This Row],["]],Tabla157[[#This Row],[DESCRIPCION]],Tabla268[[#This Row],["]])</f>
        <v>"PRESENTACION EN CAJA"</v>
      </c>
      <c r="X3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ELECTRONICOS/31.png"</v>
      </c>
      <c r="Y33" s="19">
        <v>79</v>
      </c>
      <c r="Z3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{"id":31,"name":"CEPILLO SONICO","category":"ELECTRONICOS","price":200,"description":"PRESENTACION EN CAJA","image":"images/04. ELECTRONICOS/31.png","demand":79},</v>
      </c>
      <c r="AA33" t="s">
        <v>16</v>
      </c>
    </row>
    <row r="34" spans="2:27" x14ac:dyDescent="0.3">
      <c r="B34" s="8">
        <v>32</v>
      </c>
      <c r="C34" t="s">
        <v>54</v>
      </c>
      <c r="D34" t="s">
        <v>21</v>
      </c>
      <c r="E34" s="10" t="s">
        <v>23</v>
      </c>
      <c r="F34" s="7">
        <v>200</v>
      </c>
      <c r="I34" s="16" t="s">
        <v>271</v>
      </c>
      <c r="J34" s="17" t="s">
        <v>270</v>
      </c>
      <c r="K34" s="16" t="s">
        <v>262</v>
      </c>
      <c r="L34" s="19">
        <f t="shared" si="0"/>
        <v>32</v>
      </c>
      <c r="M34" s="16" t="s">
        <v>17</v>
      </c>
      <c r="N34" s="17" t="s">
        <v>12</v>
      </c>
      <c r="O34" s="17" t="s">
        <v>11</v>
      </c>
      <c r="P34" s="17" t="s">
        <v>281</v>
      </c>
      <c r="Q34" s="17" t="s">
        <v>282</v>
      </c>
      <c r="R34" s="17" t="s">
        <v>15</v>
      </c>
      <c r="S34" s="17">
        <f>Tabla157[[#This Row],["id"]]</f>
        <v>32</v>
      </c>
      <c r="T34" s="17" t="str">
        <f>CONCATENATE(Tabla268[[#This Row],["]],Tabla157[[#This Row],[NOMBRE DEL PRODUCTO]],Tabla268[[#This Row],["]])</f>
        <v>"ASPIRADOR 3 EN 1"</v>
      </c>
      <c r="U34" s="17" t="str">
        <f>CONCATENATE(Tabla268[[#This Row],["]],Tabla157[[#This Row],[CATEGORIA]],Tabla268[[#This Row],["]])</f>
        <v>"ELECTRONICOS"</v>
      </c>
      <c r="V34" s="17">
        <f>Tabla157[[#This Row],[PRECIO]]</f>
        <v>200</v>
      </c>
      <c r="W34" s="17" t="str">
        <f>CONCATENATE(Tabla268[[#This Row],["]],Tabla157[[#This Row],[DESCRIPCION]],Tabla268[[#This Row],["]])</f>
        <v>"PRESENTACION EN CAJA"</v>
      </c>
      <c r="X3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ELECTRONICOS/32.png"</v>
      </c>
      <c r="Y34" s="17">
        <v>80</v>
      </c>
      <c r="Z3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{"id":32,"name":"ASPIRADOR 3 EN 1","category":"ELECTRONICOS","price":200,"description":"PRESENTACION EN CAJA","image":"images/04. ELECTRONICOS/32.png","demand":80},</v>
      </c>
      <c r="AA34" t="s">
        <v>16</v>
      </c>
    </row>
    <row r="35" spans="2:27" x14ac:dyDescent="0.3">
      <c r="B35" s="8">
        <v>33</v>
      </c>
      <c r="C35" t="s">
        <v>55</v>
      </c>
      <c r="D35" t="s">
        <v>21</v>
      </c>
      <c r="E35" s="10" t="s">
        <v>23</v>
      </c>
      <c r="F35" s="7">
        <v>200</v>
      </c>
      <c r="I35" s="18" t="s">
        <v>271</v>
      </c>
      <c r="J35" s="19" t="s">
        <v>270</v>
      </c>
      <c r="K35" s="18" t="s">
        <v>262</v>
      </c>
      <c r="L35" s="19">
        <f t="shared" si="0"/>
        <v>33</v>
      </c>
      <c r="M35" s="18" t="s">
        <v>17</v>
      </c>
      <c r="N35" s="19" t="s">
        <v>12</v>
      </c>
      <c r="O35" s="19" t="s">
        <v>11</v>
      </c>
      <c r="P35" s="19" t="s">
        <v>281</v>
      </c>
      <c r="Q35" s="19" t="s">
        <v>282</v>
      </c>
      <c r="R35" s="19" t="s">
        <v>15</v>
      </c>
      <c r="S35" s="19">
        <f>Tabla157[[#This Row],["id"]]</f>
        <v>33</v>
      </c>
      <c r="T35" s="19" t="str">
        <f>CONCATENATE(Tabla268[[#This Row],["]],Tabla157[[#This Row],[NOMBRE DEL PRODUCTO]],Tabla268[[#This Row],["]])</f>
        <v>"IPEGA MANDO  BLUETOOTH "</v>
      </c>
      <c r="U35" s="19" t="str">
        <f>CONCATENATE(Tabla268[[#This Row],["]],Tabla157[[#This Row],[CATEGORIA]],Tabla268[[#This Row],["]])</f>
        <v>"ELECTRONICOS"</v>
      </c>
      <c r="V35" s="19">
        <f>Tabla157[[#This Row],[PRECIO]]</f>
        <v>200</v>
      </c>
      <c r="W35" s="19" t="str">
        <f>CONCATENATE(Tabla268[[#This Row],["]],Tabla157[[#This Row],[DESCRIPCION]],Tabla268[[#This Row],["]])</f>
        <v>"PRESENTACION EN CAJA"</v>
      </c>
      <c r="X3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ELECTRONICOS/33.png"</v>
      </c>
      <c r="Y35" s="19">
        <v>81</v>
      </c>
      <c r="Z3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{"id":33,"name":"IPEGA MANDO  BLUETOOTH ","category":"ELECTRONICOS","price":200,"description":"PRESENTACION EN CAJA","image":"images/04. ELECTRONICOS/33.png","demand":81},</v>
      </c>
      <c r="AA35" t="s">
        <v>16</v>
      </c>
    </row>
    <row r="36" spans="2:27" x14ac:dyDescent="0.3">
      <c r="B36" s="8">
        <v>34</v>
      </c>
      <c r="C36" t="s">
        <v>75</v>
      </c>
      <c r="D36" t="s">
        <v>21</v>
      </c>
      <c r="E36" s="10" t="s">
        <v>23</v>
      </c>
      <c r="F36" s="7">
        <v>200</v>
      </c>
      <c r="I36" s="16" t="s">
        <v>271</v>
      </c>
      <c r="J36" s="17" t="s">
        <v>270</v>
      </c>
      <c r="K36" s="16" t="s">
        <v>262</v>
      </c>
      <c r="L36" s="19">
        <f t="shared" si="0"/>
        <v>34</v>
      </c>
      <c r="M36" s="16" t="s">
        <v>17</v>
      </c>
      <c r="N36" s="17" t="s">
        <v>12</v>
      </c>
      <c r="O36" s="17" t="s">
        <v>11</v>
      </c>
      <c r="P36" s="17" t="s">
        <v>281</v>
      </c>
      <c r="Q36" s="17" t="s">
        <v>282</v>
      </c>
      <c r="R36" s="17" t="s">
        <v>15</v>
      </c>
      <c r="S36" s="17">
        <f>Tabla157[[#This Row],["id"]]</f>
        <v>34</v>
      </c>
      <c r="T36" s="17" t="str">
        <f>CONCATENATE(Tabla268[[#This Row],["]],Tabla157[[#This Row],[NOMBRE DEL PRODUCTO]],Tabla268[[#This Row],["]])</f>
        <v>"MASAJEADOR DE PI ES Y PIERNAS"</v>
      </c>
      <c r="U36" s="17" t="str">
        <f>CONCATENATE(Tabla268[[#This Row],["]],Tabla157[[#This Row],[CATEGORIA]],Tabla268[[#This Row],["]])</f>
        <v>"ELECTRONICOS"</v>
      </c>
      <c r="V36" s="17">
        <f>Tabla157[[#This Row],[PRECIO]]</f>
        <v>200</v>
      </c>
      <c r="W36" s="17" t="str">
        <f>CONCATENATE(Tabla268[[#This Row],["]],Tabla157[[#This Row],[DESCRIPCION]],Tabla268[[#This Row],["]])</f>
        <v>"PRESENTACION EN CAJA"</v>
      </c>
      <c r="X3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ELECTRONICOS/34.png"</v>
      </c>
      <c r="Y36" s="17">
        <v>82</v>
      </c>
      <c r="Z3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{"id":34,"name":"MASAJEADOR DE PI ES Y PIERNAS","category":"ELECTRONICOS","price":200,"description":"PRESENTACION EN CAJA","image":"images/04. ELECTRONICOS/34.png","demand":82},</v>
      </c>
      <c r="AA36" t="s">
        <v>16</v>
      </c>
    </row>
    <row r="37" spans="2:27" x14ac:dyDescent="0.3">
      <c r="B37" s="8">
        <v>35</v>
      </c>
      <c r="C37" t="s">
        <v>59</v>
      </c>
      <c r="D37" t="s">
        <v>21</v>
      </c>
      <c r="E37" s="10" t="s">
        <v>23</v>
      </c>
      <c r="F37" s="7">
        <v>200</v>
      </c>
      <c r="I37" s="18" t="s">
        <v>271</v>
      </c>
      <c r="J37" s="19" t="s">
        <v>270</v>
      </c>
      <c r="K37" s="18" t="s">
        <v>262</v>
      </c>
      <c r="L37" s="19">
        <f t="shared" si="0"/>
        <v>35</v>
      </c>
      <c r="M37" s="18" t="s">
        <v>17</v>
      </c>
      <c r="N37" s="19" t="s">
        <v>12</v>
      </c>
      <c r="O37" s="19" t="s">
        <v>11</v>
      </c>
      <c r="P37" s="19" t="s">
        <v>281</v>
      </c>
      <c r="Q37" s="19" t="s">
        <v>282</v>
      </c>
      <c r="R37" s="19" t="s">
        <v>15</v>
      </c>
      <c r="S37" s="19">
        <f>Tabla157[[#This Row],["id"]]</f>
        <v>35</v>
      </c>
      <c r="T37" s="19" t="str">
        <f>CONCATENATE(Tabla268[[#This Row],["]],Tabla157[[#This Row],[NOMBRE DEL PRODUCTO]],Tabla268[[#This Row],["]])</f>
        <v>"POWER BANK 5000 mh"</v>
      </c>
      <c r="U37" s="19" t="str">
        <f>CONCATENATE(Tabla268[[#This Row],["]],Tabla157[[#This Row],[CATEGORIA]],Tabla268[[#This Row],["]])</f>
        <v>"ELECTRONICOS"</v>
      </c>
      <c r="V37" s="19">
        <f>Tabla157[[#This Row],[PRECIO]]</f>
        <v>200</v>
      </c>
      <c r="W37" s="19" t="str">
        <f>CONCATENATE(Tabla268[[#This Row],["]],Tabla157[[#This Row],[DESCRIPCION]],Tabla268[[#This Row],["]])</f>
        <v>"PRESENTACION EN CAJA"</v>
      </c>
      <c r="X3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ELECTRONICOS/35.png"</v>
      </c>
      <c r="Y37" s="19">
        <v>83</v>
      </c>
      <c r="Z3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{"id":35,"name":"POWER BANK 5000 mh","category":"ELECTRONICOS","price":200,"description":"PRESENTACION EN CAJA","image":"images/04. ELECTRONICOS/35.png","demand":83},</v>
      </c>
      <c r="AA37" t="s">
        <v>16</v>
      </c>
    </row>
    <row r="38" spans="2:27" x14ac:dyDescent="0.3">
      <c r="B38" s="8">
        <v>36</v>
      </c>
      <c r="C38" t="s">
        <v>60</v>
      </c>
      <c r="D38" t="s">
        <v>21</v>
      </c>
      <c r="E38" s="10" t="s">
        <v>23</v>
      </c>
      <c r="F38" s="7">
        <v>200</v>
      </c>
      <c r="I38" s="16" t="s">
        <v>271</v>
      </c>
      <c r="J38" s="17" t="s">
        <v>270</v>
      </c>
      <c r="K38" s="16" t="s">
        <v>262</v>
      </c>
      <c r="L38" s="19">
        <f t="shared" si="0"/>
        <v>36</v>
      </c>
      <c r="M38" s="16" t="s">
        <v>17</v>
      </c>
      <c r="N38" s="17" t="s">
        <v>12</v>
      </c>
      <c r="O38" s="17" t="s">
        <v>11</v>
      </c>
      <c r="P38" s="17" t="s">
        <v>281</v>
      </c>
      <c r="Q38" s="17" t="s">
        <v>282</v>
      </c>
      <c r="R38" s="17" t="s">
        <v>15</v>
      </c>
      <c r="S38" s="17">
        <f>Tabla157[[#This Row],["id"]]</f>
        <v>36</v>
      </c>
      <c r="T38" s="17" t="str">
        <f>CONCATENATE(Tabla268[[#This Row],["]],Tabla157[[#This Row],[NOMBRE DEL PRODUCTO]],Tabla268[[#This Row],["]])</f>
        <v>"MASAJEADOR PISTOLA"</v>
      </c>
      <c r="U38" s="17" t="str">
        <f>CONCATENATE(Tabla268[[#This Row],["]],Tabla157[[#This Row],[CATEGORIA]],Tabla268[[#This Row],["]])</f>
        <v>"ELECTRONICOS"</v>
      </c>
      <c r="V38" s="17">
        <f>Tabla157[[#This Row],[PRECIO]]</f>
        <v>200</v>
      </c>
      <c r="W38" s="17" t="str">
        <f>CONCATENATE(Tabla268[[#This Row],["]],Tabla157[[#This Row],[DESCRIPCION]],Tabla268[[#This Row],["]])</f>
        <v>"PRESENTACION EN CAJA"</v>
      </c>
      <c r="X3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ELECTRONICOS/36.png"</v>
      </c>
      <c r="Y38" s="17">
        <v>84</v>
      </c>
      <c r="Z3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{"id":36,"name":"MASAJEADOR PISTOLA","category":"ELECTRONICOS","price":200,"description":"PRESENTACION EN CAJA","image":"images/04. ELECTRONICOS/36.png","demand":84},</v>
      </c>
      <c r="AA38" t="s">
        <v>16</v>
      </c>
    </row>
    <row r="39" spans="2:27" x14ac:dyDescent="0.3">
      <c r="B39" s="8">
        <v>37</v>
      </c>
      <c r="C39" t="s">
        <v>61</v>
      </c>
      <c r="D39" t="s">
        <v>21</v>
      </c>
      <c r="E39" s="10" t="s">
        <v>23</v>
      </c>
      <c r="F39" s="7">
        <v>200</v>
      </c>
      <c r="I39" s="18" t="s">
        <v>271</v>
      </c>
      <c r="J39" s="19" t="s">
        <v>270</v>
      </c>
      <c r="K39" s="18" t="s">
        <v>262</v>
      </c>
      <c r="L39" s="19">
        <f t="shared" si="0"/>
        <v>37</v>
      </c>
      <c r="M39" s="18" t="s">
        <v>17</v>
      </c>
      <c r="N39" s="19" t="s">
        <v>12</v>
      </c>
      <c r="O39" s="19" t="s">
        <v>11</v>
      </c>
      <c r="P39" s="19" t="s">
        <v>281</v>
      </c>
      <c r="Q39" s="19" t="s">
        <v>282</v>
      </c>
      <c r="R39" s="19" t="s">
        <v>15</v>
      </c>
      <c r="S39" s="19">
        <f>Tabla157[[#This Row],["id"]]</f>
        <v>37</v>
      </c>
      <c r="T39" s="19" t="str">
        <f>CONCATENATE(Tabla268[[#This Row],["]],Tabla157[[#This Row],[NOMBRE DEL PRODUCTO]],Tabla268[[#This Row],["]])</f>
        <v>"AURICULAR GATO"</v>
      </c>
      <c r="U39" s="19" t="str">
        <f>CONCATENATE(Tabla268[[#This Row],["]],Tabla157[[#This Row],[CATEGORIA]],Tabla268[[#This Row],["]])</f>
        <v>"ELECTRONICOS"</v>
      </c>
      <c r="V39" s="19">
        <f>Tabla157[[#This Row],[PRECIO]]</f>
        <v>200</v>
      </c>
      <c r="W39" s="19" t="str">
        <f>CONCATENATE(Tabla268[[#This Row],["]],Tabla157[[#This Row],[DESCRIPCION]],Tabla268[[#This Row],["]])</f>
        <v>"PRESENTACION EN CAJA"</v>
      </c>
      <c r="X3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ELECTRONICOS/37.png"</v>
      </c>
      <c r="Y39" s="19">
        <v>85</v>
      </c>
      <c r="Z3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{"id":37,"name":"AURICULAR GATO","category":"ELECTRONICOS","price":200,"description":"PRESENTACION EN CAJA","image":"images/04. ELECTRONICOS/37.png","demand":85},</v>
      </c>
      <c r="AA39" t="s">
        <v>16</v>
      </c>
    </row>
    <row r="40" spans="2:27" x14ac:dyDescent="0.3">
      <c r="B40" s="8">
        <v>38</v>
      </c>
      <c r="C40" t="s">
        <v>62</v>
      </c>
      <c r="D40" t="s">
        <v>21</v>
      </c>
      <c r="E40" s="10" t="s">
        <v>23</v>
      </c>
      <c r="F40" s="7">
        <v>200</v>
      </c>
      <c r="I40" s="16" t="s">
        <v>271</v>
      </c>
      <c r="J40" s="17" t="s">
        <v>270</v>
      </c>
      <c r="K40" s="16" t="s">
        <v>262</v>
      </c>
      <c r="L40" s="19">
        <f t="shared" si="0"/>
        <v>38</v>
      </c>
      <c r="M40" s="16" t="s">
        <v>17</v>
      </c>
      <c r="N40" s="17" t="s">
        <v>12</v>
      </c>
      <c r="O40" s="17" t="s">
        <v>11</v>
      </c>
      <c r="P40" s="17" t="s">
        <v>281</v>
      </c>
      <c r="Q40" s="17" t="s">
        <v>282</v>
      </c>
      <c r="R40" s="17" t="s">
        <v>15</v>
      </c>
      <c r="S40" s="17">
        <f>Tabla157[[#This Row],["id"]]</f>
        <v>38</v>
      </c>
      <c r="T40" s="17" t="str">
        <f>CONCATENATE(Tabla268[[#This Row],["]],Tabla157[[#This Row],[NOMBRE DEL PRODUCTO]],Tabla268[[#This Row],["]])</f>
        <v>"TABLERO DE BOXEO"</v>
      </c>
      <c r="U40" s="17" t="str">
        <f>CONCATENATE(Tabla268[[#This Row],["]],Tabla157[[#This Row],[CATEGORIA]],Tabla268[[#This Row],["]])</f>
        <v>"ELECTRONICOS"</v>
      </c>
      <c r="V40" s="17">
        <f>Tabla157[[#This Row],[PRECIO]]</f>
        <v>200</v>
      </c>
      <c r="W40" s="17" t="str">
        <f>CONCATENATE(Tabla268[[#This Row],["]],Tabla157[[#This Row],[DESCRIPCION]],Tabla268[[#This Row],["]])</f>
        <v>"PRESENTACION EN CAJA"</v>
      </c>
      <c r="X4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ELECTRONICOS/38.png"</v>
      </c>
      <c r="Y40" s="17">
        <v>86</v>
      </c>
      <c r="Z4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{"id":38,"name":"TABLERO DE BOXEO","category":"ELECTRONICOS","price":200,"description":"PRESENTACION EN CAJA","image":"images/04. ELECTRONICOS/38.png","demand":86},</v>
      </c>
      <c r="AA40" t="s">
        <v>16</v>
      </c>
    </row>
    <row r="41" spans="2:27" x14ac:dyDescent="0.3">
      <c r="B41" s="8">
        <v>39</v>
      </c>
      <c r="C41" t="s">
        <v>63</v>
      </c>
      <c r="D41" t="s">
        <v>21</v>
      </c>
      <c r="E41" s="10" t="s">
        <v>23</v>
      </c>
      <c r="F41" s="7">
        <v>200</v>
      </c>
      <c r="I41" s="18" t="s">
        <v>271</v>
      </c>
      <c r="J41" s="19" t="s">
        <v>270</v>
      </c>
      <c r="K41" s="18" t="s">
        <v>262</v>
      </c>
      <c r="L41" s="19">
        <f t="shared" si="0"/>
        <v>39</v>
      </c>
      <c r="M41" s="18" t="s">
        <v>17</v>
      </c>
      <c r="N41" s="19" t="s">
        <v>12</v>
      </c>
      <c r="O41" s="19" t="s">
        <v>11</v>
      </c>
      <c r="P41" s="19" t="s">
        <v>281</v>
      </c>
      <c r="Q41" s="19" t="s">
        <v>282</v>
      </c>
      <c r="R41" s="19" t="s">
        <v>15</v>
      </c>
      <c r="S41" s="19">
        <f>Tabla157[[#This Row],["id"]]</f>
        <v>39</v>
      </c>
      <c r="T41" s="19" t="str">
        <f>CONCATENATE(Tabla268[[#This Row],["]],Tabla157[[#This Row],[NOMBRE DEL PRODUCTO]],Tabla268[[#This Row],["]])</f>
        <v>"CARGADOR 120 WA TTS VEHÍCULO "</v>
      </c>
      <c r="U41" s="19" t="str">
        <f>CONCATENATE(Tabla268[[#This Row],["]],Tabla157[[#This Row],[CATEGORIA]],Tabla268[[#This Row],["]])</f>
        <v>"ELECTRONICOS"</v>
      </c>
      <c r="V41" s="19">
        <f>Tabla157[[#This Row],[PRECIO]]</f>
        <v>200</v>
      </c>
      <c r="W41" s="19" t="str">
        <f>CONCATENATE(Tabla268[[#This Row],["]],Tabla157[[#This Row],[DESCRIPCION]],Tabla268[[#This Row],["]])</f>
        <v>"PRESENTACION EN CAJA"</v>
      </c>
      <c r="X4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ELECTRONICOS/39.png"</v>
      </c>
      <c r="Y41" s="19">
        <v>87</v>
      </c>
      <c r="Z4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{"id":39,"name":"CARGADOR 120 WA TTS VEHÍCULO ","category":"ELECTRONICOS","price":200,"description":"PRESENTACION EN CAJA","image":"images/04. ELECTRONICOS/39.png","demand":87},</v>
      </c>
      <c r="AA41" t="s">
        <v>16</v>
      </c>
    </row>
    <row r="42" spans="2:27" x14ac:dyDescent="0.3">
      <c r="B42" s="8">
        <v>40</v>
      </c>
      <c r="C42" t="s">
        <v>64</v>
      </c>
      <c r="D42" t="s">
        <v>21</v>
      </c>
      <c r="E42" s="10" t="s">
        <v>23</v>
      </c>
      <c r="F42" s="7">
        <v>200</v>
      </c>
      <c r="I42" s="16" t="s">
        <v>271</v>
      </c>
      <c r="J42" s="17" t="s">
        <v>270</v>
      </c>
      <c r="K42" s="16" t="s">
        <v>262</v>
      </c>
      <c r="L42" s="19">
        <f t="shared" si="0"/>
        <v>40</v>
      </c>
      <c r="M42" s="16" t="s">
        <v>17</v>
      </c>
      <c r="N42" s="17" t="s">
        <v>12</v>
      </c>
      <c r="O42" s="17" t="s">
        <v>11</v>
      </c>
      <c r="P42" s="17" t="s">
        <v>281</v>
      </c>
      <c r="Q42" s="17" t="s">
        <v>282</v>
      </c>
      <c r="R42" s="17" t="s">
        <v>15</v>
      </c>
      <c r="S42" s="17">
        <f>Tabla157[[#This Row],["id"]]</f>
        <v>40</v>
      </c>
      <c r="T42" s="17" t="str">
        <f>CONCATENATE(Tabla268[[#This Row],["]],Tabla157[[#This Row],[NOMBRE DEL PRODUCTO]],Tabla268[[#This Row],["]])</f>
        <v>"NUTRIA QUE RESPIRA SO NIDO Y LUCES"</v>
      </c>
      <c r="U42" s="17" t="str">
        <f>CONCATENATE(Tabla268[[#This Row],["]],Tabla157[[#This Row],[CATEGORIA]],Tabla268[[#This Row],["]])</f>
        <v>"ELECTRONICOS"</v>
      </c>
      <c r="V42" s="17">
        <f>Tabla157[[#This Row],[PRECIO]]</f>
        <v>200</v>
      </c>
      <c r="W42" s="17" t="str">
        <f>CONCATENATE(Tabla268[[#This Row],["]],Tabla157[[#This Row],[DESCRIPCION]],Tabla268[[#This Row],["]])</f>
        <v>"PRESENTACION EN CAJA"</v>
      </c>
      <c r="X4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ELECTRONICOS/40.png"</v>
      </c>
      <c r="Y42" s="17">
        <v>88</v>
      </c>
      <c r="Z4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{"id":40,"name":"NUTRIA QUE RESPIRA SO NIDO Y LUCES","category":"ELECTRONICOS","price":200,"description":"PRESENTACION EN CAJA","image":"images/04. ELECTRONICOS/40.png","demand":88},</v>
      </c>
      <c r="AA42" t="s">
        <v>16</v>
      </c>
    </row>
    <row r="43" spans="2:27" x14ac:dyDescent="0.3">
      <c r="B43" s="8">
        <v>41</v>
      </c>
      <c r="C43" t="s">
        <v>77</v>
      </c>
      <c r="D43" t="s">
        <v>21</v>
      </c>
      <c r="E43" s="10" t="s">
        <v>23</v>
      </c>
      <c r="F43" s="7">
        <v>200</v>
      </c>
      <c r="I43" s="18" t="s">
        <v>271</v>
      </c>
      <c r="J43" s="19" t="s">
        <v>270</v>
      </c>
      <c r="K43" s="18" t="s">
        <v>262</v>
      </c>
      <c r="L43" s="19">
        <f t="shared" si="0"/>
        <v>41</v>
      </c>
      <c r="M43" s="18" t="s">
        <v>17</v>
      </c>
      <c r="N43" s="19" t="s">
        <v>12</v>
      </c>
      <c r="O43" s="19" t="s">
        <v>11</v>
      </c>
      <c r="P43" s="19" t="s">
        <v>281</v>
      </c>
      <c r="Q43" s="19" t="s">
        <v>282</v>
      </c>
      <c r="R43" s="19" t="s">
        <v>15</v>
      </c>
      <c r="S43" s="19">
        <f>Tabla157[[#This Row],["id"]]</f>
        <v>41</v>
      </c>
      <c r="T43" s="19" t="str">
        <f>CONCATENATE(Tabla268[[#This Row],["]],Tabla157[[#This Row],[NOMBRE DEL PRODUCTO]],Tabla268[[#This Row],["]])</f>
        <v>"CONSOLA PORTATIL P LAY,SNS,ETC"</v>
      </c>
      <c r="U43" s="19" t="str">
        <f>CONCATENATE(Tabla268[[#This Row],["]],Tabla157[[#This Row],[CATEGORIA]],Tabla268[[#This Row],["]])</f>
        <v>"ELECTRONICOS"</v>
      </c>
      <c r="V43" s="19">
        <f>Tabla157[[#This Row],[PRECIO]]</f>
        <v>200</v>
      </c>
      <c r="W43" s="19" t="str">
        <f>CONCATENATE(Tabla268[[#This Row],["]],Tabla157[[#This Row],[DESCRIPCION]],Tabla268[[#This Row],["]])</f>
        <v>"PRESENTACION EN CAJA"</v>
      </c>
      <c r="X4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ELECTRONICOS/41.png"</v>
      </c>
      <c r="Y43" s="19">
        <v>89</v>
      </c>
      <c r="Z4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{"id":41,"name":"CONSOLA PORTATIL P LAY,SNS,ETC","category":"ELECTRONICOS","price":200,"description":"PRESENTACION EN CAJA","image":"images/04. ELECTRONICOS/41.png","demand":89},</v>
      </c>
      <c r="AA43" t="s">
        <v>16</v>
      </c>
    </row>
    <row r="44" spans="2:27" x14ac:dyDescent="0.3">
      <c r="B44" s="8">
        <v>42</v>
      </c>
      <c r="C44" t="s">
        <v>65</v>
      </c>
      <c r="D44" t="s">
        <v>21</v>
      </c>
      <c r="E44" s="10" t="s">
        <v>23</v>
      </c>
      <c r="F44" s="7">
        <v>200</v>
      </c>
      <c r="I44" s="16" t="s">
        <v>271</v>
      </c>
      <c r="J44" s="17" t="s">
        <v>270</v>
      </c>
      <c r="K44" s="16" t="s">
        <v>262</v>
      </c>
      <c r="L44" s="19">
        <f t="shared" si="0"/>
        <v>42</v>
      </c>
      <c r="M44" s="16" t="s">
        <v>17</v>
      </c>
      <c r="N44" s="17" t="s">
        <v>12</v>
      </c>
      <c r="O44" s="17" t="s">
        <v>11</v>
      </c>
      <c r="P44" s="17" t="s">
        <v>281</v>
      </c>
      <c r="Q44" s="17" t="s">
        <v>282</v>
      </c>
      <c r="R44" s="17" t="s">
        <v>15</v>
      </c>
      <c r="S44" s="17">
        <f>Tabla157[[#This Row],["id"]]</f>
        <v>42</v>
      </c>
      <c r="T44" s="17" t="str">
        <f>CONCATENATE(Tabla268[[#This Row],["]],Tabla157[[#This Row],[NOMBRE DEL PRODUCTO]],Tabla268[[#This Row],["]])</f>
        <v>"BLUETOOTH MUSIC PA RA VEHÍCULO "</v>
      </c>
      <c r="U44" s="17" t="str">
        <f>CONCATENATE(Tabla268[[#This Row],["]],Tabla157[[#This Row],[CATEGORIA]],Tabla268[[#This Row],["]])</f>
        <v>"ELECTRONICOS"</v>
      </c>
      <c r="V44" s="17">
        <f>Tabla157[[#This Row],[PRECIO]]</f>
        <v>200</v>
      </c>
      <c r="W44" s="17" t="str">
        <f>CONCATENATE(Tabla268[[#This Row],["]],Tabla157[[#This Row],[DESCRIPCION]],Tabla268[[#This Row],["]])</f>
        <v>"PRESENTACION EN CAJA"</v>
      </c>
      <c r="X4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ELECTRONICOS/42.png"</v>
      </c>
      <c r="Y44" s="17">
        <v>90</v>
      </c>
      <c r="Z4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{"id":42,"name":"BLUETOOTH MUSIC PA RA VEHÍCULO ","category":"ELECTRONICOS","price":200,"description":"PRESENTACION EN CAJA","image":"images/04. ELECTRONICOS/42.png","demand":90},</v>
      </c>
      <c r="AA44" t="s">
        <v>16</v>
      </c>
    </row>
    <row r="45" spans="2:27" x14ac:dyDescent="0.3">
      <c r="B45" s="8">
        <v>43</v>
      </c>
      <c r="C45" t="s">
        <v>66</v>
      </c>
      <c r="D45" t="s">
        <v>21</v>
      </c>
      <c r="E45" s="10" t="s">
        <v>23</v>
      </c>
      <c r="F45" s="7">
        <v>200</v>
      </c>
      <c r="I45" s="18" t="s">
        <v>271</v>
      </c>
      <c r="J45" s="19" t="s">
        <v>270</v>
      </c>
      <c r="K45" s="18" t="s">
        <v>262</v>
      </c>
      <c r="L45" s="19">
        <f t="shared" si="0"/>
        <v>43</v>
      </c>
      <c r="M45" s="18" t="s">
        <v>17</v>
      </c>
      <c r="N45" s="19" t="s">
        <v>12</v>
      </c>
      <c r="O45" s="19" t="s">
        <v>11</v>
      </c>
      <c r="P45" s="19" t="s">
        <v>281</v>
      </c>
      <c r="Q45" s="19" t="s">
        <v>282</v>
      </c>
      <c r="R45" s="19" t="s">
        <v>15</v>
      </c>
      <c r="S45" s="19">
        <f>Tabla157[[#This Row],["id"]]</f>
        <v>43</v>
      </c>
      <c r="T45" s="19" t="str">
        <f>CONCATENATE(Tabla268[[#This Row],["]],Tabla157[[#This Row],[NOMBRE DEL PRODUCTO]],Tabla268[[#This Row],["]])</f>
        <v>"CONTROL PUNTERO PARA PROYECTOR"</v>
      </c>
      <c r="U45" s="19" t="str">
        <f>CONCATENATE(Tabla268[[#This Row],["]],Tabla157[[#This Row],[CATEGORIA]],Tabla268[[#This Row],["]])</f>
        <v>"ELECTRONICOS"</v>
      </c>
      <c r="V45" s="19">
        <f>Tabla157[[#This Row],[PRECIO]]</f>
        <v>200</v>
      </c>
      <c r="W45" s="19" t="str">
        <f>CONCATENATE(Tabla268[[#This Row],["]],Tabla157[[#This Row],[DESCRIPCION]],Tabla268[[#This Row],["]])</f>
        <v>"PRESENTACION EN CAJA"</v>
      </c>
      <c r="X4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ELECTRONICOS/43.png"</v>
      </c>
      <c r="Y45" s="19">
        <v>91</v>
      </c>
      <c r="Z4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{"id":43,"name":"CONTROL PUNTERO PARA PROYECTOR","category":"ELECTRONICOS","price":200,"description":"PRESENTACION EN CAJA","image":"images/04. ELECTRONICOS/43.png","demand":91},</v>
      </c>
      <c r="AA45" t="s">
        <v>16</v>
      </c>
    </row>
    <row r="46" spans="2:27" x14ac:dyDescent="0.3">
      <c r="B46" s="8">
        <v>44</v>
      </c>
      <c r="C46" t="s">
        <v>67</v>
      </c>
      <c r="D46" t="s">
        <v>21</v>
      </c>
      <c r="E46" s="10" t="s">
        <v>23</v>
      </c>
      <c r="F46" s="7">
        <v>200</v>
      </c>
      <c r="I46" s="16" t="s">
        <v>271</v>
      </c>
      <c r="J46" s="17" t="s">
        <v>270</v>
      </c>
      <c r="K46" s="16" t="s">
        <v>262</v>
      </c>
      <c r="L46" s="19">
        <f t="shared" si="0"/>
        <v>44</v>
      </c>
      <c r="M46" s="16" t="s">
        <v>17</v>
      </c>
      <c r="N46" s="17" t="s">
        <v>12</v>
      </c>
      <c r="O46" s="17" t="s">
        <v>11</v>
      </c>
      <c r="P46" s="17" t="s">
        <v>281</v>
      </c>
      <c r="Q46" s="17" t="s">
        <v>282</v>
      </c>
      <c r="R46" s="17" t="s">
        <v>15</v>
      </c>
      <c r="S46" s="17">
        <f>Tabla157[[#This Row],["id"]]</f>
        <v>44</v>
      </c>
      <c r="T46" s="17" t="str">
        <f>CONCATENATE(Tabla268[[#This Row],["]],Tabla157[[#This Row],[NOMBRE DEL PRODUCTO]],Tabla268[[#This Row],["]])</f>
        <v>"SILLA GAMERS"</v>
      </c>
      <c r="U46" s="17" t="str">
        <f>CONCATENATE(Tabla268[[#This Row],["]],Tabla157[[#This Row],[CATEGORIA]],Tabla268[[#This Row],["]])</f>
        <v>"ELECTRONICOS"</v>
      </c>
      <c r="V46" s="17">
        <f>Tabla157[[#This Row],[PRECIO]]</f>
        <v>200</v>
      </c>
      <c r="W46" s="17" t="str">
        <f>CONCATENATE(Tabla268[[#This Row],["]],Tabla157[[#This Row],[DESCRIPCION]],Tabla268[[#This Row],["]])</f>
        <v>"PRESENTACION EN CAJA"</v>
      </c>
      <c r="X4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ELECTRONICOS/44.png"</v>
      </c>
      <c r="Y46" s="17">
        <v>92</v>
      </c>
      <c r="Z4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{"id":44,"name":"SILLA GAMERS","category":"ELECTRONICOS","price":200,"description":"PRESENTACION EN CAJA","image":"images/04. ELECTRONICOS/44.png","demand":92},</v>
      </c>
      <c r="AA46" t="s">
        <v>16</v>
      </c>
    </row>
    <row r="47" spans="2:27" x14ac:dyDescent="0.3">
      <c r="B47" s="8">
        <v>45</v>
      </c>
      <c r="C47" t="s">
        <v>76</v>
      </c>
      <c r="D47" t="s">
        <v>21</v>
      </c>
      <c r="E47" s="10" t="s">
        <v>23</v>
      </c>
      <c r="F47" s="7">
        <v>200</v>
      </c>
      <c r="I47" s="18" t="s">
        <v>271</v>
      </c>
      <c r="J47" s="19" t="s">
        <v>270</v>
      </c>
      <c r="K47" s="18" t="s">
        <v>262</v>
      </c>
      <c r="L47" s="19">
        <f t="shared" si="0"/>
        <v>45</v>
      </c>
      <c r="M47" s="18" t="s">
        <v>17</v>
      </c>
      <c r="N47" s="19" t="s">
        <v>12</v>
      </c>
      <c r="O47" s="19" t="s">
        <v>11</v>
      </c>
      <c r="P47" s="19" t="s">
        <v>281</v>
      </c>
      <c r="Q47" s="19" t="s">
        <v>282</v>
      </c>
      <c r="R47" s="19" t="s">
        <v>15</v>
      </c>
      <c r="S47" s="19">
        <f>Tabla157[[#This Row],["id"]]</f>
        <v>45</v>
      </c>
      <c r="T47" s="19" t="str">
        <f>CONCATENATE(Tabla268[[#This Row],["]],Tabla157[[#This Row],[NOMBRE DEL PRODUCTO]],Tabla268[[#This Row],["]])</f>
        <v>"TECLADO Y MOUSE D E UNA MANO"</v>
      </c>
      <c r="U47" s="19" t="str">
        <f>CONCATENATE(Tabla268[[#This Row],["]],Tabla157[[#This Row],[CATEGORIA]],Tabla268[[#This Row],["]])</f>
        <v>"ELECTRONICOS"</v>
      </c>
      <c r="V47" s="19">
        <f>Tabla157[[#This Row],[PRECIO]]</f>
        <v>200</v>
      </c>
      <c r="W47" s="19" t="str">
        <f>CONCATENATE(Tabla268[[#This Row],["]],Tabla157[[#This Row],[DESCRIPCION]],Tabla268[[#This Row],["]])</f>
        <v>"PRESENTACION EN CAJA"</v>
      </c>
      <c r="X4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ELECTRONICOS/45.png"</v>
      </c>
      <c r="Y47" s="19">
        <v>93</v>
      </c>
      <c r="Z4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{"id":45,"name":"TECLADO Y MOUSE D E UNA MANO","category":"ELECTRONICOS","price":200,"description":"PRESENTACION EN CAJA","image":"images/04. ELECTRONICOS/45.png","demand":93},</v>
      </c>
      <c r="AA47" t="s">
        <v>16</v>
      </c>
    </row>
    <row r="48" spans="2:27" x14ac:dyDescent="0.3">
      <c r="B48" s="8">
        <v>46</v>
      </c>
      <c r="C48" t="s">
        <v>68</v>
      </c>
      <c r="D48" t="s">
        <v>21</v>
      </c>
      <c r="E48" s="10" t="s">
        <v>69</v>
      </c>
      <c r="F48" s="7">
        <v>200</v>
      </c>
      <c r="I48" s="16" t="s">
        <v>271</v>
      </c>
      <c r="J48" s="17" t="s">
        <v>270</v>
      </c>
      <c r="K48" s="16" t="s">
        <v>262</v>
      </c>
      <c r="L48" s="19">
        <f t="shared" si="0"/>
        <v>46</v>
      </c>
      <c r="M48" s="16" t="s">
        <v>17</v>
      </c>
      <c r="N48" s="17" t="s">
        <v>12</v>
      </c>
      <c r="O48" s="17" t="s">
        <v>11</v>
      </c>
      <c r="P48" s="17" t="s">
        <v>281</v>
      </c>
      <c r="Q48" s="17" t="s">
        <v>282</v>
      </c>
      <c r="R48" s="17" t="s">
        <v>15</v>
      </c>
      <c r="S48" s="17">
        <f>Tabla157[[#This Row],["id"]]</f>
        <v>46</v>
      </c>
      <c r="T48" s="17" t="str">
        <f>CONCATENATE(Tabla268[[#This Row],["]],Tabla157[[#This Row],[NOMBRE DEL PRODUCTO]],Tabla268[[#This Row],["]])</f>
        <v>"KIT GAMER 5 EN 1"</v>
      </c>
      <c r="U48" s="17" t="str">
        <f>CONCATENATE(Tabla268[[#This Row],["]],Tabla157[[#This Row],[CATEGORIA]],Tabla268[[#This Row],["]])</f>
        <v>"ELECTRONICOS"</v>
      </c>
      <c r="V48" s="17">
        <f>Tabla157[[#This Row],[PRECIO]]</f>
        <v>200</v>
      </c>
      <c r="W48" s="17" t="str">
        <f>CONCATENATE(Tabla268[[#This Row],["]],Tabla157[[#This Row],[DESCRIPCION]],Tabla268[[#This Row],["]])</f>
        <v>" IDEAL PARA JUEGOS EN  LINEA DESDE CELULAR O TABLET"</v>
      </c>
      <c r="X4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ELECTRONICOS/46.png"</v>
      </c>
      <c r="Y48" s="17">
        <v>94</v>
      </c>
      <c r="Z4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{"id":46,"name":"KIT GAMER 5 EN 1","category":"ELECTRONICOS","price":200,"description":" IDEAL PARA JUEGOS EN  LINEA DESDE CELULAR O TABLET","image":"images/04. ELECTRONICOS/46.png","demand":94},</v>
      </c>
      <c r="AA48" t="s">
        <v>16</v>
      </c>
    </row>
    <row r="49" spans="2:27" x14ac:dyDescent="0.3">
      <c r="B49" s="8">
        <v>47</v>
      </c>
      <c r="C49" t="s">
        <v>70</v>
      </c>
      <c r="D49" t="s">
        <v>21</v>
      </c>
      <c r="E49" s="10" t="s">
        <v>23</v>
      </c>
      <c r="F49" s="7">
        <v>200</v>
      </c>
      <c r="I49" s="18" t="s">
        <v>271</v>
      </c>
      <c r="J49" s="19" t="s">
        <v>270</v>
      </c>
      <c r="K49" s="18" t="s">
        <v>262</v>
      </c>
      <c r="L49" s="19">
        <f t="shared" si="0"/>
        <v>47</v>
      </c>
      <c r="M49" s="18" t="s">
        <v>17</v>
      </c>
      <c r="N49" s="19" t="s">
        <v>12</v>
      </c>
      <c r="O49" s="19" t="s">
        <v>11</v>
      </c>
      <c r="P49" s="19" t="s">
        <v>281</v>
      </c>
      <c r="Q49" s="19" t="s">
        <v>282</v>
      </c>
      <c r="R49" s="19" t="s">
        <v>15</v>
      </c>
      <c r="S49" s="19">
        <f>Tabla157[[#This Row],["id"]]</f>
        <v>47</v>
      </c>
      <c r="T49" s="19" t="str">
        <f>CONCATENATE(Tabla268[[#This Row],["]],Tabla157[[#This Row],[NOMBRE DEL PRODUCTO]],Tabla268[[#This Row],["]])</f>
        <v>"VENTILADOR HUMIDIFICADOR 10 WATTS "</v>
      </c>
      <c r="U49" s="19" t="str">
        <f>CONCATENATE(Tabla268[[#This Row],["]],Tabla157[[#This Row],[CATEGORIA]],Tabla268[[#This Row],["]])</f>
        <v>"ELECTRONICOS"</v>
      </c>
      <c r="V49" s="19">
        <f>Tabla157[[#This Row],[PRECIO]]</f>
        <v>200</v>
      </c>
      <c r="W49" s="19" t="str">
        <f>CONCATENATE(Tabla268[[#This Row],["]],Tabla157[[#This Row],[DESCRIPCION]],Tabla268[[#This Row],["]])</f>
        <v>"PRESENTACION EN CAJA"</v>
      </c>
      <c r="X4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ELECTRONICOS/47.png"</v>
      </c>
      <c r="Y49" s="19">
        <v>95</v>
      </c>
      <c r="Z4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{"id":47,"name":"VENTILADOR HUMIDIFICADOR 10 WATTS ","category":"ELECTRONICOS","price":200,"description":"PRESENTACION EN CAJA","image":"images/04. ELECTRONICOS/47.png","demand":95},</v>
      </c>
      <c r="AA49" t="s">
        <v>16</v>
      </c>
    </row>
    <row r="50" spans="2:27" x14ac:dyDescent="0.3">
      <c r="B50" s="8">
        <v>48</v>
      </c>
      <c r="C50" t="s">
        <v>71</v>
      </c>
      <c r="D50" t="s">
        <v>24</v>
      </c>
      <c r="E50" t="s">
        <v>72</v>
      </c>
      <c r="F50" s="7">
        <v>200</v>
      </c>
      <c r="I50" s="16" t="s">
        <v>271</v>
      </c>
      <c r="J50" s="17" t="s">
        <v>270</v>
      </c>
      <c r="K50" s="16" t="s">
        <v>264</v>
      </c>
      <c r="L50" s="19">
        <f t="shared" si="0"/>
        <v>48</v>
      </c>
      <c r="M50" s="16" t="s">
        <v>17</v>
      </c>
      <c r="N50" s="17" t="s">
        <v>12</v>
      </c>
      <c r="O50" s="17" t="s">
        <v>11</v>
      </c>
      <c r="P50" s="17" t="s">
        <v>281</v>
      </c>
      <c r="Q50" s="17" t="s">
        <v>282</v>
      </c>
      <c r="R50" s="17" t="s">
        <v>15</v>
      </c>
      <c r="S50" s="17">
        <f>Tabla157[[#This Row],["id"]]</f>
        <v>48</v>
      </c>
      <c r="T50" s="17" t="str">
        <f>CONCATENATE(Tabla268[[#This Row],["]],Tabla157[[#This Row],[NOMBRE DEL PRODUCTO]],Tabla268[[#This Row],["]])</f>
        <v>"MANGUERA EXPANDIBLE DE 15, 30 Y 60 METROS"</v>
      </c>
      <c r="U50" s="17" t="str">
        <f>CONCATENATE(Tabla268[[#This Row],["]],Tabla157[[#This Row],[CATEGORIA]],Tabla268[[#This Row],["]])</f>
        <v>"HOGAR"</v>
      </c>
      <c r="V50" s="17">
        <f>Tabla157[[#This Row],[PRECIO]]</f>
        <v>200</v>
      </c>
      <c r="W50" s="17" t="str">
        <f>CONCATENATE(Tabla268[[#This Row],["]],Tabla157[[#This Row],[DESCRIPCION]],Tabla268[[#This Row],["]])</f>
        <v>"COLOR VERDE Y AZUL"</v>
      </c>
      <c r="X5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HOGAR/48.png"</v>
      </c>
      <c r="Y50" s="17">
        <v>96</v>
      </c>
      <c r="Z5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{"id":48,"name":"MANGUERA EXPANDIBLE DE 15, 30 Y 60 METROS","category":"HOGAR","price":200,"description":"COLOR VERDE Y AZUL","image":"images/06. HOGAR/48.png","demand":96},</v>
      </c>
      <c r="AA50" t="s">
        <v>16</v>
      </c>
    </row>
    <row r="51" spans="2:27" x14ac:dyDescent="0.3">
      <c r="B51" s="8">
        <v>49</v>
      </c>
      <c r="C51" t="s">
        <v>73</v>
      </c>
      <c r="D51" t="s">
        <v>24</v>
      </c>
      <c r="E51" s="10" t="s">
        <v>23</v>
      </c>
      <c r="F51" s="7">
        <v>200</v>
      </c>
      <c r="I51" s="18" t="s">
        <v>271</v>
      </c>
      <c r="J51" s="19" t="s">
        <v>270</v>
      </c>
      <c r="K51" s="18" t="s">
        <v>264</v>
      </c>
      <c r="L51" s="19">
        <f t="shared" si="0"/>
        <v>49</v>
      </c>
      <c r="M51" s="18" t="s">
        <v>17</v>
      </c>
      <c r="N51" s="19" t="s">
        <v>12</v>
      </c>
      <c r="O51" s="19" t="s">
        <v>11</v>
      </c>
      <c r="P51" s="19" t="s">
        <v>281</v>
      </c>
      <c r="Q51" s="19" t="s">
        <v>282</v>
      </c>
      <c r="R51" s="19" t="s">
        <v>15</v>
      </c>
      <c r="S51" s="19">
        <f>Tabla157[[#This Row],["id"]]</f>
        <v>49</v>
      </c>
      <c r="T51" s="19" t="str">
        <f>CONCATENATE(Tabla268[[#This Row],["]],Tabla157[[#This Row],[NOMBRE DEL PRODUCTO]],Tabla268[[#This Row],["]])</f>
        <v>"COLGADOR PERCHERO TRIANGULAR "</v>
      </c>
      <c r="U51" s="19" t="str">
        <f>CONCATENATE(Tabla268[[#This Row],["]],Tabla157[[#This Row],[CATEGORIA]],Tabla268[[#This Row],["]])</f>
        <v>"HOGAR"</v>
      </c>
      <c r="V51" s="19">
        <f>Tabla157[[#This Row],[PRECIO]]</f>
        <v>200</v>
      </c>
      <c r="W51" s="19" t="str">
        <f>CONCATENATE(Tabla268[[#This Row],["]],Tabla157[[#This Row],[DESCRIPCION]],Tabla268[[#This Row],["]])</f>
        <v>"PRESENTACION EN CAJA"</v>
      </c>
      <c r="X5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HOGAR/49.png"</v>
      </c>
      <c r="Y51" s="19">
        <v>97</v>
      </c>
      <c r="Z5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{"id":49,"name":"COLGADOR PERCHERO TRIANGULAR ","category":"HOGAR","price":200,"description":"PRESENTACION EN CAJA","image":"images/06. HOGAR/49.png","demand":97},</v>
      </c>
      <c r="AA51" t="s">
        <v>16</v>
      </c>
    </row>
    <row r="52" spans="2:27" x14ac:dyDescent="0.3">
      <c r="B52" s="8">
        <v>50</v>
      </c>
      <c r="C52" t="s">
        <v>74</v>
      </c>
      <c r="D52" t="s">
        <v>24</v>
      </c>
      <c r="E52" s="10" t="s">
        <v>23</v>
      </c>
      <c r="F52" s="7">
        <v>200</v>
      </c>
      <c r="I52" s="16" t="s">
        <v>271</v>
      </c>
      <c r="J52" s="17" t="s">
        <v>270</v>
      </c>
      <c r="K52" s="16" t="s">
        <v>264</v>
      </c>
      <c r="L52" s="19">
        <f t="shared" si="0"/>
        <v>50</v>
      </c>
      <c r="M52" s="16" t="s">
        <v>17</v>
      </c>
      <c r="N52" s="17" t="s">
        <v>12</v>
      </c>
      <c r="O52" s="17" t="s">
        <v>11</v>
      </c>
      <c r="P52" s="17" t="s">
        <v>281</v>
      </c>
      <c r="Q52" s="17" t="s">
        <v>282</v>
      </c>
      <c r="R52" s="17" t="s">
        <v>15</v>
      </c>
      <c r="S52" s="17">
        <f>Tabla157[[#This Row],["id"]]</f>
        <v>50</v>
      </c>
      <c r="T52" s="17" t="str">
        <f>CONCATENATE(Tabla268[[#This Row],["]],Tabla157[[#This Row],[NOMBRE DEL PRODUCTO]],Tabla268[[#This Row],["]])</f>
        <v>"DISPENSADOR DE PAPEL HIGIÉNICO "</v>
      </c>
      <c r="U52" s="17" t="str">
        <f>CONCATENATE(Tabla268[[#This Row],["]],Tabla157[[#This Row],[CATEGORIA]],Tabla268[[#This Row],["]])</f>
        <v>"HOGAR"</v>
      </c>
      <c r="V52" s="17">
        <f>Tabla157[[#This Row],[PRECIO]]</f>
        <v>200</v>
      </c>
      <c r="W52" s="17" t="str">
        <f>CONCATENATE(Tabla268[[#This Row],["]],Tabla157[[#This Row],[DESCRIPCION]],Tabla268[[#This Row],["]])</f>
        <v>"PRESENTACION EN CAJA"</v>
      </c>
      <c r="X5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HOGAR/50.png"</v>
      </c>
      <c r="Y52" s="17">
        <v>98</v>
      </c>
      <c r="Z5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{"id":50,"name":"DISPENSADOR DE PAPEL HIGIÉNICO ","category":"HOGAR","price":200,"description":"PRESENTACION EN CAJA","image":"images/06. HOGAR/50.png","demand":98},</v>
      </c>
      <c r="AA52" t="s">
        <v>16</v>
      </c>
    </row>
    <row r="53" spans="2:27" x14ac:dyDescent="0.3">
      <c r="B53" s="8">
        <v>51</v>
      </c>
      <c r="C53" t="s">
        <v>78</v>
      </c>
      <c r="D53" t="s">
        <v>79</v>
      </c>
      <c r="E53" t="s">
        <v>80</v>
      </c>
      <c r="F53" s="7">
        <v>200</v>
      </c>
      <c r="I53" s="18" t="s">
        <v>271</v>
      </c>
      <c r="J53" s="19" t="s">
        <v>270</v>
      </c>
      <c r="K53" s="18" t="s">
        <v>261</v>
      </c>
      <c r="L53" s="19">
        <f t="shared" si="0"/>
        <v>51</v>
      </c>
      <c r="M53" s="18" t="s">
        <v>17</v>
      </c>
      <c r="N53" s="19" t="s">
        <v>12</v>
      </c>
      <c r="O53" s="19" t="s">
        <v>11</v>
      </c>
      <c r="P53" s="19" t="s">
        <v>281</v>
      </c>
      <c r="Q53" s="19" t="s">
        <v>282</v>
      </c>
      <c r="R53" s="19" t="s">
        <v>15</v>
      </c>
      <c r="S53" s="19">
        <f>Tabla157[[#This Row],["id"]]</f>
        <v>51</v>
      </c>
      <c r="T53" s="19" t="str">
        <f>CONCATENATE(Tabla268[[#This Row],["]],Tabla157[[#This Row],[NOMBRE DEL PRODUCTO]],Tabla268[[#This Row],["]])</f>
        <v>"SOPORTE RUEDA ABDOMINAL"</v>
      </c>
      <c r="U53" s="19" t="str">
        <f>CONCATENATE(Tabla268[[#This Row],["]],Tabla157[[#This Row],[CATEGORIA]],Tabla268[[#This Row],["]])</f>
        <v>"CUIDADO PERSONAL"</v>
      </c>
      <c r="V53" s="19">
        <f>Tabla157[[#This Row],[PRECIO]]</f>
        <v>200</v>
      </c>
      <c r="W53" s="19" t="str">
        <f>CONCATENATE(Tabla268[[#This Row],["]],Tabla157[[#This Row],[DESCRIPCION]],Tabla268[[#This Row],["]])</f>
        <v>"IDEAL PARA QUEMAR GRASA DEL ABDOMEN"</v>
      </c>
      <c r="X5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CUIDADO_PERSONAL/51.png"</v>
      </c>
      <c r="Y53" s="19">
        <v>99</v>
      </c>
      <c r="Z5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{"id":51,"name":"SOPORTE RUEDA ABDOMINAL","category":"CUIDADO PERSONAL","price":200,"description":"IDEAL PARA QUEMAR GRASA DEL ABDOMEN","image":"images/03. CUIDADO_PERSONAL/51.png","demand":99},</v>
      </c>
      <c r="AA53" t="s">
        <v>16</v>
      </c>
    </row>
    <row r="54" spans="2:27" x14ac:dyDescent="0.3">
      <c r="B54" s="8">
        <v>52</v>
      </c>
      <c r="C54" t="s">
        <v>81</v>
      </c>
      <c r="D54" t="s">
        <v>21</v>
      </c>
      <c r="E54" t="s">
        <v>82</v>
      </c>
      <c r="F54" s="7">
        <v>200</v>
      </c>
      <c r="I54" s="16" t="s">
        <v>271</v>
      </c>
      <c r="J54" s="17" t="s">
        <v>270</v>
      </c>
      <c r="K54" s="16" t="s">
        <v>262</v>
      </c>
      <c r="L54" s="19">
        <f t="shared" si="0"/>
        <v>52</v>
      </c>
      <c r="M54" s="16" t="s">
        <v>17</v>
      </c>
      <c r="N54" s="17" t="s">
        <v>12</v>
      </c>
      <c r="O54" s="17" t="s">
        <v>11</v>
      </c>
      <c r="P54" s="17" t="s">
        <v>281</v>
      </c>
      <c r="Q54" s="17" t="s">
        <v>282</v>
      </c>
      <c r="R54" s="17" t="s">
        <v>15</v>
      </c>
      <c r="S54" s="17">
        <f>Tabla157[[#This Row],["id"]]</f>
        <v>52</v>
      </c>
      <c r="T54" s="17" t="str">
        <f>CONCATENATE(Tabla268[[#This Row],["]],Tabla157[[#This Row],[NOMBRE DEL PRODUCTO]],Tabla268[[#This Row],["]])</f>
        <v>"LICUADORA TRITURADORA RAF"</v>
      </c>
      <c r="U54" s="17" t="str">
        <f>CONCATENATE(Tabla268[[#This Row],["]],Tabla157[[#This Row],[CATEGORIA]],Tabla268[[#This Row],["]])</f>
        <v>"ELECTRONICOS"</v>
      </c>
      <c r="V54" s="17">
        <f>Tabla157[[#This Row],[PRECIO]]</f>
        <v>200</v>
      </c>
      <c r="W54" s="17" t="str">
        <f>CONCATENATE(Tabla268[[#This Row],["]],Tabla157[[#This Row],[DESCRIPCION]],Tabla268[[#This Row],["]])</f>
        <v>"COLORES VARIADOS"</v>
      </c>
      <c r="X5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ELECTRONICOS/52.png"</v>
      </c>
      <c r="Y54" s="17">
        <v>100</v>
      </c>
      <c r="Z5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{"id":52,"name":"LICUADORA TRITURADORA RAF","category":"ELECTRONICOS","price":200,"description":"COLORES VARIADOS","image":"images/04. ELECTRONICOS/52.png","demand":100},</v>
      </c>
      <c r="AA54" t="s">
        <v>16</v>
      </c>
    </row>
    <row r="55" spans="2:27" x14ac:dyDescent="0.3">
      <c r="B55" s="8">
        <v>53</v>
      </c>
      <c r="C55" t="s">
        <v>83</v>
      </c>
      <c r="D55" t="s">
        <v>24</v>
      </c>
      <c r="E55" t="s">
        <v>84</v>
      </c>
      <c r="F55" s="7">
        <v>200</v>
      </c>
      <c r="I55" s="18" t="s">
        <v>271</v>
      </c>
      <c r="J55" s="19" t="s">
        <v>270</v>
      </c>
      <c r="K55" s="18" t="s">
        <v>264</v>
      </c>
      <c r="L55" s="19">
        <f t="shared" si="0"/>
        <v>53</v>
      </c>
      <c r="M55" s="18" t="s">
        <v>17</v>
      </c>
      <c r="N55" s="19" t="s">
        <v>12</v>
      </c>
      <c r="O55" s="19" t="s">
        <v>11</v>
      </c>
      <c r="P55" s="19" t="s">
        <v>281</v>
      </c>
      <c r="Q55" s="19" t="s">
        <v>282</v>
      </c>
      <c r="R55" s="19" t="s">
        <v>15</v>
      </c>
      <c r="S55" s="19">
        <f>Tabla157[[#This Row],["id"]]</f>
        <v>53</v>
      </c>
      <c r="T55" s="19" t="str">
        <f>CONCATENATE(Tabla268[[#This Row],["]],Tabla157[[#This Row],[NOMBRE DEL PRODUCTO]],Tabla268[[#This Row],["]])</f>
        <v>"ORGANIZADOR DE METAL PLEGABLE"</v>
      </c>
      <c r="U55" s="19" t="str">
        <f>CONCATENATE(Tabla268[[#This Row],["]],Tabla157[[#This Row],[CATEGORIA]],Tabla268[[#This Row],["]])</f>
        <v>"HOGAR"</v>
      </c>
      <c r="V55" s="19">
        <f>Tabla157[[#This Row],[PRECIO]]</f>
        <v>200</v>
      </c>
      <c r="W55" s="19" t="str">
        <f>CONCATENATE(Tabla268[[#This Row],["]],Tabla157[[#This Row],[DESCRIPCION]],Tabla268[[#This Row],["]])</f>
        <v>"IDEAL PARA COCINA, SALA O TERRAZA"</v>
      </c>
      <c r="X5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HOGAR/53.png"</v>
      </c>
      <c r="Y55" s="19">
        <v>101</v>
      </c>
      <c r="Z5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{"id":53,"name":"ORGANIZADOR DE METAL PLEGABLE","category":"HOGAR","price":200,"description":"IDEAL PARA COCINA, SALA O TERRAZA","image":"images/06. HOGAR/53.png","demand":101},</v>
      </c>
      <c r="AA55" t="s">
        <v>16</v>
      </c>
    </row>
    <row r="56" spans="2:27" x14ac:dyDescent="0.3">
      <c r="B56" s="8">
        <v>54</v>
      </c>
      <c r="C56" t="s">
        <v>85</v>
      </c>
      <c r="D56" t="s">
        <v>21</v>
      </c>
      <c r="E56" t="s">
        <v>86</v>
      </c>
      <c r="F56" s="7">
        <v>200</v>
      </c>
      <c r="I56" s="16" t="s">
        <v>271</v>
      </c>
      <c r="J56" s="17" t="s">
        <v>270</v>
      </c>
      <c r="K56" s="16" t="s">
        <v>262</v>
      </c>
      <c r="L56" s="19">
        <f t="shared" si="0"/>
        <v>54</v>
      </c>
      <c r="M56" s="16" t="s">
        <v>17</v>
      </c>
      <c r="N56" s="17" t="s">
        <v>12</v>
      </c>
      <c r="O56" s="17" t="s">
        <v>11</v>
      </c>
      <c r="P56" s="17" t="s">
        <v>281</v>
      </c>
      <c r="Q56" s="17" t="s">
        <v>282</v>
      </c>
      <c r="R56" s="17" t="s">
        <v>15</v>
      </c>
      <c r="S56" s="17">
        <f>Tabla157[[#This Row],["id"]]</f>
        <v>54</v>
      </c>
      <c r="T56" s="17" t="str">
        <f>CONCATENATE(Tabla268[[#This Row],["]],Tabla157[[#This Row],[NOMBRE DEL PRODUCTO]],Tabla268[[#This Row],["]])</f>
        <v>"MINI MÁQUINA DE COSER PROFESIONAL"</v>
      </c>
      <c r="U56" s="17" t="str">
        <f>CONCATENATE(Tabla268[[#This Row],["]],Tabla157[[#This Row],[CATEGORIA]],Tabla268[[#This Row],["]])</f>
        <v>"ELECTRONICOS"</v>
      </c>
      <c r="V56" s="17">
        <f>Tabla157[[#This Row],[PRECIO]]</f>
        <v>200</v>
      </c>
      <c r="W56" s="17" t="str">
        <f>CONCATENATE(Tabla268[[#This Row],["]],Tabla157[[#This Row],[DESCRIPCION]],Tabla268[[#This Row],["]])</f>
        <v>"TRABAJA CON 12 PUNTADAS DIFERENTES"</v>
      </c>
      <c r="X5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ELECTRONICOS/54.png"</v>
      </c>
      <c r="Y56" s="17">
        <v>102</v>
      </c>
      <c r="Z5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{"id":54,"name":"MINI MÁQUINA DE COSER PROFESIONAL","category":"ELECTRONICOS","price":200,"description":"TRABAJA CON 12 PUNTADAS DIFERENTES","image":"images/04. ELECTRONICOS/54.png","demand":102},</v>
      </c>
      <c r="AA56" t="s">
        <v>16</v>
      </c>
    </row>
    <row r="57" spans="2:27" x14ac:dyDescent="0.3">
      <c r="B57" s="8">
        <v>55</v>
      </c>
      <c r="C57" t="s">
        <v>87</v>
      </c>
      <c r="D57" t="s">
        <v>79</v>
      </c>
      <c r="E57" t="s">
        <v>88</v>
      </c>
      <c r="F57" s="7">
        <v>200</v>
      </c>
      <c r="I57" s="18" t="s">
        <v>271</v>
      </c>
      <c r="J57" s="19" t="s">
        <v>270</v>
      </c>
      <c r="K57" s="18" t="s">
        <v>261</v>
      </c>
      <c r="L57" s="19">
        <f t="shared" si="0"/>
        <v>55</v>
      </c>
      <c r="M57" s="18" t="s">
        <v>17</v>
      </c>
      <c r="N57" s="19" t="s">
        <v>12</v>
      </c>
      <c r="O57" s="19" t="s">
        <v>11</v>
      </c>
      <c r="P57" s="19" t="s">
        <v>281</v>
      </c>
      <c r="Q57" s="19" t="s">
        <v>282</v>
      </c>
      <c r="R57" s="19" t="s">
        <v>15</v>
      </c>
      <c r="S57" s="19">
        <f>Tabla157[[#This Row],["id"]]</f>
        <v>55</v>
      </c>
      <c r="T57" s="19" t="str">
        <f>CONCATENATE(Tabla268[[#This Row],["]],Tabla157[[#This Row],[NOMBRE DEL PRODUCTO]],Tabla268[[#This Row],["]])</f>
        <v>"FAJA BODY RELOJ DE ARENA"</v>
      </c>
      <c r="U57" s="19" t="str">
        <f>CONCATENATE(Tabla268[[#This Row],["]],Tabla157[[#This Row],[CATEGORIA]],Tabla268[[#This Row],["]])</f>
        <v>"CUIDADO PERSONAL"</v>
      </c>
      <c r="V57" s="19">
        <f>Tabla157[[#This Row],[PRECIO]]</f>
        <v>200</v>
      </c>
      <c r="W57" s="19" t="str">
        <f>CONCATENATE(Tabla268[[#This Row],["]],Tabla157[[#This Row],[DESCRIPCION]],Tabla268[[#This Row],["]])</f>
        <v>"TODAS LAS TALLAS XS/S/M/L/XL"</v>
      </c>
      <c r="X5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CUIDADO_PERSONAL/55.png"</v>
      </c>
      <c r="Y57" s="19">
        <v>103</v>
      </c>
      <c r="Z5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{"id":55,"name":"FAJA BODY RELOJ DE ARENA","category":"CUIDADO PERSONAL","price":200,"description":"TODAS LAS TALLAS XS/S/M/L/XL","image":"images/03. CUIDADO_PERSONAL/55.png","demand":103},</v>
      </c>
      <c r="AA57" t="s">
        <v>16</v>
      </c>
    </row>
    <row r="58" spans="2:27" x14ac:dyDescent="0.3">
      <c r="B58" s="8">
        <v>56</v>
      </c>
      <c r="C58" t="s">
        <v>89</v>
      </c>
      <c r="D58" t="s">
        <v>24</v>
      </c>
      <c r="E58" t="s">
        <v>90</v>
      </c>
      <c r="F58" s="7">
        <v>200</v>
      </c>
      <c r="I58" s="16" t="s">
        <v>271</v>
      </c>
      <c r="J58" s="17" t="s">
        <v>270</v>
      </c>
      <c r="K58" s="16" t="s">
        <v>264</v>
      </c>
      <c r="L58" s="19">
        <f t="shared" si="0"/>
        <v>56</v>
      </c>
      <c r="M58" s="16" t="s">
        <v>17</v>
      </c>
      <c r="N58" s="17" t="s">
        <v>12</v>
      </c>
      <c r="O58" s="17" t="s">
        <v>11</v>
      </c>
      <c r="P58" s="17" t="s">
        <v>281</v>
      </c>
      <c r="Q58" s="17" t="s">
        <v>282</v>
      </c>
      <c r="R58" s="17" t="s">
        <v>15</v>
      </c>
      <c r="S58" s="17">
        <f>Tabla157[[#This Row],["id"]]</f>
        <v>56</v>
      </c>
      <c r="T58" s="17" t="str">
        <f>CONCATENATE(Tabla268[[#This Row],["]],Tabla157[[#This Row],[NOMBRE DEL PRODUCTO]],Tabla268[[#This Row],["]])</f>
        <v>"TENDEDERO DE ROPA"</v>
      </c>
      <c r="U58" s="17" t="str">
        <f>CONCATENATE(Tabla268[[#This Row],["]],Tabla157[[#This Row],[CATEGORIA]],Tabla268[[#This Row],["]])</f>
        <v>"HOGAR"</v>
      </c>
      <c r="V58" s="17">
        <f>Tabla157[[#This Row],[PRECIO]]</f>
        <v>200</v>
      </c>
      <c r="W58" s="17" t="str">
        <f>CONCATENATE(Tabla268[[#This Row],["]],Tabla157[[#This Row],[DESCRIPCION]],Tabla268[[#This Row],["]])</f>
        <v>"3 NIVELES"</v>
      </c>
      <c r="X5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HOGAR/56.png"</v>
      </c>
      <c r="Y58" s="17">
        <v>104</v>
      </c>
      <c r="Z5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{"id":56,"name":"TENDEDERO DE ROPA","category":"HOGAR","price":200,"description":"3 NIVELES","image":"images/06. HOGAR/56.png","demand":104},</v>
      </c>
      <c r="AA58" t="s">
        <v>16</v>
      </c>
    </row>
    <row r="59" spans="2:27" x14ac:dyDescent="0.3">
      <c r="B59" s="8">
        <v>57</v>
      </c>
      <c r="C59" t="s">
        <v>91</v>
      </c>
      <c r="D59" t="s">
        <v>21</v>
      </c>
      <c r="E59" t="s">
        <v>92</v>
      </c>
      <c r="F59" s="7">
        <v>200</v>
      </c>
      <c r="I59" s="18" t="s">
        <v>271</v>
      </c>
      <c r="J59" s="19" t="s">
        <v>270</v>
      </c>
      <c r="K59" s="18" t="s">
        <v>262</v>
      </c>
      <c r="L59" s="19">
        <f t="shared" si="0"/>
        <v>57</v>
      </c>
      <c r="M59" s="18" t="s">
        <v>17</v>
      </c>
      <c r="N59" s="19" t="s">
        <v>12</v>
      </c>
      <c r="O59" s="19" t="s">
        <v>11</v>
      </c>
      <c r="P59" s="19" t="s">
        <v>281</v>
      </c>
      <c r="Q59" s="19" t="s">
        <v>282</v>
      </c>
      <c r="R59" s="19" t="s">
        <v>15</v>
      </c>
      <c r="S59" s="19">
        <f>Tabla157[[#This Row],["id"]]</f>
        <v>57</v>
      </c>
      <c r="T59" s="19" t="str">
        <f>CONCATENATE(Tabla268[[#This Row],["]],Tabla157[[#This Row],[NOMBRE DEL PRODUCTO]],Tabla268[[#This Row],["]])</f>
        <v>"SECADOR DE ZAPATILLAS"</v>
      </c>
      <c r="U59" s="19" t="str">
        <f>CONCATENATE(Tabla268[[#This Row],["]],Tabla157[[#This Row],[CATEGORIA]],Tabla268[[#This Row],["]])</f>
        <v>"ELECTRONICOS"</v>
      </c>
      <c r="V59" s="19">
        <f>Tabla157[[#This Row],[PRECIO]]</f>
        <v>200</v>
      </c>
      <c r="W59" s="19" t="str">
        <f>CONCATENATE(Tabla268[[#This Row],["]],Tabla157[[#This Row],[DESCRIPCION]],Tabla268[[#This Row],["]])</f>
        <v>"PARA TODO TIPODE ZAPATOS"</v>
      </c>
      <c r="X5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ELECTRONICOS/57.png"</v>
      </c>
      <c r="Y59" s="19">
        <v>105</v>
      </c>
      <c r="Z5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{"id":57,"name":"SECADOR DE ZAPATILLAS","category":"ELECTRONICOS","price":200,"description":"PARA TODO TIPODE ZAPATOS","image":"images/04. ELECTRONICOS/57.png","demand":105},</v>
      </c>
      <c r="AA59" t="s">
        <v>16</v>
      </c>
    </row>
    <row r="60" spans="2:27" x14ac:dyDescent="0.3">
      <c r="B60" s="8">
        <v>58</v>
      </c>
      <c r="C60" t="s">
        <v>93</v>
      </c>
      <c r="D60" t="s">
        <v>21</v>
      </c>
      <c r="E60" t="s">
        <v>94</v>
      </c>
      <c r="F60" s="7">
        <v>200</v>
      </c>
      <c r="I60" s="16" t="s">
        <v>271</v>
      </c>
      <c r="J60" s="17" t="s">
        <v>270</v>
      </c>
      <c r="K60" s="16" t="s">
        <v>262</v>
      </c>
      <c r="L60" s="19">
        <f t="shared" si="0"/>
        <v>58</v>
      </c>
      <c r="M60" s="16" t="s">
        <v>17</v>
      </c>
      <c r="N60" s="17" t="s">
        <v>12</v>
      </c>
      <c r="O60" s="17" t="s">
        <v>11</v>
      </c>
      <c r="P60" s="17" t="s">
        <v>281</v>
      </c>
      <c r="Q60" s="17" t="s">
        <v>282</v>
      </c>
      <c r="R60" s="17" t="s">
        <v>15</v>
      </c>
      <c r="S60" s="17">
        <f>Tabla157[[#This Row],["id"]]</f>
        <v>58</v>
      </c>
      <c r="T60" s="17" t="str">
        <f>CONCATENATE(Tabla268[[#This Row],["]],Tabla157[[#This Row],[NOMBRE DEL PRODUCTO]],Tabla268[[#This Row],["]])</f>
        <v>"MAQUINA SONAR 3 EN 1"</v>
      </c>
      <c r="U60" s="17" t="str">
        <f>CONCATENATE(Tabla268[[#This Row],["]],Tabla157[[#This Row],[CATEGORIA]],Tabla268[[#This Row],["]])</f>
        <v>"ELECTRONICOS"</v>
      </c>
      <c r="V60" s="17">
        <f>Tabla157[[#This Row],[PRECIO]]</f>
        <v>200</v>
      </c>
      <c r="W60" s="17" t="str">
        <f>CONCATENATE(Tabla268[[#This Row],["]],Tabla157[[#This Row],[DESCRIPCION]],Tabla268[[#This Row],["]])</f>
        <v>"RECARGABLE"</v>
      </c>
      <c r="X6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ELECTRONICOS/58.png"</v>
      </c>
      <c r="Y60" s="17">
        <v>106</v>
      </c>
      <c r="Z6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{"id":58,"name":"MAQUINA SONAR 3 EN 1","category":"ELECTRONICOS","price":200,"description":"RECARGABLE","image":"images/04. ELECTRONICOS/58.png","demand":106},</v>
      </c>
      <c r="AA60" t="s">
        <v>16</v>
      </c>
    </row>
    <row r="61" spans="2:27" x14ac:dyDescent="0.3">
      <c r="B61" s="8">
        <v>59</v>
      </c>
      <c r="C61" t="s">
        <v>95</v>
      </c>
      <c r="D61" t="s">
        <v>96</v>
      </c>
      <c r="E61" t="s">
        <v>97</v>
      </c>
      <c r="F61" s="7">
        <v>200</v>
      </c>
      <c r="I61" s="18" t="s">
        <v>271</v>
      </c>
      <c r="J61" s="19" t="s">
        <v>270</v>
      </c>
      <c r="K61" s="18" t="s">
        <v>263</v>
      </c>
      <c r="L61" s="19">
        <f t="shared" si="0"/>
        <v>59</v>
      </c>
      <c r="M61" s="18" t="s">
        <v>17</v>
      </c>
      <c r="N61" s="19" t="s">
        <v>12</v>
      </c>
      <c r="O61" s="19" t="s">
        <v>11</v>
      </c>
      <c r="P61" s="19" t="s">
        <v>281</v>
      </c>
      <c r="Q61" s="19" t="s">
        <v>282</v>
      </c>
      <c r="R61" s="19" t="s">
        <v>15</v>
      </c>
      <c r="S61" s="19">
        <f>Tabla157[[#This Row],["id"]]</f>
        <v>59</v>
      </c>
      <c r="T61" s="19" t="str">
        <f>CONCATENATE(Tabla268[[#This Row],["]],Tabla157[[#This Row],[NOMBRE DEL PRODUCTO]],Tabla268[[#This Row],["]])</f>
        <v>"SET DE DADOS PROFESIONAL"</v>
      </c>
      <c r="U61" s="19" t="str">
        <f>CONCATENATE(Tabla268[[#This Row],["]],Tabla157[[#This Row],[CATEGORIA]],Tabla268[[#This Row],["]])</f>
        <v>"HERRAMIENTAS"</v>
      </c>
      <c r="V61" s="19">
        <f>Tabla157[[#This Row],[PRECIO]]</f>
        <v>200</v>
      </c>
      <c r="W61" s="19" t="str">
        <f>CONCATENATE(Tabla268[[#This Row],["]],Tabla157[[#This Row],[DESCRIPCION]],Tabla268[[#This Row],["]])</f>
        <v>"MALETIN CON 46 PIEZAS"</v>
      </c>
      <c r="X6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HERRAMIENTAS/59.png"</v>
      </c>
      <c r="Y61" s="19">
        <v>107</v>
      </c>
      <c r="Z6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{"id":59,"name":"SET DE DADOS PROFESIONAL","category":"HERRAMIENTAS","price":200,"description":"MALETIN CON 46 PIEZAS","image":"images/05. HERRAMIENTAS/59.png","demand":107},</v>
      </c>
      <c r="AA61" t="s">
        <v>16</v>
      </c>
    </row>
    <row r="62" spans="2:27" x14ac:dyDescent="0.3">
      <c r="B62" s="8">
        <v>60</v>
      </c>
      <c r="C62" t="s">
        <v>98</v>
      </c>
      <c r="D62" t="s">
        <v>96</v>
      </c>
      <c r="E62" t="s">
        <v>99</v>
      </c>
      <c r="F62" s="7">
        <v>200</v>
      </c>
      <c r="I62" s="16" t="s">
        <v>271</v>
      </c>
      <c r="J62" s="17" t="s">
        <v>270</v>
      </c>
      <c r="K62" s="16" t="s">
        <v>263</v>
      </c>
      <c r="L62" s="19">
        <f t="shared" si="0"/>
        <v>60</v>
      </c>
      <c r="M62" s="16" t="s">
        <v>17</v>
      </c>
      <c r="N62" s="17" t="s">
        <v>12</v>
      </c>
      <c r="O62" s="17" t="s">
        <v>11</v>
      </c>
      <c r="P62" s="17" t="s">
        <v>281</v>
      </c>
      <c r="Q62" s="17" t="s">
        <v>282</v>
      </c>
      <c r="R62" s="17" t="s">
        <v>15</v>
      </c>
      <c r="S62" s="17">
        <f>Tabla157[[#This Row],["id"]]</f>
        <v>60</v>
      </c>
      <c r="T62" s="17" t="str">
        <f>CONCATENATE(Tabla268[[#This Row],["]],Tabla157[[#This Row],[NOMBRE DEL PRODUCTO]],Tabla268[[#This Row],["]])</f>
        <v>"SET CORTADOR DE VIDRIO Y CERÁMICA"</v>
      </c>
      <c r="U62" s="17" t="str">
        <f>CONCATENATE(Tabla268[[#This Row],["]],Tabla157[[#This Row],[CATEGORIA]],Tabla268[[#This Row],["]])</f>
        <v>"HERRAMIENTAS"</v>
      </c>
      <c r="V62" s="17">
        <f>Tabla157[[#This Row],[PRECIO]]</f>
        <v>200</v>
      </c>
      <c r="W62" s="17" t="str">
        <f>CONCATENATE(Tabla268[[#This Row],["]],Tabla157[[#This Row],[DESCRIPCION]],Tabla268[[#This Row],["]])</f>
        <v>"MULTIFUNCIONAL"</v>
      </c>
      <c r="X6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HERRAMIENTAS/60.png"</v>
      </c>
      <c r="Y62" s="17">
        <v>108</v>
      </c>
      <c r="Z6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{"id":60,"name":"SET CORTADOR DE VIDRIO Y CERÁMICA","category":"HERRAMIENTAS","price":200,"description":"MULTIFUNCIONAL","image":"images/05. HERRAMIENTAS/60.png","demand":108},</v>
      </c>
      <c r="AA62" t="s">
        <v>16</v>
      </c>
    </row>
    <row r="63" spans="2:27" x14ac:dyDescent="0.3">
      <c r="B63" s="8">
        <v>61</v>
      </c>
      <c r="C63" t="s">
        <v>100</v>
      </c>
      <c r="D63" t="s">
        <v>102</v>
      </c>
      <c r="E63" s="10" t="s">
        <v>23</v>
      </c>
      <c r="F63" s="7">
        <v>200</v>
      </c>
      <c r="I63" s="18" t="s">
        <v>271</v>
      </c>
      <c r="J63" s="19" t="s">
        <v>270</v>
      </c>
      <c r="K63" s="18" t="s">
        <v>265</v>
      </c>
      <c r="L63" s="19">
        <f t="shared" si="0"/>
        <v>61</v>
      </c>
      <c r="M63" s="18" t="s">
        <v>17</v>
      </c>
      <c r="N63" s="19" t="s">
        <v>12</v>
      </c>
      <c r="O63" s="19" t="s">
        <v>11</v>
      </c>
      <c r="P63" s="19" t="s">
        <v>281</v>
      </c>
      <c r="Q63" s="19" t="s">
        <v>282</v>
      </c>
      <c r="R63" s="19" t="s">
        <v>15</v>
      </c>
      <c r="S63" s="19">
        <f>Tabla157[[#This Row],["id"]]</f>
        <v>61</v>
      </c>
      <c r="T63" s="19" t="str">
        <f>CONCATENATE(Tabla268[[#This Row],["]],Tabla157[[#This Row],[NOMBRE DEL PRODUCTO]],Tabla268[[#This Row],["]])</f>
        <v>"BAÑO ECOLÓGICO PARA MASCOTAS"</v>
      </c>
      <c r="U63" s="19" t="str">
        <f>CONCATENATE(Tabla268[[#This Row],["]],Tabla157[[#This Row],[CATEGORIA]],Tabla268[[#This Row],["]])</f>
        <v>"MASCOTAS"</v>
      </c>
      <c r="V63" s="19">
        <f>Tabla157[[#This Row],[PRECIO]]</f>
        <v>200</v>
      </c>
      <c r="W63" s="19" t="str">
        <f>CONCATENATE(Tabla268[[#This Row],["]],Tabla157[[#This Row],[DESCRIPCION]],Tabla268[[#This Row],["]])</f>
        <v>"PRESENTACION EN CAJA"</v>
      </c>
      <c r="X6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"images/07. MASCOTAS/61.png"</v>
      </c>
      <c r="Y63" s="19">
        <v>109</v>
      </c>
      <c r="Z6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{"id":61,"name":"BAÑO ECOLÓGICO PARA MASCOTAS","category":"MASCOTAS","price":200,"description":"PRESENTACION EN CAJA","image":"images/07. MASCOTAS/61.png","demand":109},</v>
      </c>
      <c r="AA63" t="s">
        <v>16</v>
      </c>
    </row>
    <row r="64" spans="2:27" x14ac:dyDescent="0.3">
      <c r="B64" s="8">
        <v>62</v>
      </c>
      <c r="C64" t="s">
        <v>101</v>
      </c>
      <c r="D64" t="s">
        <v>24</v>
      </c>
      <c r="E64" s="10" t="s">
        <v>23</v>
      </c>
      <c r="F64" s="7">
        <v>200</v>
      </c>
      <c r="I64" s="16" t="s">
        <v>271</v>
      </c>
      <c r="J64" s="17" t="s">
        <v>270</v>
      </c>
      <c r="K64" s="16" t="s">
        <v>264</v>
      </c>
      <c r="L64" s="19">
        <f t="shared" si="0"/>
        <v>62</v>
      </c>
      <c r="M64" s="16" t="s">
        <v>17</v>
      </c>
      <c r="N64" s="17" t="s">
        <v>12</v>
      </c>
      <c r="O64" s="17" t="s">
        <v>11</v>
      </c>
      <c r="P64" s="17" t="s">
        <v>281</v>
      </c>
      <c r="Q64" s="17" t="s">
        <v>282</v>
      </c>
      <c r="R64" s="17" t="s">
        <v>15</v>
      </c>
      <c r="S64" s="17">
        <f>Tabla157[[#This Row],["id"]]</f>
        <v>62</v>
      </c>
      <c r="T64" s="17" t="str">
        <f>CONCATENATE(Tabla268[[#This Row],["]],Tabla157[[#This Row],[NOMBRE DEL PRODUCTO]],Tabla268[[#This Row],["]])</f>
        <v>"COLGADOR PERCHERO DOBLE 35Kg y 68 Kg"</v>
      </c>
      <c r="U64" s="17" t="str">
        <f>CONCATENATE(Tabla268[[#This Row],["]],Tabla157[[#This Row],[CATEGORIA]],Tabla268[[#This Row],["]])</f>
        <v>"HOGAR"</v>
      </c>
      <c r="V64" s="17">
        <f>Tabla157[[#This Row],[PRECIO]]</f>
        <v>200</v>
      </c>
      <c r="W64" s="17" t="str">
        <f>CONCATENATE(Tabla268[[#This Row],["]],Tabla157[[#This Row],[DESCRIPCION]],Tabla268[[#This Row],["]])</f>
        <v>"PRESENTACION EN CAJA"</v>
      </c>
      <c r="X6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HOGAR/62.png"</v>
      </c>
      <c r="Y64" s="17">
        <v>110</v>
      </c>
      <c r="Z6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{"id":62,"name":"COLGADOR PERCHERO DOBLE 35Kg y 68 Kg","category":"HOGAR","price":200,"description":"PRESENTACION EN CAJA","image":"images/06. HOGAR/62.png","demand":110},</v>
      </c>
      <c r="AA64" t="s">
        <v>16</v>
      </c>
    </row>
    <row r="65" spans="2:27" x14ac:dyDescent="0.3">
      <c r="B65" s="8">
        <v>63</v>
      </c>
      <c r="C65" t="s">
        <v>103</v>
      </c>
      <c r="D65" t="s">
        <v>24</v>
      </c>
      <c r="E65" s="10" t="s">
        <v>23</v>
      </c>
      <c r="F65" s="7">
        <v>200</v>
      </c>
      <c r="I65" s="18" t="s">
        <v>271</v>
      </c>
      <c r="J65" s="19" t="s">
        <v>270</v>
      </c>
      <c r="K65" s="18" t="s">
        <v>264</v>
      </c>
      <c r="L65" s="19">
        <f t="shared" si="0"/>
        <v>63</v>
      </c>
      <c r="M65" s="18" t="s">
        <v>17</v>
      </c>
      <c r="N65" s="19" t="s">
        <v>12</v>
      </c>
      <c r="O65" s="19" t="s">
        <v>11</v>
      </c>
      <c r="P65" s="19" t="s">
        <v>281</v>
      </c>
      <c r="Q65" s="19" t="s">
        <v>282</v>
      </c>
      <c r="R65" s="19" t="s">
        <v>15</v>
      </c>
      <c r="S65" s="19">
        <f>Tabla157[[#This Row],["id"]]</f>
        <v>63</v>
      </c>
      <c r="T65" s="19" t="str">
        <f>CONCATENATE(Tabla268[[#This Row],["]],Tabla157[[#This Row],[NOMBRE DEL PRODUCTO]],Tabla268[[#This Row],["]])</f>
        <v>"DISPENSADOR DE MENESTRAS 10K"</v>
      </c>
      <c r="U65" s="19" t="str">
        <f>CONCATENATE(Tabla268[[#This Row],["]],Tabla157[[#This Row],[CATEGORIA]],Tabla268[[#This Row],["]])</f>
        <v>"HOGAR"</v>
      </c>
      <c r="V65" s="19">
        <f>Tabla157[[#This Row],[PRECIO]]</f>
        <v>200</v>
      </c>
      <c r="W65" s="19" t="str">
        <f>CONCATENATE(Tabla268[[#This Row],["]],Tabla157[[#This Row],[DESCRIPCION]],Tabla268[[#This Row],["]])</f>
        <v>"PRESENTACION EN CAJA"</v>
      </c>
      <c r="X6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HOGAR/63.png"</v>
      </c>
      <c r="Y65" s="19">
        <v>111</v>
      </c>
      <c r="Z6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{"id":63,"name":"DISPENSADOR DE MENESTRAS 10K","category":"HOGAR","price":200,"description":"PRESENTACION EN CAJA","image":"images/06. HOGAR/63.png","demand":111},</v>
      </c>
      <c r="AA65" t="s">
        <v>16</v>
      </c>
    </row>
    <row r="66" spans="2:27" x14ac:dyDescent="0.3">
      <c r="B66" s="8">
        <v>64</v>
      </c>
      <c r="C66" t="s">
        <v>104</v>
      </c>
      <c r="D66" t="s">
        <v>21</v>
      </c>
      <c r="E66" s="10" t="s">
        <v>23</v>
      </c>
      <c r="F66" s="7">
        <v>200</v>
      </c>
      <c r="I66" s="16" t="s">
        <v>271</v>
      </c>
      <c r="J66" s="17" t="s">
        <v>270</v>
      </c>
      <c r="K66" s="16" t="s">
        <v>262</v>
      </c>
      <c r="L66" s="19">
        <f t="shared" si="0"/>
        <v>64</v>
      </c>
      <c r="M66" s="16" t="s">
        <v>17</v>
      </c>
      <c r="N66" s="17" t="s">
        <v>12</v>
      </c>
      <c r="O66" s="17" t="s">
        <v>11</v>
      </c>
      <c r="P66" s="17" t="s">
        <v>281</v>
      </c>
      <c r="Q66" s="17" t="s">
        <v>282</v>
      </c>
      <c r="R66" s="17" t="s">
        <v>15</v>
      </c>
      <c r="S66" s="17">
        <f>Tabla157[[#This Row],["id"]]</f>
        <v>64</v>
      </c>
      <c r="T66" s="17" t="str">
        <f>CONCATENATE(Tabla268[[#This Row],["]],Tabla157[[#This Row],[NOMBRE DEL PRODUCTO]],Tabla268[[#This Row],["]])</f>
        <v>"BALANZA DIGITAL CON PILA"</v>
      </c>
      <c r="U66" s="17" t="str">
        <f>CONCATENATE(Tabla268[[#This Row],["]],Tabla157[[#This Row],[CATEGORIA]],Tabla268[[#This Row],["]])</f>
        <v>"ELECTRONICOS"</v>
      </c>
      <c r="V66" s="17">
        <f>Tabla157[[#This Row],[PRECIO]]</f>
        <v>200</v>
      </c>
      <c r="W66" s="17" t="str">
        <f>CONCATENATE(Tabla268[[#This Row],["]],Tabla157[[#This Row],[DESCRIPCION]],Tabla268[[#This Row],["]])</f>
        <v>"PRESENTACION EN CAJA"</v>
      </c>
      <c r="X6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ELECTRONICOS/64.png"</v>
      </c>
      <c r="Y66" s="17">
        <v>112</v>
      </c>
      <c r="Z6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{"id":64,"name":"BALANZA DIGITAL CON PILA","category":"ELECTRONICOS","price":200,"description":"PRESENTACION EN CAJA","image":"images/04. ELECTRONICOS/64.png","demand":112},</v>
      </c>
      <c r="AA66" t="s">
        <v>16</v>
      </c>
    </row>
    <row r="67" spans="2:27" x14ac:dyDescent="0.3">
      <c r="B67" s="8">
        <v>65</v>
      </c>
      <c r="C67" t="s">
        <v>105</v>
      </c>
      <c r="D67" t="s">
        <v>21</v>
      </c>
      <c r="E67" s="10" t="s">
        <v>23</v>
      </c>
      <c r="F67" s="7">
        <v>200</v>
      </c>
      <c r="I67" s="18" t="s">
        <v>271</v>
      </c>
      <c r="J67" s="19" t="s">
        <v>270</v>
      </c>
      <c r="K67" s="18" t="s">
        <v>262</v>
      </c>
      <c r="L67" s="19">
        <f t="shared" si="0"/>
        <v>65</v>
      </c>
      <c r="M67" s="18" t="s">
        <v>17</v>
      </c>
      <c r="N67" s="19" t="s">
        <v>12</v>
      </c>
      <c r="O67" s="19" t="s">
        <v>11</v>
      </c>
      <c r="P67" s="19" t="s">
        <v>281</v>
      </c>
      <c r="Q67" s="19" t="s">
        <v>282</v>
      </c>
      <c r="R67" s="19" t="s">
        <v>15</v>
      </c>
      <c r="S67" s="19">
        <f>Tabla157[[#This Row],["id"]]</f>
        <v>65</v>
      </c>
      <c r="T67" s="19" t="str">
        <f>CONCATENATE(Tabla268[[#This Row],["]],Tabla157[[#This Row],[NOMBRE DEL PRODUCTO]],Tabla268[[#This Row],["]])</f>
        <v>"MINI COOLER PARA AUTO"</v>
      </c>
      <c r="U67" s="19" t="str">
        <f>CONCATENATE(Tabla268[[#This Row],["]],Tabla157[[#This Row],[CATEGORIA]],Tabla268[[#This Row],["]])</f>
        <v>"ELECTRONICOS"</v>
      </c>
      <c r="V67" s="19">
        <f>Tabla157[[#This Row],[PRECIO]]</f>
        <v>200</v>
      </c>
      <c r="W67" s="19" t="str">
        <f>CONCATENATE(Tabla268[[#This Row],["]],Tabla157[[#This Row],[DESCRIPCION]],Tabla268[[#This Row],["]])</f>
        <v>"PRESENTACION EN CAJA"</v>
      </c>
      <c r="X6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ELECTRONICOS/65.png"</v>
      </c>
      <c r="Y67" s="19">
        <v>113</v>
      </c>
      <c r="Z6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{"id":65,"name":"MINI COOLER PARA AUTO","category":"ELECTRONICOS","price":200,"description":"PRESENTACION EN CAJA","image":"images/04. ELECTRONICOS/65.png","demand":113},</v>
      </c>
      <c r="AA67" t="s">
        <v>16</v>
      </c>
    </row>
    <row r="68" spans="2:27" x14ac:dyDescent="0.3">
      <c r="B68" s="8">
        <v>66</v>
      </c>
      <c r="C68" t="s">
        <v>106</v>
      </c>
      <c r="D68" t="s">
        <v>96</v>
      </c>
      <c r="E68" s="10" t="s">
        <v>23</v>
      </c>
      <c r="F68" s="7">
        <v>200</v>
      </c>
      <c r="I68" s="16" t="s">
        <v>271</v>
      </c>
      <c r="J68" s="17" t="s">
        <v>270</v>
      </c>
      <c r="K68" s="16" t="s">
        <v>263</v>
      </c>
      <c r="L68" s="19">
        <f t="shared" si="0"/>
        <v>66</v>
      </c>
      <c r="M68" s="16" t="s">
        <v>17</v>
      </c>
      <c r="N68" s="17" t="s">
        <v>12</v>
      </c>
      <c r="O68" s="17" t="s">
        <v>11</v>
      </c>
      <c r="P68" s="17" t="s">
        <v>281</v>
      </c>
      <c r="Q68" s="17" t="s">
        <v>282</v>
      </c>
      <c r="R68" s="17" t="s">
        <v>15</v>
      </c>
      <c r="S68" s="17">
        <f>Tabla157[[#This Row],["id"]]</f>
        <v>66</v>
      </c>
      <c r="T68" s="17" t="str">
        <f>CONCATENATE(Tabla268[[#This Row],["]],Tabla157[[#This Row],[NOMBRE DEL PRODUCTO]],Tabla268[[#This Row],["]])</f>
        <v>"DESTORNILLADOR ATORNILLADOR INALAMBRICO"</v>
      </c>
      <c r="U68" s="17" t="str">
        <f>CONCATENATE(Tabla268[[#This Row],["]],Tabla157[[#This Row],[CATEGORIA]],Tabla268[[#This Row],["]])</f>
        <v>"HERRAMIENTAS"</v>
      </c>
      <c r="V68" s="17">
        <f>Tabla157[[#This Row],[PRECIO]]</f>
        <v>200</v>
      </c>
      <c r="W68" s="17" t="str">
        <f>CONCATENATE(Tabla268[[#This Row],["]],Tabla157[[#This Row],[DESCRIPCION]],Tabla268[[#This Row],["]])</f>
        <v>"PRESENTACION EN CAJA"</v>
      </c>
      <c r="X6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HERRAMIENTAS/66.png"</v>
      </c>
      <c r="Y68" s="17">
        <v>114</v>
      </c>
      <c r="Z6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{"id":66,"name":"DESTORNILLADOR ATORNILLADOR INALAMBRICO","category":"HERRAMIENTAS","price":200,"description":"PRESENTACION EN CAJA","image":"images/05. HERRAMIENTAS/66.png","demand":114},</v>
      </c>
      <c r="AA68" t="s">
        <v>16</v>
      </c>
    </row>
    <row r="69" spans="2:27" x14ac:dyDescent="0.3">
      <c r="B69" s="8">
        <v>67</v>
      </c>
      <c r="C69" t="s">
        <v>107</v>
      </c>
      <c r="D69" t="s">
        <v>24</v>
      </c>
      <c r="E69" t="s">
        <v>82</v>
      </c>
      <c r="F69" s="7">
        <v>200</v>
      </c>
      <c r="I69" s="18" t="s">
        <v>271</v>
      </c>
      <c r="J69" s="19" t="s">
        <v>270</v>
      </c>
      <c r="K69" s="18" t="s">
        <v>264</v>
      </c>
      <c r="L69" s="19">
        <f t="shared" si="0"/>
        <v>67</v>
      </c>
      <c r="M69" s="18" t="s">
        <v>17</v>
      </c>
      <c r="N69" s="19" t="s">
        <v>12</v>
      </c>
      <c r="O69" s="19" t="s">
        <v>11</v>
      </c>
      <c r="P69" s="19" t="s">
        <v>281</v>
      </c>
      <c r="Q69" s="19" t="s">
        <v>282</v>
      </c>
      <c r="R69" s="19" t="s">
        <v>15</v>
      </c>
      <c r="S69" s="19">
        <f>Tabla157[[#This Row],["id"]]</f>
        <v>67</v>
      </c>
      <c r="T69" s="19" t="str">
        <f>CONCATENATE(Tabla268[[#This Row],["]],Tabla157[[#This Row],[NOMBRE DEL PRODUCTO]],Tabla268[[#This Row],["]])</f>
        <v>"SOFA INFLABLE RECLINABLE"</v>
      </c>
      <c r="U69" s="19" t="str">
        <f>CONCATENATE(Tabla268[[#This Row],["]],Tabla157[[#This Row],[CATEGORIA]],Tabla268[[#This Row],["]])</f>
        <v>"HOGAR"</v>
      </c>
      <c r="V69" s="19">
        <f>Tabla157[[#This Row],[PRECIO]]</f>
        <v>200</v>
      </c>
      <c r="W69" s="19" t="str">
        <f>CONCATENATE(Tabla268[[#This Row],["]],Tabla157[[#This Row],[DESCRIPCION]],Tabla268[[#This Row],["]])</f>
        <v>"COLORES VARIADOS"</v>
      </c>
      <c r="X6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HOGAR/67.png"</v>
      </c>
      <c r="Y69" s="19">
        <v>115</v>
      </c>
      <c r="Z6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{"id":67,"name":"SOFA INFLABLE RECLINABLE","category":"HOGAR","price":200,"description":"COLORES VARIADOS","image":"images/06. HOGAR/67.png","demand":115},</v>
      </c>
      <c r="AA69" t="s">
        <v>16</v>
      </c>
    </row>
    <row r="70" spans="2:27" x14ac:dyDescent="0.3">
      <c r="B70" s="8">
        <v>68</v>
      </c>
      <c r="C70" t="s">
        <v>108</v>
      </c>
      <c r="D70" t="s">
        <v>21</v>
      </c>
      <c r="E70" s="10" t="s">
        <v>23</v>
      </c>
      <c r="F70" s="7">
        <v>200</v>
      </c>
      <c r="I70" s="16" t="s">
        <v>271</v>
      </c>
      <c r="J70" s="17" t="s">
        <v>270</v>
      </c>
      <c r="K70" s="16" t="s">
        <v>262</v>
      </c>
      <c r="L70" s="19">
        <f t="shared" ref="L70:L133" si="1">L69+1</f>
        <v>68</v>
      </c>
      <c r="M70" s="16" t="s">
        <v>17</v>
      </c>
      <c r="N70" s="17" t="s">
        <v>12</v>
      </c>
      <c r="O70" s="17" t="s">
        <v>11</v>
      </c>
      <c r="P70" s="17" t="s">
        <v>281</v>
      </c>
      <c r="Q70" s="17" t="s">
        <v>282</v>
      </c>
      <c r="R70" s="17" t="s">
        <v>15</v>
      </c>
      <c r="S70" s="17">
        <f>Tabla157[[#This Row],["id"]]</f>
        <v>68</v>
      </c>
      <c r="T70" s="17" t="str">
        <f>CONCATENATE(Tabla268[[#This Row],["]],Tabla157[[#This Row],[NOMBRE DEL PRODUCTO]],Tabla268[[#This Row],["]])</f>
        <v>"ASPIRADORA PARA ACAROS"</v>
      </c>
      <c r="U70" s="17" t="str">
        <f>CONCATENATE(Tabla268[[#This Row],["]],Tabla157[[#This Row],[CATEGORIA]],Tabla268[[#This Row],["]])</f>
        <v>"ELECTRONICOS"</v>
      </c>
      <c r="V70" s="17">
        <f>Tabla157[[#This Row],[PRECIO]]</f>
        <v>200</v>
      </c>
      <c r="W70" s="17" t="str">
        <f>CONCATENATE(Tabla268[[#This Row],["]],Tabla157[[#This Row],[DESCRIPCION]],Tabla268[[#This Row],["]])</f>
        <v>"PRESENTACION EN CAJA"</v>
      </c>
      <c r="X7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ELECTRONICOS/68.png"</v>
      </c>
      <c r="Y70" s="17">
        <v>116</v>
      </c>
      <c r="Z7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{"id":68,"name":"ASPIRADORA PARA ACAROS","category":"ELECTRONICOS","price":200,"description":"PRESENTACION EN CAJA","image":"images/04. ELECTRONICOS/68.png","demand":116},</v>
      </c>
      <c r="AA70" t="s">
        <v>16</v>
      </c>
    </row>
    <row r="71" spans="2:27" x14ac:dyDescent="0.3">
      <c r="B71" s="8">
        <v>69</v>
      </c>
      <c r="C71" t="s">
        <v>109</v>
      </c>
      <c r="D71" t="s">
        <v>96</v>
      </c>
      <c r="E71" t="s">
        <v>110</v>
      </c>
      <c r="F71" s="7">
        <v>200</v>
      </c>
      <c r="I71" s="18" t="s">
        <v>271</v>
      </c>
      <c r="J71" s="19" t="s">
        <v>270</v>
      </c>
      <c r="K71" s="18" t="s">
        <v>263</v>
      </c>
      <c r="L71" s="19">
        <f t="shared" si="1"/>
        <v>69</v>
      </c>
      <c r="M71" s="18" t="s">
        <v>17</v>
      </c>
      <c r="N71" s="19" t="s">
        <v>12</v>
      </c>
      <c r="O71" s="19" t="s">
        <v>11</v>
      </c>
      <c r="P71" s="19" t="s">
        <v>281</v>
      </c>
      <c r="Q71" s="19" t="s">
        <v>282</v>
      </c>
      <c r="R71" s="19" t="s">
        <v>15</v>
      </c>
      <c r="S71" s="19">
        <f>Tabla157[[#This Row],["id"]]</f>
        <v>69</v>
      </c>
      <c r="T71" s="19" t="str">
        <f>CONCATENATE(Tabla268[[#This Row],["]],Tabla157[[#This Row],[NOMBRE DEL PRODUCTO]],Tabla268[[#This Row],["]])</f>
        <v>"CLAVO DE ACERO REDONDO"</v>
      </c>
      <c r="U71" s="19" t="str">
        <f>CONCATENATE(Tabla268[[#This Row],["]],Tabla157[[#This Row],[CATEGORIA]],Tabla268[[#This Row],["]])</f>
        <v>"HERRAMIENTAS"</v>
      </c>
      <c r="V71" s="19">
        <f>Tabla157[[#This Row],[PRECIO]]</f>
        <v>200</v>
      </c>
      <c r="W71" s="19" t="str">
        <f>CONCATENATE(Tabla268[[#This Row],["]],Tabla157[[#This Row],[DESCRIPCION]],Tabla268[[#This Row],["]])</f>
        <v>"PARA PISTOLA A PRESIÓN"</v>
      </c>
      <c r="X7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HERRAMIENTAS/69.png"</v>
      </c>
      <c r="Y71" s="19">
        <v>117</v>
      </c>
      <c r="Z7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{"id":69,"name":"CLAVO DE ACERO REDONDO","category":"HERRAMIENTAS","price":200,"description":"PARA PISTOLA A PRESIÓN","image":"images/05. HERRAMIENTAS/69.png","demand":117},</v>
      </c>
      <c r="AA71" t="s">
        <v>16</v>
      </c>
    </row>
    <row r="72" spans="2:27" x14ac:dyDescent="0.3">
      <c r="B72" s="8">
        <v>70</v>
      </c>
      <c r="C72" t="s">
        <v>111</v>
      </c>
      <c r="D72" t="s">
        <v>21</v>
      </c>
      <c r="E72" t="s">
        <v>112</v>
      </c>
      <c r="F72" s="7">
        <v>200</v>
      </c>
      <c r="I72" s="16" t="s">
        <v>271</v>
      </c>
      <c r="J72" s="17" t="s">
        <v>270</v>
      </c>
      <c r="K72" s="16" t="s">
        <v>262</v>
      </c>
      <c r="L72" s="19">
        <f t="shared" si="1"/>
        <v>70</v>
      </c>
      <c r="M72" s="16" t="s">
        <v>17</v>
      </c>
      <c r="N72" s="17" t="s">
        <v>12</v>
      </c>
      <c r="O72" s="17" t="s">
        <v>11</v>
      </c>
      <c r="P72" s="17" t="s">
        <v>281</v>
      </c>
      <c r="Q72" s="17" t="s">
        <v>282</v>
      </c>
      <c r="R72" s="17" t="s">
        <v>15</v>
      </c>
      <c r="S72" s="17">
        <f>Tabla157[[#This Row],["id"]]</f>
        <v>70</v>
      </c>
      <c r="T72" s="17" t="str">
        <f>CONCATENATE(Tabla268[[#This Row],["]],Tabla157[[#This Row],[NOMBRE DEL PRODUCTO]],Tabla268[[#This Row],["]])</f>
        <v>"CAMARA DE VIGILANCIA CON PANTALLA "</v>
      </c>
      <c r="U72" s="17" t="str">
        <f>CONCATENATE(Tabla268[[#This Row],["]],Tabla157[[#This Row],[CATEGORIA]],Tabla268[[#This Row],["]])</f>
        <v>"ELECTRONICOS"</v>
      </c>
      <c r="V72" s="17">
        <f>Tabla157[[#This Row],[PRECIO]]</f>
        <v>200</v>
      </c>
      <c r="W72" s="17" t="str">
        <f>CONCATENATE(Tabla268[[#This Row],["]],Tabla157[[#This Row],[DESCRIPCION]],Tabla268[[#This Row],["]])</f>
        <v>"VIDEO LLAMADA EN TIEMPO REAL"</v>
      </c>
      <c r="X7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ELECTRONICOS/70.png"</v>
      </c>
      <c r="Y72" s="17">
        <v>118</v>
      </c>
      <c r="Z7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{"id":70,"name":"CAMARA DE VIGILANCIA CON PANTALLA ","category":"ELECTRONICOS","price":200,"description":"VIDEO LLAMADA EN TIEMPO REAL","image":"images/04. ELECTRONICOS/70.png","demand":118},</v>
      </c>
      <c r="AA72" t="s">
        <v>16</v>
      </c>
    </row>
    <row r="73" spans="2:27" x14ac:dyDescent="0.3">
      <c r="B73" s="8">
        <v>71</v>
      </c>
      <c r="C73" t="s">
        <v>113</v>
      </c>
      <c r="D73" t="s">
        <v>24</v>
      </c>
      <c r="E73" t="s">
        <v>114</v>
      </c>
      <c r="F73" s="7">
        <v>200</v>
      </c>
      <c r="I73" s="18" t="s">
        <v>271</v>
      </c>
      <c r="J73" s="19" t="s">
        <v>270</v>
      </c>
      <c r="K73" s="18" t="s">
        <v>264</v>
      </c>
      <c r="L73" s="19">
        <f t="shared" si="1"/>
        <v>71</v>
      </c>
      <c r="M73" s="18" t="s">
        <v>17</v>
      </c>
      <c r="N73" s="19" t="s">
        <v>12</v>
      </c>
      <c r="O73" s="19" t="s">
        <v>11</v>
      </c>
      <c r="P73" s="19" t="s">
        <v>281</v>
      </c>
      <c r="Q73" s="19" t="s">
        <v>282</v>
      </c>
      <c r="R73" s="19" t="s">
        <v>15</v>
      </c>
      <c r="S73" s="19">
        <f>Tabla157[[#This Row],["id"]]</f>
        <v>71</v>
      </c>
      <c r="T73" s="19" t="str">
        <f>CONCATENATE(Tabla268[[#This Row],["]],Tabla157[[#This Row],[NOMBRE DEL PRODUCTO]],Tabla268[[#This Row],["]])</f>
        <v>"EXPRIMIDOR DE NARANJA"</v>
      </c>
      <c r="U73" s="19" t="str">
        <f>CONCATENATE(Tabla268[[#This Row],["]],Tabla157[[#This Row],[CATEGORIA]],Tabla268[[#This Row],["]])</f>
        <v>"HOGAR"</v>
      </c>
      <c r="V73" s="19">
        <f>Tabla157[[#This Row],[PRECIO]]</f>
        <v>200</v>
      </c>
      <c r="W73" s="19" t="str">
        <f>CONCATENATE(Tabla268[[#This Row],["]],Tabla157[[#This Row],[DESCRIPCION]],Tabla268[[#This Row],["]])</f>
        <v>"IDEAL PARA LOS DESAYUNOS"</v>
      </c>
      <c r="X7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HOGAR/71.png"</v>
      </c>
      <c r="Y73" s="19">
        <v>119</v>
      </c>
      <c r="Z7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{"id":71,"name":"EXPRIMIDOR DE NARANJA","category":"HOGAR","price":200,"description":"IDEAL PARA LOS DESAYUNOS","image":"images/06. HOGAR/71.png","demand":119},</v>
      </c>
      <c r="AA73" t="s">
        <v>16</v>
      </c>
    </row>
    <row r="74" spans="2:27" x14ac:dyDescent="0.3">
      <c r="B74" s="8">
        <v>72</v>
      </c>
      <c r="C74" t="s">
        <v>115</v>
      </c>
      <c r="D74" t="s">
        <v>24</v>
      </c>
      <c r="E74" s="10" t="s">
        <v>23</v>
      </c>
      <c r="F74" s="7">
        <v>200</v>
      </c>
      <c r="I74" s="16" t="s">
        <v>271</v>
      </c>
      <c r="J74" s="17" t="s">
        <v>270</v>
      </c>
      <c r="K74" s="16" t="s">
        <v>264</v>
      </c>
      <c r="L74" s="19">
        <f t="shared" si="1"/>
        <v>72</v>
      </c>
      <c r="M74" s="16" t="s">
        <v>17</v>
      </c>
      <c r="N74" s="17" t="s">
        <v>12</v>
      </c>
      <c r="O74" s="17" t="s">
        <v>11</v>
      </c>
      <c r="P74" s="17" t="s">
        <v>281</v>
      </c>
      <c r="Q74" s="17" t="s">
        <v>282</v>
      </c>
      <c r="R74" s="17" t="s">
        <v>15</v>
      </c>
      <c r="S74" s="17">
        <f>Tabla157[[#This Row],["id"]]</f>
        <v>72</v>
      </c>
      <c r="T74" s="17" t="str">
        <f>CONCATENATE(Tabla268[[#This Row],["]],Tabla157[[#This Row],[NOMBRE DEL PRODUCTO]],Tabla268[[#This Row],["]])</f>
        <v>"ORGANIZADOR DE CEREALES 7 FRASCOS"</v>
      </c>
      <c r="U74" s="17" t="str">
        <f>CONCATENATE(Tabla268[[#This Row],["]],Tabla157[[#This Row],[CATEGORIA]],Tabla268[[#This Row],["]])</f>
        <v>"HOGAR"</v>
      </c>
      <c r="V74" s="17">
        <f>Tabla157[[#This Row],[PRECIO]]</f>
        <v>200</v>
      </c>
      <c r="W74" s="17" t="str">
        <f>CONCATENATE(Tabla268[[#This Row],["]],Tabla157[[#This Row],[DESCRIPCION]],Tabla268[[#This Row],["]])</f>
        <v>"PRESENTACION EN CAJA"</v>
      </c>
      <c r="X7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HOGAR/72.png"</v>
      </c>
      <c r="Y74" s="17">
        <v>120</v>
      </c>
      <c r="Z7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{"id":72,"name":"ORGANIZADOR DE CEREALES 7 FRASCOS","category":"HOGAR","price":200,"description":"PRESENTACION EN CAJA","image":"images/06. HOGAR/72.png","demand":120},</v>
      </c>
      <c r="AA74" t="s">
        <v>16</v>
      </c>
    </row>
    <row r="75" spans="2:27" x14ac:dyDescent="0.3">
      <c r="B75" s="8">
        <v>73</v>
      </c>
      <c r="C75" t="s">
        <v>116</v>
      </c>
      <c r="D75" t="s">
        <v>24</v>
      </c>
      <c r="E75" t="s">
        <v>116</v>
      </c>
      <c r="F75" s="7">
        <v>200</v>
      </c>
      <c r="I75" s="18" t="s">
        <v>271</v>
      </c>
      <c r="J75" s="19" t="s">
        <v>270</v>
      </c>
      <c r="K75" s="18" t="s">
        <v>264</v>
      </c>
      <c r="L75" s="19">
        <f t="shared" si="1"/>
        <v>73</v>
      </c>
      <c r="M75" s="18" t="s">
        <v>17</v>
      </c>
      <c r="N75" s="19" t="s">
        <v>12</v>
      </c>
      <c r="O75" s="19" t="s">
        <v>11</v>
      </c>
      <c r="P75" s="19" t="s">
        <v>281</v>
      </c>
      <c r="Q75" s="19" t="s">
        <v>282</v>
      </c>
      <c r="R75" s="19" t="s">
        <v>15</v>
      </c>
      <c r="S75" s="19">
        <f>Tabla157[[#This Row],["id"]]</f>
        <v>73</v>
      </c>
      <c r="T75" s="19" t="str">
        <f>CONCATENATE(Tabla268[[#This Row],["]],Tabla157[[#This Row],[NOMBRE DEL PRODUCTO]],Tabla268[[#This Row],["]])</f>
        <v>"QUITA GRASA OVEN CLEANER"</v>
      </c>
      <c r="U75" s="19" t="str">
        <f>CONCATENATE(Tabla268[[#This Row],["]],Tabla157[[#This Row],[CATEGORIA]],Tabla268[[#This Row],["]])</f>
        <v>"HOGAR"</v>
      </c>
      <c r="V75" s="19">
        <f>Tabla157[[#This Row],[PRECIO]]</f>
        <v>200</v>
      </c>
      <c r="W75" s="19" t="str">
        <f>CONCATENATE(Tabla268[[#This Row],["]],Tabla157[[#This Row],[DESCRIPCION]],Tabla268[[#This Row],["]])</f>
        <v>"QUITA GRASA OVEN CLEANER"</v>
      </c>
      <c r="X7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HOGAR/73.png"</v>
      </c>
      <c r="Y75" s="19">
        <v>121</v>
      </c>
      <c r="Z7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{"id":73,"name":"QUITA GRASA OVEN CLEANER","category":"HOGAR","price":200,"description":"QUITA GRASA OVEN CLEANER","image":"images/06. HOGAR/73.png","demand":121},</v>
      </c>
      <c r="AA75" t="s">
        <v>16</v>
      </c>
    </row>
    <row r="76" spans="2:27" x14ac:dyDescent="0.3">
      <c r="B76" s="8">
        <v>74</v>
      </c>
      <c r="C76" t="s">
        <v>117</v>
      </c>
      <c r="D76" t="s">
        <v>79</v>
      </c>
      <c r="E76" s="10" t="s">
        <v>23</v>
      </c>
      <c r="F76" s="7">
        <v>200</v>
      </c>
      <c r="I76" s="16" t="s">
        <v>271</v>
      </c>
      <c r="J76" s="17" t="s">
        <v>270</v>
      </c>
      <c r="K76" s="16" t="s">
        <v>261</v>
      </c>
      <c r="L76" s="19">
        <f t="shared" si="1"/>
        <v>74</v>
      </c>
      <c r="M76" s="16" t="s">
        <v>17</v>
      </c>
      <c r="N76" s="17" t="s">
        <v>12</v>
      </c>
      <c r="O76" s="17" t="s">
        <v>11</v>
      </c>
      <c r="P76" s="17" t="s">
        <v>281</v>
      </c>
      <c r="Q76" s="17" t="s">
        <v>282</v>
      </c>
      <c r="R76" s="17" t="s">
        <v>15</v>
      </c>
      <c r="S76" s="17">
        <f>Tabla157[[#This Row],["id"]]</f>
        <v>74</v>
      </c>
      <c r="T76" s="17" t="str">
        <f>CONCATENATE(Tabla268[[#This Row],["]],Tabla157[[#This Row],[NOMBRE DEL PRODUCTO]],Tabla268[[#This Row],["]])</f>
        <v>"TOBILLERA DE COMPRESIÓN"</v>
      </c>
      <c r="U76" s="17" t="str">
        <f>CONCATENATE(Tabla268[[#This Row],["]],Tabla157[[#This Row],[CATEGORIA]],Tabla268[[#This Row],["]])</f>
        <v>"CUIDADO PERSONAL"</v>
      </c>
      <c r="V76" s="17">
        <f>Tabla157[[#This Row],[PRECIO]]</f>
        <v>200</v>
      </c>
      <c r="W76" s="17" t="str">
        <f>CONCATENATE(Tabla268[[#This Row],["]],Tabla157[[#This Row],[DESCRIPCION]],Tabla268[[#This Row],["]])</f>
        <v>"PRESENTACION EN CAJA"</v>
      </c>
      <c r="X7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CUIDADO_PERSONAL/74.png"</v>
      </c>
      <c r="Y76" s="17">
        <v>122</v>
      </c>
      <c r="Z7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{"id":74,"name":"TOBILLERA DE COMPRESIÓN","category":"CUIDADO PERSONAL","price":200,"description":"PRESENTACION EN CAJA","image":"images/03. CUIDADO_PERSONAL/74.png","demand":122},</v>
      </c>
      <c r="AA76" t="s">
        <v>16</v>
      </c>
    </row>
    <row r="77" spans="2:27" x14ac:dyDescent="0.3">
      <c r="B77" s="8">
        <v>75</v>
      </c>
      <c r="C77" t="s">
        <v>118</v>
      </c>
      <c r="D77" t="s">
        <v>24</v>
      </c>
      <c r="E77" t="s">
        <v>119</v>
      </c>
      <c r="F77" s="7">
        <v>200</v>
      </c>
      <c r="I77" s="18" t="s">
        <v>271</v>
      </c>
      <c r="J77" s="19" t="s">
        <v>270</v>
      </c>
      <c r="K77" s="18" t="s">
        <v>264</v>
      </c>
      <c r="L77" s="19">
        <f t="shared" si="1"/>
        <v>75</v>
      </c>
      <c r="M77" s="18" t="s">
        <v>17</v>
      </c>
      <c r="N77" s="19" t="s">
        <v>12</v>
      </c>
      <c r="O77" s="19" t="s">
        <v>11</v>
      </c>
      <c r="P77" s="19" t="s">
        <v>281</v>
      </c>
      <c r="Q77" s="19" t="s">
        <v>282</v>
      </c>
      <c r="R77" s="19" t="s">
        <v>15</v>
      </c>
      <c r="S77" s="19">
        <f>Tabla157[[#This Row],["id"]]</f>
        <v>75</v>
      </c>
      <c r="T77" s="19" t="str">
        <f>CONCATENATE(Tabla268[[#This Row],["]],Tabla157[[#This Row],[NOMBRE DEL PRODUCTO]],Tabla268[[#This Row],["]])</f>
        <v>"ESTANTE ORGANIZADOR DE ALMACENAMIENTO"</v>
      </c>
      <c r="U77" s="19" t="str">
        <f>CONCATENATE(Tabla268[[#This Row],["]],Tabla157[[#This Row],[CATEGORIA]],Tabla268[[#This Row],["]])</f>
        <v>"HOGAR"</v>
      </c>
      <c r="V77" s="19">
        <f>Tabla157[[#This Row],[PRECIO]]</f>
        <v>200</v>
      </c>
      <c r="W77" s="19" t="str">
        <f>CONCATENATE(Tabla268[[#This Row],["]],Tabla157[[#This Row],[DESCRIPCION]],Tabla268[[#This Row],["]])</f>
        <v>"MATERIAL: HIERRO"</v>
      </c>
      <c r="X7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HOGAR/75.png"</v>
      </c>
      <c r="Y77" s="19">
        <v>123</v>
      </c>
      <c r="Z7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{"id":75,"name":"ESTANTE ORGANIZADOR DE ALMACENAMIENTO","category":"HOGAR","price":200,"description":"MATERIAL: HIERRO","image":"images/06. HOGAR/75.png","demand":123},</v>
      </c>
      <c r="AA77" t="s">
        <v>16</v>
      </c>
    </row>
    <row r="78" spans="2:27" x14ac:dyDescent="0.3">
      <c r="B78" s="8">
        <v>76</v>
      </c>
      <c r="C78" t="s">
        <v>120</v>
      </c>
      <c r="D78" t="s">
        <v>79</v>
      </c>
      <c r="E78" t="s">
        <v>121</v>
      </c>
      <c r="F78" s="7">
        <v>200</v>
      </c>
      <c r="I78" s="16" t="s">
        <v>271</v>
      </c>
      <c r="J78" s="17" t="s">
        <v>270</v>
      </c>
      <c r="K78" s="16" t="s">
        <v>261</v>
      </c>
      <c r="L78" s="19">
        <f t="shared" si="1"/>
        <v>76</v>
      </c>
      <c r="M78" s="16" t="s">
        <v>17</v>
      </c>
      <c r="N78" s="17" t="s">
        <v>12</v>
      </c>
      <c r="O78" s="17" t="s">
        <v>11</v>
      </c>
      <c r="P78" s="17" t="s">
        <v>281</v>
      </c>
      <c r="Q78" s="17" t="s">
        <v>282</v>
      </c>
      <c r="R78" s="17" t="s">
        <v>15</v>
      </c>
      <c r="S78" s="17">
        <f>Tabla157[[#This Row],["id"]]</f>
        <v>76</v>
      </c>
      <c r="T78" s="17" t="str">
        <f>CONCATENATE(Tabla268[[#This Row],["]],Tabla157[[#This Row],[NOMBRE DEL PRODUCTO]],Tabla268[[#This Row],["]])</f>
        <v>"PARCHE DESINTOXICANTE KIYOME"</v>
      </c>
      <c r="U78" s="17" t="str">
        <f>CONCATENATE(Tabla268[[#This Row],["]],Tabla157[[#This Row],[CATEGORIA]],Tabla268[[#This Row],["]])</f>
        <v>"CUIDADO PERSONAL"</v>
      </c>
      <c r="V78" s="17">
        <f>Tabla157[[#This Row],[PRECIO]]</f>
        <v>200</v>
      </c>
      <c r="W78" s="17" t="str">
        <f>CONCATENATE(Tabla268[[#This Row],["]],Tabla157[[#This Row],[DESCRIPCION]],Tabla268[[#This Row],["]])</f>
        <v>"ALIVIA EL ESTRES"</v>
      </c>
      <c r="X7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CUIDADO_PERSONAL/76.png"</v>
      </c>
      <c r="Y78" s="17">
        <v>124</v>
      </c>
      <c r="Z7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{"id":76,"name":"PARCHE DESINTOXICANTE KIYOME","category":"CUIDADO PERSONAL","price":200,"description":"ALIVIA EL ESTRES","image":"images/03. CUIDADO_PERSONAL/76.png","demand":124},</v>
      </c>
      <c r="AA78" t="s">
        <v>16</v>
      </c>
    </row>
    <row r="79" spans="2:27" x14ac:dyDescent="0.3">
      <c r="B79" s="8">
        <v>77</v>
      </c>
      <c r="C79" t="s">
        <v>122</v>
      </c>
      <c r="D79" t="s">
        <v>123</v>
      </c>
      <c r="E79" t="s">
        <v>124</v>
      </c>
      <c r="F79" s="7">
        <v>200</v>
      </c>
      <c r="I79" s="18" t="s">
        <v>271</v>
      </c>
      <c r="J79" s="19" t="s">
        <v>270</v>
      </c>
      <c r="K79" s="18" t="s">
        <v>269</v>
      </c>
      <c r="L79" s="19">
        <f t="shared" si="1"/>
        <v>77</v>
      </c>
      <c r="M79" s="18" t="s">
        <v>17</v>
      </c>
      <c r="N79" s="19" t="s">
        <v>12</v>
      </c>
      <c r="O79" s="19" t="s">
        <v>11</v>
      </c>
      <c r="P79" s="19" t="s">
        <v>281</v>
      </c>
      <c r="Q79" s="19" t="s">
        <v>282</v>
      </c>
      <c r="R79" s="19" t="s">
        <v>15</v>
      </c>
      <c r="S79" s="19">
        <f>Tabla157[[#This Row],["id"]]</f>
        <v>77</v>
      </c>
      <c r="T79" s="19" t="str">
        <f>CONCATENATE(Tabla268[[#This Row],["]],Tabla157[[#This Row],[NOMBRE DEL PRODUCTO]],Tabla268[[#This Row],["]])</f>
        <v>"VENTILADOR HUMIDIFICADOR DOBLE"</v>
      </c>
      <c r="U79" s="19" t="str">
        <f>CONCATENATE(Tabla268[[#This Row],["]],Tabla157[[#This Row],[CATEGORIA]],Tabla268[[#This Row],["]])</f>
        <v>"VERANO"</v>
      </c>
      <c r="V79" s="19">
        <f>Tabla157[[#This Row],[PRECIO]]</f>
        <v>200</v>
      </c>
      <c r="W79" s="19" t="str">
        <f>CONCATENATE(Tabla268[[#This Row],["]],Tabla157[[#This Row],[DESCRIPCION]],Tabla268[[#This Row],["]])</f>
        <v>"REFRESCA - ENFRIA"</v>
      </c>
      <c r="X7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"images/11. VERANO/77.png"</v>
      </c>
      <c r="Y79" s="19">
        <v>125</v>
      </c>
      <c r="Z7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{"id":77,"name":"VENTILADOR HUMIDIFICADOR DOBLE","category":"VERANO","price":200,"description":"REFRESCA - ENFRIA","image":"images/11. VERANO/77.png","demand":125},</v>
      </c>
      <c r="AA79" t="s">
        <v>16</v>
      </c>
    </row>
    <row r="80" spans="2:27" x14ac:dyDescent="0.3">
      <c r="B80" s="8">
        <v>78</v>
      </c>
      <c r="C80" t="s">
        <v>125</v>
      </c>
      <c r="D80" t="s">
        <v>127</v>
      </c>
      <c r="E80" t="s">
        <v>126</v>
      </c>
      <c r="F80" s="7">
        <v>200</v>
      </c>
      <c r="I80" s="16" t="s">
        <v>271</v>
      </c>
      <c r="J80" s="17" t="s">
        <v>270</v>
      </c>
      <c r="K80" s="16" t="s">
        <v>260</v>
      </c>
      <c r="L80" s="19">
        <f t="shared" si="1"/>
        <v>78</v>
      </c>
      <c r="M80" s="16" t="s">
        <v>17</v>
      </c>
      <c r="N80" s="17" t="s">
        <v>12</v>
      </c>
      <c r="O80" s="17" t="s">
        <v>11</v>
      </c>
      <c r="P80" s="17" t="s">
        <v>281</v>
      </c>
      <c r="Q80" s="17" t="s">
        <v>282</v>
      </c>
      <c r="R80" s="17" t="s">
        <v>15</v>
      </c>
      <c r="S80" s="17">
        <f>Tabla157[[#This Row],["id"]]</f>
        <v>78</v>
      </c>
      <c r="T80" s="17" t="str">
        <f>CONCATENATE(Tabla268[[#This Row],["]],Tabla157[[#This Row],[NOMBRE DEL PRODUCTO]],Tabla268[[#This Row],["]])</f>
        <v>"RESTAURADOR DE PARTES NEGRAS PARA AUTO EN SPRAY"</v>
      </c>
      <c r="U80" s="17" t="str">
        <f>CONCATENATE(Tabla268[[#This Row],["]],Tabla157[[#This Row],[CATEGORIA]],Tabla268[[#This Row],["]])</f>
        <v>"ACCESORIOS VEHICULOS"</v>
      </c>
      <c r="V80" s="17">
        <f>Tabla157[[#This Row],[PRECIO]]</f>
        <v>200</v>
      </c>
      <c r="W80" s="17" t="str">
        <f>CONCATENATE(Tabla268[[#This Row],["]],Tabla157[[#This Row],[DESCRIPCION]],Tabla268[[#This Row],["]])</f>
        <v>"RECUPERA SU COLOR Y DA BRILLO"</v>
      </c>
      <c r="X8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ACESORIOS_VEHICULOS/78.png"</v>
      </c>
      <c r="Y80" s="17">
        <v>126</v>
      </c>
      <c r="Z8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{"id":78,"name":"RESTAURADOR DE PARTES NEGRAS PARA AUTO EN SPRAY","category":"ACCESORIOS VEHICULOS","price":200,"description":"RECUPERA SU COLOR Y DA BRILLO","image":"images/02. ACESORIOS_VEHICULOS/78.png","demand":126},</v>
      </c>
      <c r="AA80" t="s">
        <v>16</v>
      </c>
    </row>
    <row r="81" spans="2:27" x14ac:dyDescent="0.3">
      <c r="B81" s="8">
        <v>79</v>
      </c>
      <c r="C81" t="s">
        <v>128</v>
      </c>
      <c r="D81" t="s">
        <v>127</v>
      </c>
      <c r="E81" t="s">
        <v>129</v>
      </c>
      <c r="F81" s="7">
        <v>200</v>
      </c>
      <c r="I81" s="18" t="s">
        <v>271</v>
      </c>
      <c r="J81" s="19" t="s">
        <v>270</v>
      </c>
      <c r="K81" s="18" t="s">
        <v>260</v>
      </c>
      <c r="L81" s="19">
        <f t="shared" si="1"/>
        <v>79</v>
      </c>
      <c r="M81" s="18" t="s">
        <v>17</v>
      </c>
      <c r="N81" s="19" t="s">
        <v>12</v>
      </c>
      <c r="O81" s="19" t="s">
        <v>11</v>
      </c>
      <c r="P81" s="19" t="s">
        <v>281</v>
      </c>
      <c r="Q81" s="19" t="s">
        <v>282</v>
      </c>
      <c r="R81" s="19" t="s">
        <v>15</v>
      </c>
      <c r="S81" s="19">
        <f>Tabla157[[#This Row],["id"]]</f>
        <v>79</v>
      </c>
      <c r="T81" s="19" t="str">
        <f>CONCATENATE(Tabla268[[#This Row],["]],Tabla157[[#This Row],[NOMBRE DEL PRODUCTO]],Tabla268[[#This Row],["]])</f>
        <v>"RESTAURADOR DE PARTES NEGRAS PARA AUTO"</v>
      </c>
      <c r="U81" s="19" t="str">
        <f>CONCATENATE(Tabla268[[#This Row],["]],Tabla157[[#This Row],[CATEGORIA]],Tabla268[[#This Row],["]])</f>
        <v>"ACCESORIOS VEHICULOS"</v>
      </c>
      <c r="V81" s="19">
        <f>Tabla157[[#This Row],[PRECIO]]</f>
        <v>200</v>
      </c>
      <c r="W81" s="19" t="str">
        <f>CONCATENATE(Tabla268[[#This Row],["]],Tabla157[[#This Row],[DESCRIPCION]],Tabla268[[#This Row],["]])</f>
        <v>"RENUEVA Y PROTEGE"</v>
      </c>
      <c r="X8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ACESORIOS_VEHICULOS/79.png"</v>
      </c>
      <c r="Y81" s="19">
        <v>127</v>
      </c>
      <c r="Z8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{"id":79,"name":"RESTAURADOR DE PARTES NEGRAS PARA AUTO","category":"ACCESORIOS VEHICULOS","price":200,"description":"RENUEVA Y PROTEGE","image":"images/02. ACESORIOS_VEHICULOS/79.png","demand":127},</v>
      </c>
      <c r="AA81" t="s">
        <v>16</v>
      </c>
    </row>
    <row r="82" spans="2:27" x14ac:dyDescent="0.3">
      <c r="B82" s="8">
        <v>80</v>
      </c>
      <c r="C82" t="s">
        <v>130</v>
      </c>
      <c r="D82" t="s">
        <v>127</v>
      </c>
      <c r="E82" t="s">
        <v>99</v>
      </c>
      <c r="F82" s="7">
        <v>200</v>
      </c>
      <c r="I82" s="16" t="s">
        <v>271</v>
      </c>
      <c r="J82" s="17" t="s">
        <v>270</v>
      </c>
      <c r="K82" s="16" t="s">
        <v>260</v>
      </c>
      <c r="L82" s="19">
        <f t="shared" si="1"/>
        <v>80</v>
      </c>
      <c r="M82" s="16" t="s">
        <v>17</v>
      </c>
      <c r="N82" s="17" t="s">
        <v>12</v>
      </c>
      <c r="O82" s="17" t="s">
        <v>11</v>
      </c>
      <c r="P82" s="17" t="s">
        <v>281</v>
      </c>
      <c r="Q82" s="17" t="s">
        <v>282</v>
      </c>
      <c r="R82" s="17" t="s">
        <v>15</v>
      </c>
      <c r="S82" s="17">
        <f>Tabla157[[#This Row],["id"]]</f>
        <v>80</v>
      </c>
      <c r="T82" s="17" t="str">
        <f>CONCATENATE(Tabla268[[#This Row],["]],Tabla157[[#This Row],[NOMBRE DEL PRODUCTO]],Tabla268[[#This Row],["]])</f>
        <v>"ORGANIZADOR PARA VEHICULO"</v>
      </c>
      <c r="U82" s="17" t="str">
        <f>CONCATENATE(Tabla268[[#This Row],["]],Tabla157[[#This Row],[CATEGORIA]],Tabla268[[#This Row],["]])</f>
        <v>"ACCESORIOS VEHICULOS"</v>
      </c>
      <c r="V82" s="17">
        <f>Tabla157[[#This Row],[PRECIO]]</f>
        <v>200</v>
      </c>
      <c r="W82" s="17" t="str">
        <f>CONCATENATE(Tabla268[[#This Row],["]],Tabla157[[#This Row],[DESCRIPCION]],Tabla268[[#This Row],["]])</f>
        <v>"MULTIFUNCIONAL"</v>
      </c>
      <c r="X8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ACESORIOS_VEHICULOS/80.png"</v>
      </c>
      <c r="Y82" s="17">
        <v>128</v>
      </c>
      <c r="Z8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{"id":80,"name":"ORGANIZADOR PARA VEHICULO","category":"ACCESORIOS VEHICULOS","price":200,"description":"MULTIFUNCIONAL","image":"images/02. ACESORIOS_VEHICULOS/80.png","demand":128},</v>
      </c>
      <c r="AA82" t="s">
        <v>16</v>
      </c>
    </row>
    <row r="83" spans="2:27" x14ac:dyDescent="0.3">
      <c r="B83" s="8">
        <v>81</v>
      </c>
      <c r="C83" t="s">
        <v>131</v>
      </c>
      <c r="D83" t="s">
        <v>127</v>
      </c>
      <c r="E83" t="s">
        <v>23</v>
      </c>
      <c r="F83" s="7">
        <v>200</v>
      </c>
      <c r="I83" s="18" t="s">
        <v>271</v>
      </c>
      <c r="J83" s="19" t="s">
        <v>270</v>
      </c>
      <c r="K83" s="18" t="s">
        <v>260</v>
      </c>
      <c r="L83" s="19">
        <f t="shared" si="1"/>
        <v>81</v>
      </c>
      <c r="M83" s="18" t="s">
        <v>17</v>
      </c>
      <c r="N83" s="19" t="s">
        <v>12</v>
      </c>
      <c r="O83" s="19" t="s">
        <v>11</v>
      </c>
      <c r="P83" s="19" t="s">
        <v>281</v>
      </c>
      <c r="Q83" s="19" t="s">
        <v>282</v>
      </c>
      <c r="R83" s="19" t="s">
        <v>15</v>
      </c>
      <c r="S83" s="19">
        <f>Tabla157[[#This Row],["id"]]</f>
        <v>81</v>
      </c>
      <c r="T83" s="19" t="str">
        <f>CONCATENATE(Tabla268[[#This Row],["]],Tabla157[[#This Row],[NOMBRE DEL PRODUCTO]],Tabla268[[#This Row],["]])</f>
        <v>"ORGANIZADOR ASIENTO "</v>
      </c>
      <c r="U83" s="19" t="str">
        <f>CONCATENATE(Tabla268[[#This Row],["]],Tabla157[[#This Row],[CATEGORIA]],Tabla268[[#This Row],["]])</f>
        <v>"ACCESORIOS VEHICULOS"</v>
      </c>
      <c r="V83" s="19">
        <f>Tabla157[[#This Row],[PRECIO]]</f>
        <v>200</v>
      </c>
      <c r="W83" s="19" t="str">
        <f>CONCATENATE(Tabla268[[#This Row],["]],Tabla157[[#This Row],[DESCRIPCION]],Tabla268[[#This Row],["]])</f>
        <v>"PRESENTACION EN CAJA"</v>
      </c>
      <c r="X8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ACESORIOS_VEHICULOS/81.png"</v>
      </c>
      <c r="Y83" s="19">
        <v>129</v>
      </c>
      <c r="Z8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{"id":81,"name":"ORGANIZADOR ASIENTO ","category":"ACCESORIOS VEHICULOS","price":200,"description":"PRESENTACION EN CAJA","image":"images/02. ACESORIOS_VEHICULOS/81.png","demand":129},</v>
      </c>
      <c r="AA83" t="s">
        <v>16</v>
      </c>
    </row>
    <row r="84" spans="2:27" x14ac:dyDescent="0.3">
      <c r="B84" s="8">
        <v>82</v>
      </c>
      <c r="C84" t="s">
        <v>132</v>
      </c>
      <c r="D84" t="s">
        <v>127</v>
      </c>
      <c r="E84" t="s">
        <v>23</v>
      </c>
      <c r="F84" s="7">
        <v>200</v>
      </c>
      <c r="I84" s="16" t="s">
        <v>271</v>
      </c>
      <c r="J84" s="17" t="s">
        <v>270</v>
      </c>
      <c r="K84" s="16" t="s">
        <v>260</v>
      </c>
      <c r="L84" s="19">
        <f t="shared" si="1"/>
        <v>82</v>
      </c>
      <c r="M84" s="16" t="s">
        <v>17</v>
      </c>
      <c r="N84" s="17" t="s">
        <v>12</v>
      </c>
      <c r="O84" s="17" t="s">
        <v>11</v>
      </c>
      <c r="P84" s="17" t="s">
        <v>281</v>
      </c>
      <c r="Q84" s="17" t="s">
        <v>282</v>
      </c>
      <c r="R84" s="17" t="s">
        <v>15</v>
      </c>
      <c r="S84" s="17">
        <f>Tabla157[[#This Row],["id"]]</f>
        <v>82</v>
      </c>
      <c r="T84" s="17" t="str">
        <f>CONCATENATE(Tabla268[[#This Row],["]],Tabla157[[#This Row],[NOMBRE DEL PRODUCTO]],Tabla268[[#This Row],["]])</f>
        <v>"ALMOHADA CERVICAL VEHÍCULO"</v>
      </c>
      <c r="U84" s="17" t="str">
        <f>CONCATENATE(Tabla268[[#This Row],["]],Tabla157[[#This Row],[CATEGORIA]],Tabla268[[#This Row],["]])</f>
        <v>"ACCESORIOS VEHICULOS"</v>
      </c>
      <c r="V84" s="17">
        <f>Tabla157[[#This Row],[PRECIO]]</f>
        <v>200</v>
      </c>
      <c r="W84" s="17" t="str">
        <f>CONCATENATE(Tabla268[[#This Row],["]],Tabla157[[#This Row],[DESCRIPCION]],Tabla268[[#This Row],["]])</f>
        <v>"PRESENTACION EN CAJA"</v>
      </c>
      <c r="X8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ACESORIOS_VEHICULOS/82.png"</v>
      </c>
      <c r="Y84" s="17">
        <v>130</v>
      </c>
      <c r="Z8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{"id":82,"name":"ALMOHADA CERVICAL VEHÍCULO","category":"ACCESORIOS VEHICULOS","price":200,"description":"PRESENTACION EN CAJA","image":"images/02. ACESORIOS_VEHICULOS/82.png","demand":130},</v>
      </c>
      <c r="AA84" t="s">
        <v>16</v>
      </c>
    </row>
    <row r="85" spans="2:27" x14ac:dyDescent="0.3">
      <c r="B85" s="8">
        <v>83</v>
      </c>
      <c r="C85" t="s">
        <v>133</v>
      </c>
      <c r="D85" t="s">
        <v>127</v>
      </c>
      <c r="E85" t="s">
        <v>23</v>
      </c>
      <c r="F85" s="7">
        <v>200</v>
      </c>
      <c r="I85" s="18" t="s">
        <v>271</v>
      </c>
      <c r="J85" s="19" t="s">
        <v>270</v>
      </c>
      <c r="K85" s="18" t="s">
        <v>260</v>
      </c>
      <c r="L85" s="19">
        <f t="shared" si="1"/>
        <v>83</v>
      </c>
      <c r="M85" s="18" t="s">
        <v>17</v>
      </c>
      <c r="N85" s="19" t="s">
        <v>12</v>
      </c>
      <c r="O85" s="19" t="s">
        <v>11</v>
      </c>
      <c r="P85" s="19" t="s">
        <v>281</v>
      </c>
      <c r="Q85" s="19" t="s">
        <v>282</v>
      </c>
      <c r="R85" s="19" t="s">
        <v>15</v>
      </c>
      <c r="S85" s="19">
        <f>Tabla157[[#This Row],["id"]]</f>
        <v>83</v>
      </c>
      <c r="T85" s="19" t="str">
        <f>CONCATENATE(Tabla268[[#This Row],["]],Tabla157[[#This Row],[NOMBRE DEL PRODUCTO]],Tabla268[[#This Row],["]])</f>
        <v>"ASIENTO GEL CON FUNDA"</v>
      </c>
      <c r="U85" s="19" t="str">
        <f>CONCATENATE(Tabla268[[#This Row],["]],Tabla157[[#This Row],[CATEGORIA]],Tabla268[[#This Row],["]])</f>
        <v>"ACCESORIOS VEHICULOS"</v>
      </c>
      <c r="V85" s="19">
        <f>Tabla157[[#This Row],[PRECIO]]</f>
        <v>200</v>
      </c>
      <c r="W85" s="19" t="str">
        <f>CONCATENATE(Tabla268[[#This Row],["]],Tabla157[[#This Row],[DESCRIPCION]],Tabla268[[#This Row],["]])</f>
        <v>"PRESENTACION EN CAJA"</v>
      </c>
      <c r="X8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ACESORIOS_VEHICULOS/83.png"</v>
      </c>
      <c r="Y85" s="19">
        <v>131</v>
      </c>
      <c r="Z8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{"id":83,"name":"ASIENTO GEL CON FUNDA","category":"ACCESORIOS VEHICULOS","price":200,"description":"PRESENTACION EN CAJA","image":"images/02. ACESORIOS_VEHICULOS/83.png","demand":131},</v>
      </c>
      <c r="AA85" t="s">
        <v>16</v>
      </c>
    </row>
    <row r="86" spans="2:27" x14ac:dyDescent="0.3">
      <c r="B86" s="8">
        <v>84</v>
      </c>
      <c r="C86" t="s">
        <v>134</v>
      </c>
      <c r="D86" t="s">
        <v>24</v>
      </c>
      <c r="E86" t="s">
        <v>135</v>
      </c>
      <c r="F86" s="7">
        <v>200</v>
      </c>
      <c r="I86" s="16" t="s">
        <v>271</v>
      </c>
      <c r="J86" s="17" t="s">
        <v>270</v>
      </c>
      <c r="K86" s="16" t="s">
        <v>264</v>
      </c>
      <c r="L86" s="19">
        <f t="shared" si="1"/>
        <v>84</v>
      </c>
      <c r="M86" s="16" t="s">
        <v>17</v>
      </c>
      <c r="N86" s="17" t="s">
        <v>12</v>
      </c>
      <c r="O86" s="17" t="s">
        <v>11</v>
      </c>
      <c r="P86" s="17" t="s">
        <v>281</v>
      </c>
      <c r="Q86" s="17" t="s">
        <v>282</v>
      </c>
      <c r="R86" s="17" t="s">
        <v>15</v>
      </c>
      <c r="S86" s="17">
        <f>Tabla157[[#This Row],["id"]]</f>
        <v>84</v>
      </c>
      <c r="T86" s="17" t="str">
        <f>CONCATENATE(Tabla268[[#This Row],["]],Tabla157[[#This Row],[NOMBRE DEL PRODUCTO]],Tabla268[[#This Row],["]])</f>
        <v>"LAMPARA MATA MOSQUITO"</v>
      </c>
      <c r="U86" s="17" t="str">
        <f>CONCATENATE(Tabla268[[#This Row],["]],Tabla157[[#This Row],[CATEGORIA]],Tabla268[[#This Row],["]])</f>
        <v>"HOGAR"</v>
      </c>
      <c r="V86" s="17">
        <f>Tabla157[[#This Row],[PRECIO]]</f>
        <v>200</v>
      </c>
      <c r="W86" s="17" t="str">
        <f>CONCATENATE(Tabla268[[#This Row],["]],Tabla157[[#This Row],[DESCRIPCION]],Tabla268[[#This Row],["]])</f>
        <v>"MEDIDA: 26 x 12CM"</v>
      </c>
      <c r="X8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HOGAR/84.png"</v>
      </c>
      <c r="Y86" s="17">
        <v>132</v>
      </c>
      <c r="Z8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{"id":84,"name":"LAMPARA MATA MOSQUITO","category":"HOGAR","price":200,"description":"MEDIDA: 26 x 12CM","image":"images/06. HOGAR/84.png","demand":132},</v>
      </c>
      <c r="AA86" t="s">
        <v>16</v>
      </c>
    </row>
    <row r="87" spans="2:27" x14ac:dyDescent="0.3">
      <c r="B87" s="8">
        <v>85</v>
      </c>
      <c r="C87" t="s">
        <v>136</v>
      </c>
      <c r="D87" t="s">
        <v>21</v>
      </c>
      <c r="E87" t="s">
        <v>137</v>
      </c>
      <c r="F87" s="7">
        <v>200</v>
      </c>
      <c r="I87" s="18" t="s">
        <v>271</v>
      </c>
      <c r="J87" s="19" t="s">
        <v>270</v>
      </c>
      <c r="K87" s="18" t="s">
        <v>262</v>
      </c>
      <c r="L87" s="19">
        <f t="shared" si="1"/>
        <v>85</v>
      </c>
      <c r="M87" s="18" t="s">
        <v>17</v>
      </c>
      <c r="N87" s="19" t="s">
        <v>12</v>
      </c>
      <c r="O87" s="19" t="s">
        <v>11</v>
      </c>
      <c r="P87" s="19" t="s">
        <v>281</v>
      </c>
      <c r="Q87" s="19" t="s">
        <v>282</v>
      </c>
      <c r="R87" s="19" t="s">
        <v>15</v>
      </c>
      <c r="S87" s="19">
        <f>Tabla157[[#This Row],["id"]]</f>
        <v>85</v>
      </c>
      <c r="T87" s="19" t="str">
        <f>CONCATENATE(Tabla268[[#This Row],["]],Tabla157[[#This Row],[NOMBRE DEL PRODUCTO]],Tabla268[[#This Row],["]])</f>
        <v>"LAMPARA LED MARIO BROSS"</v>
      </c>
      <c r="U87" s="19" t="str">
        <f>CONCATENATE(Tabla268[[#This Row],["]],Tabla157[[#This Row],[CATEGORIA]],Tabla268[[#This Row],["]])</f>
        <v>"ELECTRONICOS"</v>
      </c>
      <c r="V87" s="19">
        <f>Tabla157[[#This Row],[PRECIO]]</f>
        <v>200</v>
      </c>
      <c r="W87" s="19" t="str">
        <f>CONCATENATE(Tabla268[[#This Row],["]],Tabla157[[#This Row],[DESCRIPCION]],Tabla268[[#This Row],["]])</f>
        <v>"RECARGABLEY PORTATIL"</v>
      </c>
      <c r="X8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ELECTRONICOS/85.png"</v>
      </c>
      <c r="Y87" s="19">
        <v>133</v>
      </c>
      <c r="Z8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{"id":85,"name":"LAMPARA LED MARIO BROSS","category":"ELECTRONICOS","price":200,"description":"RECARGABLEY PORTATIL","image":"images/04. ELECTRONICOS/85.png","demand":133},</v>
      </c>
      <c r="AA87" t="s">
        <v>16</v>
      </c>
    </row>
    <row r="88" spans="2:27" x14ac:dyDescent="0.3">
      <c r="B88" s="8">
        <v>86</v>
      </c>
      <c r="C88" t="s">
        <v>138</v>
      </c>
      <c r="D88" t="s">
        <v>21</v>
      </c>
      <c r="E88" t="s">
        <v>139</v>
      </c>
      <c r="F88" s="7">
        <v>200</v>
      </c>
      <c r="I88" s="16" t="s">
        <v>271</v>
      </c>
      <c r="J88" s="17" t="s">
        <v>270</v>
      </c>
      <c r="K88" s="16" t="s">
        <v>262</v>
      </c>
      <c r="L88" s="19">
        <f t="shared" si="1"/>
        <v>86</v>
      </c>
      <c r="M88" s="16" t="s">
        <v>17</v>
      </c>
      <c r="N88" s="17" t="s">
        <v>12</v>
      </c>
      <c r="O88" s="17" t="s">
        <v>11</v>
      </c>
      <c r="P88" s="17" t="s">
        <v>281</v>
      </c>
      <c r="Q88" s="17" t="s">
        <v>282</v>
      </c>
      <c r="R88" s="17" t="s">
        <v>15</v>
      </c>
      <c r="S88" s="17">
        <f>Tabla157[[#This Row],["id"]]</f>
        <v>86</v>
      </c>
      <c r="T88" s="17" t="str">
        <f>CONCATENATE(Tabla268[[#This Row],["]],Tabla157[[#This Row],[NOMBRE DEL PRODUCTO]],Tabla268[[#This Row],["]])</f>
        <v>"LENTES BLUETOOTH CON AUDÍFONOS"</v>
      </c>
      <c r="U88" s="17" t="str">
        <f>CONCATENATE(Tabla268[[#This Row],["]],Tabla157[[#This Row],[CATEGORIA]],Tabla268[[#This Row],["]])</f>
        <v>"ELECTRONICOS"</v>
      </c>
      <c r="V88" s="17">
        <f>Tabla157[[#This Row],[PRECIO]]</f>
        <v>200</v>
      </c>
      <c r="W88" s="17" t="str">
        <f>CONCATENATE(Tabla268[[#This Row],["]],Tabla157[[#This Row],[DESCRIPCION]],Tabla268[[#This Row],["]])</f>
        <v>"BLANCO Y NEGRO"</v>
      </c>
      <c r="X8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ELECTRONICOS/86.png"</v>
      </c>
      <c r="Y88" s="17">
        <v>134</v>
      </c>
      <c r="Z8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{"id":86,"name":"LENTES BLUETOOTH CON AUDÍFONOS","category":"ELECTRONICOS","price":200,"description":"BLANCO Y NEGRO","image":"images/04. ELECTRONICOS/86.png","demand":134},</v>
      </c>
      <c r="AA88" t="s">
        <v>16</v>
      </c>
    </row>
    <row r="89" spans="2:27" x14ac:dyDescent="0.3">
      <c r="B89" s="8">
        <v>87</v>
      </c>
      <c r="C89" t="s">
        <v>140</v>
      </c>
      <c r="D89" t="s">
        <v>21</v>
      </c>
      <c r="E89" t="s">
        <v>141</v>
      </c>
      <c r="F89" s="7">
        <v>200</v>
      </c>
      <c r="I89" s="18" t="s">
        <v>271</v>
      </c>
      <c r="J89" s="19" t="s">
        <v>270</v>
      </c>
      <c r="K89" s="18" t="s">
        <v>262</v>
      </c>
      <c r="L89" s="19">
        <f t="shared" si="1"/>
        <v>87</v>
      </c>
      <c r="M89" s="18" t="s">
        <v>17</v>
      </c>
      <c r="N89" s="19" t="s">
        <v>12</v>
      </c>
      <c r="O89" s="19" t="s">
        <v>11</v>
      </c>
      <c r="P89" s="19" t="s">
        <v>281</v>
      </c>
      <c r="Q89" s="19" t="s">
        <v>282</v>
      </c>
      <c r="R89" s="19" t="s">
        <v>15</v>
      </c>
      <c r="S89" s="19">
        <f>Tabla157[[#This Row],["id"]]</f>
        <v>87</v>
      </c>
      <c r="T89" s="19" t="str">
        <f>CONCATENATE(Tabla268[[#This Row],["]],Tabla157[[#This Row],[NOMBRE DEL PRODUCTO]],Tabla268[[#This Row],["]])</f>
        <v>"ANTENA DE TV DIGITAL"</v>
      </c>
      <c r="U89" s="19" t="str">
        <f>CONCATENATE(Tabla268[[#This Row],["]],Tabla157[[#This Row],[CATEGORIA]],Tabla268[[#This Row],["]])</f>
        <v>"ELECTRONICOS"</v>
      </c>
      <c r="V89" s="19">
        <f>Tabla157[[#This Row],[PRECIO]]</f>
        <v>200</v>
      </c>
      <c r="W89" s="19" t="str">
        <f>CONCATENATE(Tabla268[[#This Row],["]],Tabla157[[#This Row],[DESCRIPCION]],Tabla268[[#This Row],["]])</f>
        <v>"SEÑAL HD"</v>
      </c>
      <c r="X8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ELECTRONICOS/87.png"</v>
      </c>
      <c r="Y89" s="19">
        <v>135</v>
      </c>
      <c r="Z8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{"id":87,"name":"ANTENA DE TV DIGITAL","category":"ELECTRONICOS","price":200,"description":"SEÑAL HD","image":"images/04. ELECTRONICOS/87.png","demand":135},</v>
      </c>
      <c r="AA89" t="s">
        <v>16</v>
      </c>
    </row>
    <row r="90" spans="2:27" x14ac:dyDescent="0.3">
      <c r="B90" s="8">
        <v>88</v>
      </c>
      <c r="C90" t="s">
        <v>142</v>
      </c>
      <c r="D90" t="s">
        <v>24</v>
      </c>
      <c r="E90" t="s">
        <v>143</v>
      </c>
      <c r="F90" s="7">
        <v>200</v>
      </c>
      <c r="I90" s="16" t="s">
        <v>271</v>
      </c>
      <c r="J90" s="17" t="s">
        <v>270</v>
      </c>
      <c r="K90" s="16" t="s">
        <v>264</v>
      </c>
      <c r="L90" s="19">
        <f t="shared" si="1"/>
        <v>88</v>
      </c>
      <c r="M90" s="16" t="s">
        <v>17</v>
      </c>
      <c r="N90" s="17" t="s">
        <v>12</v>
      </c>
      <c r="O90" s="17" t="s">
        <v>11</v>
      </c>
      <c r="P90" s="17" t="s">
        <v>281</v>
      </c>
      <c r="Q90" s="17" t="s">
        <v>282</v>
      </c>
      <c r="R90" s="17" t="s">
        <v>15</v>
      </c>
      <c r="S90" s="17">
        <f>Tabla157[[#This Row],["id"]]</f>
        <v>88</v>
      </c>
      <c r="T90" s="17" t="str">
        <f>CONCATENATE(Tabla268[[#This Row],["]],Tabla157[[#This Row],[NOMBRE DEL PRODUCTO]],Tabla268[[#This Row],["]])</f>
        <v>"MOSQUITERO KWAII"</v>
      </c>
      <c r="U90" s="17" t="str">
        <f>CONCATENATE(Tabla268[[#This Row],["]],Tabla157[[#This Row],[CATEGORIA]],Tabla268[[#This Row],["]])</f>
        <v>"HOGAR"</v>
      </c>
      <c r="V90" s="17">
        <f>Tabla157[[#This Row],[PRECIO]]</f>
        <v>200</v>
      </c>
      <c r="W90" s="17" t="str">
        <f>CONCATENATE(Tabla268[[#This Row],["]],Tabla157[[#This Row],[DESCRIPCION]],Tabla268[[#This Row],["]])</f>
        <v>"VARIEDAD DE MODELOS"</v>
      </c>
      <c r="X9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HOGAR/88.png"</v>
      </c>
      <c r="Y90" s="17">
        <v>136</v>
      </c>
      <c r="Z9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{"id":88,"name":"MOSQUITERO KWAII","category":"HOGAR","price":200,"description":"VARIEDAD DE MODELOS","image":"images/06. HOGAR/88.png","demand":136},</v>
      </c>
      <c r="AA90" t="s">
        <v>16</v>
      </c>
    </row>
    <row r="91" spans="2:27" x14ac:dyDescent="0.3">
      <c r="B91" s="8">
        <v>89</v>
      </c>
      <c r="C91" t="s">
        <v>144</v>
      </c>
      <c r="D91" t="s">
        <v>21</v>
      </c>
      <c r="E91" t="s">
        <v>145</v>
      </c>
      <c r="F91" s="7">
        <v>200</v>
      </c>
      <c r="I91" s="18" t="s">
        <v>271</v>
      </c>
      <c r="J91" s="19" t="s">
        <v>270</v>
      </c>
      <c r="K91" s="18" t="s">
        <v>262</v>
      </c>
      <c r="L91" s="19">
        <f t="shared" si="1"/>
        <v>89</v>
      </c>
      <c r="M91" s="18" t="s">
        <v>17</v>
      </c>
      <c r="N91" s="19" t="s">
        <v>12</v>
      </c>
      <c r="O91" s="19" t="s">
        <v>11</v>
      </c>
      <c r="P91" s="19" t="s">
        <v>281</v>
      </c>
      <c r="Q91" s="19" t="s">
        <v>282</v>
      </c>
      <c r="R91" s="19" t="s">
        <v>15</v>
      </c>
      <c r="S91" s="19">
        <f>Tabla157[[#This Row],["id"]]</f>
        <v>89</v>
      </c>
      <c r="T91" s="19" t="str">
        <f>CONCATENATE(Tabla268[[#This Row],["]],Tabla157[[#This Row],[NOMBRE DEL PRODUCTO]],Tabla268[[#This Row],["]])</f>
        <v>"PISTOLA DE CLAVOS"</v>
      </c>
      <c r="U91" s="19" t="str">
        <f>CONCATENATE(Tabla268[[#This Row],["]],Tabla157[[#This Row],[CATEGORIA]],Tabla268[[#This Row],["]])</f>
        <v>"ELECTRONICOS"</v>
      </c>
      <c r="V91" s="19">
        <f>Tabla157[[#This Row],[PRECIO]]</f>
        <v>200</v>
      </c>
      <c r="W91" s="19" t="str">
        <f>CONCATENATE(Tabla268[[#This Row],["]],Tabla157[[#This Row],[DESCRIPCION]],Tabla268[[#This Row],["]])</f>
        <v>"HERRAMIENTA DE ALTAPRECISIÓN"</v>
      </c>
      <c r="X9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ELECTRONICOS/89.png"</v>
      </c>
      <c r="Y91" s="19">
        <v>137</v>
      </c>
      <c r="Z9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{"id":89,"name":"PISTOLA DE CLAVOS","category":"ELECTRONICOS","price":200,"description":"HERRAMIENTA DE ALTAPRECISIÓN","image":"images/04. ELECTRONICOS/89.png","demand":137},</v>
      </c>
      <c r="AA91" t="s">
        <v>16</v>
      </c>
    </row>
    <row r="92" spans="2:27" x14ac:dyDescent="0.3">
      <c r="B92" s="8">
        <v>90</v>
      </c>
      <c r="C92" t="s">
        <v>146</v>
      </c>
      <c r="D92" t="s">
        <v>21</v>
      </c>
      <c r="E92" t="s">
        <v>147</v>
      </c>
      <c r="F92" s="7">
        <v>200</v>
      </c>
      <c r="I92" s="16" t="s">
        <v>271</v>
      </c>
      <c r="J92" s="17" t="s">
        <v>270</v>
      </c>
      <c r="K92" s="16" t="s">
        <v>262</v>
      </c>
      <c r="L92" s="19">
        <f t="shared" si="1"/>
        <v>90</v>
      </c>
      <c r="M92" s="16" t="s">
        <v>17</v>
      </c>
      <c r="N92" s="17" t="s">
        <v>12</v>
      </c>
      <c r="O92" s="17" t="s">
        <v>11</v>
      </c>
      <c r="P92" s="17" t="s">
        <v>281</v>
      </c>
      <c r="Q92" s="17" t="s">
        <v>282</v>
      </c>
      <c r="R92" s="17" t="s">
        <v>15</v>
      </c>
      <c r="S92" s="17">
        <f>Tabla157[[#This Row],["id"]]</f>
        <v>90</v>
      </c>
      <c r="T92" s="17" t="str">
        <f>CONCATENATE(Tabla268[[#This Row],["]],Tabla157[[#This Row],[NOMBRE DEL PRODUCTO]],Tabla268[[#This Row],["]])</f>
        <v>"LAMPARA DE PROYECCIÓN DE ESTRELLAS"</v>
      </c>
      <c r="U92" s="17" t="str">
        <f>CONCATENATE(Tabla268[[#This Row],["]],Tabla157[[#This Row],[CATEGORIA]],Tabla268[[#This Row],["]])</f>
        <v>"ELECTRONICOS"</v>
      </c>
      <c r="V92" s="17">
        <f>Tabla157[[#This Row],[PRECIO]]</f>
        <v>200</v>
      </c>
      <c r="W92" s="17" t="str">
        <f>CONCATENATE(Tabla268[[#This Row],["]],Tabla157[[#This Row],[DESCRIPCION]],Tabla268[[#This Row],["]])</f>
        <v>"VARIEDAD DE COLORES"</v>
      </c>
      <c r="X9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ELECTRONICOS/90.png"</v>
      </c>
      <c r="Y92" s="17">
        <v>138</v>
      </c>
      <c r="Z9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{"id":90,"name":"LAMPARA DE PROYECCIÓN DE ESTRELLAS","category":"ELECTRONICOS","price":200,"description":"VARIEDAD DE COLORES","image":"images/04. ELECTRONICOS/90.png","demand":138},</v>
      </c>
      <c r="AA92" t="s">
        <v>16</v>
      </c>
    </row>
    <row r="93" spans="2:27" x14ac:dyDescent="0.3">
      <c r="B93" s="8">
        <v>91</v>
      </c>
      <c r="C93" t="s">
        <v>148</v>
      </c>
      <c r="D93" t="s">
        <v>79</v>
      </c>
      <c r="E93" t="s">
        <v>149</v>
      </c>
      <c r="F93" s="7">
        <v>200</v>
      </c>
      <c r="I93" s="18" t="s">
        <v>271</v>
      </c>
      <c r="J93" s="19" t="s">
        <v>270</v>
      </c>
      <c r="K93" s="18" t="s">
        <v>261</v>
      </c>
      <c r="L93" s="19">
        <f t="shared" si="1"/>
        <v>91</v>
      </c>
      <c r="M93" s="18" t="s">
        <v>17</v>
      </c>
      <c r="N93" s="19" t="s">
        <v>12</v>
      </c>
      <c r="O93" s="19" t="s">
        <v>11</v>
      </c>
      <c r="P93" s="19" t="s">
        <v>281</v>
      </c>
      <c r="Q93" s="19" t="s">
        <v>282</v>
      </c>
      <c r="R93" s="19" t="s">
        <v>15</v>
      </c>
      <c r="S93" s="19">
        <f>Tabla157[[#This Row],["id"]]</f>
        <v>91</v>
      </c>
      <c r="T93" s="19" t="str">
        <f>CONCATENATE(Tabla268[[#This Row],["]],Tabla157[[#This Row],[NOMBRE DEL PRODUCTO]],Tabla268[[#This Row],["]])</f>
        <v>"BOLA DE HIELO PARA EL ROSTRO"</v>
      </c>
      <c r="U93" s="19" t="str">
        <f>CONCATENATE(Tabla268[[#This Row],["]],Tabla157[[#This Row],[CATEGORIA]],Tabla268[[#This Row],["]])</f>
        <v>"CUIDADO PERSONAL"</v>
      </c>
      <c r="V93" s="19">
        <f>Tabla157[[#This Row],[PRECIO]]</f>
        <v>200</v>
      </c>
      <c r="W93" s="19" t="str">
        <f>CONCATENATE(Tabla268[[#This Row],["]],Tabla157[[#This Row],[DESCRIPCION]],Tabla268[[#This Row],["]])</f>
        <v>"PROMUEVE LA SALUD DE LA PIEL"</v>
      </c>
      <c r="X9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CUIDADO_PERSONAL/91.png"</v>
      </c>
      <c r="Y93" s="19">
        <v>139</v>
      </c>
      <c r="Z9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{"id":91,"name":"BOLA DE HIELO PARA EL ROSTRO","category":"CUIDADO PERSONAL","price":200,"description":"PROMUEVE LA SALUD DE LA PIEL","image":"images/03. CUIDADO_PERSONAL/91.png","demand":139},</v>
      </c>
      <c r="AA93" t="s">
        <v>16</v>
      </c>
    </row>
    <row r="94" spans="2:27" x14ac:dyDescent="0.3">
      <c r="B94" s="8">
        <v>92</v>
      </c>
      <c r="C94" t="s">
        <v>150</v>
      </c>
      <c r="D94" t="s">
        <v>79</v>
      </c>
      <c r="E94" t="s">
        <v>151</v>
      </c>
      <c r="F94" s="7">
        <v>200</v>
      </c>
      <c r="I94" s="16" t="s">
        <v>271</v>
      </c>
      <c r="J94" s="17" t="s">
        <v>270</v>
      </c>
      <c r="K94" s="16" t="s">
        <v>261</v>
      </c>
      <c r="L94" s="19">
        <f t="shared" si="1"/>
        <v>92</v>
      </c>
      <c r="M94" s="16" t="s">
        <v>17</v>
      </c>
      <c r="N94" s="17" t="s">
        <v>12</v>
      </c>
      <c r="O94" s="17" t="s">
        <v>11</v>
      </c>
      <c r="P94" s="17" t="s">
        <v>281</v>
      </c>
      <c r="Q94" s="17" t="s">
        <v>282</v>
      </c>
      <c r="R94" s="17" t="s">
        <v>15</v>
      </c>
      <c r="S94" s="17">
        <f>Tabla157[[#This Row],["id"]]</f>
        <v>92</v>
      </c>
      <c r="T94" s="17" t="str">
        <f>CONCATENATE(Tabla268[[#This Row],["]],Tabla157[[#This Row],[NOMBRE DEL PRODUCTO]],Tabla268[[#This Row],["]])</f>
        <v>"SHAMPOO DE JENGIBRE"</v>
      </c>
      <c r="U94" s="17" t="str">
        <f>CONCATENATE(Tabla268[[#This Row],["]],Tabla157[[#This Row],[CATEGORIA]],Tabla268[[#This Row],["]])</f>
        <v>"CUIDADO PERSONAL"</v>
      </c>
      <c r="V94" s="17">
        <f>Tabla157[[#This Row],[PRECIO]]</f>
        <v>200</v>
      </c>
      <c r="W94" s="17" t="str">
        <f>CONCATENATE(Tabla268[[#This Row],["]],Tabla157[[#This Row],[DESCRIPCION]],Tabla268[[#This Row],["]])</f>
        <v>"CONTENIDO: 400ml"</v>
      </c>
      <c r="X9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CUIDADO_PERSONAL/92.png"</v>
      </c>
      <c r="Y94" s="17">
        <v>140</v>
      </c>
      <c r="Z9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{"id":92,"name":"SHAMPOO DE JENGIBRE","category":"CUIDADO PERSONAL","price":200,"description":"CONTENIDO: 400ml","image":"images/03. CUIDADO_PERSONAL/92.png","demand":140},</v>
      </c>
      <c r="AA94" t="s">
        <v>16</v>
      </c>
    </row>
    <row r="95" spans="2:27" x14ac:dyDescent="0.3">
      <c r="B95" s="8">
        <v>93</v>
      </c>
      <c r="C95" t="s">
        <v>152</v>
      </c>
      <c r="D95" t="s">
        <v>21</v>
      </c>
      <c r="E95" t="s">
        <v>153</v>
      </c>
      <c r="F95" s="7">
        <v>200</v>
      </c>
      <c r="I95" s="18" t="s">
        <v>271</v>
      </c>
      <c r="J95" s="19" t="s">
        <v>270</v>
      </c>
      <c r="K95" s="18" t="s">
        <v>262</v>
      </c>
      <c r="L95" s="19">
        <f t="shared" si="1"/>
        <v>93</v>
      </c>
      <c r="M95" s="18" t="s">
        <v>17</v>
      </c>
      <c r="N95" s="19" t="s">
        <v>12</v>
      </c>
      <c r="O95" s="19" t="s">
        <v>11</v>
      </c>
      <c r="P95" s="19" t="s">
        <v>281</v>
      </c>
      <c r="Q95" s="19" t="s">
        <v>282</v>
      </c>
      <c r="R95" s="19" t="s">
        <v>15</v>
      </c>
      <c r="S95" s="19">
        <f>Tabla157[[#This Row],["id"]]</f>
        <v>93</v>
      </c>
      <c r="T95" s="19" t="str">
        <f>CONCATENATE(Tabla268[[#This Row],["]],Tabla157[[#This Row],[NOMBRE DEL PRODUCTO]],Tabla268[[#This Row],["]])</f>
        <v>"CARGADOR PORTÁTIL SOLAR S1"</v>
      </c>
      <c r="U95" s="19" t="str">
        <f>CONCATENATE(Tabla268[[#This Row],["]],Tabla157[[#This Row],[CATEGORIA]],Tabla268[[#This Row],["]])</f>
        <v>"ELECTRONICOS"</v>
      </c>
      <c r="V95" s="19">
        <f>Tabla157[[#This Row],[PRECIO]]</f>
        <v>200</v>
      </c>
      <c r="W95" s="19" t="str">
        <f>CONCATENATE(Tabla268[[#This Row],["]],Tabla157[[#This Row],[DESCRIPCION]],Tabla268[[#This Row],["]])</f>
        <v>"SE RECARGA CON ELECTRICIDAD Y ENERGIA SOLAR"</v>
      </c>
      <c r="X9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ELECTRONICOS/93.png"</v>
      </c>
      <c r="Y95" s="19">
        <v>141</v>
      </c>
      <c r="Z9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{"id":93,"name":"CARGADOR PORTÁTIL SOLAR S1","category":"ELECTRONICOS","price":200,"description":"SE RECARGA CON ELECTRICIDAD Y ENERGIA SOLAR","image":"images/04. ELECTRONICOS/93.png","demand":141},</v>
      </c>
      <c r="AA95" t="s">
        <v>16</v>
      </c>
    </row>
    <row r="96" spans="2:27" x14ac:dyDescent="0.3">
      <c r="B96" s="8">
        <v>94</v>
      </c>
      <c r="C96" t="s">
        <v>154</v>
      </c>
      <c r="D96" t="s">
        <v>127</v>
      </c>
      <c r="E96" t="s">
        <v>155</v>
      </c>
      <c r="F96" s="7">
        <v>200</v>
      </c>
      <c r="I96" s="16" t="s">
        <v>271</v>
      </c>
      <c r="J96" s="17" t="s">
        <v>270</v>
      </c>
      <c r="K96" s="16" t="s">
        <v>260</v>
      </c>
      <c r="L96" s="19">
        <f t="shared" si="1"/>
        <v>94</v>
      </c>
      <c r="M96" s="16" t="s">
        <v>17</v>
      </c>
      <c r="N96" s="17" t="s">
        <v>12</v>
      </c>
      <c r="O96" s="17" t="s">
        <v>11</v>
      </c>
      <c r="P96" s="17" t="s">
        <v>281</v>
      </c>
      <c r="Q96" s="17" t="s">
        <v>282</v>
      </c>
      <c r="R96" s="17" t="s">
        <v>15</v>
      </c>
      <c r="S96" s="17">
        <f>Tabla157[[#This Row],["id"]]</f>
        <v>94</v>
      </c>
      <c r="T96" s="17" t="str">
        <f>CONCATENATE(Tabla268[[#This Row],["]],Tabla157[[#This Row],[NOMBRE DEL PRODUCTO]],Tabla268[[#This Row],["]])</f>
        <v>"SOPORTE CON VENTOSA PARA AUTO"</v>
      </c>
      <c r="U96" s="17" t="str">
        <f>CONCATENATE(Tabla268[[#This Row],["]],Tabla157[[#This Row],[CATEGORIA]],Tabla268[[#This Row],["]])</f>
        <v>"ACCESORIOS VEHICULOS"</v>
      </c>
      <c r="V96" s="17">
        <f>Tabla157[[#This Row],[PRECIO]]</f>
        <v>200</v>
      </c>
      <c r="W96" s="17" t="str">
        <f>CONCATENATE(Tabla268[[#This Row],["]],Tabla157[[#This Row],[DESCRIPCION]],Tabla268[[#This Row],["]])</f>
        <v>"GIRATORIO VERTICAL Y HORIZONTAL"</v>
      </c>
      <c r="X9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ACESORIOS_VEHICULOS/94.png"</v>
      </c>
      <c r="Y96" s="17">
        <v>142</v>
      </c>
      <c r="Z9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{"id":94,"name":"SOPORTE CON VENTOSA PARA AUTO","category":"ACCESORIOS VEHICULOS","price":200,"description":"GIRATORIO VERTICAL Y HORIZONTAL","image":"images/02. ACESORIOS_VEHICULOS/94.png","demand":142},</v>
      </c>
      <c r="AA96" t="s">
        <v>16</v>
      </c>
    </row>
    <row r="97" spans="2:27" x14ac:dyDescent="0.3">
      <c r="B97" s="8">
        <v>95</v>
      </c>
      <c r="C97" t="s">
        <v>156</v>
      </c>
      <c r="D97" t="s">
        <v>24</v>
      </c>
      <c r="E97" t="s">
        <v>157</v>
      </c>
      <c r="F97" s="7">
        <v>200</v>
      </c>
      <c r="I97" s="18" t="s">
        <v>271</v>
      </c>
      <c r="J97" s="19" t="s">
        <v>270</v>
      </c>
      <c r="K97" s="18" t="s">
        <v>264</v>
      </c>
      <c r="L97" s="19">
        <f t="shared" si="1"/>
        <v>95</v>
      </c>
      <c r="M97" s="18" t="s">
        <v>17</v>
      </c>
      <c r="N97" s="19" t="s">
        <v>12</v>
      </c>
      <c r="O97" s="19" t="s">
        <v>11</v>
      </c>
      <c r="P97" s="19" t="s">
        <v>281</v>
      </c>
      <c r="Q97" s="19" t="s">
        <v>282</v>
      </c>
      <c r="R97" s="19" t="s">
        <v>15</v>
      </c>
      <c r="S97" s="19">
        <f>Tabla157[[#This Row],["id"]]</f>
        <v>95</v>
      </c>
      <c r="T97" s="19" t="str">
        <f>CONCATENATE(Tabla268[[#This Row],["]],Tabla157[[#This Row],[NOMBRE DEL PRODUCTO]],Tabla268[[#This Row],["]])</f>
        <v>"FILTRO PURIFICADOR DE AGUA"</v>
      </c>
      <c r="U97" s="19" t="str">
        <f>CONCATENATE(Tabla268[[#This Row],["]],Tabla157[[#This Row],[CATEGORIA]],Tabla268[[#This Row],["]])</f>
        <v>"HOGAR"</v>
      </c>
      <c r="V97" s="19">
        <f>Tabla157[[#This Row],[PRECIO]]</f>
        <v>200</v>
      </c>
      <c r="W97" s="19" t="str">
        <f>CONCATENATE(Tabla268[[#This Row],["]],Tabla157[[#This Row],[DESCRIPCION]],Tabla268[[#This Row],["]])</f>
        <v>"ADAPTABLE A CUALQUIER CAÑO"</v>
      </c>
      <c r="X9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HOGAR/95.png"</v>
      </c>
      <c r="Y97" s="19">
        <v>143</v>
      </c>
      <c r="Z9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{"id":95,"name":"FILTRO PURIFICADOR DE AGUA","category":"HOGAR","price":200,"description":"ADAPTABLE A CUALQUIER CAÑO","image":"images/06. HOGAR/95.png","demand":143},</v>
      </c>
      <c r="AA97" t="s">
        <v>16</v>
      </c>
    </row>
    <row r="98" spans="2:27" x14ac:dyDescent="0.3">
      <c r="B98" s="8">
        <v>96</v>
      </c>
      <c r="C98" t="s">
        <v>158</v>
      </c>
      <c r="D98" t="s">
        <v>24</v>
      </c>
      <c r="E98" t="s">
        <v>159</v>
      </c>
      <c r="F98" s="7">
        <v>200</v>
      </c>
      <c r="I98" s="16" t="s">
        <v>271</v>
      </c>
      <c r="J98" s="17" t="s">
        <v>270</v>
      </c>
      <c r="K98" s="16" t="s">
        <v>264</v>
      </c>
      <c r="L98" s="19">
        <f t="shared" si="1"/>
        <v>96</v>
      </c>
      <c r="M98" s="16" t="s">
        <v>17</v>
      </c>
      <c r="N98" s="17" t="s">
        <v>12</v>
      </c>
      <c r="O98" s="17" t="s">
        <v>11</v>
      </c>
      <c r="P98" s="17" t="s">
        <v>281</v>
      </c>
      <c r="Q98" s="17" t="s">
        <v>282</v>
      </c>
      <c r="R98" s="17" t="s">
        <v>15</v>
      </c>
      <c r="S98" s="17">
        <f>Tabla157[[#This Row],["id"]]</f>
        <v>96</v>
      </c>
      <c r="T98" s="17" t="str">
        <f>CONCATENATE(Tabla268[[#This Row],["]],Tabla157[[#This Row],[NOMBRE DEL PRODUCTO]],Tabla268[[#This Row],["]])</f>
        <v>"RIZADOR DE PESTAÑAS ELÉCTRICO"</v>
      </c>
      <c r="U98" s="17" t="str">
        <f>CONCATENATE(Tabla268[[#This Row],["]],Tabla157[[#This Row],[CATEGORIA]],Tabla268[[#This Row],["]])</f>
        <v>"HOGAR"</v>
      </c>
      <c r="V98" s="17">
        <f>Tabla157[[#This Row],[PRECIO]]</f>
        <v>200</v>
      </c>
      <c r="W98" s="17" t="str">
        <f>CONCATENATE(Tabla268[[#This Row],["]],Tabla157[[#This Row],[DESCRIPCION]],Tabla268[[#This Row],["]])</f>
        <v>"PORTATIL Y LIGERO"</v>
      </c>
      <c r="X9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HOGAR/96.png"</v>
      </c>
      <c r="Y98" s="17">
        <v>144</v>
      </c>
      <c r="Z9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{"id":96,"name":"RIZADOR DE PESTAÑAS ELÉCTRICO","category":"HOGAR","price":200,"description":"PORTATIL Y LIGERO","image":"images/06. HOGAR/96.png","demand":144},</v>
      </c>
      <c r="AA98" t="s">
        <v>16</v>
      </c>
    </row>
    <row r="99" spans="2:27" x14ac:dyDescent="0.3">
      <c r="B99" s="8">
        <v>97</v>
      </c>
      <c r="C99" t="s">
        <v>160</v>
      </c>
      <c r="D99" t="s">
        <v>24</v>
      </c>
      <c r="E99" t="s">
        <v>161</v>
      </c>
      <c r="F99" s="7">
        <v>200</v>
      </c>
      <c r="I99" s="18" t="s">
        <v>271</v>
      </c>
      <c r="J99" s="19" t="s">
        <v>270</v>
      </c>
      <c r="K99" s="18" t="s">
        <v>264</v>
      </c>
      <c r="L99" s="19">
        <f t="shared" si="1"/>
        <v>97</v>
      </c>
      <c r="M99" s="18" t="s">
        <v>17</v>
      </c>
      <c r="N99" s="19" t="s">
        <v>12</v>
      </c>
      <c r="O99" s="19" t="s">
        <v>11</v>
      </c>
      <c r="P99" s="19" t="s">
        <v>281</v>
      </c>
      <c r="Q99" s="19" t="s">
        <v>282</v>
      </c>
      <c r="R99" s="19" t="s">
        <v>15</v>
      </c>
      <c r="S99" s="19">
        <f>Tabla157[[#This Row],["id"]]</f>
        <v>97</v>
      </c>
      <c r="T99" s="19" t="str">
        <f>CONCATENATE(Tabla268[[#This Row],["]],Tabla157[[#This Row],[NOMBRE DEL PRODUCTO]],Tabla268[[#This Row],["]])</f>
        <v>" MOSQUITERO DE TULL"</v>
      </c>
      <c r="U99" s="19" t="str">
        <f>CONCATENATE(Tabla268[[#This Row],["]],Tabla157[[#This Row],[CATEGORIA]],Tabla268[[#This Row],["]])</f>
        <v>"HOGAR"</v>
      </c>
      <c r="V99" s="19">
        <f>Tabla157[[#This Row],[PRECIO]]</f>
        <v>200</v>
      </c>
      <c r="W99" s="19" t="str">
        <f>CONCATENATE(Tabla268[[#This Row],["]],Tabla157[[#This Row],[DESCRIPCION]],Tabla268[[#This Row],["]])</f>
        <v>"IDEAL PARA CAMA DE 1½ y 2 PLAZAS"</v>
      </c>
      <c r="X9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HOGAR/97.png"</v>
      </c>
      <c r="Y99" s="19">
        <v>145</v>
      </c>
      <c r="Z9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{"id":97,"name":" MOSQUITERO DE TULL","category":"HOGAR","price":200,"description":"IDEAL PARA CAMA DE 1½ y 2 PLAZAS","image":"images/06. HOGAR/97.png","demand":145},</v>
      </c>
      <c r="AA99" t="s">
        <v>16</v>
      </c>
    </row>
    <row r="100" spans="2:27" x14ac:dyDescent="0.3">
      <c r="B100" s="8">
        <v>98</v>
      </c>
      <c r="C100" t="s">
        <v>162</v>
      </c>
      <c r="D100" t="s">
        <v>79</v>
      </c>
      <c r="E100" t="s">
        <v>163</v>
      </c>
      <c r="F100" s="7">
        <v>200</v>
      </c>
      <c r="I100" s="16" t="s">
        <v>271</v>
      </c>
      <c r="J100" s="17" t="s">
        <v>270</v>
      </c>
      <c r="K100" s="16" t="s">
        <v>261</v>
      </c>
      <c r="L100" s="19">
        <f t="shared" si="1"/>
        <v>98</v>
      </c>
      <c r="M100" s="16" t="s">
        <v>17</v>
      </c>
      <c r="N100" s="17" t="s">
        <v>12</v>
      </c>
      <c r="O100" s="17" t="s">
        <v>11</v>
      </c>
      <c r="P100" s="17" t="s">
        <v>281</v>
      </c>
      <c r="Q100" s="17" t="s">
        <v>282</v>
      </c>
      <c r="R100" s="17" t="s">
        <v>15</v>
      </c>
      <c r="S100" s="17">
        <f>Tabla157[[#This Row],["id"]]</f>
        <v>98</v>
      </c>
      <c r="T100" s="17" t="str">
        <f>CONCATENATE(Tabla268[[#This Row],["]],Tabla157[[#This Row],[NOMBRE DEL PRODUCTO]],Tabla268[[#This Row],["]])</f>
        <v>"MASAJEADOR RELAX TONE"</v>
      </c>
      <c r="U100" s="17" t="str">
        <f>CONCATENATE(Tabla268[[#This Row],["]],Tabla157[[#This Row],[CATEGORIA]],Tabla268[[#This Row],["]])</f>
        <v>"CUIDADO PERSONAL"</v>
      </c>
      <c r="V100" s="17">
        <f>Tabla157[[#This Row],[PRECIO]]</f>
        <v>200</v>
      </c>
      <c r="W100" s="17" t="str">
        <f>CONCATENATE(Tabla268[[#This Row],["]],Tabla157[[#This Row],[DESCRIPCION]],Tabla268[[#This Row],["]])</f>
        <v>"ALIVIA TENSIONES Y CONTRACTURAS MUSCULARES"</v>
      </c>
      <c r="X10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CUIDADO_PERSONAL/98.png"</v>
      </c>
      <c r="Y100" s="17">
        <v>146</v>
      </c>
      <c r="Z10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{"id":98,"name":"MASAJEADOR RELAX TONE","category":"CUIDADO PERSONAL","price":200,"description":"ALIVIA TENSIONES Y CONTRACTURAS MUSCULARES","image":"images/03. CUIDADO_PERSONAL/98.png","demand":146},</v>
      </c>
      <c r="AA100" t="s">
        <v>16</v>
      </c>
    </row>
    <row r="101" spans="2:27" x14ac:dyDescent="0.3">
      <c r="B101" s="8">
        <v>99</v>
      </c>
      <c r="C101" t="s">
        <v>164</v>
      </c>
      <c r="D101" t="s">
        <v>21</v>
      </c>
      <c r="E101" t="s">
        <v>23</v>
      </c>
      <c r="F101" s="7">
        <v>200</v>
      </c>
      <c r="I101" s="18" t="s">
        <v>271</v>
      </c>
      <c r="J101" s="19" t="s">
        <v>270</v>
      </c>
      <c r="K101" s="18" t="s">
        <v>262</v>
      </c>
      <c r="L101" s="19">
        <f t="shared" si="1"/>
        <v>99</v>
      </c>
      <c r="M101" s="18" t="s">
        <v>17</v>
      </c>
      <c r="N101" s="19" t="s">
        <v>12</v>
      </c>
      <c r="O101" s="19" t="s">
        <v>11</v>
      </c>
      <c r="P101" s="19" t="s">
        <v>281</v>
      </c>
      <c r="Q101" s="19" t="s">
        <v>282</v>
      </c>
      <c r="R101" s="19" t="s">
        <v>15</v>
      </c>
      <c r="S101" s="19">
        <f>Tabla157[[#This Row],["id"]]</f>
        <v>99</v>
      </c>
      <c r="T101" s="19" t="str">
        <f>CONCATENATE(Tabla268[[#This Row],["]],Tabla157[[#This Row],[NOMBRE DEL PRODUCTO]],Tabla268[[#This Row],["]])</f>
        <v>" FOCO SOLAR PELOTA"</v>
      </c>
      <c r="U101" s="19" t="str">
        <f>CONCATENATE(Tabla268[[#This Row],["]],Tabla157[[#This Row],[CATEGORIA]],Tabla268[[#This Row],["]])</f>
        <v>"ELECTRONICOS"</v>
      </c>
      <c r="V101" s="19">
        <f>Tabla157[[#This Row],[PRECIO]]</f>
        <v>200</v>
      </c>
      <c r="W101" s="19" t="str">
        <f>CONCATENATE(Tabla268[[#This Row],["]],Tabla157[[#This Row],[DESCRIPCION]],Tabla268[[#This Row],["]])</f>
        <v>"PRESENTACION EN CAJA"</v>
      </c>
      <c r="X10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ELECTRONICOS/99.png"</v>
      </c>
      <c r="Y101" s="19">
        <v>147</v>
      </c>
      <c r="Z10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{"id":99,"name":" FOCO SOLAR PELOTA","category":"ELECTRONICOS","price":200,"description":"PRESENTACION EN CAJA","image":"images/04. ELECTRONICOS/99.png","demand":147},</v>
      </c>
      <c r="AA101" t="s">
        <v>16</v>
      </c>
    </row>
    <row r="102" spans="2:27" x14ac:dyDescent="0.3">
      <c r="B102" s="8">
        <v>100</v>
      </c>
      <c r="C102" t="s">
        <v>165</v>
      </c>
      <c r="D102" t="s">
        <v>21</v>
      </c>
      <c r="E102" t="s">
        <v>166</v>
      </c>
      <c r="F102" s="7">
        <v>200</v>
      </c>
      <c r="I102" s="16" t="s">
        <v>271</v>
      </c>
      <c r="J102" s="17" t="s">
        <v>270</v>
      </c>
      <c r="K102" s="16" t="s">
        <v>262</v>
      </c>
      <c r="L102" s="19">
        <f t="shared" si="1"/>
        <v>100</v>
      </c>
      <c r="M102" s="16" t="s">
        <v>17</v>
      </c>
      <c r="N102" s="17" t="s">
        <v>12</v>
      </c>
      <c r="O102" s="17" t="s">
        <v>11</v>
      </c>
      <c r="P102" s="17" t="s">
        <v>281</v>
      </c>
      <c r="Q102" s="17" t="s">
        <v>282</v>
      </c>
      <c r="R102" s="17" t="s">
        <v>15</v>
      </c>
      <c r="S102" s="17">
        <f>Tabla157[[#This Row],["id"]]</f>
        <v>100</v>
      </c>
      <c r="T102" s="17" t="str">
        <f>CONCATENATE(Tabla268[[#This Row],["]],Tabla157[[#This Row],[NOMBRE DEL PRODUCTO]],Tabla268[[#This Row],["]])</f>
        <v>"KIT DE 3 FOCOS LED"</v>
      </c>
      <c r="U102" s="17" t="str">
        <f>CONCATENATE(Tabla268[[#This Row],["]],Tabla157[[#This Row],[CATEGORIA]],Tabla268[[#This Row],["]])</f>
        <v>"ELECTRONICOS"</v>
      </c>
      <c r="V102" s="17">
        <f>Tabla157[[#This Row],[PRECIO]]</f>
        <v>200</v>
      </c>
      <c r="W102" s="17" t="str">
        <f>CONCATENATE(Tabla268[[#This Row],["]],Tabla157[[#This Row],[DESCRIPCION]],Tabla268[[#This Row],["]])</f>
        <v>"INCLUYE CONTROL"</v>
      </c>
      <c r="X10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ELECTRONICOS/100.png"</v>
      </c>
      <c r="Y102" s="17">
        <v>148</v>
      </c>
      <c r="Z10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{"id":100,"name":"KIT DE 3 FOCOS LED","category":"ELECTRONICOS","price":200,"description":"INCLUYE CONTROL","image":"images/04. ELECTRONICOS/100.png","demand":148},</v>
      </c>
      <c r="AA102" t="s">
        <v>16</v>
      </c>
    </row>
    <row r="103" spans="2:27" x14ac:dyDescent="0.3">
      <c r="B103" s="8">
        <v>101</v>
      </c>
      <c r="C103" t="s">
        <v>167</v>
      </c>
      <c r="D103" t="s">
        <v>21</v>
      </c>
      <c r="E103" t="s">
        <v>168</v>
      </c>
      <c r="F103" s="7">
        <v>200</v>
      </c>
      <c r="I103" s="18" t="s">
        <v>271</v>
      </c>
      <c r="J103" s="19" t="s">
        <v>270</v>
      </c>
      <c r="K103" s="18" t="s">
        <v>262</v>
      </c>
      <c r="L103" s="19">
        <f t="shared" si="1"/>
        <v>101</v>
      </c>
      <c r="M103" s="18" t="s">
        <v>17</v>
      </c>
      <c r="N103" s="19" t="s">
        <v>12</v>
      </c>
      <c r="O103" s="19" t="s">
        <v>11</v>
      </c>
      <c r="P103" s="19" t="s">
        <v>281</v>
      </c>
      <c r="Q103" s="19" t="s">
        <v>282</v>
      </c>
      <c r="R103" s="19" t="s">
        <v>15</v>
      </c>
      <c r="S103" s="19">
        <f>Tabla157[[#This Row],["id"]]</f>
        <v>101</v>
      </c>
      <c r="T103" s="19" t="str">
        <f>CONCATENATE(Tabla268[[#This Row],["]],Tabla157[[#This Row],[NOMBRE DEL PRODUCTO]],Tabla268[[#This Row],["]])</f>
        <v>"RAQUETA ELÉCTRICA MATA MOSQUITOS"</v>
      </c>
      <c r="U103" s="19" t="str">
        <f>CONCATENATE(Tabla268[[#This Row],["]],Tabla157[[#This Row],[CATEGORIA]],Tabla268[[#This Row],["]])</f>
        <v>"ELECTRONICOS"</v>
      </c>
      <c r="V103" s="19">
        <f>Tabla157[[#This Row],[PRECIO]]</f>
        <v>200</v>
      </c>
      <c r="W103" s="19" t="str">
        <f>CONCATENATE(Tabla268[[#This Row],["]],Tabla157[[#This Row],[DESCRIPCION]],Tabla268[[#This Row],["]])</f>
        <v>"IDEAL PARAMOSQUITOS Y ZANCUDOS VARIEDAD DE COLORES"</v>
      </c>
      <c r="X10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ELECTRONICOS/101.png"</v>
      </c>
      <c r="Y103" s="19">
        <v>149</v>
      </c>
      <c r="Z10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{"id":101,"name":"RAQUETA ELÉCTRICA MATA MOSQUITOS","category":"ELECTRONICOS","price":200,"description":"IDEAL PARAMOSQUITOS Y ZANCUDOS VARIEDAD DE COLORES","image":"images/04. ELECTRONICOS/101.png","demand":149},</v>
      </c>
      <c r="AA103" t="s">
        <v>16</v>
      </c>
    </row>
    <row r="104" spans="2:27" x14ac:dyDescent="0.3">
      <c r="B104" s="8">
        <v>102</v>
      </c>
      <c r="C104" t="s">
        <v>169</v>
      </c>
      <c r="D104" t="s">
        <v>170</v>
      </c>
      <c r="E104" t="s">
        <v>171</v>
      </c>
      <c r="F104" s="7">
        <v>200</v>
      </c>
      <c r="I104" s="16" t="s">
        <v>271</v>
      </c>
      <c r="J104" s="17" t="s">
        <v>270</v>
      </c>
      <c r="K104" s="16" t="s">
        <v>259</v>
      </c>
      <c r="L104" s="19">
        <f t="shared" si="1"/>
        <v>102</v>
      </c>
      <c r="M104" s="16" t="s">
        <v>17</v>
      </c>
      <c r="N104" s="17" t="s">
        <v>12</v>
      </c>
      <c r="O104" s="17" t="s">
        <v>11</v>
      </c>
      <c r="P104" s="17" t="s">
        <v>281</v>
      </c>
      <c r="Q104" s="17" t="s">
        <v>282</v>
      </c>
      <c r="R104" s="17" t="s">
        <v>15</v>
      </c>
      <c r="S104" s="17">
        <f>Tabla157[[#This Row],["id"]]</f>
        <v>102</v>
      </c>
      <c r="T104" s="17" t="str">
        <f>CONCATENATE(Tabla268[[#This Row],["]],Tabla157[[#This Row],[NOMBRE DEL PRODUCTO]],Tabla268[[#This Row],["]])</f>
        <v>"MORRAL ANTIR"</v>
      </c>
      <c r="U104" s="17" t="str">
        <f>CONCATENATE(Tabla268[[#This Row],["]],Tabla157[[#This Row],[CATEGORIA]],Tabla268[[#This Row],["]])</f>
        <v>"ACCESORIO PERSONAL"</v>
      </c>
      <c r="V104" s="17">
        <f>Tabla157[[#This Row],[PRECIO]]</f>
        <v>200</v>
      </c>
      <c r="W104" s="17" t="str">
        <f>CONCATENATE(Tabla268[[#This Row],["]],Tabla157[[#This Row],[DESCRIPCION]],Tabla268[[#This Row],["]])</f>
        <v>"IMPERMEABLE Y RESISTENTE"</v>
      </c>
      <c r="X10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"images/01. ACCESORIO_PERSONAL/102.png"</v>
      </c>
      <c r="Y104" s="17">
        <v>150</v>
      </c>
      <c r="Z10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{"id":102,"name":"MORRAL ANTIR","category":"ACCESORIO PERSONAL","price":200,"description":"IMPERMEABLE Y RESISTENTE","image":"images/01. ACCESORIO_PERSONAL/102.png","demand":150},</v>
      </c>
      <c r="AA104" t="s">
        <v>16</v>
      </c>
    </row>
    <row r="105" spans="2:27" x14ac:dyDescent="0.3">
      <c r="B105" s="8">
        <v>103</v>
      </c>
      <c r="C105" t="s">
        <v>172</v>
      </c>
      <c r="D105" t="s">
        <v>24</v>
      </c>
      <c r="E105" t="s">
        <v>23</v>
      </c>
      <c r="F105" s="7">
        <v>200</v>
      </c>
      <c r="I105" s="18" t="s">
        <v>271</v>
      </c>
      <c r="J105" s="19" t="s">
        <v>270</v>
      </c>
      <c r="K105" s="18" t="s">
        <v>264</v>
      </c>
      <c r="L105" s="19">
        <f t="shared" si="1"/>
        <v>103</v>
      </c>
      <c r="M105" s="18" t="s">
        <v>17</v>
      </c>
      <c r="N105" s="19" t="s">
        <v>12</v>
      </c>
      <c r="O105" s="19" t="s">
        <v>11</v>
      </c>
      <c r="P105" s="19" t="s">
        <v>281</v>
      </c>
      <c r="Q105" s="19" t="s">
        <v>282</v>
      </c>
      <c r="R105" s="19" t="s">
        <v>15</v>
      </c>
      <c r="S105" s="19">
        <f>Tabla157[[#This Row],["id"]]</f>
        <v>103</v>
      </c>
      <c r="T105" s="19" t="str">
        <f>CONCATENATE(Tabla268[[#This Row],["]],Tabla157[[#This Row],[NOMBRE DEL PRODUCTO]],Tabla268[[#This Row],["]])</f>
        <v>"ZAPATERO ACRÍLICO 6 NIVELES"</v>
      </c>
      <c r="U105" s="19" t="str">
        <f>CONCATENATE(Tabla268[[#This Row],["]],Tabla157[[#This Row],[CATEGORIA]],Tabla268[[#This Row],["]])</f>
        <v>"HOGAR"</v>
      </c>
      <c r="V105" s="19">
        <f>Tabla157[[#This Row],[PRECIO]]</f>
        <v>200</v>
      </c>
      <c r="W105" s="19" t="str">
        <f>CONCATENATE(Tabla268[[#This Row],["]],Tabla157[[#This Row],[DESCRIPCION]],Tabla268[[#This Row],["]])</f>
        <v>"PRESENTACION EN CAJA"</v>
      </c>
      <c r="X10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HOGAR/103.png"</v>
      </c>
      <c r="Y105" s="19">
        <v>151</v>
      </c>
      <c r="Z10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{"id":103,"name":"ZAPATERO ACRÍLICO 6 NIVELES","category":"HOGAR","price":200,"description":"PRESENTACION EN CAJA","image":"images/06. HOGAR/103.png","demand":151},</v>
      </c>
      <c r="AA105" t="s">
        <v>16</v>
      </c>
    </row>
    <row r="106" spans="2:27" x14ac:dyDescent="0.3">
      <c r="B106" s="8">
        <v>104</v>
      </c>
      <c r="C106" t="s">
        <v>173</v>
      </c>
      <c r="D106" t="s">
        <v>174</v>
      </c>
      <c r="E106" t="s">
        <v>175</v>
      </c>
      <c r="F106" s="7">
        <v>200</v>
      </c>
      <c r="I106" s="16" t="s">
        <v>271</v>
      </c>
      <c r="J106" s="17" t="s">
        <v>270</v>
      </c>
      <c r="K106" s="16" t="s">
        <v>266</v>
      </c>
      <c r="L106" s="19">
        <f t="shared" si="1"/>
        <v>104</v>
      </c>
      <c r="M106" s="16" t="s">
        <v>17</v>
      </c>
      <c r="N106" s="17" t="s">
        <v>12</v>
      </c>
      <c r="O106" s="17" t="s">
        <v>11</v>
      </c>
      <c r="P106" s="17" t="s">
        <v>281</v>
      </c>
      <c r="Q106" s="17" t="s">
        <v>282</v>
      </c>
      <c r="R106" s="17" t="s">
        <v>15</v>
      </c>
      <c r="S106" s="17">
        <f>Tabla157[[#This Row],["id"]]</f>
        <v>104</v>
      </c>
      <c r="T106" s="17" t="str">
        <f>CONCATENATE(Tabla268[[#This Row],["]],Tabla157[[#This Row],[NOMBRE DEL PRODUCTO]],Tabla268[[#This Row],["]])</f>
        <v>"SCOOTER CON LUCES PARA NIÑOS"</v>
      </c>
      <c r="U106" s="17" t="str">
        <f>CONCATENATE(Tabla268[[#This Row],["]],Tabla157[[#This Row],[CATEGORIA]],Tabla268[[#This Row],["]])</f>
        <v>"NIÑOS"</v>
      </c>
      <c r="V106" s="17">
        <f>Tabla157[[#This Row],[PRECIO]]</f>
        <v>200</v>
      </c>
      <c r="W106" s="17" t="str">
        <f>CONCATENATE(Tabla268[[#This Row],["]],Tabla157[[#This Row],[DESCRIPCION]],Tabla268[[#This Row],["]])</f>
        <v>"INCREIBLE Y DIVERTIDO SCOOTER CON LUCES RGB EN LAS RUEDAS"</v>
      </c>
      <c r="X10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NIÑOS/104.png"</v>
      </c>
      <c r="Y106" s="17">
        <v>152</v>
      </c>
      <c r="Z10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{"id":104,"name":"SCOOTER CON LUCES PARA NIÑOS","category":"NIÑOS","price":200,"description":"INCREIBLE Y DIVERTIDO SCOOTER CON LUCES RGB EN LAS RUEDAS","image":"images/08. NIÑOS/104.png","demand":152},</v>
      </c>
      <c r="AA106" t="s">
        <v>16</v>
      </c>
    </row>
    <row r="107" spans="2:27" x14ac:dyDescent="0.3">
      <c r="B107" s="8">
        <v>105</v>
      </c>
      <c r="C107" t="s">
        <v>176</v>
      </c>
      <c r="D107" t="s">
        <v>24</v>
      </c>
      <c r="E107" t="s">
        <v>177</v>
      </c>
      <c r="F107" s="7">
        <v>200</v>
      </c>
      <c r="I107" s="18" t="s">
        <v>271</v>
      </c>
      <c r="J107" s="19" t="s">
        <v>270</v>
      </c>
      <c r="K107" s="18" t="s">
        <v>264</v>
      </c>
      <c r="L107" s="19">
        <f t="shared" si="1"/>
        <v>105</v>
      </c>
      <c r="M107" s="18" t="s">
        <v>17</v>
      </c>
      <c r="N107" s="19" t="s">
        <v>12</v>
      </c>
      <c r="O107" s="19" t="s">
        <v>11</v>
      </c>
      <c r="P107" s="19" t="s">
        <v>281</v>
      </c>
      <c r="Q107" s="19" t="s">
        <v>282</v>
      </c>
      <c r="R107" s="19" t="s">
        <v>15</v>
      </c>
      <c r="S107" s="19">
        <f>Tabla157[[#This Row],["id"]]</f>
        <v>105</v>
      </c>
      <c r="T107" s="19" t="str">
        <f>CONCATENATE(Tabla268[[#This Row],["]],Tabla157[[#This Row],[NOMBRE DEL PRODUCTO]],Tabla268[[#This Row],["]])</f>
        <v>"RACK DE TV FIJO"</v>
      </c>
      <c r="U107" s="19" t="str">
        <f>CONCATENATE(Tabla268[[#This Row],["]],Tabla157[[#This Row],[CATEGORIA]],Tabla268[[#This Row],["]])</f>
        <v>"HOGAR"</v>
      </c>
      <c r="V107" s="19">
        <f>Tabla157[[#This Row],[PRECIO]]</f>
        <v>200</v>
      </c>
      <c r="W107" s="19" t="str">
        <f>CONCATENATE(Tabla268[[#This Row],["]],Tabla157[[#This Row],[DESCRIPCION]],Tabla268[[#This Row],["]])</f>
        <v>"MATERIAL: METAL RESISTENTE"</v>
      </c>
      <c r="X10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HOGAR/105.png"</v>
      </c>
      <c r="Y107" s="19">
        <v>153</v>
      </c>
      <c r="Z10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{"id":105,"name":"RACK DE TV FIJO","category":"HOGAR","price":200,"description":"MATERIAL: METAL RESISTENTE","image":"images/06. HOGAR/105.png","demand":153},</v>
      </c>
      <c r="AA107" t="s">
        <v>16</v>
      </c>
    </row>
    <row r="108" spans="2:27" s="11" customFormat="1" x14ac:dyDescent="0.3">
      <c r="B108" s="8">
        <v>106</v>
      </c>
      <c r="C108" s="11" t="s">
        <v>178</v>
      </c>
      <c r="D108" s="11" t="s">
        <v>21</v>
      </c>
      <c r="E108" s="11" t="s">
        <v>179</v>
      </c>
      <c r="F108" s="7">
        <v>200</v>
      </c>
      <c r="G108" s="15"/>
      <c r="H108" s="15"/>
      <c r="I108" s="16" t="s">
        <v>271</v>
      </c>
      <c r="J108" s="17" t="s">
        <v>270</v>
      </c>
      <c r="K108" s="16" t="s">
        <v>262</v>
      </c>
      <c r="L108" s="19">
        <f t="shared" si="1"/>
        <v>106</v>
      </c>
      <c r="M108" s="20" t="s">
        <v>17</v>
      </c>
      <c r="N108" s="17" t="s">
        <v>12</v>
      </c>
      <c r="O108" s="17" t="s">
        <v>11</v>
      </c>
      <c r="P108" s="17" t="s">
        <v>281</v>
      </c>
      <c r="Q108" s="17" t="s">
        <v>282</v>
      </c>
      <c r="R108" s="17" t="s">
        <v>15</v>
      </c>
      <c r="S108" s="17">
        <f>Tabla157[[#This Row],["id"]]</f>
        <v>106</v>
      </c>
      <c r="T108" s="17" t="str">
        <f>CONCATENATE(Tabla268[[#This Row],["]],Tabla157[[#This Row],[NOMBRE DEL PRODUCTO]],Tabla268[[#This Row],["]])</f>
        <v>"MINI PROYECTOR SMART"</v>
      </c>
      <c r="U108" s="17" t="str">
        <f>CONCATENATE(Tabla268[[#This Row],["]],Tabla157[[#This Row],[CATEGORIA]],Tabla268[[#This Row],["]])</f>
        <v>"ELECTRONICOS"</v>
      </c>
      <c r="V108" s="17">
        <f>Tabla157[[#This Row],[PRECIO]]</f>
        <v>200</v>
      </c>
      <c r="W108" s="17" t="str">
        <f>CONCATENATE(Tabla268[[#This Row],["]],Tabla157[[#This Row],[DESCRIPCION]],Tabla268[[#This Row],["]])</f>
        <v>"GIRA 180°, WIFI Y BLUETOOTH, RESOLUCIÓN DE 1280X720, CON ANDROID Y NETFLIX"</v>
      </c>
      <c r="X10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ELECTRONICOS/106.png"</v>
      </c>
      <c r="Y108" s="17">
        <v>200</v>
      </c>
      <c r="Z10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{"id":106,"name":"MINI PROYECTOR SMART","category":"ELECTRONICOS","price":200,"description":"GIRA 180°, WIFI Y BLUETOOTH, RESOLUCIÓN DE 1280X720, CON ANDROID Y NETFLIX","image":"images/04. ELECTRONICOS/106.png","demand":200},</v>
      </c>
      <c r="AA108" t="s">
        <v>16</v>
      </c>
    </row>
    <row r="109" spans="2:27" x14ac:dyDescent="0.3">
      <c r="B109" s="8">
        <v>107</v>
      </c>
      <c r="C109" t="s">
        <v>180</v>
      </c>
      <c r="D109" t="s">
        <v>79</v>
      </c>
      <c r="E109" s="12" t="s">
        <v>181</v>
      </c>
      <c r="F109" s="7">
        <v>200</v>
      </c>
      <c r="I109" s="18" t="s">
        <v>271</v>
      </c>
      <c r="J109" s="19" t="s">
        <v>270</v>
      </c>
      <c r="K109" s="18" t="s">
        <v>261</v>
      </c>
      <c r="L109" s="19">
        <f t="shared" si="1"/>
        <v>107</v>
      </c>
      <c r="M109" s="18" t="s">
        <v>17</v>
      </c>
      <c r="N109" s="19" t="s">
        <v>12</v>
      </c>
      <c r="O109" s="19" t="s">
        <v>11</v>
      </c>
      <c r="P109" s="19" t="s">
        <v>281</v>
      </c>
      <c r="Q109" s="19" t="s">
        <v>282</v>
      </c>
      <c r="R109" s="19" t="s">
        <v>15</v>
      </c>
      <c r="S109" s="19">
        <f>Tabla157[[#This Row],["id"]]</f>
        <v>107</v>
      </c>
      <c r="T109" s="19" t="str">
        <f>CONCATENATE(Tabla268[[#This Row],["]],Tabla157[[#This Row],[NOMBRE DEL PRODUCTO]],Tabla268[[#This Row],["]])</f>
        <v>"IRRIGADOR DENTAL"</v>
      </c>
      <c r="U109" s="19" t="str">
        <f>CONCATENATE(Tabla268[[#This Row],["]],Tabla157[[#This Row],[CATEGORIA]],Tabla268[[#This Row],["]])</f>
        <v>"CUIDADO PERSONAL"</v>
      </c>
      <c r="V109" s="19">
        <f>Tabla157[[#This Row],[PRECIO]]</f>
        <v>200</v>
      </c>
      <c r="W109" s="19" t="str">
        <f>CONCATENATE(Tabla268[[#This Row],["]],Tabla157[[#This Row],[DESCRIPCION]],Tabla268[[#This Row],["]])</f>
        <v>"TIEMPO DE TRABAJO: 4 horas"</v>
      </c>
      <c r="X10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CUIDADO_PERSONAL/107.png"</v>
      </c>
      <c r="Y109" s="19">
        <v>80</v>
      </c>
      <c r="Z10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{"id":107,"name":"IRRIGADOR DENTAL","category":"CUIDADO PERSONAL","price":200,"description":"TIEMPO DE TRABAJO: 4 horas","image":"images/03. CUIDADO_PERSONAL/107.png","demand":80},</v>
      </c>
      <c r="AA109" t="s">
        <v>16</v>
      </c>
    </row>
    <row r="110" spans="2:27" x14ac:dyDescent="0.3">
      <c r="B110" s="8">
        <v>108</v>
      </c>
      <c r="C110" t="s">
        <v>182</v>
      </c>
      <c r="D110" t="s">
        <v>96</v>
      </c>
      <c r="E110" t="s">
        <v>183</v>
      </c>
      <c r="F110" s="7">
        <v>200</v>
      </c>
      <c r="I110" s="16" t="s">
        <v>271</v>
      </c>
      <c r="J110" s="17" t="s">
        <v>270</v>
      </c>
      <c r="K110" s="16" t="s">
        <v>263</v>
      </c>
      <c r="L110" s="19">
        <f t="shared" si="1"/>
        <v>108</v>
      </c>
      <c r="M110" s="16" t="s">
        <v>17</v>
      </c>
      <c r="N110" s="17" t="s">
        <v>12</v>
      </c>
      <c r="O110" s="17" t="s">
        <v>11</v>
      </c>
      <c r="P110" s="17" t="s">
        <v>281</v>
      </c>
      <c r="Q110" s="17" t="s">
        <v>282</v>
      </c>
      <c r="R110" s="17" t="s">
        <v>15</v>
      </c>
      <c r="S110" s="17">
        <f>Tabla157[[#This Row],["id"]]</f>
        <v>108</v>
      </c>
      <c r="T110" s="17" t="str">
        <f>CONCATENATE(Tabla268[[#This Row],["]],Tabla157[[#This Row],[NOMBRE DEL PRODUCTO]],Tabla268[[#This Row],["]])</f>
        <v>"SET DE HERRAMIENTAS DE 40 PCS"</v>
      </c>
      <c r="U110" s="17" t="str">
        <f>CONCATENATE(Tabla268[[#This Row],["]],Tabla157[[#This Row],[CATEGORIA]],Tabla268[[#This Row],["]])</f>
        <v>"HERRAMIENTAS"</v>
      </c>
      <c r="V110" s="17">
        <f>Tabla157[[#This Row],[PRECIO]]</f>
        <v>200</v>
      </c>
      <c r="W110" s="17" t="str">
        <f>CONCATENATE(Tabla268[[#This Row],["]],Tabla157[[#This Row],[DESCRIPCION]],Tabla268[[#This Row],["]])</f>
        <v>"KIT DE 40 PIEZAS"</v>
      </c>
      <c r="X11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HERRAMIENTAS/108.png"</v>
      </c>
      <c r="Y110" s="17">
        <v>81</v>
      </c>
      <c r="Z11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{"id":108,"name":"SET DE HERRAMIENTAS DE 40 PCS","category":"HERRAMIENTAS","price":200,"description":"KIT DE 40 PIEZAS","image":"images/05. HERRAMIENTAS/108.png","demand":81},</v>
      </c>
      <c r="AA110" t="s">
        <v>16</v>
      </c>
    </row>
    <row r="111" spans="2:27" x14ac:dyDescent="0.3">
      <c r="B111" s="8">
        <v>109</v>
      </c>
      <c r="C111" t="s">
        <v>184</v>
      </c>
      <c r="D111" t="s">
        <v>21</v>
      </c>
      <c r="E111" t="s">
        <v>185</v>
      </c>
      <c r="F111" s="7">
        <v>200</v>
      </c>
      <c r="I111" s="18" t="s">
        <v>271</v>
      </c>
      <c r="J111" s="19" t="s">
        <v>270</v>
      </c>
      <c r="K111" s="18" t="s">
        <v>262</v>
      </c>
      <c r="L111" s="19">
        <f t="shared" si="1"/>
        <v>109</v>
      </c>
      <c r="M111" s="18" t="s">
        <v>17</v>
      </c>
      <c r="N111" s="19" t="s">
        <v>12</v>
      </c>
      <c r="O111" s="19" t="s">
        <v>11</v>
      </c>
      <c r="P111" s="19" t="s">
        <v>281</v>
      </c>
      <c r="Q111" s="19" t="s">
        <v>282</v>
      </c>
      <c r="R111" s="19" t="s">
        <v>15</v>
      </c>
      <c r="S111" s="19">
        <f>Tabla157[[#This Row],["id"]]</f>
        <v>109</v>
      </c>
      <c r="T111" s="19" t="str">
        <f>CONCATENATE(Tabla268[[#This Row],["]],Tabla157[[#This Row],[NOMBRE DEL PRODUCTO]],Tabla268[[#This Row],["]])</f>
        <v>"PARCHE MASAJEADOR MARIPOSA"</v>
      </c>
      <c r="U111" s="19" t="str">
        <f>CONCATENATE(Tabla268[[#This Row],["]],Tabla157[[#This Row],[CATEGORIA]],Tabla268[[#This Row],["]])</f>
        <v>"ELECTRONICOS"</v>
      </c>
      <c r="V111" s="19">
        <f>Tabla157[[#This Row],[PRECIO]]</f>
        <v>200</v>
      </c>
      <c r="W111" s="19" t="str">
        <f>CONCATENATE(Tabla268[[#This Row],["]],Tabla157[[#This Row],[DESCRIPCION]],Tabla268[[#This Row],["]])</f>
        <v>"AYUDA A RELAJAR LOS MÚSCULOS Y REDUCIR EL DOLOR. IDEAL PARA: CUELLO, ESPALDA Y CINTURA"</v>
      </c>
      <c r="X11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ELECTRONICOS/109.png"</v>
      </c>
      <c r="Y111" s="19">
        <v>82</v>
      </c>
      <c r="Z11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{"id":109,"name":"PARCHE MASAJEADOR MARIPOSA","category":"ELECTRONICOS","price":200,"description":"AYUDA A RELAJAR LOS MÚSCULOS Y REDUCIR EL DOLOR. IDEAL PARA: CUELLO, ESPALDA Y CINTURA","image":"images/04. ELECTRONICOS/109.png","demand":82},</v>
      </c>
      <c r="AA111" t="s">
        <v>16</v>
      </c>
    </row>
    <row r="112" spans="2:27" x14ac:dyDescent="0.3">
      <c r="B112" s="8">
        <v>110</v>
      </c>
      <c r="C112" t="s">
        <v>186</v>
      </c>
      <c r="D112" t="s">
        <v>24</v>
      </c>
      <c r="E112" t="s">
        <v>187</v>
      </c>
      <c r="F112" s="7">
        <v>200</v>
      </c>
      <c r="I112" s="16" t="s">
        <v>271</v>
      </c>
      <c r="J112" s="17" t="s">
        <v>270</v>
      </c>
      <c r="K112" s="16" t="s">
        <v>264</v>
      </c>
      <c r="L112" s="19">
        <f t="shared" si="1"/>
        <v>110</v>
      </c>
      <c r="M112" s="16" t="s">
        <v>17</v>
      </c>
      <c r="N112" s="17" t="s">
        <v>12</v>
      </c>
      <c r="O112" s="17" t="s">
        <v>11</v>
      </c>
      <c r="P112" s="17" t="s">
        <v>281</v>
      </c>
      <c r="Q112" s="17" t="s">
        <v>282</v>
      </c>
      <c r="R112" s="17" t="s">
        <v>15</v>
      </c>
      <c r="S112" s="17">
        <f>Tabla157[[#This Row],["id"]]</f>
        <v>110</v>
      </c>
      <c r="T112" s="17" t="str">
        <f>CONCATENATE(Tabla268[[#This Row],["]],Tabla157[[#This Row],[NOMBRE DEL PRODUCTO]],Tabla268[[#This Row],["]])</f>
        <v>"CAÑO CALENTADOR ELÉCTRICO"</v>
      </c>
      <c r="U112" s="17" t="str">
        <f>CONCATENATE(Tabla268[[#This Row],["]],Tabla157[[#This Row],[CATEGORIA]],Tabla268[[#This Row],["]])</f>
        <v>"HOGAR"</v>
      </c>
      <c r="V112" s="17">
        <f>Tabla157[[#This Row],[PRECIO]]</f>
        <v>200</v>
      </c>
      <c r="W112" s="17" t="str">
        <f>CONCATENATE(Tabla268[[#This Row],["]],Tabla157[[#This Row],[DESCRIPCION]],Tabla268[[#This Row],["]])</f>
        <v>"MUY FACIL DE INSTALAR"</v>
      </c>
      <c r="X11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HOGAR/110.png"</v>
      </c>
      <c r="Y112" s="17">
        <v>83</v>
      </c>
      <c r="Z11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{"id":110,"name":"CAÑO CALENTADOR ELÉCTRICO","category":"HOGAR","price":200,"description":"MUY FACIL DE INSTALAR","image":"images/06. HOGAR/110.png","demand":83},</v>
      </c>
      <c r="AA112" t="s">
        <v>16</v>
      </c>
    </row>
    <row r="113" spans="2:27" x14ac:dyDescent="0.3">
      <c r="B113" s="8">
        <v>111</v>
      </c>
      <c r="C113" t="s">
        <v>188</v>
      </c>
      <c r="D113" t="s">
        <v>24</v>
      </c>
      <c r="E113" t="s">
        <v>189</v>
      </c>
      <c r="F113" s="7">
        <v>200</v>
      </c>
      <c r="I113" s="18" t="s">
        <v>271</v>
      </c>
      <c r="J113" s="19" t="s">
        <v>270</v>
      </c>
      <c r="K113" s="18" t="s">
        <v>264</v>
      </c>
      <c r="L113" s="19">
        <f t="shared" si="1"/>
        <v>111</v>
      </c>
      <c r="M113" s="18" t="s">
        <v>17</v>
      </c>
      <c r="N113" s="19" t="s">
        <v>12</v>
      </c>
      <c r="O113" s="19" t="s">
        <v>11</v>
      </c>
      <c r="P113" s="19" t="s">
        <v>281</v>
      </c>
      <c r="Q113" s="19" t="s">
        <v>282</v>
      </c>
      <c r="R113" s="19" t="s">
        <v>15</v>
      </c>
      <c r="S113" s="19">
        <f>Tabla157[[#This Row],["id"]]</f>
        <v>111</v>
      </c>
      <c r="T113" s="19" t="str">
        <f>CONCATENATE(Tabla268[[#This Row],["]],Tabla157[[#This Row],[NOMBRE DEL PRODUCTO]],Tabla268[[#This Row],["]])</f>
        <v>"ROPERO DOS CUERPOS"</v>
      </c>
      <c r="U113" s="19" t="str">
        <f>CONCATENATE(Tabla268[[#This Row],["]],Tabla157[[#This Row],[CATEGORIA]],Tabla268[[#This Row],["]])</f>
        <v>"HOGAR"</v>
      </c>
      <c r="V113" s="19">
        <f>Tabla157[[#This Row],[PRECIO]]</f>
        <v>200</v>
      </c>
      <c r="W113" s="19" t="str">
        <f>CONCATENATE(Tabla268[[#This Row],["]],Tabla157[[#This Row],[DESCRIPCION]],Tabla268[[#This Row],["]])</f>
        <v>"DE FÁCIL INSTALACIÓN"</v>
      </c>
      <c r="X11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HOGAR/111.png"</v>
      </c>
      <c r="Y113" s="19">
        <v>84</v>
      </c>
      <c r="Z11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{"id":111,"name":"ROPERO DOS CUERPOS","category":"HOGAR","price":200,"description":"DE FÁCIL INSTALACIÓN","image":"images/06. HOGAR/111.png","demand":84},</v>
      </c>
      <c r="AA113" t="s">
        <v>16</v>
      </c>
    </row>
    <row r="114" spans="2:27" x14ac:dyDescent="0.3">
      <c r="B114" s="8">
        <v>112</v>
      </c>
      <c r="C114" t="s">
        <v>190</v>
      </c>
      <c r="D114" t="s">
        <v>96</v>
      </c>
      <c r="E114" t="s">
        <v>191</v>
      </c>
      <c r="F114" s="7">
        <v>200</v>
      </c>
      <c r="I114" s="16" t="s">
        <v>271</v>
      </c>
      <c r="J114" s="17" t="s">
        <v>270</v>
      </c>
      <c r="K114" s="16" t="s">
        <v>263</v>
      </c>
      <c r="L114" s="19">
        <f t="shared" si="1"/>
        <v>112</v>
      </c>
      <c r="M114" s="16" t="s">
        <v>17</v>
      </c>
      <c r="N114" s="17" t="s">
        <v>12</v>
      </c>
      <c r="O114" s="17" t="s">
        <v>11</v>
      </c>
      <c r="P114" s="17" t="s">
        <v>281</v>
      </c>
      <c r="Q114" s="17" t="s">
        <v>282</v>
      </c>
      <c r="R114" s="17" t="s">
        <v>15</v>
      </c>
      <c r="S114" s="17">
        <f>Tabla157[[#This Row],["id"]]</f>
        <v>112</v>
      </c>
      <c r="T114" s="17" t="str">
        <f>CONCATENATE(Tabla268[[#This Row],["]],Tabla157[[#This Row],[NOMBRE DEL PRODUCTO]],Tabla268[[#This Row],["]])</f>
        <v>"SIERRA ELÉCTRICA INALÁMBRICA 24V"</v>
      </c>
      <c r="U114" s="17" t="str">
        <f>CONCATENATE(Tabla268[[#This Row],["]],Tabla157[[#This Row],[CATEGORIA]],Tabla268[[#This Row],["]])</f>
        <v>"HERRAMIENTAS"</v>
      </c>
      <c r="V114" s="17">
        <f>Tabla157[[#This Row],[PRECIO]]</f>
        <v>200</v>
      </c>
      <c r="W114" s="17" t="str">
        <f>CONCATENATE(Tabla268[[#This Row],["]],Tabla157[[#This Row],[DESCRIPCION]],Tabla268[[#This Row],["]])</f>
        <v>"RECARGABLE PORTÁTIL"</v>
      </c>
      <c r="X11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HERRAMIENTAS/112.png"</v>
      </c>
      <c r="Y114" s="17">
        <v>85</v>
      </c>
      <c r="Z11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{"id":112,"name":"SIERRA ELÉCTRICA INALÁMBRICA 24V","category":"HERRAMIENTAS","price":200,"description":"RECARGABLE PORTÁTIL","image":"images/05. HERRAMIENTAS/112.png","demand":85},</v>
      </c>
      <c r="AA114" t="s">
        <v>16</v>
      </c>
    </row>
    <row r="115" spans="2:27" x14ac:dyDescent="0.3">
      <c r="B115" s="8">
        <v>113</v>
      </c>
      <c r="C115" t="s">
        <v>192</v>
      </c>
      <c r="D115" t="s">
        <v>24</v>
      </c>
      <c r="E115" t="s">
        <v>82</v>
      </c>
      <c r="F115" s="7">
        <v>200</v>
      </c>
      <c r="I115" s="18" t="s">
        <v>271</v>
      </c>
      <c r="J115" s="19" t="s">
        <v>270</v>
      </c>
      <c r="K115" s="18" t="s">
        <v>264</v>
      </c>
      <c r="L115" s="19">
        <f t="shared" si="1"/>
        <v>113</v>
      </c>
      <c r="M115" s="18" t="s">
        <v>17</v>
      </c>
      <c r="N115" s="19" t="s">
        <v>12</v>
      </c>
      <c r="O115" s="19" t="s">
        <v>11</v>
      </c>
      <c r="P115" s="19" t="s">
        <v>281</v>
      </c>
      <c r="Q115" s="19" t="s">
        <v>282</v>
      </c>
      <c r="R115" s="19" t="s">
        <v>15</v>
      </c>
      <c r="S115" s="19">
        <f>Tabla157[[#This Row],["id"]]</f>
        <v>113</v>
      </c>
      <c r="T115" s="19" t="str">
        <f>CONCATENATE(Tabla268[[#This Row],["]],Tabla157[[#This Row],[NOMBRE DEL PRODUCTO]],Tabla268[[#This Row],["]])</f>
        <v>"BURLETE PARA PUERTA"</v>
      </c>
      <c r="U115" s="19" t="str">
        <f>CONCATENATE(Tabla268[[#This Row],["]],Tabla157[[#This Row],[CATEGORIA]],Tabla268[[#This Row],["]])</f>
        <v>"HOGAR"</v>
      </c>
      <c r="V115" s="19">
        <f>Tabla157[[#This Row],[PRECIO]]</f>
        <v>200</v>
      </c>
      <c r="W115" s="19" t="str">
        <f>CONCATENATE(Tabla268[[#This Row],["]],Tabla157[[#This Row],[DESCRIPCION]],Tabla268[[#This Row],["]])</f>
        <v>"COLORES VARIADOS"</v>
      </c>
      <c r="X11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HOGAR/113.png"</v>
      </c>
      <c r="Y115" s="19">
        <v>86</v>
      </c>
      <c r="Z11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{"id":113,"name":"BURLETE PARA PUERTA","category":"HOGAR","price":200,"description":"COLORES VARIADOS","image":"images/06. HOGAR/113.png","demand":86},</v>
      </c>
      <c r="AA115" t="s">
        <v>16</v>
      </c>
    </row>
    <row r="116" spans="2:27" x14ac:dyDescent="0.3">
      <c r="B116" s="8">
        <v>114</v>
      </c>
      <c r="C116" t="s">
        <v>193</v>
      </c>
      <c r="D116" t="s">
        <v>79</v>
      </c>
      <c r="E116" t="s">
        <v>194</v>
      </c>
      <c r="F116" s="7">
        <v>200</v>
      </c>
      <c r="I116" s="16" t="s">
        <v>271</v>
      </c>
      <c r="J116" s="17" t="s">
        <v>270</v>
      </c>
      <c r="K116" s="16" t="s">
        <v>261</v>
      </c>
      <c r="L116" s="19">
        <f t="shared" si="1"/>
        <v>114</v>
      </c>
      <c r="M116" s="16" t="s">
        <v>17</v>
      </c>
      <c r="N116" s="17" t="s">
        <v>12</v>
      </c>
      <c r="O116" s="17" t="s">
        <v>11</v>
      </c>
      <c r="P116" s="17" t="s">
        <v>281</v>
      </c>
      <c r="Q116" s="17" t="s">
        <v>282</v>
      </c>
      <c r="R116" s="17" t="s">
        <v>15</v>
      </c>
      <c r="S116" s="17">
        <f>Tabla157[[#This Row],["id"]]</f>
        <v>114</v>
      </c>
      <c r="T116" s="17" t="str">
        <f>CONCATENATE(Tabla268[[#This Row],["]],Tabla157[[#This Row],[NOMBRE DEL PRODUCTO]],Tabla268[[#This Row],["]])</f>
        <v>"CORRECTOR DE POSTURA CON VARILLAS"</v>
      </c>
      <c r="U116" s="17" t="str">
        <f>CONCATENATE(Tabla268[[#This Row],["]],Tabla157[[#This Row],[CATEGORIA]],Tabla268[[#This Row],["]])</f>
        <v>"CUIDADO PERSONAL"</v>
      </c>
      <c r="V116" s="17">
        <f>Tabla157[[#This Row],[PRECIO]]</f>
        <v>200</v>
      </c>
      <c r="W116" s="17" t="str">
        <f>CONCATENATE(Tabla268[[#This Row],["]],Tabla157[[#This Row],[DESCRIPCION]],Tabla268[[#This Row],["]])</f>
        <v>"TALLAS:L-XL- XXL -XXXL"</v>
      </c>
      <c r="X11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CUIDADO_PERSONAL/114.png"</v>
      </c>
      <c r="Y116" s="17">
        <v>87</v>
      </c>
      <c r="Z11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{"id":114,"name":"CORRECTOR DE POSTURA CON VARILLAS","category":"CUIDADO PERSONAL","price":200,"description":"TALLAS:L-XL- XXL -XXXL","image":"images/03. CUIDADO_PERSONAL/114.png","demand":87},</v>
      </c>
      <c r="AA116" t="s">
        <v>16</v>
      </c>
    </row>
    <row r="117" spans="2:27" x14ac:dyDescent="0.3">
      <c r="B117" s="8">
        <v>115</v>
      </c>
      <c r="C117" t="s">
        <v>195</v>
      </c>
      <c r="D117" t="s">
        <v>79</v>
      </c>
      <c r="E117" t="s">
        <v>196</v>
      </c>
      <c r="F117" s="7">
        <v>200</v>
      </c>
      <c r="I117" s="18" t="s">
        <v>271</v>
      </c>
      <c r="J117" s="19" t="s">
        <v>270</v>
      </c>
      <c r="K117" s="18" t="s">
        <v>261</v>
      </c>
      <c r="L117" s="19">
        <f t="shared" si="1"/>
        <v>115</v>
      </c>
      <c r="M117" s="18" t="s">
        <v>17</v>
      </c>
      <c r="N117" s="19" t="s">
        <v>12</v>
      </c>
      <c r="O117" s="19" t="s">
        <v>11</v>
      </c>
      <c r="P117" s="19" t="s">
        <v>281</v>
      </c>
      <c r="Q117" s="19" t="s">
        <v>282</v>
      </c>
      <c r="R117" s="19" t="s">
        <v>15</v>
      </c>
      <c r="S117" s="19">
        <f>Tabla157[[#This Row],["id"]]</f>
        <v>115</v>
      </c>
      <c r="T117" s="19" t="str">
        <f>CONCATENATE(Tabla268[[#This Row],["]],Tabla157[[#This Row],[NOMBRE DEL PRODUCTO]],Tabla268[[#This Row],["]])</f>
        <v>"ALMOHADA GEL VISCOELÁSTICA "</v>
      </c>
      <c r="U117" s="19" t="str">
        <f>CONCATENATE(Tabla268[[#This Row],["]],Tabla157[[#This Row],[CATEGORIA]],Tabla268[[#This Row],["]])</f>
        <v>"CUIDADO PERSONAL"</v>
      </c>
      <c r="V117" s="19">
        <f>Tabla157[[#This Row],[PRECIO]]</f>
        <v>200</v>
      </c>
      <c r="W117" s="19" t="str">
        <f>CONCATENATE(Tabla268[[#This Row],["]],Tabla157[[#This Row],[DESCRIPCION]],Tabla268[[#This Row],["]])</f>
        <v>"MUY RELAJANTE"</v>
      </c>
      <c r="X11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CUIDADO_PERSONAL/115.png"</v>
      </c>
      <c r="Y117" s="19">
        <v>88</v>
      </c>
      <c r="Z11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{"id":115,"name":"ALMOHADA GEL VISCOELÁSTICA ","category":"CUIDADO PERSONAL","price":200,"description":"MUY RELAJANTE","image":"images/03. CUIDADO_PERSONAL/115.png","demand":88},</v>
      </c>
      <c r="AA117" t="s">
        <v>16</v>
      </c>
    </row>
    <row r="118" spans="2:27" x14ac:dyDescent="0.3">
      <c r="B118" s="8">
        <v>116</v>
      </c>
      <c r="C118" t="s">
        <v>197</v>
      </c>
      <c r="D118" t="s">
        <v>127</v>
      </c>
      <c r="E118" t="s">
        <v>198</v>
      </c>
      <c r="F118" s="7">
        <v>200</v>
      </c>
      <c r="I118" s="16" t="s">
        <v>271</v>
      </c>
      <c r="J118" s="17" t="s">
        <v>270</v>
      </c>
      <c r="K118" s="16" t="s">
        <v>260</v>
      </c>
      <c r="L118" s="19">
        <f t="shared" si="1"/>
        <v>116</v>
      </c>
      <c r="M118" s="16" t="s">
        <v>17</v>
      </c>
      <c r="N118" s="17" t="s">
        <v>12</v>
      </c>
      <c r="O118" s="17" t="s">
        <v>11</v>
      </c>
      <c r="P118" s="17" t="s">
        <v>281</v>
      </c>
      <c r="Q118" s="17" t="s">
        <v>282</v>
      </c>
      <c r="R118" s="17" t="s">
        <v>15</v>
      </c>
      <c r="S118" s="17">
        <f>Tabla157[[#This Row],["id"]]</f>
        <v>116</v>
      </c>
      <c r="T118" s="17" t="str">
        <f>CONCATENATE(Tabla268[[#This Row],["]],Tabla157[[#This Row],[NOMBRE DEL PRODUCTO]],Tabla268[[#This Row],["]])</f>
        <v>"SUPER ASPIRADORA PARA AUTO"</v>
      </c>
      <c r="U118" s="17" t="str">
        <f>CONCATENATE(Tabla268[[#This Row],["]],Tabla157[[#This Row],[CATEGORIA]],Tabla268[[#This Row],["]])</f>
        <v>"ACCESORIOS VEHICULOS"</v>
      </c>
      <c r="V118" s="17">
        <f>Tabla157[[#This Row],[PRECIO]]</f>
        <v>200</v>
      </c>
      <c r="W118" s="17" t="str">
        <f>CONCATENATE(Tabla268[[#This Row],["]],Tabla157[[#This Row],[DESCRIPCION]],Tabla268[[#This Row],["]])</f>
        <v>"MEDIDA: 38CM"</v>
      </c>
      <c r="X11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ACESORIOS_VEHICULOS/116.png"</v>
      </c>
      <c r="Y118" s="17">
        <v>89</v>
      </c>
      <c r="Z11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{"id":116,"name":"SUPER ASPIRADORA PARA AUTO","category":"ACCESORIOS VEHICULOS","price":200,"description":"MEDIDA: 38CM","image":"images/02. ACESORIOS_VEHICULOS/116.png","demand":89},</v>
      </c>
      <c r="AA118" t="s">
        <v>16</v>
      </c>
    </row>
    <row r="119" spans="2:27" x14ac:dyDescent="0.3">
      <c r="B119" s="8">
        <v>117</v>
      </c>
      <c r="C119" t="s">
        <v>199</v>
      </c>
      <c r="D119" t="s">
        <v>79</v>
      </c>
      <c r="E119" t="s">
        <v>200</v>
      </c>
      <c r="F119" s="7">
        <v>200</v>
      </c>
      <c r="I119" s="18" t="s">
        <v>271</v>
      </c>
      <c r="J119" s="19" t="s">
        <v>270</v>
      </c>
      <c r="K119" s="18" t="s">
        <v>261</v>
      </c>
      <c r="L119" s="19">
        <f t="shared" si="1"/>
        <v>117</v>
      </c>
      <c r="M119" s="18" t="s">
        <v>17</v>
      </c>
      <c r="N119" s="19" t="s">
        <v>12</v>
      </c>
      <c r="O119" s="19" t="s">
        <v>11</v>
      </c>
      <c r="P119" s="19" t="s">
        <v>281</v>
      </c>
      <c r="Q119" s="19" t="s">
        <v>282</v>
      </c>
      <c r="R119" s="19" t="s">
        <v>15</v>
      </c>
      <c r="S119" s="19">
        <f>Tabla157[[#This Row],["id"]]</f>
        <v>117</v>
      </c>
      <c r="T119" s="19" t="str">
        <f>CONCATENATE(Tabla268[[#This Row],["]],Tabla157[[#This Row],[NOMBRE DEL PRODUCTO]],Tabla268[[#This Row],["]])</f>
        <v>"SHAMPOO TINTE COLORANTE"</v>
      </c>
      <c r="U119" s="19" t="str">
        <f>CONCATENATE(Tabla268[[#This Row],["]],Tabla157[[#This Row],[CATEGORIA]],Tabla268[[#This Row],["]])</f>
        <v>"CUIDADO PERSONAL"</v>
      </c>
      <c r="V119" s="19">
        <f>Tabla157[[#This Row],[PRECIO]]</f>
        <v>200</v>
      </c>
      <c r="W119" s="19" t="str">
        <f>CONCATENATE(Tabla268[[#This Row],["]],Tabla157[[#This Row],[DESCRIPCION]],Tabla268[[#This Row],["]])</f>
        <v>"DIVERSOS COLORES"</v>
      </c>
      <c r="X11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CUIDADO_PERSONAL/117.png"</v>
      </c>
      <c r="Y119" s="19">
        <v>90</v>
      </c>
      <c r="Z11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{"id":117,"name":"SHAMPOO TINTE COLORANTE","category":"CUIDADO PERSONAL","price":200,"description":"DIVERSOS COLORES","image":"images/03. CUIDADO_PERSONAL/117.png","demand":90},</v>
      </c>
      <c r="AA119" t="s">
        <v>16</v>
      </c>
    </row>
    <row r="120" spans="2:27" x14ac:dyDescent="0.3">
      <c r="B120" s="8">
        <v>118</v>
      </c>
      <c r="C120" t="s">
        <v>201</v>
      </c>
      <c r="D120" t="s">
        <v>24</v>
      </c>
      <c r="E120" t="s">
        <v>202</v>
      </c>
      <c r="F120" s="7">
        <v>200</v>
      </c>
      <c r="I120" s="16" t="s">
        <v>271</v>
      </c>
      <c r="J120" s="17" t="s">
        <v>270</v>
      </c>
      <c r="K120" s="16" t="s">
        <v>264</v>
      </c>
      <c r="L120" s="19">
        <f t="shared" si="1"/>
        <v>118</v>
      </c>
      <c r="M120" s="16" t="s">
        <v>17</v>
      </c>
      <c r="N120" s="17" t="s">
        <v>12</v>
      </c>
      <c r="O120" s="17" t="s">
        <v>11</v>
      </c>
      <c r="P120" s="17" t="s">
        <v>281</v>
      </c>
      <c r="Q120" s="17" t="s">
        <v>282</v>
      </c>
      <c r="R120" s="17" t="s">
        <v>15</v>
      </c>
      <c r="S120" s="17">
        <f>Tabla157[[#This Row],["id"]]</f>
        <v>118</v>
      </c>
      <c r="T120" s="17" t="str">
        <f>CONCATENATE(Tabla268[[#This Row],["]],Tabla157[[#This Row],[NOMBRE DEL PRODUCTO]],Tabla268[[#This Row],["]])</f>
        <v>"ENCENDEDOR DE COCINA"</v>
      </c>
      <c r="U120" s="17" t="str">
        <f>CONCATENATE(Tabla268[[#This Row],["]],Tabla157[[#This Row],[CATEGORIA]],Tabla268[[#This Row],["]])</f>
        <v>"HOGAR"</v>
      </c>
      <c r="V120" s="17">
        <f>Tabla157[[#This Row],[PRECIO]]</f>
        <v>200</v>
      </c>
      <c r="W120" s="17" t="str">
        <f>CONCATENATE(Tabla268[[#This Row],["]],Tabla157[[#This Row],[DESCRIPCION]],Tabla268[[#This Row],["]])</f>
        <v>"RECARGABLE FLEXIBLE"</v>
      </c>
      <c r="X12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HOGAR/118.png"</v>
      </c>
      <c r="Y120" s="17">
        <v>91</v>
      </c>
      <c r="Z12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{"id":118,"name":"ENCENDEDOR DE COCINA","category":"HOGAR","price":200,"description":"RECARGABLE FLEXIBLE","image":"images/06. HOGAR/118.png","demand":91},</v>
      </c>
      <c r="AA120" t="s">
        <v>16</v>
      </c>
    </row>
    <row r="121" spans="2:27" x14ac:dyDescent="0.3">
      <c r="B121" s="8">
        <v>119</v>
      </c>
      <c r="C121" t="s">
        <v>203</v>
      </c>
      <c r="D121" t="s">
        <v>24</v>
      </c>
      <c r="E121" t="s">
        <v>23</v>
      </c>
      <c r="F121" s="7">
        <v>200</v>
      </c>
      <c r="I121" s="18" t="s">
        <v>271</v>
      </c>
      <c r="J121" s="19" t="s">
        <v>270</v>
      </c>
      <c r="K121" s="18" t="s">
        <v>264</v>
      </c>
      <c r="L121" s="19">
        <f t="shared" si="1"/>
        <v>119</v>
      </c>
      <c r="M121" s="18" t="s">
        <v>17</v>
      </c>
      <c r="N121" s="19" t="s">
        <v>12</v>
      </c>
      <c r="O121" s="19" t="s">
        <v>11</v>
      </c>
      <c r="P121" s="19" t="s">
        <v>281</v>
      </c>
      <c r="Q121" s="19" t="s">
        <v>282</v>
      </c>
      <c r="R121" s="19" t="s">
        <v>15</v>
      </c>
      <c r="S121" s="19">
        <f>Tabla157[[#This Row],["id"]]</f>
        <v>119</v>
      </c>
      <c r="T121" s="19" t="str">
        <f>CONCATENATE(Tabla268[[#This Row],["]],Tabla157[[#This Row],[NOMBRE DEL PRODUCTO]],Tabla268[[#This Row],["]])</f>
        <v>" ORGANIZADOR DE PLATOS CON TAPA"</v>
      </c>
      <c r="U121" s="19" t="str">
        <f>CONCATENATE(Tabla268[[#This Row],["]],Tabla157[[#This Row],[CATEGORIA]],Tabla268[[#This Row],["]])</f>
        <v>"HOGAR"</v>
      </c>
      <c r="V121" s="19">
        <f>Tabla157[[#This Row],[PRECIO]]</f>
        <v>200</v>
      </c>
      <c r="W121" s="19" t="str">
        <f>CONCATENATE(Tabla268[[#This Row],["]],Tabla157[[#This Row],[DESCRIPCION]],Tabla268[[#This Row],["]])</f>
        <v>"PRESENTACION EN CAJA"</v>
      </c>
      <c r="X12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HOGAR/119.png"</v>
      </c>
      <c r="Y121" s="19">
        <v>92</v>
      </c>
      <c r="Z12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{"id":119,"name":" ORGANIZADOR DE PLATOS CON TAPA","category":"HOGAR","price":200,"description":"PRESENTACION EN CAJA","image":"images/06. HOGAR/119.png","demand":92},</v>
      </c>
      <c r="AA121" t="s">
        <v>16</v>
      </c>
    </row>
    <row r="122" spans="2:27" x14ac:dyDescent="0.3">
      <c r="B122" s="8">
        <v>120</v>
      </c>
      <c r="C122" t="s">
        <v>204</v>
      </c>
      <c r="D122" t="s">
        <v>24</v>
      </c>
      <c r="E122" t="s">
        <v>23</v>
      </c>
      <c r="F122" s="7">
        <v>200</v>
      </c>
      <c r="I122" s="16" t="s">
        <v>271</v>
      </c>
      <c r="J122" s="17" t="s">
        <v>270</v>
      </c>
      <c r="K122" s="16" t="s">
        <v>264</v>
      </c>
      <c r="L122" s="19">
        <f t="shared" si="1"/>
        <v>120</v>
      </c>
      <c r="M122" s="16" t="s">
        <v>17</v>
      </c>
      <c r="N122" s="17" t="s">
        <v>12</v>
      </c>
      <c r="O122" s="17" t="s">
        <v>11</v>
      </c>
      <c r="P122" s="17" t="s">
        <v>281</v>
      </c>
      <c r="Q122" s="17" t="s">
        <v>282</v>
      </c>
      <c r="R122" s="17" t="s">
        <v>15</v>
      </c>
      <c r="S122" s="17">
        <f>Tabla157[[#This Row],["id"]]</f>
        <v>120</v>
      </c>
      <c r="T122" s="17" t="str">
        <f>CONCATENATE(Tabla268[[#This Row],["]],Tabla157[[#This Row],[NOMBRE DEL PRODUCTO]],Tabla268[[#This Row],["]])</f>
        <v>"ESTANTE APILABLE MULTIFUNCIONAL "</v>
      </c>
      <c r="U122" s="17" t="str">
        <f>CONCATENATE(Tabla268[[#This Row],["]],Tabla157[[#This Row],[CATEGORIA]],Tabla268[[#This Row],["]])</f>
        <v>"HOGAR"</v>
      </c>
      <c r="V122" s="17">
        <f>Tabla157[[#This Row],[PRECIO]]</f>
        <v>200</v>
      </c>
      <c r="W122" s="17" t="str">
        <f>CONCATENATE(Tabla268[[#This Row],["]],Tabla157[[#This Row],[DESCRIPCION]],Tabla268[[#This Row],["]])</f>
        <v>"PRESENTACION EN CAJA"</v>
      </c>
      <c r="X12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HOGAR/120.png"</v>
      </c>
      <c r="Y122" s="17">
        <v>93</v>
      </c>
      <c r="Z12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{"id":120,"name":"ESTANTE APILABLE MULTIFUNCIONAL ","category":"HOGAR","price":200,"description":"PRESENTACION EN CAJA","image":"images/06. HOGAR/120.png","demand":93},</v>
      </c>
      <c r="AA122" t="s">
        <v>16</v>
      </c>
    </row>
    <row r="123" spans="2:27" x14ac:dyDescent="0.3">
      <c r="B123" s="8">
        <v>121</v>
      </c>
      <c r="C123" t="s">
        <v>205</v>
      </c>
      <c r="D123" t="s">
        <v>24</v>
      </c>
      <c r="E123" t="s">
        <v>23</v>
      </c>
      <c r="F123" s="7">
        <v>200</v>
      </c>
      <c r="I123" s="18" t="s">
        <v>271</v>
      </c>
      <c r="J123" s="19" t="s">
        <v>270</v>
      </c>
      <c r="K123" s="18" t="s">
        <v>264</v>
      </c>
      <c r="L123" s="19">
        <f t="shared" si="1"/>
        <v>121</v>
      </c>
      <c r="M123" s="18" t="s">
        <v>17</v>
      </c>
      <c r="N123" s="19" t="s">
        <v>12</v>
      </c>
      <c r="O123" s="19" t="s">
        <v>11</v>
      </c>
      <c r="P123" s="19" t="s">
        <v>281</v>
      </c>
      <c r="Q123" s="19" t="s">
        <v>282</v>
      </c>
      <c r="R123" s="19" t="s">
        <v>15</v>
      </c>
      <c r="S123" s="19">
        <f>Tabla157[[#This Row],["id"]]</f>
        <v>121</v>
      </c>
      <c r="T123" s="19" t="str">
        <f>CONCATENATE(Tabla268[[#This Row],["]],Tabla157[[#This Row],[NOMBRE DEL PRODUCTO]],Tabla268[[#This Row],["]])</f>
        <v>"PERCHERO ESQUINERO ZAPATERO"</v>
      </c>
      <c r="U123" s="19" t="str">
        <f>CONCATENATE(Tabla268[[#This Row],["]],Tabla157[[#This Row],[CATEGORIA]],Tabla268[[#This Row],["]])</f>
        <v>"HOGAR"</v>
      </c>
      <c r="V123" s="19">
        <f>Tabla157[[#This Row],[PRECIO]]</f>
        <v>200</v>
      </c>
      <c r="W123" s="19" t="str">
        <f>CONCATENATE(Tabla268[[#This Row],["]],Tabla157[[#This Row],[DESCRIPCION]],Tabla268[[#This Row],["]])</f>
        <v>"PRESENTACION EN CAJA"</v>
      </c>
      <c r="X12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HOGAR/121.png"</v>
      </c>
      <c r="Y123" s="19">
        <v>94</v>
      </c>
      <c r="Z12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{"id":121,"name":"PERCHERO ESQUINERO ZAPATERO","category":"HOGAR","price":200,"description":"PRESENTACION EN CAJA","image":"images/06. HOGAR/121.png","demand":94},</v>
      </c>
      <c r="AA123" t="s">
        <v>16</v>
      </c>
    </row>
    <row r="124" spans="2:27" x14ac:dyDescent="0.3">
      <c r="B124" s="8">
        <v>122</v>
      </c>
      <c r="C124" t="s">
        <v>206</v>
      </c>
      <c r="D124" t="s">
        <v>79</v>
      </c>
      <c r="E124" t="s">
        <v>207</v>
      </c>
      <c r="F124" s="7">
        <v>200</v>
      </c>
      <c r="I124" s="16" t="s">
        <v>271</v>
      </c>
      <c r="J124" s="17" t="s">
        <v>270</v>
      </c>
      <c r="K124" s="16" t="s">
        <v>261</v>
      </c>
      <c r="L124" s="19">
        <f t="shared" si="1"/>
        <v>122</v>
      </c>
      <c r="M124" s="16" t="s">
        <v>17</v>
      </c>
      <c r="N124" s="17" t="s">
        <v>12</v>
      </c>
      <c r="O124" s="17" t="s">
        <v>11</v>
      </c>
      <c r="P124" s="17" t="s">
        <v>281</v>
      </c>
      <c r="Q124" s="17" t="s">
        <v>282</v>
      </c>
      <c r="R124" s="17" t="s">
        <v>15</v>
      </c>
      <c r="S124" s="17">
        <f>Tabla157[[#This Row],["id"]]</f>
        <v>122</v>
      </c>
      <c r="T124" s="17" t="str">
        <f>CONCATENATE(Tabla268[[#This Row],["]],Tabla157[[#This Row],[NOMBRE DEL PRODUCTO]],Tabla268[[#This Row],["]])</f>
        <v>"CINTA KINESIÓLOGICA TAPE"</v>
      </c>
      <c r="U124" s="17" t="str">
        <f>CONCATENATE(Tabla268[[#This Row],["]],Tabla157[[#This Row],[CATEGORIA]],Tabla268[[#This Row],["]])</f>
        <v>"CUIDADO PERSONAL"</v>
      </c>
      <c r="V124" s="17">
        <f>Tabla157[[#This Row],[PRECIO]]</f>
        <v>200</v>
      </c>
      <c r="W124" s="17" t="str">
        <f>CONCATENATE(Tabla268[[#This Row],["]],Tabla157[[#This Row],[DESCRIPCION]],Tabla268[[#This Row],["]])</f>
        <v>"REGULA EL FLUJOS ANGUÍNEO EN EL MUSCULO"</v>
      </c>
      <c r="X12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CUIDADO_PERSONAL/122.png"</v>
      </c>
      <c r="Y124" s="17">
        <v>95</v>
      </c>
      <c r="Z12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{"id":122,"name":"CINTA KINESIÓLOGICA TAPE","category":"CUIDADO PERSONAL","price":200,"description":"REGULA EL FLUJOS ANGUÍNEO EN EL MUSCULO","image":"images/03. CUIDADO_PERSONAL/122.png","demand":95},</v>
      </c>
      <c r="AA124" t="s">
        <v>16</v>
      </c>
    </row>
    <row r="125" spans="2:27" x14ac:dyDescent="0.3">
      <c r="B125" s="8">
        <v>123</v>
      </c>
      <c r="C125" t="s">
        <v>208</v>
      </c>
      <c r="D125" t="s">
        <v>24</v>
      </c>
      <c r="E125" t="s">
        <v>209</v>
      </c>
      <c r="F125" s="7">
        <v>200</v>
      </c>
      <c r="I125" s="18" t="s">
        <v>271</v>
      </c>
      <c r="J125" s="19" t="s">
        <v>270</v>
      </c>
      <c r="K125" s="18" t="s">
        <v>264</v>
      </c>
      <c r="L125" s="19">
        <f t="shared" si="1"/>
        <v>123</v>
      </c>
      <c r="M125" s="18" t="s">
        <v>17</v>
      </c>
      <c r="N125" s="19" t="s">
        <v>12</v>
      </c>
      <c r="O125" s="19" t="s">
        <v>11</v>
      </c>
      <c r="P125" s="19" t="s">
        <v>281</v>
      </c>
      <c r="Q125" s="19" t="s">
        <v>282</v>
      </c>
      <c r="R125" s="19" t="s">
        <v>15</v>
      </c>
      <c r="S125" s="19">
        <f>Tabla157[[#This Row],["id"]]</f>
        <v>123</v>
      </c>
      <c r="T125" s="19" t="str">
        <f>CONCATENATE(Tabla268[[#This Row],["]],Tabla157[[#This Row],[NOMBRE DEL PRODUCTO]],Tabla268[[#This Row],["]])</f>
        <v>"ROPERO 4 CUERPOS"</v>
      </c>
      <c r="U125" s="19" t="str">
        <f>CONCATENATE(Tabla268[[#This Row],["]],Tabla157[[#This Row],[CATEGORIA]],Tabla268[[#This Row],["]])</f>
        <v>"HOGAR"</v>
      </c>
      <c r="V125" s="19">
        <f>Tabla157[[#This Row],[PRECIO]]</f>
        <v>200</v>
      </c>
      <c r="W125" s="19" t="str">
        <f>CONCATENATE(Tabla268[[#This Row],["]],Tabla157[[#This Row],[DESCRIPCION]],Tabla268[[#This Row],["]])</f>
        <v>"VARIEDAD DE COLORES MEDIDA: 170X45X170CM"</v>
      </c>
      <c r="X12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HOGAR/123.png"</v>
      </c>
      <c r="Y125" s="19">
        <v>96</v>
      </c>
      <c r="Z12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{"id":123,"name":"ROPERO 4 CUERPOS","category":"HOGAR","price":200,"description":"VARIEDAD DE COLORES MEDIDA: 170X45X170CM","image":"images/06. HOGAR/123.png","demand":96},</v>
      </c>
      <c r="AA125" t="s">
        <v>16</v>
      </c>
    </row>
    <row r="126" spans="2:27" x14ac:dyDescent="0.3">
      <c r="B126" s="8">
        <v>124</v>
      </c>
      <c r="C126" t="s">
        <v>210</v>
      </c>
      <c r="D126" t="s">
        <v>96</v>
      </c>
      <c r="E126" t="s">
        <v>23</v>
      </c>
      <c r="F126" s="7">
        <v>200</v>
      </c>
      <c r="I126" s="16" t="s">
        <v>271</v>
      </c>
      <c r="J126" s="17" t="s">
        <v>270</v>
      </c>
      <c r="K126" s="16" t="s">
        <v>263</v>
      </c>
      <c r="L126" s="19">
        <f t="shared" si="1"/>
        <v>124</v>
      </c>
      <c r="M126" s="16" t="s">
        <v>17</v>
      </c>
      <c r="N126" s="17" t="s">
        <v>12</v>
      </c>
      <c r="O126" s="17" t="s">
        <v>11</v>
      </c>
      <c r="P126" s="17" t="s">
        <v>281</v>
      </c>
      <c r="Q126" s="17" t="s">
        <v>282</v>
      </c>
      <c r="R126" s="17" t="s">
        <v>15</v>
      </c>
      <c r="S126" s="17">
        <f>Tabla157[[#This Row],["id"]]</f>
        <v>124</v>
      </c>
      <c r="T126" s="17" t="str">
        <f>CONCATENATE(Tabla268[[#This Row],["]],Tabla157[[#This Row],[NOMBRE DEL PRODUCTO]],Tabla268[[#This Row],["]])</f>
        <v>"BOMBA PARA GASOLINA "</v>
      </c>
      <c r="U126" s="17" t="str">
        <f>CONCATENATE(Tabla268[[#This Row],["]],Tabla157[[#This Row],[CATEGORIA]],Tabla268[[#This Row],["]])</f>
        <v>"HERRAMIENTAS"</v>
      </c>
      <c r="V126" s="17">
        <f>Tabla157[[#This Row],[PRECIO]]</f>
        <v>200</v>
      </c>
      <c r="W126" s="17" t="str">
        <f>CONCATENATE(Tabla268[[#This Row],["]],Tabla157[[#This Row],[DESCRIPCION]],Tabla268[[#This Row],["]])</f>
        <v>"PRESENTACION EN CAJA"</v>
      </c>
      <c r="X12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HERRAMIENTAS/124.png"</v>
      </c>
      <c r="Y126" s="17">
        <v>97</v>
      </c>
      <c r="Z12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{"id":124,"name":"BOMBA PARA GASOLINA ","category":"HERRAMIENTAS","price":200,"description":"PRESENTACION EN CAJA","image":"images/05. HERRAMIENTAS/124.png","demand":97},</v>
      </c>
      <c r="AA126" t="s">
        <v>16</v>
      </c>
    </row>
    <row r="127" spans="2:27" x14ac:dyDescent="0.3">
      <c r="B127" s="8">
        <v>125</v>
      </c>
      <c r="C127" t="s">
        <v>211</v>
      </c>
      <c r="D127" t="s">
        <v>102</v>
      </c>
      <c r="E127" t="s">
        <v>212</v>
      </c>
      <c r="F127" s="7">
        <v>200</v>
      </c>
      <c r="I127" s="18" t="s">
        <v>271</v>
      </c>
      <c r="J127" s="19" t="s">
        <v>270</v>
      </c>
      <c r="K127" s="18" t="s">
        <v>265</v>
      </c>
      <c r="L127" s="19">
        <f t="shared" si="1"/>
        <v>125</v>
      </c>
      <c r="M127" s="18" t="s">
        <v>17</v>
      </c>
      <c r="N127" s="19" t="s">
        <v>12</v>
      </c>
      <c r="O127" s="19" t="s">
        <v>11</v>
      </c>
      <c r="P127" s="19" t="s">
        <v>281</v>
      </c>
      <c r="Q127" s="19" t="s">
        <v>282</v>
      </c>
      <c r="R127" s="19" t="s">
        <v>15</v>
      </c>
      <c r="S127" s="19">
        <f>Tabla157[[#This Row],["id"]]</f>
        <v>125</v>
      </c>
      <c r="T127" s="19" t="str">
        <f>CONCATENATE(Tabla268[[#This Row],["]],Tabla157[[#This Row],[NOMBRE DEL PRODUCTO]],Tabla268[[#This Row],["]])</f>
        <v>"KIT CORTA PELO DE MASCOTA"</v>
      </c>
      <c r="U127" s="19" t="str">
        <f>CONCATENATE(Tabla268[[#This Row],["]],Tabla157[[#This Row],[CATEGORIA]],Tabla268[[#This Row],["]])</f>
        <v>"MASCOTAS"</v>
      </c>
      <c r="V127" s="19">
        <f>Tabla157[[#This Row],[PRECIO]]</f>
        <v>200</v>
      </c>
      <c r="W127" s="19" t="str">
        <f>CONCATENATE(Tabla268[[#This Row],["]],Tabla157[[#This Row],[DESCRIPCION]],Tabla268[[#This Row],["]])</f>
        <v>"MAQUINA PROFESIONAL INALÁMBRICA RECARGABLE"</v>
      </c>
      <c r="X12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"images/07. MASCOTAS/125.png"</v>
      </c>
      <c r="Y127" s="19">
        <v>98</v>
      </c>
      <c r="Z12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{"id":125,"name":"KIT CORTA PELO DE MASCOTA","category":"MASCOTAS","price":200,"description":"MAQUINA PROFESIONAL INALÁMBRICA RECARGABLE","image":"images/07. MASCOTAS/125.png","demand":98},</v>
      </c>
      <c r="AA127" t="s">
        <v>16</v>
      </c>
    </row>
    <row r="128" spans="2:27" x14ac:dyDescent="0.3">
      <c r="B128" s="8">
        <v>126</v>
      </c>
      <c r="C128" t="s">
        <v>213</v>
      </c>
      <c r="D128" t="s">
        <v>123</v>
      </c>
      <c r="E128" t="s">
        <v>214</v>
      </c>
      <c r="F128" s="7">
        <v>200</v>
      </c>
      <c r="I128" s="16" t="s">
        <v>271</v>
      </c>
      <c r="J128" s="17" t="s">
        <v>270</v>
      </c>
      <c r="K128" s="16" t="s">
        <v>269</v>
      </c>
      <c r="L128" s="19">
        <f t="shared" si="1"/>
        <v>126</v>
      </c>
      <c r="M128" s="16" t="s">
        <v>17</v>
      </c>
      <c r="N128" s="17" t="s">
        <v>12</v>
      </c>
      <c r="O128" s="17" t="s">
        <v>11</v>
      </c>
      <c r="P128" s="17" t="s">
        <v>281</v>
      </c>
      <c r="Q128" s="17" t="s">
        <v>282</v>
      </c>
      <c r="R128" s="17" t="s">
        <v>15</v>
      </c>
      <c r="S128" s="17">
        <f>Tabla157[[#This Row],["id"]]</f>
        <v>126</v>
      </c>
      <c r="T128" s="17" t="str">
        <f>CONCATENATE(Tabla268[[#This Row],["]],Tabla157[[#This Row],[NOMBRE DEL PRODUCTO]],Tabla268[[#This Row],["]])</f>
        <v>"MINI AIRE ACONDICIONADO PORTÁTIL"</v>
      </c>
      <c r="U128" s="17" t="str">
        <f>CONCATENATE(Tabla268[[#This Row],["]],Tabla157[[#This Row],[CATEGORIA]],Tabla268[[#This Row],["]])</f>
        <v>"VERANO"</v>
      </c>
      <c r="V128" s="17">
        <f>Tabla157[[#This Row],[PRECIO]]</f>
        <v>200</v>
      </c>
      <c r="W128" s="17" t="str">
        <f>CONCATENATE(Tabla268[[#This Row],["]],Tabla157[[#This Row],[DESCRIPCION]],Tabla268[[#This Row],["]])</f>
        <v>"VIERTA AGUA EN EL TANQUE, CONÉCTELO Y DISFRUTE"</v>
      </c>
      <c r="X12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"images/11. VERANO/126.png"</v>
      </c>
      <c r="Y128" s="17">
        <v>99</v>
      </c>
      <c r="Z12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{"id":126,"name":"MINI AIRE ACONDICIONADO PORTÁTIL","category":"VERANO","price":200,"description":"VIERTA AGUA EN EL TANQUE, CONÉCTELO Y DISFRUTE","image":"images/11. VERANO/126.png","demand":99},</v>
      </c>
      <c r="AA128" t="s">
        <v>16</v>
      </c>
    </row>
    <row r="129" spans="2:27" x14ac:dyDescent="0.3">
      <c r="B129" s="8">
        <v>127</v>
      </c>
      <c r="C129" t="s">
        <v>215</v>
      </c>
      <c r="D129" t="s">
        <v>24</v>
      </c>
      <c r="E129" t="s">
        <v>216</v>
      </c>
      <c r="F129" s="7">
        <v>200</v>
      </c>
      <c r="I129" s="18" t="s">
        <v>271</v>
      </c>
      <c r="J129" s="19" t="s">
        <v>270</v>
      </c>
      <c r="K129" s="18" t="s">
        <v>264</v>
      </c>
      <c r="L129" s="19">
        <f t="shared" si="1"/>
        <v>127</v>
      </c>
      <c r="M129" s="18" t="s">
        <v>17</v>
      </c>
      <c r="N129" s="19" t="s">
        <v>12</v>
      </c>
      <c r="O129" s="19" t="s">
        <v>11</v>
      </c>
      <c r="P129" s="19" t="s">
        <v>281</v>
      </c>
      <c r="Q129" s="19" t="s">
        <v>282</v>
      </c>
      <c r="R129" s="19" t="s">
        <v>15</v>
      </c>
      <c r="S129" s="19">
        <f>Tabla157[[#This Row],["id"]]</f>
        <v>127</v>
      </c>
      <c r="T129" s="19" t="str">
        <f>CONCATENATE(Tabla268[[#This Row],["]],Tabla157[[#This Row],[NOMBRE DEL PRODUCTO]],Tabla268[[#This Row],["]])</f>
        <v>"ESTERILIZADOR DE CEPILLOS"</v>
      </c>
      <c r="U129" s="19" t="str">
        <f>CONCATENATE(Tabla268[[#This Row],["]],Tabla157[[#This Row],[CATEGORIA]],Tabla268[[#This Row],["]])</f>
        <v>"HOGAR"</v>
      </c>
      <c r="V129" s="19">
        <f>Tabla157[[#This Row],[PRECIO]]</f>
        <v>200</v>
      </c>
      <c r="W129" s="19" t="str">
        <f>CONCATENATE(Tabla268[[#This Row],["]],Tabla157[[#This Row],[DESCRIPCION]],Tabla268[[#This Row],["]])</f>
        <v>"CON DISPENSADOR DE PASTA, INCLUYE KIT DE INSTALACIÓN"</v>
      </c>
      <c r="X12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HOGAR/127.png"</v>
      </c>
      <c r="Y129" s="19">
        <v>100</v>
      </c>
      <c r="Z12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{"id":127,"name":"ESTERILIZADOR DE CEPILLOS","category":"HOGAR","price":200,"description":"CON DISPENSADOR DE PASTA, INCLUYE KIT DE INSTALACIÓN","image":"images/06. HOGAR/127.png","demand":100},</v>
      </c>
      <c r="AA129" t="s">
        <v>16</v>
      </c>
    </row>
    <row r="130" spans="2:27" x14ac:dyDescent="0.3">
      <c r="B130" s="8">
        <v>128</v>
      </c>
      <c r="C130" t="s">
        <v>217</v>
      </c>
      <c r="D130" t="s">
        <v>79</v>
      </c>
      <c r="E130" s="13" t="s">
        <v>218</v>
      </c>
      <c r="F130" s="21">
        <v>3.9</v>
      </c>
      <c r="I130" s="16" t="s">
        <v>271</v>
      </c>
      <c r="J130" s="17" t="s">
        <v>270</v>
      </c>
      <c r="K130" s="16" t="s">
        <v>261</v>
      </c>
      <c r="L130" s="19">
        <f t="shared" si="1"/>
        <v>128</v>
      </c>
      <c r="M130" s="16" t="s">
        <v>17</v>
      </c>
      <c r="N130" s="17" t="s">
        <v>12</v>
      </c>
      <c r="O130" s="17" t="s">
        <v>11</v>
      </c>
      <c r="P130" s="17" t="s">
        <v>281</v>
      </c>
      <c r="Q130" s="17" t="s">
        <v>282</v>
      </c>
      <c r="R130" s="17" t="s">
        <v>15</v>
      </c>
      <c r="S130" s="17">
        <f>Tabla157[[#This Row],["id"]]</f>
        <v>128</v>
      </c>
      <c r="T130" s="17" t="str">
        <f>CONCATENATE(Tabla268[[#This Row],["]],Tabla157[[#This Row],[NOMBRE DEL PRODUCTO]],Tabla268[[#This Row],["]])</f>
        <v>"PARCHE PARA DOLOR"</v>
      </c>
      <c r="U130" s="17" t="str">
        <f>CONCATENATE(Tabla268[[#This Row],["]],Tabla157[[#This Row],[CATEGORIA]],Tabla268[[#This Row],["]])</f>
        <v>"CUIDADO PERSONAL"</v>
      </c>
      <c r="V130" s="17">
        <f>Tabla157[[#This Row],[PRECIO]]</f>
        <v>3.9</v>
      </c>
      <c r="W130" s="17" t="str">
        <f>CONCATENATE(Tabla268[[#This Row],["]],Tabla157[[#This Row],[DESCRIPCION]],Tabla268[[#This Row],["]])</f>
        <v>"ALIVIA EL DOLOR"</v>
      </c>
      <c r="X13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CUIDADO_PERSONAL/128.png"</v>
      </c>
      <c r="Y130" s="17">
        <v>101</v>
      </c>
      <c r="Z13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{"id":128,"name":"PARCHE PARA DOLOR","category":"CUIDADO PERSONAL","price":3.9,"description":"ALIVIA EL DOLOR","image":"images/03. CUIDADO_PERSONAL/128.png","demand":101},</v>
      </c>
      <c r="AA130" t="s">
        <v>16</v>
      </c>
    </row>
    <row r="131" spans="2:27" x14ac:dyDescent="0.3">
      <c r="B131" s="8">
        <v>129</v>
      </c>
      <c r="C131" t="s">
        <v>219</v>
      </c>
      <c r="D131" t="s">
        <v>21</v>
      </c>
      <c r="E131" t="s">
        <v>220</v>
      </c>
      <c r="F131" s="7">
        <v>200</v>
      </c>
      <c r="I131" s="18" t="s">
        <v>271</v>
      </c>
      <c r="J131" s="19" t="s">
        <v>270</v>
      </c>
      <c r="K131" s="18" t="s">
        <v>262</v>
      </c>
      <c r="L131" s="19">
        <f t="shared" si="1"/>
        <v>129</v>
      </c>
      <c r="M131" s="18" t="s">
        <v>17</v>
      </c>
      <c r="N131" s="19" t="s">
        <v>12</v>
      </c>
      <c r="O131" s="19" t="s">
        <v>11</v>
      </c>
      <c r="P131" s="19" t="s">
        <v>281</v>
      </c>
      <c r="Q131" s="19" t="s">
        <v>282</v>
      </c>
      <c r="R131" s="19" t="s">
        <v>15</v>
      </c>
      <c r="S131" s="19">
        <f>Tabla157[[#This Row],["id"]]</f>
        <v>129</v>
      </c>
      <c r="T131" s="19" t="str">
        <f>CONCATENATE(Tabla268[[#This Row],["]],Tabla157[[#This Row],[NOMBRE DEL PRODUCTO]],Tabla268[[#This Row],["]])</f>
        <v>"DRONE K13 Y E99 PRO"</v>
      </c>
      <c r="U131" s="19" t="str">
        <f>CONCATENATE(Tabla268[[#This Row],["]],Tabla157[[#This Row],[CATEGORIA]],Tabla268[[#This Row],["]])</f>
        <v>"ELECTRONICOS"</v>
      </c>
      <c r="V131" s="19">
        <f>Tabla157[[#This Row],[PRECIO]]</f>
        <v>200</v>
      </c>
      <c r="W131" s="19" t="str">
        <f>CONCATENATE(Tabla268[[#This Row],["]],Tabla157[[#This Row],[DESCRIPCION]],Tabla268[[#This Row],["]])</f>
        <v>"TOMAS PANORÁMICAS DE FOTOS Y VIDEOS CON SOPORTE DE ALTURA"</v>
      </c>
      <c r="X13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ELECTRONICOS/129.png"</v>
      </c>
      <c r="Y131" s="19">
        <v>102</v>
      </c>
      <c r="Z13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{"id":129,"name":"DRONE K13 Y E99 PRO","category":"ELECTRONICOS","price":200,"description":"TOMAS PANORÁMICAS DE FOTOS Y VIDEOS CON SOPORTE DE ALTURA","image":"images/04. ELECTRONICOS/129.png","demand":102},</v>
      </c>
      <c r="AA131" t="s">
        <v>16</v>
      </c>
    </row>
    <row r="132" spans="2:27" x14ac:dyDescent="0.3">
      <c r="B132" s="8">
        <v>130</v>
      </c>
      <c r="C132" t="s">
        <v>221</v>
      </c>
      <c r="D132" t="s">
        <v>21</v>
      </c>
      <c r="E132" t="s">
        <v>222</v>
      </c>
      <c r="F132" s="7">
        <v>200</v>
      </c>
      <c r="I132" s="16" t="s">
        <v>271</v>
      </c>
      <c r="J132" s="17" t="s">
        <v>270</v>
      </c>
      <c r="K132" s="16" t="s">
        <v>262</v>
      </c>
      <c r="L132" s="19">
        <f t="shared" si="1"/>
        <v>130</v>
      </c>
      <c r="M132" s="16" t="s">
        <v>17</v>
      </c>
      <c r="N132" s="17" t="s">
        <v>12</v>
      </c>
      <c r="O132" s="17" t="s">
        <v>11</v>
      </c>
      <c r="P132" s="17" t="s">
        <v>281</v>
      </c>
      <c r="Q132" s="17" t="s">
        <v>282</v>
      </c>
      <c r="R132" s="17" t="s">
        <v>15</v>
      </c>
      <c r="S132" s="17">
        <f>Tabla157[[#This Row],["id"]]</f>
        <v>130</v>
      </c>
      <c r="T132" s="17" t="str">
        <f>CONCATENATE(Tabla268[[#This Row],["]],Tabla157[[#This Row],[NOMBRE DEL PRODUCTO]],Tabla268[[#This Row],["]])</f>
        <v>"KIT DE FOCOS PARA ESPEJO"</v>
      </c>
      <c r="U132" s="17" t="str">
        <f>CONCATENATE(Tabla268[[#This Row],["]],Tabla157[[#This Row],[CATEGORIA]],Tabla268[[#This Row],["]])</f>
        <v>"ELECTRONICOS"</v>
      </c>
      <c r="V132" s="17">
        <f>Tabla157[[#This Row],[PRECIO]]</f>
        <v>200</v>
      </c>
      <c r="W132" s="17" t="str">
        <f>CONCATENATE(Tabla268[[#This Row],["]],Tabla157[[#This Row],[DESCRIPCION]],Tabla268[[#This Row],["]])</f>
        <v>"10 FOCOS LED 3TONOSDE LUCES"</v>
      </c>
      <c r="X13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ELECTRONICOS/130.png"</v>
      </c>
      <c r="Y132" s="17">
        <v>103</v>
      </c>
      <c r="Z13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{"id":130,"name":"KIT DE FOCOS PARA ESPEJO","category":"ELECTRONICOS","price":200,"description":"10 FOCOS LED 3TONOSDE LUCES","image":"images/04. ELECTRONICOS/130.png","demand":103},</v>
      </c>
      <c r="AA132" t="s">
        <v>16</v>
      </c>
    </row>
    <row r="133" spans="2:27" x14ac:dyDescent="0.3">
      <c r="B133" s="8">
        <v>131</v>
      </c>
      <c r="C133" t="s">
        <v>223</v>
      </c>
      <c r="D133" t="s">
        <v>96</v>
      </c>
      <c r="E133" t="s">
        <v>72</v>
      </c>
      <c r="F133" s="7">
        <v>200</v>
      </c>
      <c r="I133" s="18" t="s">
        <v>271</v>
      </c>
      <c r="J133" s="19" t="s">
        <v>270</v>
      </c>
      <c r="K133" s="18" t="s">
        <v>263</v>
      </c>
      <c r="L133" s="19">
        <f t="shared" si="1"/>
        <v>131</v>
      </c>
      <c r="M133" s="18" t="s">
        <v>17</v>
      </c>
      <c r="N133" s="19" t="s">
        <v>12</v>
      </c>
      <c r="O133" s="19" t="s">
        <v>11</v>
      </c>
      <c r="P133" s="19" t="s">
        <v>281</v>
      </c>
      <c r="Q133" s="19" t="s">
        <v>282</v>
      </c>
      <c r="R133" s="19" t="s">
        <v>15</v>
      </c>
      <c r="S133" s="19">
        <f>Tabla157[[#This Row],["id"]]</f>
        <v>131</v>
      </c>
      <c r="T133" s="19" t="str">
        <f>CONCATENATE(Tabla268[[#This Row],["]],Tabla157[[#This Row],[NOMBRE DEL PRODUCTO]],Tabla268[[#This Row],["]])</f>
        <v>"MANGUERA EXPANDIBLE DE 30 METROS"</v>
      </c>
      <c r="U133" s="19" t="str">
        <f>CONCATENATE(Tabla268[[#This Row],["]],Tabla157[[#This Row],[CATEGORIA]],Tabla268[[#This Row],["]])</f>
        <v>"HERRAMIENTAS"</v>
      </c>
      <c r="V133" s="19">
        <f>Tabla157[[#This Row],[PRECIO]]</f>
        <v>200</v>
      </c>
      <c r="W133" s="19" t="str">
        <f>CONCATENATE(Tabla268[[#This Row],["]],Tabla157[[#This Row],[DESCRIPCION]],Tabla268[[#This Row],["]])</f>
        <v>"COLOR VERDE Y AZUL"</v>
      </c>
      <c r="X13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HERRAMIENTAS/131.png"</v>
      </c>
      <c r="Y133" s="19">
        <v>104</v>
      </c>
      <c r="Z13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{"id":131,"name":"MANGUERA EXPANDIBLE DE 30 METROS","category":"HERRAMIENTAS","price":200,"description":"COLOR VERDE Y AZUL","image":"images/05. HERRAMIENTAS/131.png","demand":104},</v>
      </c>
      <c r="AA133" t="s">
        <v>16</v>
      </c>
    </row>
    <row r="134" spans="2:27" x14ac:dyDescent="0.3">
      <c r="B134" s="8">
        <v>132</v>
      </c>
      <c r="C134" t="s">
        <v>224</v>
      </c>
      <c r="D134" t="s">
        <v>79</v>
      </c>
      <c r="E134" t="s">
        <v>225</v>
      </c>
      <c r="F134" s="7">
        <v>200</v>
      </c>
      <c r="I134" s="16" t="s">
        <v>271</v>
      </c>
      <c r="J134" s="17" t="s">
        <v>270</v>
      </c>
      <c r="K134" s="16" t="s">
        <v>261</v>
      </c>
      <c r="L134" s="19">
        <f t="shared" ref="L134:L151" si="2">L133+1</f>
        <v>132</v>
      </c>
      <c r="M134" s="16" t="s">
        <v>17</v>
      </c>
      <c r="N134" s="17" t="s">
        <v>12</v>
      </c>
      <c r="O134" s="17" t="s">
        <v>11</v>
      </c>
      <c r="P134" s="17" t="s">
        <v>281</v>
      </c>
      <c r="Q134" s="17" t="s">
        <v>282</v>
      </c>
      <c r="R134" s="17" t="s">
        <v>15</v>
      </c>
      <c r="S134" s="17">
        <f>Tabla157[[#This Row],["id"]]</f>
        <v>132</v>
      </c>
      <c r="T134" s="17" t="str">
        <f>CONCATENATE(Tabla268[[#This Row],["]],Tabla157[[#This Row],[NOMBRE DEL PRODUCTO]],Tabla268[[#This Row],["]])</f>
        <v>"CINTA RELOJ DE ARENA"</v>
      </c>
      <c r="U134" s="17" t="str">
        <f>CONCATENATE(Tabla268[[#This Row],["]],Tabla157[[#This Row],[CATEGORIA]],Tabla268[[#This Row],["]])</f>
        <v>"CUIDADO PERSONAL"</v>
      </c>
      <c r="V134" s="17">
        <f>Tabla157[[#This Row],[PRECIO]]</f>
        <v>200</v>
      </c>
      <c r="W134" s="17" t="str">
        <f>CONCATENATE(Tabla268[[#This Row],["]],Tabla157[[#This Row],[DESCRIPCION]],Tabla268[[#This Row],["]])</f>
        <v>"SUAVE Y AJUSTABLE"</v>
      </c>
      <c r="X13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CUIDADO_PERSONAL/132.png"</v>
      </c>
      <c r="Y134" s="17">
        <v>105</v>
      </c>
      <c r="Z13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{"id":132,"name":"CINTA RELOJ DE ARENA","category":"CUIDADO PERSONAL","price":200,"description":"SUAVE Y AJUSTABLE","image":"images/03. CUIDADO_PERSONAL/132.png","demand":105},</v>
      </c>
      <c r="AA134" t="s">
        <v>16</v>
      </c>
    </row>
    <row r="135" spans="2:27" x14ac:dyDescent="0.3">
      <c r="B135" s="8">
        <v>133</v>
      </c>
      <c r="C135" t="s">
        <v>226</v>
      </c>
      <c r="D135" t="s">
        <v>96</v>
      </c>
      <c r="E135" t="s">
        <v>227</v>
      </c>
      <c r="F135" s="7">
        <v>200</v>
      </c>
      <c r="I135" s="18" t="s">
        <v>271</v>
      </c>
      <c r="J135" s="19" t="s">
        <v>270</v>
      </c>
      <c r="K135" s="18" t="s">
        <v>263</v>
      </c>
      <c r="L135" s="19">
        <f t="shared" si="2"/>
        <v>133</v>
      </c>
      <c r="M135" s="18" t="s">
        <v>17</v>
      </c>
      <c r="N135" s="19" t="s">
        <v>12</v>
      </c>
      <c r="O135" s="19" t="s">
        <v>11</v>
      </c>
      <c r="P135" s="19" t="s">
        <v>281</v>
      </c>
      <c r="Q135" s="19" t="s">
        <v>282</v>
      </c>
      <c r="R135" s="19" t="s">
        <v>15</v>
      </c>
      <c r="S135" s="19">
        <f>Tabla157[[#This Row],["id"]]</f>
        <v>133</v>
      </c>
      <c r="T135" s="19" t="str">
        <f>CONCATENATE(Tabla268[[#This Row],["]],Tabla157[[#This Row],[NOMBRE DEL PRODUCTO]],Tabla268[[#This Row],["]])</f>
        <v>"TALADRO DESTORNILLADOR 21V"</v>
      </c>
      <c r="U135" s="19" t="str">
        <f>CONCATENATE(Tabla268[[#This Row],["]],Tabla157[[#This Row],[CATEGORIA]],Tabla268[[#This Row],["]])</f>
        <v>"HERRAMIENTAS"</v>
      </c>
      <c r="V135" s="19">
        <f>Tabla157[[#This Row],[PRECIO]]</f>
        <v>200</v>
      </c>
      <c r="W135" s="19" t="str">
        <f>CONCATENATE(Tabla268[[#This Row],["]],Tabla157[[#This Row],[DESCRIPCION]],Tabla268[[#This Row],["]])</f>
        <v>"DOBLE BATERIA INALÁMBRICO MULTIUSO KIT COMPLETO"</v>
      </c>
      <c r="X13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HERRAMIENTAS/133.png"</v>
      </c>
      <c r="Y135" s="19">
        <v>106</v>
      </c>
      <c r="Z13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{"id":133,"name":"TALADRO DESTORNILLADOR 21V","category":"HERRAMIENTAS","price":200,"description":"DOBLE BATERIA INALÁMBRICO MULTIUSO KIT COMPLETO","image":"images/05. HERRAMIENTAS/133.png","demand":106},</v>
      </c>
      <c r="AA135" t="s">
        <v>16</v>
      </c>
    </row>
    <row r="136" spans="2:27" x14ac:dyDescent="0.3">
      <c r="B136" s="8">
        <v>134</v>
      </c>
      <c r="C136" t="s">
        <v>228</v>
      </c>
      <c r="D136" t="s">
        <v>96</v>
      </c>
      <c r="E136" t="s">
        <v>229</v>
      </c>
      <c r="F136" s="7">
        <v>200</v>
      </c>
      <c r="I136" s="16" t="s">
        <v>271</v>
      </c>
      <c r="J136" s="17" t="s">
        <v>270</v>
      </c>
      <c r="K136" s="16" t="s">
        <v>263</v>
      </c>
      <c r="L136" s="19">
        <f t="shared" si="2"/>
        <v>134</v>
      </c>
      <c r="M136" s="16" t="s">
        <v>17</v>
      </c>
      <c r="N136" s="17" t="s">
        <v>12</v>
      </c>
      <c r="O136" s="17" t="s">
        <v>11</v>
      </c>
      <c r="P136" s="17" t="s">
        <v>281</v>
      </c>
      <c r="Q136" s="17" t="s">
        <v>282</v>
      </c>
      <c r="R136" s="17" t="s">
        <v>15</v>
      </c>
      <c r="S136" s="17">
        <f>Tabla157[[#This Row],["id"]]</f>
        <v>134</v>
      </c>
      <c r="T136" s="17" t="str">
        <f>CONCATENATE(Tabla268[[#This Row],["]],Tabla157[[#This Row],[NOMBRE DEL PRODUCTO]],Tabla268[[#This Row],["]])</f>
        <v>"CINTA MÁGICA FAST TAPE"</v>
      </c>
      <c r="U136" s="17" t="str">
        <f>CONCATENATE(Tabla268[[#This Row],["]],Tabla157[[#This Row],[CATEGORIA]],Tabla268[[#This Row],["]])</f>
        <v>"HERRAMIENTAS"</v>
      </c>
      <c r="V136" s="17">
        <f>Tabla157[[#This Row],[PRECIO]]</f>
        <v>200</v>
      </c>
      <c r="W136" s="17" t="str">
        <f>CONCATENATE(Tabla268[[#This Row],["]],Tabla157[[#This Row],[DESCRIPCION]],Tabla268[[#This Row],["]])</f>
        <v>"IDEAL PARA PLÁSTICO, PVC, METAL, MADERA, ETC AISLAMIENTO ELÉCTRICO"</v>
      </c>
      <c r="X13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HERRAMIENTAS/134.png"</v>
      </c>
      <c r="Y136" s="17">
        <v>107</v>
      </c>
      <c r="Z13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{"id":134,"name":"CINTA MÁGICA FAST TAPE","category":"HERRAMIENTAS","price":200,"description":"IDEAL PARA PLÁSTICO, PVC, METAL, MADERA, ETC AISLAMIENTO ELÉCTRICO","image":"images/05. HERRAMIENTAS/134.png","demand":107},</v>
      </c>
      <c r="AA136" t="s">
        <v>16</v>
      </c>
    </row>
    <row r="137" spans="2:27" x14ac:dyDescent="0.3">
      <c r="B137" s="8">
        <v>135</v>
      </c>
      <c r="C137" t="s">
        <v>230</v>
      </c>
      <c r="D137" t="s">
        <v>24</v>
      </c>
      <c r="E137" t="s">
        <v>231</v>
      </c>
      <c r="F137" s="7">
        <v>200</v>
      </c>
      <c r="I137" s="18" t="s">
        <v>271</v>
      </c>
      <c r="J137" s="19" t="s">
        <v>270</v>
      </c>
      <c r="K137" s="18" t="s">
        <v>264</v>
      </c>
      <c r="L137" s="19">
        <f t="shared" si="2"/>
        <v>135</v>
      </c>
      <c r="M137" s="18" t="s">
        <v>17</v>
      </c>
      <c r="N137" s="19" t="s">
        <v>12</v>
      </c>
      <c r="O137" s="19" t="s">
        <v>11</v>
      </c>
      <c r="P137" s="19" t="s">
        <v>281</v>
      </c>
      <c r="Q137" s="19" t="s">
        <v>282</v>
      </c>
      <c r="R137" s="19" t="s">
        <v>15</v>
      </c>
      <c r="S137" s="19">
        <f>Tabla157[[#This Row],["id"]]</f>
        <v>135</v>
      </c>
      <c r="T137" s="19" t="str">
        <f>CONCATENATE(Tabla268[[#This Row],["]],Tabla157[[#This Row],[NOMBRE DEL PRODUCTO]],Tabla268[[#This Row],["]])</f>
        <v>"CINTA DOBLE CONTACTO"</v>
      </c>
      <c r="U137" s="19" t="str">
        <f>CONCATENATE(Tabla268[[#This Row],["]],Tabla157[[#This Row],[CATEGORIA]],Tabla268[[#This Row],["]])</f>
        <v>"HOGAR"</v>
      </c>
      <c r="V137" s="19">
        <f>Tabla157[[#This Row],[PRECIO]]</f>
        <v>200</v>
      </c>
      <c r="W137" s="19" t="str">
        <f>CONCATENATE(Tabla268[[#This Row],["]],Tabla157[[#This Row],[DESCRIPCION]],Tabla268[[#This Row],["]])</f>
        <v>"COLOR TRANSPARENTE PEGA CUALQUIER OBJETO"</v>
      </c>
      <c r="X13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HOGAR/135.png"</v>
      </c>
      <c r="Y137" s="19">
        <v>108</v>
      </c>
      <c r="Z13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{"id":135,"name":"CINTA DOBLE CONTACTO","category":"HOGAR","price":200,"description":"COLOR TRANSPARENTE PEGA CUALQUIER OBJETO","image":"images/06. HOGAR/135.png","demand":108},</v>
      </c>
      <c r="AA137" t="s">
        <v>16</v>
      </c>
    </row>
    <row r="138" spans="2:27" x14ac:dyDescent="0.3">
      <c r="B138" s="8">
        <v>136</v>
      </c>
      <c r="C138" t="s">
        <v>232</v>
      </c>
      <c r="D138" t="s">
        <v>21</v>
      </c>
      <c r="E138" t="s">
        <v>233</v>
      </c>
      <c r="F138" s="7">
        <v>200</v>
      </c>
      <c r="I138" s="16" t="s">
        <v>271</v>
      </c>
      <c r="J138" s="17" t="s">
        <v>270</v>
      </c>
      <c r="K138" s="16" t="s">
        <v>262</v>
      </c>
      <c r="L138" s="19">
        <f t="shared" si="2"/>
        <v>136</v>
      </c>
      <c r="M138" s="16" t="s">
        <v>17</v>
      </c>
      <c r="N138" s="17" t="s">
        <v>12</v>
      </c>
      <c r="O138" s="17" t="s">
        <v>11</v>
      </c>
      <c r="P138" s="17" t="s">
        <v>281</v>
      </c>
      <c r="Q138" s="17" t="s">
        <v>282</v>
      </c>
      <c r="R138" s="17" t="s">
        <v>15</v>
      </c>
      <c r="S138" s="17">
        <f>Tabla157[[#This Row],["id"]]</f>
        <v>136</v>
      </c>
      <c r="T138" s="17" t="str">
        <f>CONCATENATE(Tabla268[[#This Row],["]],Tabla157[[#This Row],[NOMBRE DEL PRODUCTO]],Tabla268[[#This Row],["]])</f>
        <v>"TRIMMER"</v>
      </c>
      <c r="U138" s="17" t="str">
        <f>CONCATENATE(Tabla268[[#This Row],["]],Tabla157[[#This Row],[CATEGORIA]],Tabla268[[#This Row],["]])</f>
        <v>"ELECTRONICOS"</v>
      </c>
      <c r="V138" s="17">
        <f>Tabla157[[#This Row],[PRECIO]]</f>
        <v>200</v>
      </c>
      <c r="W138" s="17" t="str">
        <f>CONCATENATE(Tabla268[[#This Row],["]],Tabla157[[#This Row],[DESCRIPCION]],Tabla268[[#This Row],["]])</f>
        <v>"INALÁMBRICA Y RECARGABLE"</v>
      </c>
      <c r="X13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ELECTRONICOS/136.png"</v>
      </c>
      <c r="Y138" s="17">
        <v>109</v>
      </c>
      <c r="Z13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{"id":136,"name":"TRIMMER","category":"ELECTRONICOS","price":200,"description":"INALÁMBRICA Y RECARGABLE","image":"images/04. ELECTRONICOS/136.png","demand":109},</v>
      </c>
      <c r="AA138" t="s">
        <v>16</v>
      </c>
    </row>
    <row r="139" spans="2:27" x14ac:dyDescent="0.3">
      <c r="B139" s="8">
        <v>137</v>
      </c>
      <c r="C139" t="s">
        <v>234</v>
      </c>
      <c r="D139" t="s">
        <v>127</v>
      </c>
      <c r="E139" t="s">
        <v>235</v>
      </c>
      <c r="F139" s="7">
        <v>200</v>
      </c>
      <c r="I139" s="18" t="s">
        <v>271</v>
      </c>
      <c r="J139" s="19" t="s">
        <v>270</v>
      </c>
      <c r="K139" s="18" t="s">
        <v>260</v>
      </c>
      <c r="L139" s="19">
        <f t="shared" si="2"/>
        <v>137</v>
      </c>
      <c r="M139" s="18" t="s">
        <v>17</v>
      </c>
      <c r="N139" s="19" t="s">
        <v>12</v>
      </c>
      <c r="O139" s="19" t="s">
        <v>11</v>
      </c>
      <c r="P139" s="19" t="s">
        <v>281</v>
      </c>
      <c r="Q139" s="19" t="s">
        <v>282</v>
      </c>
      <c r="R139" s="19" t="s">
        <v>15</v>
      </c>
      <c r="S139" s="19">
        <f>Tabla157[[#This Row],["id"]]</f>
        <v>137</v>
      </c>
      <c r="T139" s="19" t="str">
        <f>CONCATENATE(Tabla268[[#This Row],["]],Tabla157[[#This Row],[NOMBRE DEL PRODUCTO]],Tabla268[[#This Row],["]])</f>
        <v>"COBERTOR DE MOTO"</v>
      </c>
      <c r="U139" s="19" t="str">
        <f>CONCATENATE(Tabla268[[#This Row],["]],Tabla157[[#This Row],[CATEGORIA]],Tabla268[[#This Row],["]])</f>
        <v>"ACCESORIOS VEHICULOS"</v>
      </c>
      <c r="V139" s="19">
        <f>Tabla157[[#This Row],[PRECIO]]</f>
        <v>200</v>
      </c>
      <c r="W139" s="19" t="str">
        <f>CONCATENATE(Tabla268[[#This Row],["]],Tabla157[[#This Row],[DESCRIPCION]],Tabla268[[#This Row],["]])</f>
        <v>"MEDIDAS:1 .30mX 2.30"</v>
      </c>
      <c r="X13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ACESORIOS_VEHICULOS/137.png"</v>
      </c>
      <c r="Y139" s="19">
        <v>110</v>
      </c>
      <c r="Z13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{"id":137,"name":"COBERTOR DE MOTO","category":"ACCESORIOS VEHICULOS","price":200,"description":"MEDIDAS:1 .30mX 2.30","image":"images/02. ACESORIOS_VEHICULOS/137.png","demand":110},</v>
      </c>
      <c r="AA139" t="s">
        <v>16</v>
      </c>
    </row>
    <row r="140" spans="2:27" x14ac:dyDescent="0.3">
      <c r="B140" s="8">
        <v>138</v>
      </c>
      <c r="C140" t="s">
        <v>236</v>
      </c>
      <c r="D140" t="s">
        <v>21</v>
      </c>
      <c r="E140" t="s">
        <v>237</v>
      </c>
      <c r="F140" s="7">
        <v>200</v>
      </c>
      <c r="I140" s="16" t="s">
        <v>271</v>
      </c>
      <c r="J140" s="17" t="s">
        <v>270</v>
      </c>
      <c r="K140" s="16" t="s">
        <v>262</v>
      </c>
      <c r="L140" s="19">
        <f t="shared" si="2"/>
        <v>138</v>
      </c>
      <c r="M140" s="16" t="s">
        <v>17</v>
      </c>
      <c r="N140" s="17" t="s">
        <v>12</v>
      </c>
      <c r="O140" s="17" t="s">
        <v>11</v>
      </c>
      <c r="P140" s="17" t="s">
        <v>281</v>
      </c>
      <c r="Q140" s="17" t="s">
        <v>282</v>
      </c>
      <c r="R140" s="17" t="s">
        <v>15</v>
      </c>
      <c r="S140" s="17">
        <f>Tabla157[[#This Row],["id"]]</f>
        <v>138</v>
      </c>
      <c r="T140" s="17" t="str">
        <f>CONCATENATE(Tabla268[[#This Row],["]],Tabla157[[#This Row],[NOMBRE DEL PRODUCTO]],Tabla268[[#This Row],["]])</f>
        <v>"PROYECTOR PARLANTE CON LUCES"</v>
      </c>
      <c r="U140" s="17" t="str">
        <f>CONCATENATE(Tabla268[[#This Row],["]],Tabla157[[#This Row],[CATEGORIA]],Tabla268[[#This Row],["]])</f>
        <v>"ELECTRONICOS"</v>
      </c>
      <c r="V140" s="17">
        <f>Tabla157[[#This Row],[PRECIO]]</f>
        <v>200</v>
      </c>
      <c r="W140" s="17" t="str">
        <f>CONCATENATE(Tabla268[[#This Row],["]],Tabla157[[#This Row],[DESCRIPCION]],Tabla268[[#This Row],["]])</f>
        <v>"CREA UN AMBIENTE FESTIVO Y VIBRANTE"</v>
      </c>
      <c r="X14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ELECTRONICOS/138.png"</v>
      </c>
      <c r="Y140" s="17">
        <v>111</v>
      </c>
      <c r="Z14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{"id":138,"name":"PROYECTOR PARLANTE CON LUCES","category":"ELECTRONICOS","price":200,"description":"CREA UN AMBIENTE FESTIVO Y VIBRANTE","image":"images/04. ELECTRONICOS/138.png","demand":111},</v>
      </c>
      <c r="AA140" t="s">
        <v>16</v>
      </c>
    </row>
    <row r="141" spans="2:27" x14ac:dyDescent="0.3">
      <c r="B141" s="8">
        <v>139</v>
      </c>
      <c r="C141" t="s">
        <v>238</v>
      </c>
      <c r="D141" t="s">
        <v>79</v>
      </c>
      <c r="E141" t="s">
        <v>239</v>
      </c>
      <c r="F141" s="7">
        <v>200</v>
      </c>
      <c r="I141" s="18" t="s">
        <v>271</v>
      </c>
      <c r="J141" s="19" t="s">
        <v>270</v>
      </c>
      <c r="K141" s="18" t="s">
        <v>261</v>
      </c>
      <c r="L141" s="19">
        <f t="shared" si="2"/>
        <v>139</v>
      </c>
      <c r="M141" s="18" t="s">
        <v>17</v>
      </c>
      <c r="N141" s="19" t="s">
        <v>12</v>
      </c>
      <c r="O141" s="19" t="s">
        <v>11</v>
      </c>
      <c r="P141" s="19" t="s">
        <v>281</v>
      </c>
      <c r="Q141" s="19" t="s">
        <v>282</v>
      </c>
      <c r="R141" s="19" t="s">
        <v>15</v>
      </c>
      <c r="S141" s="19">
        <f>Tabla157[[#This Row],["id"]]</f>
        <v>139</v>
      </c>
      <c r="T141" s="19" t="str">
        <f>CONCATENATE(Tabla268[[#This Row],["]],Tabla157[[#This Row],[NOMBRE DEL PRODUCTO]],Tabla268[[#This Row],["]])</f>
        <v>"LENTES DE VISIÓN NOCTURNA"</v>
      </c>
      <c r="U141" s="19" t="str">
        <f>CONCATENATE(Tabla268[[#This Row],["]],Tabla157[[#This Row],[CATEGORIA]],Tabla268[[#This Row],["]])</f>
        <v>"CUIDADO PERSONAL"</v>
      </c>
      <c r="V141" s="19">
        <f>Tabla157[[#This Row],[PRECIO]]</f>
        <v>200</v>
      </c>
      <c r="W141" s="19" t="str">
        <f>CONCATENATE(Tabla268[[#This Row],["]],Tabla157[[#This Row],[DESCRIPCION]],Tabla268[[#This Row],["]])</f>
        <v>"PROTECCIÓN DE LA VISTA"</v>
      </c>
      <c r="X14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CUIDADO_PERSONAL/139.png"</v>
      </c>
      <c r="Y141" s="19">
        <v>112</v>
      </c>
      <c r="Z14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{"id":139,"name":"LENTES DE VISIÓN NOCTURNA","category":"CUIDADO PERSONAL","price":200,"description":"PROTECCIÓN DE LA VISTA","image":"images/03. CUIDADO_PERSONAL/139.png","demand":112},</v>
      </c>
      <c r="AA141" t="s">
        <v>16</v>
      </c>
    </row>
    <row r="142" spans="2:27" x14ac:dyDescent="0.3">
      <c r="B142" s="8">
        <v>140</v>
      </c>
      <c r="C142" t="s">
        <v>240</v>
      </c>
      <c r="D142" t="s">
        <v>21</v>
      </c>
      <c r="E142" t="s">
        <v>23</v>
      </c>
      <c r="F142" s="7">
        <v>200</v>
      </c>
      <c r="I142" s="16" t="s">
        <v>271</v>
      </c>
      <c r="J142" s="17" t="s">
        <v>270</v>
      </c>
      <c r="K142" s="16" t="s">
        <v>262</v>
      </c>
      <c r="L142" s="19">
        <f t="shared" si="2"/>
        <v>140</v>
      </c>
      <c r="M142" s="16" t="s">
        <v>17</v>
      </c>
      <c r="N142" s="17" t="s">
        <v>12</v>
      </c>
      <c r="O142" s="17" t="s">
        <v>11</v>
      </c>
      <c r="P142" s="17" t="s">
        <v>281</v>
      </c>
      <c r="Q142" s="17" t="s">
        <v>282</v>
      </c>
      <c r="R142" s="17" t="s">
        <v>15</v>
      </c>
      <c r="S142" s="17">
        <f>Tabla157[[#This Row],["id"]]</f>
        <v>140</v>
      </c>
      <c r="T142" s="17" t="str">
        <f>CONCATENATE(Tabla268[[#This Row],["]],Tabla157[[#This Row],[NOMBRE DEL PRODUCTO]],Tabla268[[#This Row],["]])</f>
        <v>"FOCO SOLAR TIPO CAMARA"</v>
      </c>
      <c r="U142" s="17" t="str">
        <f>CONCATENATE(Tabla268[[#This Row],["]],Tabla157[[#This Row],[CATEGORIA]],Tabla268[[#This Row],["]])</f>
        <v>"ELECTRONICOS"</v>
      </c>
      <c r="V142" s="17">
        <f>Tabla157[[#This Row],[PRECIO]]</f>
        <v>200</v>
      </c>
      <c r="W142" s="17" t="str">
        <f>CONCATENATE(Tabla268[[#This Row],["]],Tabla157[[#This Row],[DESCRIPCION]],Tabla268[[#This Row],["]])</f>
        <v>"PRESENTACION EN CAJA"</v>
      </c>
      <c r="X14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ELECTRONICOS/140.png"</v>
      </c>
      <c r="Y142" s="17">
        <v>113</v>
      </c>
      <c r="Z14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{"id":140,"name":"FOCO SOLAR TIPO CAMARA","category":"ELECTRONICOS","price":200,"description":"PRESENTACION EN CAJA","image":"images/04. ELECTRONICOS/140.png","demand":113},</v>
      </c>
      <c r="AA142" t="s">
        <v>16</v>
      </c>
    </row>
    <row r="143" spans="2:27" x14ac:dyDescent="0.3">
      <c r="B143" s="8">
        <v>141</v>
      </c>
      <c r="C143" t="s">
        <v>241</v>
      </c>
      <c r="D143" t="s">
        <v>24</v>
      </c>
      <c r="E143" t="s">
        <v>242</v>
      </c>
      <c r="F143" s="7">
        <v>200</v>
      </c>
      <c r="I143" s="18" t="s">
        <v>271</v>
      </c>
      <c r="J143" s="19" t="s">
        <v>270</v>
      </c>
      <c r="K143" s="18" t="s">
        <v>264</v>
      </c>
      <c r="L143" s="19">
        <f t="shared" si="2"/>
        <v>141</v>
      </c>
      <c r="M143" s="18" t="s">
        <v>17</v>
      </c>
      <c r="N143" s="19" t="s">
        <v>12</v>
      </c>
      <c r="O143" s="19" t="s">
        <v>11</v>
      </c>
      <c r="P143" s="19" t="s">
        <v>281</v>
      </c>
      <c r="Q143" s="19" t="s">
        <v>282</v>
      </c>
      <c r="R143" s="19" t="s">
        <v>15</v>
      </c>
      <c r="S143" s="19">
        <f>Tabla157[[#This Row],["id"]]</f>
        <v>141</v>
      </c>
      <c r="T143" s="19" t="str">
        <f>CONCATENATE(Tabla268[[#This Row],["]],Tabla157[[#This Row],[NOMBRE DEL PRODUCTO]],Tabla268[[#This Row],["]])</f>
        <v>"CHANO DESENGRASANTE 500GR"</v>
      </c>
      <c r="U143" s="19" t="str">
        <f>CONCATENATE(Tabla268[[#This Row],["]],Tabla157[[#This Row],[CATEGORIA]],Tabla268[[#This Row],["]])</f>
        <v>"HOGAR"</v>
      </c>
      <c r="V143" s="19">
        <f>Tabla157[[#This Row],[PRECIO]]</f>
        <v>200</v>
      </c>
      <c r="W143" s="19" t="str">
        <f>CONCATENATE(Tabla268[[#This Row],["]],Tabla157[[#This Row],[DESCRIPCION]],Tabla268[[#This Row],["]])</f>
        <v>"REMUEVE LA GRASA MÁS RESISTENTE"</v>
      </c>
      <c r="X14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HOGAR/141.png"</v>
      </c>
      <c r="Y143" s="19">
        <v>114</v>
      </c>
      <c r="Z14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{"id":141,"name":"CHANO DESENGRASANTE 500GR","category":"HOGAR","price":200,"description":"REMUEVE LA GRASA MÁS RESISTENTE","image":"images/06. HOGAR/141.png","demand":114},</v>
      </c>
      <c r="AA143" t="s">
        <v>16</v>
      </c>
    </row>
    <row r="144" spans="2:27" x14ac:dyDescent="0.3">
      <c r="B144" s="8">
        <v>142</v>
      </c>
      <c r="C144" t="s">
        <v>243</v>
      </c>
      <c r="D144" t="s">
        <v>24</v>
      </c>
      <c r="E144" t="s">
        <v>244</v>
      </c>
      <c r="F144" s="7">
        <v>200</v>
      </c>
      <c r="I144" s="16" t="s">
        <v>271</v>
      </c>
      <c r="J144" s="17" t="s">
        <v>270</v>
      </c>
      <c r="K144" s="16" t="s">
        <v>264</v>
      </c>
      <c r="L144" s="19">
        <f t="shared" si="2"/>
        <v>142</v>
      </c>
      <c r="M144" s="16" t="s">
        <v>17</v>
      </c>
      <c r="N144" s="17" t="s">
        <v>12</v>
      </c>
      <c r="O144" s="17" t="s">
        <v>11</v>
      </c>
      <c r="P144" s="17" t="s">
        <v>281</v>
      </c>
      <c r="Q144" s="17" t="s">
        <v>282</v>
      </c>
      <c r="R144" s="17" t="s">
        <v>15</v>
      </c>
      <c r="S144" s="17">
        <f>Tabla157[[#This Row],["id"]]</f>
        <v>142</v>
      </c>
      <c r="T144" s="17" t="str">
        <f>CONCATENATE(Tabla268[[#This Row],["]],Tabla157[[#This Row],[NOMBRE DEL PRODUCTO]],Tabla268[[#This Row],["]])</f>
        <v>"LIMPIADOR DE INODORO"</v>
      </c>
      <c r="U144" s="17" t="str">
        <f>CONCATENATE(Tabla268[[#This Row],["]],Tabla157[[#This Row],[CATEGORIA]],Tabla268[[#This Row],["]])</f>
        <v>"HOGAR"</v>
      </c>
      <c r="V144" s="17">
        <f>Tabla157[[#This Row],[PRECIO]]</f>
        <v>200</v>
      </c>
      <c r="W144" s="17" t="str">
        <f>CONCATENATE(Tabla268[[#This Row],["]],Tabla157[[#This Row],[DESCRIPCION]],Tabla268[[#This Row],["]])</f>
        <v>"COMBATE LA SUCIEDAD Y EL SARRO"</v>
      </c>
      <c r="X14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HOGAR/142.png"</v>
      </c>
      <c r="Y144" s="17">
        <v>115</v>
      </c>
      <c r="Z14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{"id":142,"name":"LIMPIADOR DE INODORO","category":"HOGAR","price":200,"description":"COMBATE LA SUCIEDAD Y EL SARRO","image":"images/06. HOGAR/142.png","demand":115},</v>
      </c>
      <c r="AA144" t="s">
        <v>16</v>
      </c>
    </row>
    <row r="145" spans="2:27" x14ac:dyDescent="0.3">
      <c r="B145" s="8">
        <v>143</v>
      </c>
      <c r="C145" t="s">
        <v>245</v>
      </c>
      <c r="D145" t="s">
        <v>174</v>
      </c>
      <c r="E145" t="s">
        <v>246</v>
      </c>
      <c r="F145" s="7">
        <v>200</v>
      </c>
      <c r="I145" s="18" t="s">
        <v>271</v>
      </c>
      <c r="J145" s="19" t="s">
        <v>270</v>
      </c>
      <c r="K145" s="18" t="s">
        <v>266</v>
      </c>
      <c r="L145" s="19">
        <f t="shared" si="2"/>
        <v>143</v>
      </c>
      <c r="M145" s="18" t="s">
        <v>17</v>
      </c>
      <c r="N145" s="19" t="s">
        <v>12</v>
      </c>
      <c r="O145" s="19" t="s">
        <v>11</v>
      </c>
      <c r="P145" s="19" t="s">
        <v>281</v>
      </c>
      <c r="Q145" s="19" t="s">
        <v>282</v>
      </c>
      <c r="R145" s="19" t="s">
        <v>15</v>
      </c>
      <c r="S145" s="19">
        <f>Tabla157[[#This Row],["id"]]</f>
        <v>143</v>
      </c>
      <c r="T145" s="19" t="str">
        <f>CONCATENATE(Tabla268[[#This Row],["]],Tabla157[[#This Row],[NOMBRE DEL PRODUCTO]],Tabla268[[#This Row],["]])</f>
        <v>"HADA VOLADORA"</v>
      </c>
      <c r="U145" s="19" t="str">
        <f>CONCATENATE(Tabla268[[#This Row],["]],Tabla157[[#This Row],[CATEGORIA]],Tabla268[[#This Row],["]])</f>
        <v>"NIÑOS"</v>
      </c>
      <c r="V145" s="19">
        <f>Tabla157[[#This Row],[PRECIO]]</f>
        <v>200</v>
      </c>
      <c r="W145" s="19" t="str">
        <f>CONCATENATE(Tabla268[[#This Row],["]],Tabla157[[#This Row],[DESCRIPCION]],Tabla268[[#This Row],["]])</f>
        <v>"HERMOSAMUÑECA VOLADORA"</v>
      </c>
      <c r="X14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NIÑOS/143.png"</v>
      </c>
      <c r="Y145" s="19">
        <v>116</v>
      </c>
      <c r="Z14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{"id":143,"name":"HADA VOLADORA","category":"NIÑOS","price":200,"description":"HERMOSAMUÑECA VOLADORA","image":"images/08. NIÑOS/143.png","demand":116},</v>
      </c>
      <c r="AA145" t="s">
        <v>16</v>
      </c>
    </row>
    <row r="146" spans="2:27" x14ac:dyDescent="0.3">
      <c r="B146" s="8">
        <v>144</v>
      </c>
      <c r="C146" t="s">
        <v>247</v>
      </c>
      <c r="D146" t="s">
        <v>24</v>
      </c>
      <c r="E146" t="s">
        <v>248</v>
      </c>
      <c r="F146" s="7">
        <v>200</v>
      </c>
      <c r="I146" s="16" t="s">
        <v>271</v>
      </c>
      <c r="J146" s="17" t="s">
        <v>270</v>
      </c>
      <c r="K146" s="16" t="s">
        <v>264</v>
      </c>
      <c r="L146" s="19">
        <f t="shared" si="2"/>
        <v>144</v>
      </c>
      <c r="M146" s="16" t="s">
        <v>17</v>
      </c>
      <c r="N146" s="17" t="s">
        <v>12</v>
      </c>
      <c r="O146" s="17" t="s">
        <v>11</v>
      </c>
      <c r="P146" s="17" t="s">
        <v>281</v>
      </c>
      <c r="Q146" s="17" t="s">
        <v>282</v>
      </c>
      <c r="R146" s="17" t="s">
        <v>15</v>
      </c>
      <c r="S146" s="17">
        <f>Tabla157[[#This Row],["id"]]</f>
        <v>144</v>
      </c>
      <c r="T146" s="17" t="str">
        <f>CONCATENATE(Tabla268[[#This Row],["]],Tabla157[[#This Row],[NOMBRE DEL PRODUCTO]],Tabla268[[#This Row],["]])</f>
        <v>"ROPERO ARMABLE DE 3 CUERPOS"</v>
      </c>
      <c r="U146" s="17" t="str">
        <f>CONCATENATE(Tabla268[[#This Row],["]],Tabla157[[#This Row],[CATEGORIA]],Tabla268[[#This Row],["]])</f>
        <v>"HOGAR"</v>
      </c>
      <c r="V146" s="17">
        <f>Tabla157[[#This Row],[PRECIO]]</f>
        <v>200</v>
      </c>
      <c r="W146" s="17" t="str">
        <f>CONCATENATE(Tabla268[[#This Row],["]],Tabla157[[#This Row],[DESCRIPCION]],Tabla268[[#This Row],["]])</f>
        <v>"MEDIDAS:120 x45x170cm"</v>
      </c>
      <c r="X14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HOGAR/144.png"</v>
      </c>
      <c r="Y146" s="17">
        <v>117</v>
      </c>
      <c r="Z14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{"id":144,"name":"ROPERO ARMABLE DE 3 CUERPOS","category":"HOGAR","price":200,"description":"MEDIDAS:120 x45x170cm","image":"images/06. HOGAR/144.png","demand":117},</v>
      </c>
      <c r="AA146" t="s">
        <v>16</v>
      </c>
    </row>
    <row r="147" spans="2:27" x14ac:dyDescent="0.3">
      <c r="B147" s="8">
        <v>145</v>
      </c>
      <c r="C147" t="s">
        <v>249</v>
      </c>
      <c r="D147" t="s">
        <v>174</v>
      </c>
      <c r="E147" t="s">
        <v>250</v>
      </c>
      <c r="F147" s="7">
        <v>200</v>
      </c>
      <c r="I147" s="18" t="s">
        <v>271</v>
      </c>
      <c r="J147" s="19" t="s">
        <v>270</v>
      </c>
      <c r="K147" s="18" t="s">
        <v>266</v>
      </c>
      <c r="L147" s="19">
        <f t="shared" si="2"/>
        <v>145</v>
      </c>
      <c r="M147" s="18" t="s">
        <v>17</v>
      </c>
      <c r="N147" s="19" t="s">
        <v>12</v>
      </c>
      <c r="O147" s="19" t="s">
        <v>11</v>
      </c>
      <c r="P147" s="19" t="s">
        <v>281</v>
      </c>
      <c r="Q147" s="19" t="s">
        <v>282</v>
      </c>
      <c r="R147" s="19" t="s">
        <v>15</v>
      </c>
      <c r="S147" s="19">
        <f>Tabla157[[#This Row],["id"]]</f>
        <v>145</v>
      </c>
      <c r="T147" s="19" t="str">
        <f>CONCATENATE(Tabla268[[#This Row],["]],Tabla157[[#This Row],[NOMBRE DEL PRODUCTO]],Tabla268[[#This Row],["]])</f>
        <v>"CASCO CON LUCES "</v>
      </c>
      <c r="U147" s="19" t="str">
        <f>CONCATENATE(Tabla268[[#This Row],["]],Tabla157[[#This Row],[CATEGORIA]],Tabla268[[#This Row],["]])</f>
        <v>"NIÑOS"</v>
      </c>
      <c r="V147" s="19">
        <f>Tabla157[[#This Row],[PRECIO]]</f>
        <v>200</v>
      </c>
      <c r="W147" s="19" t="str">
        <f>CONCATENATE(Tabla268[[#This Row],["]],Tabla157[[#This Row],[DESCRIPCION]],Tabla268[[#This Row],["]])</f>
        <v>"COLORES Y MODELOS VARIADOS"</v>
      </c>
      <c r="X14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NIÑOS/145.png"</v>
      </c>
      <c r="Y147" s="19">
        <v>118</v>
      </c>
      <c r="Z14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{"id":145,"name":"CASCO CON LUCES ","category":"NIÑOS","price":200,"description":"COLORES Y MODELOS VARIADOS","image":"images/08. NIÑOS/145.png","demand":118},</v>
      </c>
      <c r="AA147" t="s">
        <v>16</v>
      </c>
    </row>
    <row r="148" spans="2:27" x14ac:dyDescent="0.3">
      <c r="B148" s="8">
        <v>146</v>
      </c>
      <c r="C148" t="s">
        <v>251</v>
      </c>
      <c r="D148" t="s">
        <v>24</v>
      </c>
      <c r="E148" t="s">
        <v>252</v>
      </c>
      <c r="F148" s="7">
        <v>200</v>
      </c>
      <c r="I148" s="16" t="s">
        <v>271</v>
      </c>
      <c r="J148" s="17" t="s">
        <v>270</v>
      </c>
      <c r="K148" s="16" t="s">
        <v>264</v>
      </c>
      <c r="L148" s="19">
        <f t="shared" si="2"/>
        <v>146</v>
      </c>
      <c r="M148" s="16" t="s">
        <v>17</v>
      </c>
      <c r="N148" s="17" t="s">
        <v>12</v>
      </c>
      <c r="O148" s="17" t="s">
        <v>11</v>
      </c>
      <c r="P148" s="17" t="s">
        <v>281</v>
      </c>
      <c r="Q148" s="17" t="s">
        <v>282</v>
      </c>
      <c r="R148" s="17" t="s">
        <v>15</v>
      </c>
      <c r="S148" s="17">
        <f>Tabla157[[#This Row],["id"]]</f>
        <v>146</v>
      </c>
      <c r="T148" s="17" t="str">
        <f>CONCATENATE(Tabla268[[#This Row],["]],Tabla157[[#This Row],[NOMBRE DEL PRODUCTO]],Tabla268[[#This Row],["]])</f>
        <v>"PASTILLAS PARA LAVADORA"</v>
      </c>
      <c r="U148" s="17" t="str">
        <f>CONCATENATE(Tabla268[[#This Row],["]],Tabla157[[#This Row],[CATEGORIA]],Tabla268[[#This Row],["]])</f>
        <v>"HOGAR"</v>
      </c>
      <c r="V148" s="17">
        <f>Tabla157[[#This Row],[PRECIO]]</f>
        <v>200</v>
      </c>
      <c r="W148" s="17" t="str">
        <f>CONCATENATE(Tabla268[[#This Row],["]],Tabla157[[#This Row],[DESCRIPCION]],Tabla268[[#This Row],["]])</f>
        <v>"CANTIDAD12 PASTILLAS"</v>
      </c>
      <c r="X14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HOGAR/146.png"</v>
      </c>
      <c r="Y148" s="17">
        <v>119</v>
      </c>
      <c r="Z14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{"id":146,"name":"PASTILLAS PARA LAVADORA","category":"HOGAR","price":200,"description":"CANTIDAD12 PASTILLAS","image":"images/06. HOGAR/146.png","demand":119},</v>
      </c>
      <c r="AA148" t="s">
        <v>16</v>
      </c>
    </row>
    <row r="149" spans="2:27" x14ac:dyDescent="0.3">
      <c r="B149" s="8">
        <v>147</v>
      </c>
      <c r="C149" t="s">
        <v>253</v>
      </c>
      <c r="D149" t="s">
        <v>174</v>
      </c>
      <c r="E149" t="s">
        <v>254</v>
      </c>
      <c r="F149" s="7">
        <v>200</v>
      </c>
      <c r="I149" s="18" t="s">
        <v>271</v>
      </c>
      <c r="J149" s="19" t="s">
        <v>270</v>
      </c>
      <c r="K149" s="18" t="s">
        <v>266</v>
      </c>
      <c r="L149" s="19">
        <f t="shared" si="2"/>
        <v>147</v>
      </c>
      <c r="M149" s="18" t="s">
        <v>17</v>
      </c>
      <c r="N149" s="19" t="s">
        <v>12</v>
      </c>
      <c r="O149" s="19" t="s">
        <v>11</v>
      </c>
      <c r="P149" s="19" t="s">
        <v>281</v>
      </c>
      <c r="Q149" s="19" t="s">
        <v>282</v>
      </c>
      <c r="R149" s="19" t="s">
        <v>15</v>
      </c>
      <c r="S149" s="19">
        <f>Tabla157[[#This Row],["id"]]</f>
        <v>147</v>
      </c>
      <c r="T149" s="19" t="str">
        <f>CONCATENATE(Tabla268[[#This Row],["]],Tabla157[[#This Row],[NOMBRE DEL PRODUCTO]],Tabla268[[#This Row],["]])</f>
        <v>"SET DE HIGIENE PARA BEBE"</v>
      </c>
      <c r="U149" s="19" t="str">
        <f>CONCATENATE(Tabla268[[#This Row],["]],Tabla157[[#This Row],[CATEGORIA]],Tabla268[[#This Row],["]])</f>
        <v>"NIÑOS"</v>
      </c>
      <c r="V149" s="19">
        <f>Tabla157[[#This Row],[PRECIO]]</f>
        <v>200</v>
      </c>
      <c r="W149" s="19" t="str">
        <f>CONCATENATE(Tabla268[[#This Row],["]],Tabla157[[#This Row],[DESCRIPCION]],Tabla268[[#This Row],["]])</f>
        <v>"6 PIEZAS PRÁCTICO Y PORTATIL"</v>
      </c>
      <c r="X14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NIÑOS/147.png"</v>
      </c>
      <c r="Y149" s="19">
        <v>120</v>
      </c>
      <c r="Z14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{"id":147,"name":"SET DE HIGIENE PARA BEBE","category":"NIÑOS","price":200,"description":"6 PIEZAS PRÁCTICO Y PORTATIL","image":"images/08. NIÑOS/147.png","demand":120},</v>
      </c>
      <c r="AA149" t="s">
        <v>16</v>
      </c>
    </row>
    <row r="150" spans="2:27" x14ac:dyDescent="0.3">
      <c r="B150" s="8">
        <v>148</v>
      </c>
      <c r="C150" t="s">
        <v>255</v>
      </c>
      <c r="D150" t="s">
        <v>174</v>
      </c>
      <c r="E150" t="s">
        <v>256</v>
      </c>
      <c r="F150" s="7">
        <v>200</v>
      </c>
      <c r="I150" s="16" t="s">
        <v>271</v>
      </c>
      <c r="J150" s="17" t="s">
        <v>270</v>
      </c>
      <c r="K150" s="16" t="s">
        <v>266</v>
      </c>
      <c r="L150" s="19">
        <f t="shared" si="2"/>
        <v>148</v>
      </c>
      <c r="M150" s="16" t="s">
        <v>17</v>
      </c>
      <c r="N150" s="17" t="s">
        <v>12</v>
      </c>
      <c r="O150" s="17" t="s">
        <v>11</v>
      </c>
      <c r="P150" s="17" t="s">
        <v>281</v>
      </c>
      <c r="Q150" s="17" t="s">
        <v>282</v>
      </c>
      <c r="R150" s="17" t="s">
        <v>15</v>
      </c>
      <c r="S150" s="17">
        <f>Tabla157[[#This Row],["id"]]</f>
        <v>148</v>
      </c>
      <c r="T150" s="17" t="str">
        <f>CONCATENATE(Tabla268[[#This Row],["]],Tabla157[[#This Row],[NOMBRE DEL PRODUCTO]],Tabla268[[#This Row],["]])</f>
        <v>"ASPIRADOR NASAL Y OIDO PARA BEBE"</v>
      </c>
      <c r="U150" s="17" t="str">
        <f>CONCATENATE(Tabla268[[#This Row],["]],Tabla157[[#This Row],[CATEGORIA]],Tabla268[[#This Row],["]])</f>
        <v>"NIÑOS"</v>
      </c>
      <c r="V150" s="17">
        <f>Tabla157[[#This Row],[PRECIO]]</f>
        <v>200</v>
      </c>
      <c r="W150" s="17" t="str">
        <f>CONCATENATE(Tabla268[[#This Row],["]],Tabla157[[#This Row],[DESCRIPCION]],Tabla268[[#This Row],["]])</f>
        <v>"PRÁCTICO Y PORTATIL"</v>
      </c>
      <c r="X15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NIÑOS/148.png"</v>
      </c>
      <c r="Y150" s="17">
        <v>121</v>
      </c>
      <c r="Z15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{"id":148,"name":"ASPIRADOR NASAL Y OIDO PARA BEBE","category":"NIÑOS","price":200,"description":"PRÁCTICO Y PORTATIL","image":"images/08. NIÑOS/148.png","demand":121},</v>
      </c>
      <c r="AA150" t="s">
        <v>16</v>
      </c>
    </row>
    <row r="151" spans="2:27" x14ac:dyDescent="0.3">
      <c r="B151" s="8">
        <v>149</v>
      </c>
      <c r="C151" t="s">
        <v>257</v>
      </c>
      <c r="D151" t="s">
        <v>79</v>
      </c>
      <c r="E151" t="s">
        <v>258</v>
      </c>
      <c r="F151" s="7">
        <v>200</v>
      </c>
      <c r="I151" s="18" t="s">
        <v>271</v>
      </c>
      <c r="J151" s="19" t="s">
        <v>270</v>
      </c>
      <c r="K151" s="18" t="s">
        <v>261</v>
      </c>
      <c r="L151" s="19">
        <f t="shared" si="2"/>
        <v>149</v>
      </c>
      <c r="M151" s="18" t="s">
        <v>17</v>
      </c>
      <c r="N151" s="19" t="s">
        <v>12</v>
      </c>
      <c r="O151" s="19" t="s">
        <v>11</v>
      </c>
      <c r="P151" s="19" t="s">
        <v>281</v>
      </c>
      <c r="Q151" s="19" t="s">
        <v>282</v>
      </c>
      <c r="R151" s="19" t="s">
        <v>15</v>
      </c>
      <c r="S151" s="19">
        <f>Tabla157[[#This Row],["id"]]</f>
        <v>149</v>
      </c>
      <c r="T151" s="19" t="str">
        <f>CONCATENATE(Tabla268[[#This Row],["]],Tabla157[[#This Row],[NOMBRE DEL PRODUCTO]],Tabla268[[#This Row],["]])</f>
        <v>"LIPO CREAM REDUCTORA CORPORAL"</v>
      </c>
      <c r="U151" s="19" t="str">
        <f>CONCATENATE(Tabla268[[#This Row],["]],Tabla157[[#This Row],[CATEGORIA]],Tabla268[[#This Row],["]])</f>
        <v>"CUIDADO PERSONAL"</v>
      </c>
      <c r="V151" s="19">
        <f>Tabla157[[#This Row],[PRECIO]]</f>
        <v>200</v>
      </c>
      <c r="W151" s="19" t="str">
        <f>CONCATENATE(Tabla268[[#This Row],["]],Tabla157[[#This Row],[DESCRIPCION]],Tabla268[[#This Row],["]])</f>
        <v>"QUEMADORD E GRASA"</v>
      </c>
      <c r="X15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CUIDADO_PERSONAL/149.png"</v>
      </c>
      <c r="Y151" s="19">
        <v>122</v>
      </c>
      <c r="Z15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{"id":149,"name":"LIPO CREAM REDUCTORA CORPORAL","category":"CUIDADO PERSONAL","price":200,"description":"QUEMADORD E GRASA","image":"images/03. CUIDADO_PERSONAL/149.png","demand":122},</v>
      </c>
      <c r="AA151" t="s">
        <v>16</v>
      </c>
    </row>
    <row r="152" spans="2:27" x14ac:dyDescent="0.3">
      <c r="F152" s="7"/>
      <c r="I152" s="16"/>
      <c r="J152" s="17"/>
      <c r="K152" s="17"/>
      <c r="L152" s="17"/>
      <c r="M152" s="16"/>
      <c r="N152" s="17" t="s">
        <v>12</v>
      </c>
      <c r="O152" s="17" t="s">
        <v>11</v>
      </c>
      <c r="P152" s="17" t="s">
        <v>281</v>
      </c>
      <c r="Q152" s="17" t="s">
        <v>282</v>
      </c>
      <c r="R152" s="17" t="s">
        <v>15</v>
      </c>
      <c r="S152" s="17">
        <f>Tabla157[[#This Row],["id"]]</f>
        <v>0</v>
      </c>
      <c r="T152" s="17" t="str">
        <f>CONCATENATE(Tabla268[[#This Row],["]],Tabla157[[#This Row],[NOMBRE DEL PRODUCTO]],Tabla268[[#This Row],["]])</f>
        <v>""</v>
      </c>
      <c r="U152" s="17" t="str">
        <f>CONCATENATE(Tabla268[[#This Row],["]],Tabla157[[#This Row],[CATEGORIA]],Tabla268[[#This Row],["]])</f>
        <v>""</v>
      </c>
      <c r="V152" s="17">
        <f>Tabla157[[#This Row],[PRECIO]]</f>
        <v>0</v>
      </c>
      <c r="W152" s="17" t="str">
        <f>CONCATENATE(Tabla268[[#This Row],["]],Tabla157[[#This Row],[DESCRIPCION]],Tabla268[[#This Row],["]])</f>
        <v>""</v>
      </c>
      <c r="X152" s="17"/>
      <c r="Y152" s="17"/>
      <c r="Z15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{"id":0,"name":"","category":"","price":0,"description":"","image":,"demand":},</v>
      </c>
      <c r="AA152" t="s">
        <v>16</v>
      </c>
    </row>
    <row r="153" spans="2:27" x14ac:dyDescent="0.3">
      <c r="I153" s="23"/>
      <c r="J153" s="24"/>
      <c r="K153" s="24"/>
      <c r="L153" s="24"/>
      <c r="M153" s="23"/>
      <c r="N153" s="24" t="s">
        <v>12</v>
      </c>
      <c r="O153" s="24" t="s">
        <v>11</v>
      </c>
      <c r="P153" s="24" t="s">
        <v>281</v>
      </c>
      <c r="Q153" s="24" t="s">
        <v>282</v>
      </c>
      <c r="R153" s="24" t="s">
        <v>15</v>
      </c>
      <c r="S153" s="24">
        <f>Tabla157[[#This Row],["id"]]</f>
        <v>0</v>
      </c>
      <c r="T153" s="24" t="str">
        <f>CONCATENATE(Tabla268[[#This Row],["]],Tabla157[[#This Row],[NOMBRE DEL PRODUCTO]],Tabla268[[#This Row],["]])</f>
        <v>""</v>
      </c>
      <c r="U153" s="24" t="str">
        <f>CONCATENATE(Tabla268[[#This Row],["]],Tabla157[[#This Row],[CATEGORIA]],Tabla268[[#This Row],["]])</f>
        <v>""</v>
      </c>
      <c r="V153" s="24">
        <f>Tabla157[[#This Row],[PRECIO]]</f>
        <v>0</v>
      </c>
      <c r="W153" s="24" t="str">
        <f>CONCATENATE(Tabla268[[#This Row],["]],Tabla157[[#This Row],[DESCRIPCION]],Tabla268[[#This Row],["]])</f>
        <v>""</v>
      </c>
      <c r="X153" s="24"/>
      <c r="Y153" s="24"/>
      <c r="Z15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{"id":0,"name":"","category":"","price":0,"description":"","image":,"demand":},</v>
      </c>
      <c r="AA153" t="s">
        <v>16</v>
      </c>
    </row>
  </sheetData>
  <mergeCells count="2">
    <mergeCell ref="B2:F2"/>
    <mergeCell ref="I2:Z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3026-B88C-4D84-88F1-C11EBAF924BE}">
  <dimension ref="C8:M16"/>
  <sheetViews>
    <sheetView topLeftCell="A4" workbookViewId="0">
      <selection activeCell="I26" sqref="I26"/>
    </sheetView>
  </sheetViews>
  <sheetFormatPr baseColWidth="10" defaultRowHeight="14.4" x14ac:dyDescent="0.3"/>
  <cols>
    <col min="1" max="3" width="3" customWidth="1"/>
    <col min="5" max="5" width="1.77734375" bestFit="1" customWidth="1"/>
    <col min="6" max="6" width="1.5546875" bestFit="1" customWidth="1"/>
    <col min="7" max="7" width="5" customWidth="1"/>
    <col min="8" max="8" width="1.77734375" bestFit="1" customWidth="1"/>
    <col min="9" max="9" width="20.5546875" bestFit="1" customWidth="1"/>
    <col min="10" max="10" width="1.77734375" bestFit="1" customWidth="1"/>
    <col min="11" max="11" width="2.21875" customWidth="1"/>
    <col min="12" max="12" width="3.77734375" customWidth="1"/>
    <col min="13" max="13" width="27.6640625" customWidth="1"/>
  </cols>
  <sheetData>
    <row r="8" spans="3:13" x14ac:dyDescent="0.3">
      <c r="D8" s="3" t="s">
        <v>13</v>
      </c>
      <c r="E8" s="3"/>
      <c r="F8" s="3"/>
      <c r="M8" t="str">
        <f>D8</f>
        <v> {</v>
      </c>
    </row>
    <row r="9" spans="3:13" x14ac:dyDescent="0.3">
      <c r="C9" t="s">
        <v>15</v>
      </c>
      <c r="D9" s="2" t="s">
        <v>0</v>
      </c>
      <c r="E9" t="s">
        <v>15</v>
      </c>
      <c r="F9" s="2" t="s">
        <v>12</v>
      </c>
      <c r="G9" t="s">
        <v>16</v>
      </c>
      <c r="I9" s="4">
        <v>1</v>
      </c>
      <c r="K9" s="2" t="s">
        <v>11</v>
      </c>
      <c r="M9" s="5" t="str">
        <f>CONCATENATE(C9,D9,E9,F9,G9,H9,I9,J9,K9)</f>
        <v>"id": 1,</v>
      </c>
    </row>
    <row r="10" spans="3:13" x14ac:dyDescent="0.3">
      <c r="C10" t="s">
        <v>15</v>
      </c>
      <c r="D10" s="2" t="s">
        <v>1</v>
      </c>
      <c r="E10" t="s">
        <v>15</v>
      </c>
      <c r="F10" s="2" t="s">
        <v>12</v>
      </c>
      <c r="G10" t="s">
        <v>16</v>
      </c>
      <c r="H10" t="s">
        <v>15</v>
      </c>
      <c r="I10" t="s">
        <v>7</v>
      </c>
      <c r="J10" t="s">
        <v>15</v>
      </c>
      <c r="K10" s="2" t="s">
        <v>11</v>
      </c>
      <c r="M10" s="5" t="str">
        <f t="shared" ref="M10:M15" si="0">CONCATENATE(C10,D10,E10,F10,G10,H10,I10,J10,K10)</f>
        <v>"name": "Ejercitador",</v>
      </c>
    </row>
    <row r="11" spans="3:13" x14ac:dyDescent="0.3">
      <c r="C11" t="s">
        <v>15</v>
      </c>
      <c r="D11" s="2" t="s">
        <v>2</v>
      </c>
      <c r="E11" t="s">
        <v>15</v>
      </c>
      <c r="F11" s="2" t="s">
        <v>12</v>
      </c>
      <c r="G11" t="s">
        <v>16</v>
      </c>
      <c r="H11" t="s">
        <v>15</v>
      </c>
      <c r="I11" t="s">
        <v>8</v>
      </c>
      <c r="J11" t="s">
        <v>15</v>
      </c>
      <c r="K11" s="2" t="s">
        <v>11</v>
      </c>
      <c r="M11" s="5" t="str">
        <f t="shared" si="0"/>
        <v>"category": "Electrónicos",</v>
      </c>
    </row>
    <row r="12" spans="3:13" x14ac:dyDescent="0.3">
      <c r="C12" t="s">
        <v>15</v>
      </c>
      <c r="D12" s="2" t="s">
        <v>3</v>
      </c>
      <c r="E12" t="s">
        <v>15</v>
      </c>
      <c r="F12" s="2" t="s">
        <v>12</v>
      </c>
      <c r="G12" t="s">
        <v>16</v>
      </c>
      <c r="I12" s="1">
        <v>120</v>
      </c>
      <c r="K12" s="2" t="s">
        <v>11</v>
      </c>
      <c r="M12" s="5" t="str">
        <f t="shared" si="0"/>
        <v>"price": 120,</v>
      </c>
    </row>
    <row r="13" spans="3:13" x14ac:dyDescent="0.3">
      <c r="C13" t="s">
        <v>15</v>
      </c>
      <c r="D13" s="2" t="s">
        <v>4</v>
      </c>
      <c r="E13" t="s">
        <v>15</v>
      </c>
      <c r="F13" s="2" t="s">
        <v>12</v>
      </c>
      <c r="G13" t="s">
        <v>16</v>
      </c>
      <c r="H13" t="s">
        <v>15</v>
      </c>
      <c r="I13" t="s">
        <v>9</v>
      </c>
      <c r="J13" t="s">
        <v>15</v>
      </c>
      <c r="K13" s="2" t="s">
        <v>11</v>
      </c>
      <c r="M13" s="5" t="str">
        <f t="shared" si="0"/>
        <v>"description": "Ideal para bajar de peso",</v>
      </c>
    </row>
    <row r="14" spans="3:13" x14ac:dyDescent="0.3">
      <c r="C14" t="s">
        <v>15</v>
      </c>
      <c r="D14" s="2" t="s">
        <v>5</v>
      </c>
      <c r="E14" t="s">
        <v>15</v>
      </c>
      <c r="F14" s="2" t="s">
        <v>12</v>
      </c>
      <c r="G14" t="s">
        <v>16</v>
      </c>
      <c r="H14" t="s">
        <v>15</v>
      </c>
      <c r="I14" t="s">
        <v>10</v>
      </c>
      <c r="J14" t="s">
        <v>15</v>
      </c>
      <c r="K14" s="2" t="s">
        <v>11</v>
      </c>
      <c r="M14" s="5" t="str">
        <f t="shared" si="0"/>
        <v>"image": "images/1.png",</v>
      </c>
    </row>
    <row r="15" spans="3:13" x14ac:dyDescent="0.3">
      <c r="C15" t="s">
        <v>15</v>
      </c>
      <c r="D15" s="2" t="s">
        <v>6</v>
      </c>
      <c r="E15" t="s">
        <v>15</v>
      </c>
      <c r="F15" s="2" t="s">
        <v>12</v>
      </c>
      <c r="G15" t="s">
        <v>16</v>
      </c>
      <c r="I15" s="1">
        <v>95</v>
      </c>
      <c r="M15" s="5" t="str">
        <f t="shared" si="0"/>
        <v>"demand": 95</v>
      </c>
    </row>
    <row r="16" spans="3:13" x14ac:dyDescent="0.3">
      <c r="D16" s="3" t="s">
        <v>14</v>
      </c>
      <c r="E16" s="3"/>
      <c r="F16" s="3"/>
      <c r="M16" s="6" t="str">
        <f>D16</f>
        <v>},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c b 9 6 e - 0 1 e 6 - 4 7 2 0 - 8 c a 0 - 7 1 6 d 8 5 1 4 2 8 9 e "   x m l n s = " h t t p : / / s c h e m a s . m i c r o s o f t . c o m / D a t a M a s h u p " > A A A A A A I E A A B Q S w M E F A A C A A g A K K Z S W 1 J G Z S i m A A A A 9 w A A A B I A H A B D b 2 5 m a W c v U G F j a 2 F n Z S 5 4 b W w g o h g A K K A U A A A A A A A A A A A A A A A A A A A A A A A A A A A A h Y 8 x D o I w G I W v Q r r T l p o Q I T 9 l M G 6 S k J g Y 1 6 Z W a I R i a L H c z c E j e Q U x i r o 5 v u 9 9 w 3 v 3 6 w 3 y s W 2 C i + q t 7 k y G I k x R o I z s D t p U G R r c M V y i n E M p 5 E l U K p h k Y 9 P R H j J U O 3 d O C f H e Y 7 / A X V 8 R R m l E 9 s V m K 2 v V C v S R 9 X 8 5 1 M Y 6 Y a R C H H a v M Z z h J M Z R E s c M U y A z h U K b r 8 G m w c / 2 B 8 J q a N z Q K 6 5 s W K 6 B z B H I + w R / A F B L A w Q U A A I A C A A o p l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Z S W 2 W H 8 P 3 6 A A A A N A I A A B M A H A B G b 3 J t d W x h c y 9 T Z W N 0 a W 9 u M S 5 t I K I Y A C i g F A A A A A A A A A A A A A A A A A A A A A A A A A A A A G 2 R s W r D M B C G d 4 P f Q a h L A s Y 0 J u 3 Q k M l 0 6 N I O N X Q I G c 7 y 1 R W x T k Z S I M b 4 3 S t X h k I s L Q f f d / o P 6 S w K J z W x z 1 B 3 h z R J E / s D B h t W Q d 1 B w Y 6 s Q 5 c m z J 8 P I 1 s k T 1 5 v A r u 8 v B q D 5 L 6 0 u d R a X z b b 8 f Q O C o 8 8 3 O T n 6 V R q c r 7 l n I W A B 1 7 J X j M B q p b Q a O 6 j 5 l 7 M K w N k v 7 V R p e 6 u i q q h R 7 s J 4 7 J x 5 F J B i 4 8 8 Y 8 4 L 5 v D m p o w t e B f H R R z v P X 4 j 9 7 z P 5 x n / / G n V z o P w d T F A w y I a V E D N n 7 n L e l n F Z C s y r s g U G R 5 B 5 D 8 3 K g Q 4 b L U Z o r J B K 4 z s 5 / V y X q w f 0 x s p 8 M 5 M 2 z S R F N / Z 4 R d Q S w E C L Q A U A A I A C A A o p l J b U k Z l K K Y A A A D 3 A A A A E g A A A A A A A A A A A A A A A A A A A A A A Q 2 9 u Z m l n L 1 B h Y 2 t h Z 2 U u e G 1 s U E s B A i 0 A F A A C A A g A K K Z S W w / K 6 a u k A A A A 6 Q A A A B M A A A A A A A A A A A A A A A A A 8 g A A A F t D b 2 5 0 Z W 5 0 X 1 R 5 c G V z X S 5 4 b W x Q S w E C L Q A U A A I A C A A o p l J b Z Y f w / f o A A A A 0 A g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E A A A A A A A A J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v V G l w b y B j Y W 1 i a W F k b y 5 7 a W 1 h Z 2 U w L D B 9 J n F 1 b 3 Q 7 L C Z x d W 9 0 O 1 N l Y 3 R p b 2 4 x L 1 R h Y m x h M i 9 U a X B v I G N h b W J p Y W R v L n t p b W F n Z T E s M X 0 m c X V v d D s s J n F 1 b 3 Q 7 U 2 V j d G l v b j E v V G F i b G E y L 1 R p c G 8 g Y 2 F t Y m l h Z G 8 u e 2 l t Y W d l M i w y f S Z x d W 9 0 O y w m c X V v d D t T Z W N 0 a W 9 u M S 9 U Y W J s Y T I v V G l w b y B j Y W 1 i a W F k b y 5 7 a W 1 h Z 2 U 0 L D N 9 J n F 1 b 3 Q 7 L C Z x d W 9 0 O 1 N l Y 3 R p b 2 4 x L 1 R h Y m x h M i 9 U a X B v I G N h b W J p Y W R v L n t p b W F n Z T U s N H 0 m c X V v d D s s J n F 1 b 3 Q 7 U 2 V j d G l v b j E v V G F i b G E y L 1 R p c G 8 g Y 2 F t Y m l h Z G 8 u e 1 w m c X V v d D t p b W F n Z V w m c X V v d D s s N X 0 m c X V v d D s s J n F 1 b 3 Q 7 U 2 V j d G l v b j E v V G F i b G E y L 1 R p c G 8 g Y 2 F t Y m l h Z G 8 u e 1 w m c X V v d D t k Z W 1 h b m R c J n F 1 b 3 Q 7 L D Z 9 J n F 1 b 3 Q 7 L C Z x d W 9 0 O 1 N l Y 3 R p b 2 4 x L 1 R h Y m x h M i 9 U a X B v I G N h b W J p Y W R v L n s 6 L D d 9 J n F 1 b 3 Q 7 L C Z x d W 9 0 O 1 N l Y 3 R p b 2 4 x L 1 R h Y m x h M i 9 U a X B v I G N h b W J p Y W R v L n s s L D h 9 J n F 1 b 3 Q 7 L C Z x d W 9 0 O 1 N l Y 3 R p b 2 4 x L 1 R h Y m x h M i 9 U a X B v I G N h b W J p Y W R v L n t 7 e y w 5 f S Z x d W 9 0 O y w m c X V v d D t T Z W N 0 a W 9 u M S 9 U Y W J s Y T I v V G l w b y B j Y W 1 i a W F k b y 5 7 f S w x M H 0 m c X V v d D s s J n F 1 b 3 Q 7 U 2 V j d G l v b j E v V G F i b G E y L 1 R p c G 8 g Y 2 F t Y m l h Z G 8 u e 1 w m c X V v d D s s M T F 9 J n F 1 b 3 Q 7 L C Z x d W 9 0 O 1 N l Y 3 R p b 2 4 x L 1 R h Y m x h M i 9 U a X B v I G N h b W J p Y W R v L n t c J n F 1 b 3 Q 7 b m F t Z V w m c X V v d D s s M T J 9 J n F 1 b 3 Q 7 L C Z x d W 9 0 O 1 N l Y 3 R p b 2 4 x L 1 R h Y m x h M i 9 U a X B v I G N h b W J p Y W R v L n t c J n F 1 b 3 Q 7 Y 2 F 0 Z W d v c n l c J n F 1 b 3 Q 7 L D E z f S Z x d W 9 0 O y w m c X V v d D t T Z W N 0 a W 9 u M S 9 U Y W J s Y T I v V G l w b y B j Y W 1 i a W F k b y 5 7 X C Z x d W 9 0 O 2 R l c 2 N y a X B 0 a W 9 u X C Z x d W 9 0 O z I s M T R 9 J n F 1 b 3 Q 7 L C Z x d W 9 0 O 1 N l Y 3 R p b 2 4 x L 1 R h Y m x h M i 9 U a X B v I G N h b W J p Y W R v L n t c J n F 1 b 3 Q 7 c H J p Y 2 V c J n F 1 b 3 Q 7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h M i 9 U a X B v I G N h b W J p Y W R v L n t p b W F n Z T A s M H 0 m c X V v d D s s J n F 1 b 3 Q 7 U 2 V j d G l v b j E v V G F i b G E y L 1 R p c G 8 g Y 2 F t Y m l h Z G 8 u e 2 l t Y W d l M S w x f S Z x d W 9 0 O y w m c X V v d D t T Z W N 0 a W 9 u M S 9 U Y W J s Y T I v V G l w b y B j Y W 1 i a W F k b y 5 7 a W 1 h Z 2 U y L D J 9 J n F 1 b 3 Q 7 L C Z x d W 9 0 O 1 N l Y 3 R p b 2 4 x L 1 R h Y m x h M i 9 U a X B v I G N h b W J p Y W R v L n t p b W F n Z T Q s M 3 0 m c X V v d D s s J n F 1 b 3 Q 7 U 2 V j d G l v b j E v V G F i b G E y L 1 R p c G 8 g Y 2 F t Y m l h Z G 8 u e 2 l t Y W d l N S w 0 f S Z x d W 9 0 O y w m c X V v d D t T Z W N 0 a W 9 u M S 9 U Y W J s Y T I v V G l w b y B j Y W 1 i a W F k b y 5 7 X C Z x d W 9 0 O 2 l t Y W d l X C Z x d W 9 0 O y w 1 f S Z x d W 9 0 O y w m c X V v d D t T Z W N 0 a W 9 u M S 9 U Y W J s Y T I v V G l w b y B j Y W 1 i a W F k b y 5 7 X C Z x d W 9 0 O 2 R l b W F u Z F w m c X V v d D s s N n 0 m c X V v d D s s J n F 1 b 3 Q 7 U 2 V j d G l v b j E v V G F i b G E y L 1 R p c G 8 g Y 2 F t Y m l h Z G 8 u e z o s N 3 0 m c X V v d D s s J n F 1 b 3 Q 7 U 2 V j d G l v b j E v V G F i b G E y L 1 R p c G 8 g Y 2 F t Y m l h Z G 8 u e y w s O H 0 m c X V v d D s s J n F 1 b 3 Q 7 U 2 V j d G l v b j E v V G F i b G E y L 1 R p c G 8 g Y 2 F t Y m l h Z G 8 u e 3 t 7 L D l 9 J n F 1 b 3 Q 7 L C Z x d W 9 0 O 1 N l Y 3 R p b 2 4 x L 1 R h Y m x h M i 9 U a X B v I G N h b W J p Y W R v L n t 9 L D E w f S Z x d W 9 0 O y w m c X V v d D t T Z W N 0 a W 9 u M S 9 U Y W J s Y T I v V G l w b y B j Y W 1 i a W F k b y 5 7 X C Z x d W 9 0 O y w x M X 0 m c X V v d D s s J n F 1 b 3 Q 7 U 2 V j d G l v b j E v V G F i b G E y L 1 R p c G 8 g Y 2 F t Y m l h Z G 8 u e 1 w m c X V v d D t u Y W 1 l X C Z x d W 9 0 O y w x M n 0 m c X V v d D s s J n F 1 b 3 Q 7 U 2 V j d G l v b j E v V G F i b G E y L 1 R p c G 8 g Y 2 F t Y m l h Z G 8 u e 1 w m c X V v d D t j Y X R l Z 2 9 y e V w m c X V v d D s s M T N 9 J n F 1 b 3 Q 7 L C Z x d W 9 0 O 1 N l Y 3 R p b 2 4 x L 1 R h Y m x h M i 9 U a X B v I G N h b W J p Y W R v L n t c J n F 1 b 3 Q 7 Z G V z Y 3 J p c H R p b 2 5 c J n F 1 b 3 Q 7 M i w x N H 0 m c X V v d D s s J n F 1 b 3 Q 7 U 2 V j d G l v b j E v V G F i b G E y L 1 R p c G 8 g Y 2 F t Y m l h Z G 8 u e 1 w m c X V v d D t w c m l j Z V w m c X V v d D s y L D E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p b W F n Z T A m c X V v d D s s J n F 1 b 3 Q 7 a W 1 h Z 2 U x J n F 1 b 3 Q 7 L C Z x d W 9 0 O 2 l t Y W d l M i Z x d W 9 0 O y w m c X V v d D t p b W F n Z T Q m c X V v d D s s J n F 1 b 3 Q 7 a W 1 h Z 2 U 1 J n F 1 b 3 Q 7 L C Z x d W 9 0 O 1 w m c X V v d D t p b W F n Z V w m c X V v d D s m c X V v d D s s J n F 1 b 3 Q 7 X C Z x d W 9 0 O 2 R l b W F u Z F w m c X V v d D s m c X V v d D s s J n F 1 b 3 Q 7 O i Z x d W 9 0 O y w m c X V v d D s s J n F 1 b 3 Q 7 L C Z x d W 9 0 O 3 s m c X V v d D s s J n F 1 b 3 Q 7 f S Z x d W 9 0 O y w m c X V v d D t c J n F 1 b 3 Q 7 J n F 1 b 3 Q 7 L C Z x d W 9 0 O 1 w m c X V v d D t u Y W 1 l X C Z x d W 9 0 O y Z x d W 9 0 O y w m c X V v d D t c J n F 1 b 3 Q 7 Y 2 F 0 Z W d v c n l c J n F 1 b 3 Q 7 J n F 1 b 3 Q 7 L C Z x d W 9 0 O 1 w m c X V v d D t k Z X N j c m l w d G l v b l w m c X V v d D s y J n F 1 b 3 Q 7 L C Z x d W 9 0 O 1 w m c X V v d D t w c m l j Z V w m c X V v d D s y J n F 1 b 3 Q 7 X S I g L z 4 8 R W 5 0 c n k g V H l w Z T 0 i R m l s b E N v b H V t b l R 5 c G V z I i B W Y W x 1 Z T 0 i c 0 J n W U d B d 1 l B Q X d Z R 0 J n W U d C Z 1 l B Q U E 9 P S I g L z 4 8 R W 5 0 c n k g V H l w Z T 0 i R m l s b E x h c 3 R V c G R h d G V k I i B W Y W x 1 Z T 0 i Z D I w M j U t M T A t M T h U M T g 6 N D k 6 M T Q u O T E w N D c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5 Z j N j Z W U w O C 0 5 Y m E 0 L T R l O D k t Y j V m O C 0 4 O G V i N 2 M x Y T M w M j A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e I i + + 9 B E S b L e X B l j r c 9 Q A A A A A C A A A A A A A Q Z g A A A A E A A C A A A A D h k 5 5 6 t w P P i Y g O s 7 / F w o t 2 Z Z D h k S A M K E l V v M J N Z Z 4 u 0 A A A A A A O g A A A A A I A A C A A A A A H F b 6 m o K 7 n / 4 L J 6 c Z A e e I k 3 P T Y 1 v / l u C E B v m + P m x Z 2 2 l A A A A C z f O l v U k r V I N Q y E e Q K K f J + Q Q B m j F Q p a h w 2 7 q 0 Y C o b l E D 3 j s v A + r Q L D P 0 7 m s d 4 E N U m I Y x g U n P C E 4 W C C i 2 k P m a 7 0 T J g s C Y 2 K 1 L S J 2 b 5 W 9 1 h 5 9 U A A A A D 6 2 s k t P o A D y E 5 J a J c p M f t L 4 g p W U p 1 r 0 c O A J m n V m K q y X u I j q f G M j 0 V i P D l p f S U y Y 4 D S 4 p s U p Q n i l Q m p A Q V c 9 0 r B < / D a t a M a s h u p > 
</file>

<file path=customXml/itemProps1.xml><?xml version="1.0" encoding="utf-8"?>
<ds:datastoreItem xmlns:ds="http://schemas.openxmlformats.org/officeDocument/2006/customXml" ds:itemID="{E0AA80EA-F603-4633-A8D9-3B1E2EB65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JSON</vt:lpstr>
      <vt:lpstr>BACK-UP</vt:lpstr>
      <vt:lpstr>PLANTILLA DE DATOS</vt:lpstr>
      <vt:lpstr>backup02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Alan Raphael Romero Salazar</dc:creator>
  <cp:lastModifiedBy>Jose Alan Raphael Romero Salazar</cp:lastModifiedBy>
  <dcterms:created xsi:type="dcterms:W3CDTF">2025-10-18T11:21:46Z</dcterms:created>
  <dcterms:modified xsi:type="dcterms:W3CDTF">2025-10-18T20:52:19Z</dcterms:modified>
</cp:coreProperties>
</file>