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afaela Mendes\Documents\CIÊNCIA DA COMPUTAÇÃO-UNISANTOS\6° semestre (2023)\TDE\TDE Macedo\"/>
    </mc:Choice>
  </mc:AlternateContent>
  <xr:revisionPtr revIDLastSave="0" documentId="8_{ED34A22B-B5EC-48D3-9F03-08A31256393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AP_Complexidade" sheetId="1" r:id="rId1"/>
    <sheet name="Resumo_Orcamento" sheetId="2" r:id="rId2"/>
    <sheet name="Parametros" sheetId="3" r:id="rId3"/>
    <sheet name="Esforco_Horas" sheetId="4" r:id="rId4"/>
    <sheet name="Cluster_T-ShirtSize" sheetId="5" r:id="rId5"/>
    <sheet name="Analise Cluster_T-ShirtSize 16-" sheetId="6" state="hidden" r:id="rId6"/>
  </sheets>
  <definedNames>
    <definedName name="Tabela2" localSheetId="0">EAP_Complexidade!$A$3:$F$16</definedName>
    <definedName name="Tabela2" localSheetId="3">Esforco_Horas!$A$3:$A$15</definedName>
    <definedName name="Tabela3" localSheetId="5">'Analise Cluster_T-ShirtSize 16-'!$B$3:$E$22</definedName>
    <definedName name="Tabela3" localSheetId="4">'Cluster_T-ShirtSize'!$B$3:$E$22</definedName>
    <definedName name="Tabela4" localSheetId="1">Resumo_Orcamento!$A$4:$C$12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gP18BaeRewJUKQS252KZ1NP+3eLi/6+GTZSuPngcQ5I="/>
    </ext>
  </extLst>
</workbook>
</file>

<file path=xl/calcChain.xml><?xml version="1.0" encoding="utf-8"?>
<calcChain xmlns="http://schemas.openxmlformats.org/spreadsheetml/2006/main">
  <c r="D27" i="6" l="1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D3" i="6"/>
  <c r="E1" i="6"/>
  <c r="C23" i="6" s="1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D3" i="5"/>
  <c r="G2" i="5"/>
  <c r="E1" i="5"/>
  <c r="C13" i="5" s="1"/>
  <c r="C1" i="5"/>
  <c r="F999" i="4"/>
  <c r="E999" i="4"/>
  <c r="D999" i="4"/>
  <c r="C999" i="4"/>
  <c r="B999" i="4"/>
  <c r="A999" i="4"/>
  <c r="G999" i="4" s="1"/>
  <c r="F998" i="4"/>
  <c r="E998" i="4"/>
  <c r="D998" i="4"/>
  <c r="C998" i="4"/>
  <c r="B998" i="4"/>
  <c r="A998" i="4"/>
  <c r="G998" i="4" s="1"/>
  <c r="F997" i="4"/>
  <c r="E997" i="4"/>
  <c r="D997" i="4"/>
  <c r="C997" i="4"/>
  <c r="B997" i="4"/>
  <c r="A997" i="4"/>
  <c r="G997" i="4" s="1"/>
  <c r="F996" i="4"/>
  <c r="E996" i="4"/>
  <c r="D996" i="4"/>
  <c r="C996" i="4"/>
  <c r="B996" i="4"/>
  <c r="A996" i="4"/>
  <c r="G996" i="4" s="1"/>
  <c r="F995" i="4"/>
  <c r="E995" i="4"/>
  <c r="D995" i="4"/>
  <c r="C995" i="4"/>
  <c r="B995" i="4"/>
  <c r="A995" i="4"/>
  <c r="G995" i="4" s="1"/>
  <c r="F994" i="4"/>
  <c r="E994" i="4"/>
  <c r="D994" i="4"/>
  <c r="C994" i="4"/>
  <c r="B994" i="4"/>
  <c r="A994" i="4"/>
  <c r="G994" i="4" s="1"/>
  <c r="F993" i="4"/>
  <c r="E993" i="4"/>
  <c r="D993" i="4"/>
  <c r="C993" i="4"/>
  <c r="B993" i="4"/>
  <c r="A993" i="4"/>
  <c r="G993" i="4" s="1"/>
  <c r="F992" i="4"/>
  <c r="E992" i="4"/>
  <c r="D992" i="4"/>
  <c r="C992" i="4"/>
  <c r="B992" i="4"/>
  <c r="A992" i="4"/>
  <c r="G992" i="4" s="1"/>
  <c r="F991" i="4"/>
  <c r="E991" i="4"/>
  <c r="D991" i="4"/>
  <c r="C991" i="4"/>
  <c r="B991" i="4"/>
  <c r="A991" i="4"/>
  <c r="G991" i="4" s="1"/>
  <c r="F990" i="4"/>
  <c r="E990" i="4"/>
  <c r="D990" i="4"/>
  <c r="C990" i="4"/>
  <c r="B990" i="4"/>
  <c r="A990" i="4"/>
  <c r="G990" i="4" s="1"/>
  <c r="F989" i="4"/>
  <c r="E989" i="4"/>
  <c r="D989" i="4"/>
  <c r="C989" i="4"/>
  <c r="B989" i="4"/>
  <c r="A989" i="4"/>
  <c r="G989" i="4" s="1"/>
  <c r="F988" i="4"/>
  <c r="E988" i="4"/>
  <c r="D988" i="4"/>
  <c r="C988" i="4"/>
  <c r="B988" i="4"/>
  <c r="A988" i="4"/>
  <c r="G988" i="4" s="1"/>
  <c r="F987" i="4"/>
  <c r="E987" i="4"/>
  <c r="D987" i="4"/>
  <c r="C987" i="4"/>
  <c r="B987" i="4"/>
  <c r="A987" i="4"/>
  <c r="G987" i="4" s="1"/>
  <c r="F986" i="4"/>
  <c r="E986" i="4"/>
  <c r="D986" i="4"/>
  <c r="C986" i="4"/>
  <c r="B986" i="4"/>
  <c r="A986" i="4"/>
  <c r="G986" i="4" s="1"/>
  <c r="F985" i="4"/>
  <c r="E985" i="4"/>
  <c r="D985" i="4"/>
  <c r="C985" i="4"/>
  <c r="B985" i="4"/>
  <c r="A985" i="4"/>
  <c r="G985" i="4" s="1"/>
  <c r="F984" i="4"/>
  <c r="E984" i="4"/>
  <c r="D984" i="4"/>
  <c r="C984" i="4"/>
  <c r="B984" i="4"/>
  <c r="A984" i="4"/>
  <c r="G984" i="4" s="1"/>
  <c r="F983" i="4"/>
  <c r="E983" i="4"/>
  <c r="D983" i="4"/>
  <c r="C983" i="4"/>
  <c r="B983" i="4"/>
  <c r="A983" i="4"/>
  <c r="G983" i="4" s="1"/>
  <c r="F982" i="4"/>
  <c r="E982" i="4"/>
  <c r="D982" i="4"/>
  <c r="C982" i="4"/>
  <c r="B982" i="4"/>
  <c r="A982" i="4"/>
  <c r="G982" i="4" s="1"/>
  <c r="F981" i="4"/>
  <c r="E981" i="4"/>
  <c r="D981" i="4"/>
  <c r="C981" i="4"/>
  <c r="B981" i="4"/>
  <c r="A981" i="4"/>
  <c r="G981" i="4" s="1"/>
  <c r="F980" i="4"/>
  <c r="E980" i="4"/>
  <c r="D980" i="4"/>
  <c r="C980" i="4"/>
  <c r="B980" i="4"/>
  <c r="A980" i="4"/>
  <c r="G980" i="4" s="1"/>
  <c r="F979" i="4"/>
  <c r="E979" i="4"/>
  <c r="D979" i="4"/>
  <c r="C979" i="4"/>
  <c r="B979" i="4"/>
  <c r="A979" i="4"/>
  <c r="G979" i="4" s="1"/>
  <c r="F978" i="4"/>
  <c r="E978" i="4"/>
  <c r="D978" i="4"/>
  <c r="C978" i="4"/>
  <c r="B978" i="4"/>
  <c r="A978" i="4"/>
  <c r="G978" i="4" s="1"/>
  <c r="F977" i="4"/>
  <c r="E977" i="4"/>
  <c r="D977" i="4"/>
  <c r="C977" i="4"/>
  <c r="B977" i="4"/>
  <c r="A977" i="4"/>
  <c r="G977" i="4" s="1"/>
  <c r="F976" i="4"/>
  <c r="E976" i="4"/>
  <c r="D976" i="4"/>
  <c r="C976" i="4"/>
  <c r="B976" i="4"/>
  <c r="A976" i="4"/>
  <c r="G976" i="4" s="1"/>
  <c r="F975" i="4"/>
  <c r="E975" i="4"/>
  <c r="D975" i="4"/>
  <c r="C975" i="4"/>
  <c r="B975" i="4"/>
  <c r="A975" i="4"/>
  <c r="G975" i="4" s="1"/>
  <c r="F974" i="4"/>
  <c r="E974" i="4"/>
  <c r="D974" i="4"/>
  <c r="C974" i="4"/>
  <c r="B974" i="4"/>
  <c r="A974" i="4"/>
  <c r="G974" i="4" s="1"/>
  <c r="F973" i="4"/>
  <c r="E973" i="4"/>
  <c r="D973" i="4"/>
  <c r="C973" i="4"/>
  <c r="B973" i="4"/>
  <c r="A973" i="4"/>
  <c r="G973" i="4" s="1"/>
  <c r="F972" i="4"/>
  <c r="E972" i="4"/>
  <c r="D972" i="4"/>
  <c r="C972" i="4"/>
  <c r="B972" i="4"/>
  <c r="A972" i="4"/>
  <c r="G972" i="4" s="1"/>
  <c r="F971" i="4"/>
  <c r="E971" i="4"/>
  <c r="D971" i="4"/>
  <c r="C971" i="4"/>
  <c r="B971" i="4"/>
  <c r="A971" i="4"/>
  <c r="G971" i="4" s="1"/>
  <c r="F970" i="4"/>
  <c r="E970" i="4"/>
  <c r="D970" i="4"/>
  <c r="C970" i="4"/>
  <c r="B970" i="4"/>
  <c r="A970" i="4"/>
  <c r="G970" i="4" s="1"/>
  <c r="F969" i="4"/>
  <c r="E969" i="4"/>
  <c r="D969" i="4"/>
  <c r="C969" i="4"/>
  <c r="B969" i="4"/>
  <c r="A969" i="4"/>
  <c r="G969" i="4" s="1"/>
  <c r="F968" i="4"/>
  <c r="E968" i="4"/>
  <c r="D968" i="4"/>
  <c r="C968" i="4"/>
  <c r="B968" i="4"/>
  <c r="A968" i="4"/>
  <c r="G968" i="4" s="1"/>
  <c r="F967" i="4"/>
  <c r="E967" i="4"/>
  <c r="D967" i="4"/>
  <c r="C967" i="4"/>
  <c r="B967" i="4"/>
  <c r="A967" i="4"/>
  <c r="G967" i="4" s="1"/>
  <c r="F966" i="4"/>
  <c r="E966" i="4"/>
  <c r="D966" i="4"/>
  <c r="C966" i="4"/>
  <c r="B966" i="4"/>
  <c r="A966" i="4"/>
  <c r="G966" i="4" s="1"/>
  <c r="F965" i="4"/>
  <c r="E965" i="4"/>
  <c r="D965" i="4"/>
  <c r="C965" i="4"/>
  <c r="B965" i="4"/>
  <c r="A965" i="4"/>
  <c r="G965" i="4" s="1"/>
  <c r="F964" i="4"/>
  <c r="E964" i="4"/>
  <c r="D964" i="4"/>
  <c r="C964" i="4"/>
  <c r="B964" i="4"/>
  <c r="A964" i="4"/>
  <c r="G964" i="4" s="1"/>
  <c r="F963" i="4"/>
  <c r="E963" i="4"/>
  <c r="D963" i="4"/>
  <c r="C963" i="4"/>
  <c r="B963" i="4"/>
  <c r="A963" i="4"/>
  <c r="G963" i="4" s="1"/>
  <c r="F962" i="4"/>
  <c r="E962" i="4"/>
  <c r="D962" i="4"/>
  <c r="C962" i="4"/>
  <c r="B962" i="4"/>
  <c r="A962" i="4"/>
  <c r="G962" i="4" s="1"/>
  <c r="F961" i="4"/>
  <c r="E961" i="4"/>
  <c r="D961" i="4"/>
  <c r="C961" i="4"/>
  <c r="B961" i="4"/>
  <c r="A961" i="4"/>
  <c r="G961" i="4" s="1"/>
  <c r="F960" i="4"/>
  <c r="E960" i="4"/>
  <c r="D960" i="4"/>
  <c r="C960" i="4"/>
  <c r="B960" i="4"/>
  <c r="A960" i="4"/>
  <c r="G960" i="4" s="1"/>
  <c r="F959" i="4"/>
  <c r="E959" i="4"/>
  <c r="D959" i="4"/>
  <c r="C959" i="4"/>
  <c r="B959" i="4"/>
  <c r="A959" i="4"/>
  <c r="G959" i="4" s="1"/>
  <c r="F958" i="4"/>
  <c r="E958" i="4"/>
  <c r="D958" i="4"/>
  <c r="C958" i="4"/>
  <c r="B958" i="4"/>
  <c r="A958" i="4"/>
  <c r="G958" i="4" s="1"/>
  <c r="F957" i="4"/>
  <c r="E957" i="4"/>
  <c r="D957" i="4"/>
  <c r="C957" i="4"/>
  <c r="B957" i="4"/>
  <c r="A957" i="4"/>
  <c r="G957" i="4" s="1"/>
  <c r="F956" i="4"/>
  <c r="E956" i="4"/>
  <c r="D956" i="4"/>
  <c r="C956" i="4"/>
  <c r="B956" i="4"/>
  <c r="A956" i="4"/>
  <c r="G956" i="4" s="1"/>
  <c r="F955" i="4"/>
  <c r="E955" i="4"/>
  <c r="D955" i="4"/>
  <c r="C955" i="4"/>
  <c r="B955" i="4"/>
  <c r="A955" i="4"/>
  <c r="G955" i="4" s="1"/>
  <c r="F954" i="4"/>
  <c r="E954" i="4"/>
  <c r="D954" i="4"/>
  <c r="C954" i="4"/>
  <c r="B954" i="4"/>
  <c r="A954" i="4"/>
  <c r="G954" i="4" s="1"/>
  <c r="F953" i="4"/>
  <c r="E953" i="4"/>
  <c r="D953" i="4"/>
  <c r="C953" i="4"/>
  <c r="B953" i="4"/>
  <c r="A953" i="4"/>
  <c r="G953" i="4" s="1"/>
  <c r="F952" i="4"/>
  <c r="E952" i="4"/>
  <c r="D952" i="4"/>
  <c r="C952" i="4"/>
  <c r="B952" i="4"/>
  <c r="A952" i="4"/>
  <c r="G952" i="4" s="1"/>
  <c r="F951" i="4"/>
  <c r="E951" i="4"/>
  <c r="D951" i="4"/>
  <c r="C951" i="4"/>
  <c r="B951" i="4"/>
  <c r="A951" i="4"/>
  <c r="G951" i="4" s="1"/>
  <c r="F950" i="4"/>
  <c r="E950" i="4"/>
  <c r="D950" i="4"/>
  <c r="C950" i="4"/>
  <c r="B950" i="4"/>
  <c r="A950" i="4"/>
  <c r="G950" i="4" s="1"/>
  <c r="F949" i="4"/>
  <c r="E949" i="4"/>
  <c r="D949" i="4"/>
  <c r="C949" i="4"/>
  <c r="B949" i="4"/>
  <c r="A949" i="4"/>
  <c r="G949" i="4" s="1"/>
  <c r="F948" i="4"/>
  <c r="E948" i="4"/>
  <c r="D948" i="4"/>
  <c r="C948" i="4"/>
  <c r="B948" i="4"/>
  <c r="A948" i="4"/>
  <c r="G948" i="4" s="1"/>
  <c r="F947" i="4"/>
  <c r="E947" i="4"/>
  <c r="D947" i="4"/>
  <c r="C947" i="4"/>
  <c r="B947" i="4"/>
  <c r="A947" i="4"/>
  <c r="G947" i="4" s="1"/>
  <c r="F946" i="4"/>
  <c r="E946" i="4"/>
  <c r="D946" i="4"/>
  <c r="C946" i="4"/>
  <c r="B946" i="4"/>
  <c r="A946" i="4"/>
  <c r="G946" i="4" s="1"/>
  <c r="F945" i="4"/>
  <c r="E945" i="4"/>
  <c r="D945" i="4"/>
  <c r="C945" i="4"/>
  <c r="B945" i="4"/>
  <c r="A945" i="4"/>
  <c r="G945" i="4" s="1"/>
  <c r="F944" i="4"/>
  <c r="E944" i="4"/>
  <c r="D944" i="4"/>
  <c r="C944" i="4"/>
  <c r="B944" i="4"/>
  <c r="A944" i="4"/>
  <c r="G944" i="4" s="1"/>
  <c r="F943" i="4"/>
  <c r="E943" i="4"/>
  <c r="D943" i="4"/>
  <c r="C943" i="4"/>
  <c r="B943" i="4"/>
  <c r="A943" i="4"/>
  <c r="G943" i="4" s="1"/>
  <c r="F942" i="4"/>
  <c r="E942" i="4"/>
  <c r="D942" i="4"/>
  <c r="C942" i="4"/>
  <c r="B942" i="4"/>
  <c r="A942" i="4"/>
  <c r="G942" i="4" s="1"/>
  <c r="F941" i="4"/>
  <c r="E941" i="4"/>
  <c r="D941" i="4"/>
  <c r="C941" i="4"/>
  <c r="B941" i="4"/>
  <c r="A941" i="4"/>
  <c r="G941" i="4" s="1"/>
  <c r="F940" i="4"/>
  <c r="E940" i="4"/>
  <c r="D940" i="4"/>
  <c r="C940" i="4"/>
  <c r="B940" i="4"/>
  <c r="A940" i="4"/>
  <c r="G940" i="4" s="1"/>
  <c r="F939" i="4"/>
  <c r="E939" i="4"/>
  <c r="D939" i="4"/>
  <c r="C939" i="4"/>
  <c r="B939" i="4"/>
  <c r="A939" i="4"/>
  <c r="G939" i="4" s="1"/>
  <c r="F938" i="4"/>
  <c r="E938" i="4"/>
  <c r="D938" i="4"/>
  <c r="C938" i="4"/>
  <c r="B938" i="4"/>
  <c r="A938" i="4"/>
  <c r="G938" i="4" s="1"/>
  <c r="F937" i="4"/>
  <c r="E937" i="4"/>
  <c r="D937" i="4"/>
  <c r="C937" i="4"/>
  <c r="B937" i="4"/>
  <c r="A937" i="4"/>
  <c r="G937" i="4" s="1"/>
  <c r="F936" i="4"/>
  <c r="E936" i="4"/>
  <c r="D936" i="4"/>
  <c r="C936" i="4"/>
  <c r="B936" i="4"/>
  <c r="A936" i="4"/>
  <c r="G936" i="4" s="1"/>
  <c r="F935" i="4"/>
  <c r="E935" i="4"/>
  <c r="D935" i="4"/>
  <c r="C935" i="4"/>
  <c r="B935" i="4"/>
  <c r="A935" i="4"/>
  <c r="G935" i="4" s="1"/>
  <c r="F934" i="4"/>
  <c r="E934" i="4"/>
  <c r="D934" i="4"/>
  <c r="C934" i="4"/>
  <c r="B934" i="4"/>
  <c r="A934" i="4"/>
  <c r="G934" i="4" s="1"/>
  <c r="F933" i="4"/>
  <c r="E933" i="4"/>
  <c r="D933" i="4"/>
  <c r="C933" i="4"/>
  <c r="B933" i="4"/>
  <c r="A933" i="4"/>
  <c r="G933" i="4" s="1"/>
  <c r="F932" i="4"/>
  <c r="E932" i="4"/>
  <c r="D932" i="4"/>
  <c r="C932" i="4"/>
  <c r="B932" i="4"/>
  <c r="A932" i="4"/>
  <c r="G932" i="4" s="1"/>
  <c r="F931" i="4"/>
  <c r="E931" i="4"/>
  <c r="D931" i="4"/>
  <c r="C931" i="4"/>
  <c r="B931" i="4"/>
  <c r="A931" i="4"/>
  <c r="G931" i="4" s="1"/>
  <c r="F930" i="4"/>
  <c r="E930" i="4"/>
  <c r="D930" i="4"/>
  <c r="C930" i="4"/>
  <c r="B930" i="4"/>
  <c r="A930" i="4"/>
  <c r="G930" i="4" s="1"/>
  <c r="F929" i="4"/>
  <c r="E929" i="4"/>
  <c r="D929" i="4"/>
  <c r="C929" i="4"/>
  <c r="B929" i="4"/>
  <c r="A929" i="4"/>
  <c r="G929" i="4" s="1"/>
  <c r="F928" i="4"/>
  <c r="E928" i="4"/>
  <c r="D928" i="4"/>
  <c r="C928" i="4"/>
  <c r="B928" i="4"/>
  <c r="A928" i="4"/>
  <c r="G928" i="4" s="1"/>
  <c r="F927" i="4"/>
  <c r="E927" i="4"/>
  <c r="D927" i="4"/>
  <c r="C927" i="4"/>
  <c r="B927" i="4"/>
  <c r="A927" i="4"/>
  <c r="G927" i="4" s="1"/>
  <c r="F926" i="4"/>
  <c r="E926" i="4"/>
  <c r="D926" i="4"/>
  <c r="C926" i="4"/>
  <c r="B926" i="4"/>
  <c r="A926" i="4"/>
  <c r="G926" i="4" s="1"/>
  <c r="F925" i="4"/>
  <c r="E925" i="4"/>
  <c r="D925" i="4"/>
  <c r="C925" i="4"/>
  <c r="B925" i="4"/>
  <c r="A925" i="4"/>
  <c r="G925" i="4" s="1"/>
  <c r="F924" i="4"/>
  <c r="E924" i="4"/>
  <c r="D924" i="4"/>
  <c r="C924" i="4"/>
  <c r="B924" i="4"/>
  <c r="A924" i="4"/>
  <c r="G924" i="4" s="1"/>
  <c r="F923" i="4"/>
  <c r="E923" i="4"/>
  <c r="D923" i="4"/>
  <c r="C923" i="4"/>
  <c r="B923" i="4"/>
  <c r="A923" i="4"/>
  <c r="G923" i="4" s="1"/>
  <c r="F922" i="4"/>
  <c r="E922" i="4"/>
  <c r="D922" i="4"/>
  <c r="C922" i="4"/>
  <c r="B922" i="4"/>
  <c r="A922" i="4"/>
  <c r="G922" i="4" s="1"/>
  <c r="F921" i="4"/>
  <c r="E921" i="4"/>
  <c r="D921" i="4"/>
  <c r="C921" i="4"/>
  <c r="B921" i="4"/>
  <c r="A921" i="4"/>
  <c r="G921" i="4" s="1"/>
  <c r="F920" i="4"/>
  <c r="E920" i="4"/>
  <c r="D920" i="4"/>
  <c r="C920" i="4"/>
  <c r="B920" i="4"/>
  <c r="A920" i="4"/>
  <c r="G920" i="4" s="1"/>
  <c r="F919" i="4"/>
  <c r="E919" i="4"/>
  <c r="D919" i="4"/>
  <c r="C919" i="4"/>
  <c r="B919" i="4"/>
  <c r="A919" i="4"/>
  <c r="G919" i="4" s="1"/>
  <c r="F918" i="4"/>
  <c r="E918" i="4"/>
  <c r="D918" i="4"/>
  <c r="C918" i="4"/>
  <c r="B918" i="4"/>
  <c r="A918" i="4"/>
  <c r="G918" i="4" s="1"/>
  <c r="F917" i="4"/>
  <c r="E917" i="4"/>
  <c r="D917" i="4"/>
  <c r="C917" i="4"/>
  <c r="B917" i="4"/>
  <c r="A917" i="4"/>
  <c r="G917" i="4" s="1"/>
  <c r="F916" i="4"/>
  <c r="E916" i="4"/>
  <c r="D916" i="4"/>
  <c r="C916" i="4"/>
  <c r="B916" i="4"/>
  <c r="A916" i="4"/>
  <c r="G916" i="4" s="1"/>
  <c r="F915" i="4"/>
  <c r="E915" i="4"/>
  <c r="D915" i="4"/>
  <c r="C915" i="4"/>
  <c r="B915" i="4"/>
  <c r="A915" i="4"/>
  <c r="G915" i="4" s="1"/>
  <c r="F914" i="4"/>
  <c r="E914" i="4"/>
  <c r="D914" i="4"/>
  <c r="C914" i="4"/>
  <c r="B914" i="4"/>
  <c r="A914" i="4"/>
  <c r="G914" i="4" s="1"/>
  <c r="F913" i="4"/>
  <c r="E913" i="4"/>
  <c r="D913" i="4"/>
  <c r="C913" i="4"/>
  <c r="B913" i="4"/>
  <c r="A913" i="4"/>
  <c r="G913" i="4" s="1"/>
  <c r="F912" i="4"/>
  <c r="E912" i="4"/>
  <c r="D912" i="4"/>
  <c r="C912" i="4"/>
  <c r="B912" i="4"/>
  <c r="A912" i="4"/>
  <c r="G912" i="4" s="1"/>
  <c r="F911" i="4"/>
  <c r="E911" i="4"/>
  <c r="D911" i="4"/>
  <c r="C911" i="4"/>
  <c r="B911" i="4"/>
  <c r="A911" i="4"/>
  <c r="G911" i="4" s="1"/>
  <c r="F910" i="4"/>
  <c r="E910" i="4"/>
  <c r="D910" i="4"/>
  <c r="C910" i="4"/>
  <c r="B910" i="4"/>
  <c r="A910" i="4"/>
  <c r="G910" i="4" s="1"/>
  <c r="F909" i="4"/>
  <c r="E909" i="4"/>
  <c r="D909" i="4"/>
  <c r="C909" i="4"/>
  <c r="B909" i="4"/>
  <c r="A909" i="4"/>
  <c r="G909" i="4" s="1"/>
  <c r="F908" i="4"/>
  <c r="E908" i="4"/>
  <c r="D908" i="4"/>
  <c r="C908" i="4"/>
  <c r="B908" i="4"/>
  <c r="A908" i="4"/>
  <c r="G908" i="4" s="1"/>
  <c r="F907" i="4"/>
  <c r="E907" i="4"/>
  <c r="D907" i="4"/>
  <c r="C907" i="4"/>
  <c r="B907" i="4"/>
  <c r="A907" i="4"/>
  <c r="G907" i="4" s="1"/>
  <c r="F906" i="4"/>
  <c r="E906" i="4"/>
  <c r="D906" i="4"/>
  <c r="C906" i="4"/>
  <c r="B906" i="4"/>
  <c r="A906" i="4"/>
  <c r="G906" i="4" s="1"/>
  <c r="F905" i="4"/>
  <c r="E905" i="4"/>
  <c r="D905" i="4"/>
  <c r="C905" i="4"/>
  <c r="B905" i="4"/>
  <c r="A905" i="4"/>
  <c r="G905" i="4" s="1"/>
  <c r="F904" i="4"/>
  <c r="E904" i="4"/>
  <c r="D904" i="4"/>
  <c r="C904" i="4"/>
  <c r="B904" i="4"/>
  <c r="A904" i="4"/>
  <c r="G904" i="4" s="1"/>
  <c r="F903" i="4"/>
  <c r="E903" i="4"/>
  <c r="D903" i="4"/>
  <c r="C903" i="4"/>
  <c r="B903" i="4"/>
  <c r="A903" i="4"/>
  <c r="G903" i="4" s="1"/>
  <c r="F902" i="4"/>
  <c r="E902" i="4"/>
  <c r="D902" i="4"/>
  <c r="C902" i="4"/>
  <c r="B902" i="4"/>
  <c r="A902" i="4"/>
  <c r="G902" i="4" s="1"/>
  <c r="F901" i="4"/>
  <c r="E901" i="4"/>
  <c r="D901" i="4"/>
  <c r="C901" i="4"/>
  <c r="B901" i="4"/>
  <c r="A901" i="4"/>
  <c r="G901" i="4" s="1"/>
  <c r="F900" i="4"/>
  <c r="E900" i="4"/>
  <c r="D900" i="4"/>
  <c r="C900" i="4"/>
  <c r="B900" i="4"/>
  <c r="A900" i="4"/>
  <c r="G900" i="4" s="1"/>
  <c r="F899" i="4"/>
  <c r="E899" i="4"/>
  <c r="D899" i="4"/>
  <c r="C899" i="4"/>
  <c r="B899" i="4"/>
  <c r="A899" i="4"/>
  <c r="G899" i="4" s="1"/>
  <c r="F898" i="4"/>
  <c r="E898" i="4"/>
  <c r="D898" i="4"/>
  <c r="C898" i="4"/>
  <c r="B898" i="4"/>
  <c r="A898" i="4"/>
  <c r="G898" i="4" s="1"/>
  <c r="F897" i="4"/>
  <c r="E897" i="4"/>
  <c r="D897" i="4"/>
  <c r="C897" i="4"/>
  <c r="B897" i="4"/>
  <c r="A897" i="4"/>
  <c r="G897" i="4" s="1"/>
  <c r="F896" i="4"/>
  <c r="E896" i="4"/>
  <c r="D896" i="4"/>
  <c r="C896" i="4"/>
  <c r="B896" i="4"/>
  <c r="A896" i="4"/>
  <c r="G896" i="4" s="1"/>
  <c r="F895" i="4"/>
  <c r="E895" i="4"/>
  <c r="D895" i="4"/>
  <c r="C895" i="4"/>
  <c r="B895" i="4"/>
  <c r="A895" i="4"/>
  <c r="G895" i="4" s="1"/>
  <c r="F894" i="4"/>
  <c r="E894" i="4"/>
  <c r="D894" i="4"/>
  <c r="C894" i="4"/>
  <c r="B894" i="4"/>
  <c r="A894" i="4"/>
  <c r="G894" i="4" s="1"/>
  <c r="F893" i="4"/>
  <c r="E893" i="4"/>
  <c r="D893" i="4"/>
  <c r="C893" i="4"/>
  <c r="B893" i="4"/>
  <c r="A893" i="4"/>
  <c r="G893" i="4" s="1"/>
  <c r="F892" i="4"/>
  <c r="E892" i="4"/>
  <c r="D892" i="4"/>
  <c r="C892" i="4"/>
  <c r="B892" i="4"/>
  <c r="A892" i="4"/>
  <c r="G892" i="4" s="1"/>
  <c r="F891" i="4"/>
  <c r="E891" i="4"/>
  <c r="D891" i="4"/>
  <c r="C891" i="4"/>
  <c r="B891" i="4"/>
  <c r="A891" i="4"/>
  <c r="G891" i="4" s="1"/>
  <c r="F890" i="4"/>
  <c r="E890" i="4"/>
  <c r="D890" i="4"/>
  <c r="C890" i="4"/>
  <c r="B890" i="4"/>
  <c r="A890" i="4"/>
  <c r="G890" i="4" s="1"/>
  <c r="F889" i="4"/>
  <c r="E889" i="4"/>
  <c r="D889" i="4"/>
  <c r="C889" i="4"/>
  <c r="B889" i="4"/>
  <c r="A889" i="4"/>
  <c r="G889" i="4" s="1"/>
  <c r="F888" i="4"/>
  <c r="E888" i="4"/>
  <c r="D888" i="4"/>
  <c r="C888" i="4"/>
  <c r="B888" i="4"/>
  <c r="A888" i="4"/>
  <c r="G888" i="4" s="1"/>
  <c r="F887" i="4"/>
  <c r="E887" i="4"/>
  <c r="D887" i="4"/>
  <c r="C887" i="4"/>
  <c r="B887" i="4"/>
  <c r="A887" i="4"/>
  <c r="G887" i="4" s="1"/>
  <c r="F886" i="4"/>
  <c r="E886" i="4"/>
  <c r="D886" i="4"/>
  <c r="C886" i="4"/>
  <c r="B886" i="4"/>
  <c r="A886" i="4"/>
  <c r="G886" i="4" s="1"/>
  <c r="F885" i="4"/>
  <c r="E885" i="4"/>
  <c r="D885" i="4"/>
  <c r="C885" i="4"/>
  <c r="B885" i="4"/>
  <c r="A885" i="4"/>
  <c r="G885" i="4" s="1"/>
  <c r="F884" i="4"/>
  <c r="E884" i="4"/>
  <c r="D884" i="4"/>
  <c r="C884" i="4"/>
  <c r="B884" i="4"/>
  <c r="A884" i="4"/>
  <c r="G884" i="4" s="1"/>
  <c r="F883" i="4"/>
  <c r="E883" i="4"/>
  <c r="D883" i="4"/>
  <c r="C883" i="4"/>
  <c r="B883" i="4"/>
  <c r="A883" i="4"/>
  <c r="G883" i="4" s="1"/>
  <c r="F882" i="4"/>
  <c r="E882" i="4"/>
  <c r="D882" i="4"/>
  <c r="C882" i="4"/>
  <c r="B882" i="4"/>
  <c r="A882" i="4"/>
  <c r="G882" i="4" s="1"/>
  <c r="F881" i="4"/>
  <c r="E881" i="4"/>
  <c r="D881" i="4"/>
  <c r="C881" i="4"/>
  <c r="B881" i="4"/>
  <c r="A881" i="4"/>
  <c r="G881" i="4" s="1"/>
  <c r="F880" i="4"/>
  <c r="E880" i="4"/>
  <c r="D880" i="4"/>
  <c r="C880" i="4"/>
  <c r="B880" i="4"/>
  <c r="A880" i="4"/>
  <c r="G880" i="4" s="1"/>
  <c r="F879" i="4"/>
  <c r="E879" i="4"/>
  <c r="D879" i="4"/>
  <c r="C879" i="4"/>
  <c r="B879" i="4"/>
  <c r="A879" i="4"/>
  <c r="G879" i="4" s="1"/>
  <c r="F878" i="4"/>
  <c r="E878" i="4"/>
  <c r="D878" i="4"/>
  <c r="C878" i="4"/>
  <c r="B878" i="4"/>
  <c r="A878" i="4"/>
  <c r="G878" i="4" s="1"/>
  <c r="F877" i="4"/>
  <c r="E877" i="4"/>
  <c r="D877" i="4"/>
  <c r="C877" i="4"/>
  <c r="B877" i="4"/>
  <c r="A877" i="4"/>
  <c r="G877" i="4" s="1"/>
  <c r="F876" i="4"/>
  <c r="E876" i="4"/>
  <c r="D876" i="4"/>
  <c r="C876" i="4"/>
  <c r="B876" i="4"/>
  <c r="A876" i="4"/>
  <c r="G876" i="4" s="1"/>
  <c r="F875" i="4"/>
  <c r="E875" i="4"/>
  <c r="D875" i="4"/>
  <c r="C875" i="4"/>
  <c r="B875" i="4"/>
  <c r="A875" i="4"/>
  <c r="G875" i="4" s="1"/>
  <c r="F874" i="4"/>
  <c r="E874" i="4"/>
  <c r="D874" i="4"/>
  <c r="C874" i="4"/>
  <c r="B874" i="4"/>
  <c r="A874" i="4"/>
  <c r="G874" i="4" s="1"/>
  <c r="F873" i="4"/>
  <c r="E873" i="4"/>
  <c r="D873" i="4"/>
  <c r="C873" i="4"/>
  <c r="B873" i="4"/>
  <c r="A873" i="4"/>
  <c r="G873" i="4" s="1"/>
  <c r="F872" i="4"/>
  <c r="E872" i="4"/>
  <c r="D872" i="4"/>
  <c r="C872" i="4"/>
  <c r="B872" i="4"/>
  <c r="A872" i="4"/>
  <c r="G872" i="4" s="1"/>
  <c r="F871" i="4"/>
  <c r="E871" i="4"/>
  <c r="D871" i="4"/>
  <c r="C871" i="4"/>
  <c r="B871" i="4"/>
  <c r="A871" i="4"/>
  <c r="G871" i="4" s="1"/>
  <c r="F870" i="4"/>
  <c r="E870" i="4"/>
  <c r="D870" i="4"/>
  <c r="C870" i="4"/>
  <c r="B870" i="4"/>
  <c r="A870" i="4"/>
  <c r="G870" i="4" s="1"/>
  <c r="F869" i="4"/>
  <c r="E869" i="4"/>
  <c r="D869" i="4"/>
  <c r="C869" i="4"/>
  <c r="B869" i="4"/>
  <c r="A869" i="4"/>
  <c r="G869" i="4" s="1"/>
  <c r="F868" i="4"/>
  <c r="E868" i="4"/>
  <c r="D868" i="4"/>
  <c r="C868" i="4"/>
  <c r="B868" i="4"/>
  <c r="A868" i="4"/>
  <c r="G868" i="4" s="1"/>
  <c r="F867" i="4"/>
  <c r="E867" i="4"/>
  <c r="D867" i="4"/>
  <c r="C867" i="4"/>
  <c r="B867" i="4"/>
  <c r="A867" i="4"/>
  <c r="G867" i="4" s="1"/>
  <c r="F866" i="4"/>
  <c r="E866" i="4"/>
  <c r="D866" i="4"/>
  <c r="C866" i="4"/>
  <c r="B866" i="4"/>
  <c r="A866" i="4"/>
  <c r="G866" i="4" s="1"/>
  <c r="F865" i="4"/>
  <c r="E865" i="4"/>
  <c r="D865" i="4"/>
  <c r="C865" i="4"/>
  <c r="B865" i="4"/>
  <c r="A865" i="4"/>
  <c r="G865" i="4" s="1"/>
  <c r="F864" i="4"/>
  <c r="E864" i="4"/>
  <c r="D864" i="4"/>
  <c r="C864" i="4"/>
  <c r="B864" i="4"/>
  <c r="A864" i="4"/>
  <c r="G864" i="4" s="1"/>
  <c r="F863" i="4"/>
  <c r="E863" i="4"/>
  <c r="D863" i="4"/>
  <c r="C863" i="4"/>
  <c r="B863" i="4"/>
  <c r="A863" i="4"/>
  <c r="G863" i="4" s="1"/>
  <c r="F862" i="4"/>
  <c r="E862" i="4"/>
  <c r="D862" i="4"/>
  <c r="C862" i="4"/>
  <c r="B862" i="4"/>
  <c r="A862" i="4"/>
  <c r="G862" i="4" s="1"/>
  <c r="F861" i="4"/>
  <c r="E861" i="4"/>
  <c r="D861" i="4"/>
  <c r="C861" i="4"/>
  <c r="B861" i="4"/>
  <c r="A861" i="4"/>
  <c r="G861" i="4" s="1"/>
  <c r="F860" i="4"/>
  <c r="E860" i="4"/>
  <c r="D860" i="4"/>
  <c r="C860" i="4"/>
  <c r="B860" i="4"/>
  <c r="A860" i="4"/>
  <c r="G860" i="4" s="1"/>
  <c r="F859" i="4"/>
  <c r="E859" i="4"/>
  <c r="D859" i="4"/>
  <c r="C859" i="4"/>
  <c r="B859" i="4"/>
  <c r="A859" i="4"/>
  <c r="G859" i="4" s="1"/>
  <c r="F858" i="4"/>
  <c r="E858" i="4"/>
  <c r="D858" i="4"/>
  <c r="C858" i="4"/>
  <c r="B858" i="4"/>
  <c r="A858" i="4"/>
  <c r="G858" i="4" s="1"/>
  <c r="F857" i="4"/>
  <c r="E857" i="4"/>
  <c r="D857" i="4"/>
  <c r="C857" i="4"/>
  <c r="B857" i="4"/>
  <c r="A857" i="4"/>
  <c r="G857" i="4" s="1"/>
  <c r="F856" i="4"/>
  <c r="E856" i="4"/>
  <c r="D856" i="4"/>
  <c r="C856" i="4"/>
  <c r="B856" i="4"/>
  <c r="A856" i="4"/>
  <c r="G856" i="4" s="1"/>
  <c r="F855" i="4"/>
  <c r="E855" i="4"/>
  <c r="D855" i="4"/>
  <c r="C855" i="4"/>
  <c r="B855" i="4"/>
  <c r="A855" i="4"/>
  <c r="G855" i="4" s="1"/>
  <c r="F854" i="4"/>
  <c r="E854" i="4"/>
  <c r="D854" i="4"/>
  <c r="C854" i="4"/>
  <c r="B854" i="4"/>
  <c r="A854" i="4"/>
  <c r="G854" i="4" s="1"/>
  <c r="F853" i="4"/>
  <c r="E853" i="4"/>
  <c r="D853" i="4"/>
  <c r="C853" i="4"/>
  <c r="B853" i="4"/>
  <c r="A853" i="4"/>
  <c r="G853" i="4" s="1"/>
  <c r="F852" i="4"/>
  <c r="E852" i="4"/>
  <c r="D852" i="4"/>
  <c r="C852" i="4"/>
  <c r="B852" i="4"/>
  <c r="A852" i="4"/>
  <c r="G852" i="4" s="1"/>
  <c r="F851" i="4"/>
  <c r="E851" i="4"/>
  <c r="D851" i="4"/>
  <c r="C851" i="4"/>
  <c r="B851" i="4"/>
  <c r="A851" i="4"/>
  <c r="G851" i="4" s="1"/>
  <c r="F850" i="4"/>
  <c r="E850" i="4"/>
  <c r="D850" i="4"/>
  <c r="C850" i="4"/>
  <c r="B850" i="4"/>
  <c r="A850" i="4"/>
  <c r="G850" i="4" s="1"/>
  <c r="F849" i="4"/>
  <c r="E849" i="4"/>
  <c r="D849" i="4"/>
  <c r="C849" i="4"/>
  <c r="B849" i="4"/>
  <c r="A849" i="4"/>
  <c r="G849" i="4" s="1"/>
  <c r="F848" i="4"/>
  <c r="E848" i="4"/>
  <c r="D848" i="4"/>
  <c r="C848" i="4"/>
  <c r="B848" i="4"/>
  <c r="A848" i="4"/>
  <c r="G848" i="4" s="1"/>
  <c r="F847" i="4"/>
  <c r="E847" i="4"/>
  <c r="D847" i="4"/>
  <c r="C847" i="4"/>
  <c r="B847" i="4"/>
  <c r="A847" i="4"/>
  <c r="G847" i="4" s="1"/>
  <c r="F846" i="4"/>
  <c r="E846" i="4"/>
  <c r="D846" i="4"/>
  <c r="C846" i="4"/>
  <c r="B846" i="4"/>
  <c r="A846" i="4"/>
  <c r="G846" i="4" s="1"/>
  <c r="F845" i="4"/>
  <c r="E845" i="4"/>
  <c r="D845" i="4"/>
  <c r="C845" i="4"/>
  <c r="B845" i="4"/>
  <c r="A845" i="4"/>
  <c r="G845" i="4" s="1"/>
  <c r="F844" i="4"/>
  <c r="E844" i="4"/>
  <c r="D844" i="4"/>
  <c r="C844" i="4"/>
  <c r="B844" i="4"/>
  <c r="A844" i="4"/>
  <c r="G844" i="4" s="1"/>
  <c r="F843" i="4"/>
  <c r="E843" i="4"/>
  <c r="D843" i="4"/>
  <c r="C843" i="4"/>
  <c r="B843" i="4"/>
  <c r="A843" i="4"/>
  <c r="G843" i="4" s="1"/>
  <c r="F842" i="4"/>
  <c r="E842" i="4"/>
  <c r="D842" i="4"/>
  <c r="C842" i="4"/>
  <c r="B842" i="4"/>
  <c r="A842" i="4"/>
  <c r="G842" i="4" s="1"/>
  <c r="F841" i="4"/>
  <c r="E841" i="4"/>
  <c r="D841" i="4"/>
  <c r="C841" i="4"/>
  <c r="B841" i="4"/>
  <c r="A841" i="4"/>
  <c r="G841" i="4" s="1"/>
  <c r="F840" i="4"/>
  <c r="E840" i="4"/>
  <c r="D840" i="4"/>
  <c r="C840" i="4"/>
  <c r="B840" i="4"/>
  <c r="A840" i="4"/>
  <c r="G840" i="4" s="1"/>
  <c r="F839" i="4"/>
  <c r="E839" i="4"/>
  <c r="D839" i="4"/>
  <c r="C839" i="4"/>
  <c r="B839" i="4"/>
  <c r="A839" i="4"/>
  <c r="G839" i="4" s="1"/>
  <c r="F838" i="4"/>
  <c r="E838" i="4"/>
  <c r="D838" i="4"/>
  <c r="C838" i="4"/>
  <c r="B838" i="4"/>
  <c r="A838" i="4"/>
  <c r="G838" i="4" s="1"/>
  <c r="F837" i="4"/>
  <c r="E837" i="4"/>
  <c r="D837" i="4"/>
  <c r="C837" i="4"/>
  <c r="B837" i="4"/>
  <c r="A837" i="4"/>
  <c r="G837" i="4" s="1"/>
  <c r="F836" i="4"/>
  <c r="E836" i="4"/>
  <c r="D836" i="4"/>
  <c r="C836" i="4"/>
  <c r="B836" i="4"/>
  <c r="A836" i="4"/>
  <c r="G836" i="4" s="1"/>
  <c r="F835" i="4"/>
  <c r="E835" i="4"/>
  <c r="D835" i="4"/>
  <c r="C835" i="4"/>
  <c r="B835" i="4"/>
  <c r="A835" i="4"/>
  <c r="G835" i="4" s="1"/>
  <c r="F834" i="4"/>
  <c r="E834" i="4"/>
  <c r="D834" i="4"/>
  <c r="C834" i="4"/>
  <c r="B834" i="4"/>
  <c r="A834" i="4"/>
  <c r="G834" i="4" s="1"/>
  <c r="F833" i="4"/>
  <c r="E833" i="4"/>
  <c r="D833" i="4"/>
  <c r="C833" i="4"/>
  <c r="B833" i="4"/>
  <c r="A833" i="4"/>
  <c r="G833" i="4" s="1"/>
  <c r="F832" i="4"/>
  <c r="E832" i="4"/>
  <c r="D832" i="4"/>
  <c r="C832" i="4"/>
  <c r="B832" i="4"/>
  <c r="A832" i="4"/>
  <c r="G832" i="4" s="1"/>
  <c r="F831" i="4"/>
  <c r="E831" i="4"/>
  <c r="D831" i="4"/>
  <c r="C831" i="4"/>
  <c r="B831" i="4"/>
  <c r="A831" i="4"/>
  <c r="G831" i="4" s="1"/>
  <c r="F830" i="4"/>
  <c r="E830" i="4"/>
  <c r="D830" i="4"/>
  <c r="C830" i="4"/>
  <c r="B830" i="4"/>
  <c r="A830" i="4"/>
  <c r="G830" i="4" s="1"/>
  <c r="F829" i="4"/>
  <c r="E829" i="4"/>
  <c r="D829" i="4"/>
  <c r="C829" i="4"/>
  <c r="B829" i="4"/>
  <c r="A829" i="4"/>
  <c r="G829" i="4" s="1"/>
  <c r="F828" i="4"/>
  <c r="E828" i="4"/>
  <c r="D828" i="4"/>
  <c r="C828" i="4"/>
  <c r="B828" i="4"/>
  <c r="A828" i="4"/>
  <c r="G828" i="4" s="1"/>
  <c r="F827" i="4"/>
  <c r="E827" i="4"/>
  <c r="D827" i="4"/>
  <c r="C827" i="4"/>
  <c r="B827" i="4"/>
  <c r="A827" i="4"/>
  <c r="G827" i="4" s="1"/>
  <c r="F826" i="4"/>
  <c r="E826" i="4"/>
  <c r="D826" i="4"/>
  <c r="C826" i="4"/>
  <c r="B826" i="4"/>
  <c r="A826" i="4"/>
  <c r="G826" i="4" s="1"/>
  <c r="F825" i="4"/>
  <c r="E825" i="4"/>
  <c r="D825" i="4"/>
  <c r="C825" i="4"/>
  <c r="B825" i="4"/>
  <c r="A825" i="4"/>
  <c r="G825" i="4" s="1"/>
  <c r="F824" i="4"/>
  <c r="E824" i="4"/>
  <c r="D824" i="4"/>
  <c r="C824" i="4"/>
  <c r="B824" i="4"/>
  <c r="A824" i="4"/>
  <c r="G824" i="4" s="1"/>
  <c r="F823" i="4"/>
  <c r="E823" i="4"/>
  <c r="D823" i="4"/>
  <c r="C823" i="4"/>
  <c r="B823" i="4"/>
  <c r="A823" i="4"/>
  <c r="G823" i="4" s="1"/>
  <c r="F822" i="4"/>
  <c r="E822" i="4"/>
  <c r="D822" i="4"/>
  <c r="C822" i="4"/>
  <c r="B822" i="4"/>
  <c r="A822" i="4"/>
  <c r="G822" i="4" s="1"/>
  <c r="F821" i="4"/>
  <c r="E821" i="4"/>
  <c r="D821" i="4"/>
  <c r="C821" i="4"/>
  <c r="B821" i="4"/>
  <c r="A821" i="4"/>
  <c r="G821" i="4" s="1"/>
  <c r="F820" i="4"/>
  <c r="E820" i="4"/>
  <c r="D820" i="4"/>
  <c r="C820" i="4"/>
  <c r="B820" i="4"/>
  <c r="A820" i="4"/>
  <c r="G820" i="4" s="1"/>
  <c r="F819" i="4"/>
  <c r="E819" i="4"/>
  <c r="D819" i="4"/>
  <c r="C819" i="4"/>
  <c r="B819" i="4"/>
  <c r="A819" i="4"/>
  <c r="G819" i="4" s="1"/>
  <c r="F818" i="4"/>
  <c r="E818" i="4"/>
  <c r="D818" i="4"/>
  <c r="C818" i="4"/>
  <c r="B818" i="4"/>
  <c r="A818" i="4"/>
  <c r="G818" i="4" s="1"/>
  <c r="F817" i="4"/>
  <c r="E817" i="4"/>
  <c r="D817" i="4"/>
  <c r="C817" i="4"/>
  <c r="B817" i="4"/>
  <c r="A817" i="4"/>
  <c r="G817" i="4" s="1"/>
  <c r="F816" i="4"/>
  <c r="E816" i="4"/>
  <c r="D816" i="4"/>
  <c r="C816" i="4"/>
  <c r="B816" i="4"/>
  <c r="A816" i="4"/>
  <c r="G816" i="4" s="1"/>
  <c r="F815" i="4"/>
  <c r="E815" i="4"/>
  <c r="D815" i="4"/>
  <c r="C815" i="4"/>
  <c r="B815" i="4"/>
  <c r="A815" i="4"/>
  <c r="G815" i="4" s="1"/>
  <c r="F814" i="4"/>
  <c r="E814" i="4"/>
  <c r="D814" i="4"/>
  <c r="C814" i="4"/>
  <c r="B814" i="4"/>
  <c r="A814" i="4"/>
  <c r="G814" i="4" s="1"/>
  <c r="F813" i="4"/>
  <c r="E813" i="4"/>
  <c r="D813" i="4"/>
  <c r="C813" i="4"/>
  <c r="B813" i="4"/>
  <c r="A813" i="4"/>
  <c r="G813" i="4" s="1"/>
  <c r="F812" i="4"/>
  <c r="E812" i="4"/>
  <c r="D812" i="4"/>
  <c r="C812" i="4"/>
  <c r="B812" i="4"/>
  <c r="A812" i="4"/>
  <c r="G812" i="4" s="1"/>
  <c r="F811" i="4"/>
  <c r="E811" i="4"/>
  <c r="D811" i="4"/>
  <c r="C811" i="4"/>
  <c r="B811" i="4"/>
  <c r="A811" i="4"/>
  <c r="G811" i="4" s="1"/>
  <c r="F810" i="4"/>
  <c r="E810" i="4"/>
  <c r="D810" i="4"/>
  <c r="C810" i="4"/>
  <c r="B810" i="4"/>
  <c r="A810" i="4"/>
  <c r="G810" i="4" s="1"/>
  <c r="F809" i="4"/>
  <c r="E809" i="4"/>
  <c r="D809" i="4"/>
  <c r="C809" i="4"/>
  <c r="B809" i="4"/>
  <c r="A809" i="4"/>
  <c r="G809" i="4" s="1"/>
  <c r="F808" i="4"/>
  <c r="E808" i="4"/>
  <c r="D808" i="4"/>
  <c r="C808" i="4"/>
  <c r="B808" i="4"/>
  <c r="A808" i="4"/>
  <c r="G808" i="4" s="1"/>
  <c r="F807" i="4"/>
  <c r="E807" i="4"/>
  <c r="D807" i="4"/>
  <c r="C807" i="4"/>
  <c r="B807" i="4"/>
  <c r="A807" i="4"/>
  <c r="G807" i="4" s="1"/>
  <c r="F806" i="4"/>
  <c r="E806" i="4"/>
  <c r="D806" i="4"/>
  <c r="C806" i="4"/>
  <c r="B806" i="4"/>
  <c r="A806" i="4"/>
  <c r="G806" i="4" s="1"/>
  <c r="F805" i="4"/>
  <c r="E805" i="4"/>
  <c r="D805" i="4"/>
  <c r="C805" i="4"/>
  <c r="B805" i="4"/>
  <c r="A805" i="4"/>
  <c r="G805" i="4" s="1"/>
  <c r="F804" i="4"/>
  <c r="E804" i="4"/>
  <c r="D804" i="4"/>
  <c r="C804" i="4"/>
  <c r="B804" i="4"/>
  <c r="A804" i="4"/>
  <c r="G804" i="4" s="1"/>
  <c r="F803" i="4"/>
  <c r="E803" i="4"/>
  <c r="D803" i="4"/>
  <c r="C803" i="4"/>
  <c r="B803" i="4"/>
  <c r="A803" i="4"/>
  <c r="G803" i="4" s="1"/>
  <c r="F802" i="4"/>
  <c r="E802" i="4"/>
  <c r="D802" i="4"/>
  <c r="C802" i="4"/>
  <c r="B802" i="4"/>
  <c r="A802" i="4"/>
  <c r="G802" i="4" s="1"/>
  <c r="F801" i="4"/>
  <c r="E801" i="4"/>
  <c r="D801" i="4"/>
  <c r="C801" i="4"/>
  <c r="B801" i="4"/>
  <c r="A801" i="4"/>
  <c r="G801" i="4" s="1"/>
  <c r="F800" i="4"/>
  <c r="E800" i="4"/>
  <c r="D800" i="4"/>
  <c r="C800" i="4"/>
  <c r="B800" i="4"/>
  <c r="A800" i="4"/>
  <c r="G800" i="4" s="1"/>
  <c r="F799" i="4"/>
  <c r="E799" i="4"/>
  <c r="D799" i="4"/>
  <c r="C799" i="4"/>
  <c r="B799" i="4"/>
  <c r="A799" i="4"/>
  <c r="G799" i="4" s="1"/>
  <c r="F798" i="4"/>
  <c r="E798" i="4"/>
  <c r="D798" i="4"/>
  <c r="C798" i="4"/>
  <c r="B798" i="4"/>
  <c r="A798" i="4"/>
  <c r="G798" i="4" s="1"/>
  <c r="F797" i="4"/>
  <c r="E797" i="4"/>
  <c r="D797" i="4"/>
  <c r="C797" i="4"/>
  <c r="B797" i="4"/>
  <c r="A797" i="4"/>
  <c r="G797" i="4" s="1"/>
  <c r="F796" i="4"/>
  <c r="E796" i="4"/>
  <c r="D796" i="4"/>
  <c r="C796" i="4"/>
  <c r="B796" i="4"/>
  <c r="A796" i="4"/>
  <c r="G796" i="4" s="1"/>
  <c r="F795" i="4"/>
  <c r="E795" i="4"/>
  <c r="D795" i="4"/>
  <c r="C795" i="4"/>
  <c r="B795" i="4"/>
  <c r="A795" i="4"/>
  <c r="G795" i="4" s="1"/>
  <c r="F794" i="4"/>
  <c r="E794" i="4"/>
  <c r="D794" i="4"/>
  <c r="C794" i="4"/>
  <c r="B794" i="4"/>
  <c r="A794" i="4"/>
  <c r="G794" i="4" s="1"/>
  <c r="F793" i="4"/>
  <c r="E793" i="4"/>
  <c r="D793" i="4"/>
  <c r="C793" i="4"/>
  <c r="B793" i="4"/>
  <c r="A793" i="4"/>
  <c r="G793" i="4" s="1"/>
  <c r="F792" i="4"/>
  <c r="E792" i="4"/>
  <c r="D792" i="4"/>
  <c r="C792" i="4"/>
  <c r="B792" i="4"/>
  <c r="A792" i="4"/>
  <c r="G792" i="4" s="1"/>
  <c r="F791" i="4"/>
  <c r="E791" i="4"/>
  <c r="D791" i="4"/>
  <c r="C791" i="4"/>
  <c r="B791" i="4"/>
  <c r="A791" i="4"/>
  <c r="G791" i="4" s="1"/>
  <c r="F790" i="4"/>
  <c r="E790" i="4"/>
  <c r="D790" i="4"/>
  <c r="C790" i="4"/>
  <c r="B790" i="4"/>
  <c r="A790" i="4"/>
  <c r="G790" i="4" s="1"/>
  <c r="F789" i="4"/>
  <c r="E789" i="4"/>
  <c r="D789" i="4"/>
  <c r="C789" i="4"/>
  <c r="B789" i="4"/>
  <c r="A789" i="4"/>
  <c r="G789" i="4" s="1"/>
  <c r="F788" i="4"/>
  <c r="E788" i="4"/>
  <c r="D788" i="4"/>
  <c r="C788" i="4"/>
  <c r="B788" i="4"/>
  <c r="A788" i="4"/>
  <c r="G788" i="4" s="1"/>
  <c r="F787" i="4"/>
  <c r="E787" i="4"/>
  <c r="D787" i="4"/>
  <c r="C787" i="4"/>
  <c r="B787" i="4"/>
  <c r="A787" i="4"/>
  <c r="G787" i="4" s="1"/>
  <c r="F786" i="4"/>
  <c r="E786" i="4"/>
  <c r="D786" i="4"/>
  <c r="C786" i="4"/>
  <c r="B786" i="4"/>
  <c r="A786" i="4"/>
  <c r="G786" i="4" s="1"/>
  <c r="F785" i="4"/>
  <c r="E785" i="4"/>
  <c r="D785" i="4"/>
  <c r="C785" i="4"/>
  <c r="B785" i="4"/>
  <c r="A785" i="4"/>
  <c r="G785" i="4" s="1"/>
  <c r="F784" i="4"/>
  <c r="E784" i="4"/>
  <c r="D784" i="4"/>
  <c r="C784" i="4"/>
  <c r="B784" i="4"/>
  <c r="A784" i="4"/>
  <c r="G784" i="4" s="1"/>
  <c r="F783" i="4"/>
  <c r="E783" i="4"/>
  <c r="D783" i="4"/>
  <c r="C783" i="4"/>
  <c r="B783" i="4"/>
  <c r="A783" i="4"/>
  <c r="G783" i="4" s="1"/>
  <c r="F782" i="4"/>
  <c r="E782" i="4"/>
  <c r="D782" i="4"/>
  <c r="C782" i="4"/>
  <c r="B782" i="4"/>
  <c r="A782" i="4"/>
  <c r="G782" i="4" s="1"/>
  <c r="F781" i="4"/>
  <c r="E781" i="4"/>
  <c r="D781" i="4"/>
  <c r="C781" i="4"/>
  <c r="B781" i="4"/>
  <c r="A781" i="4"/>
  <c r="G781" i="4" s="1"/>
  <c r="F780" i="4"/>
  <c r="E780" i="4"/>
  <c r="D780" i="4"/>
  <c r="C780" i="4"/>
  <c r="B780" i="4"/>
  <c r="A780" i="4"/>
  <c r="G780" i="4" s="1"/>
  <c r="F779" i="4"/>
  <c r="E779" i="4"/>
  <c r="D779" i="4"/>
  <c r="C779" i="4"/>
  <c r="B779" i="4"/>
  <c r="A779" i="4"/>
  <c r="G779" i="4" s="1"/>
  <c r="F778" i="4"/>
  <c r="E778" i="4"/>
  <c r="D778" i="4"/>
  <c r="C778" i="4"/>
  <c r="B778" i="4"/>
  <c r="A778" i="4"/>
  <c r="G778" i="4" s="1"/>
  <c r="F777" i="4"/>
  <c r="E777" i="4"/>
  <c r="D777" i="4"/>
  <c r="C777" i="4"/>
  <c r="B777" i="4"/>
  <c r="A777" i="4"/>
  <c r="G777" i="4" s="1"/>
  <c r="F776" i="4"/>
  <c r="E776" i="4"/>
  <c r="D776" i="4"/>
  <c r="C776" i="4"/>
  <c r="B776" i="4"/>
  <c r="A776" i="4"/>
  <c r="G776" i="4" s="1"/>
  <c r="F775" i="4"/>
  <c r="E775" i="4"/>
  <c r="D775" i="4"/>
  <c r="C775" i="4"/>
  <c r="B775" i="4"/>
  <c r="A775" i="4"/>
  <c r="G775" i="4" s="1"/>
  <c r="F774" i="4"/>
  <c r="E774" i="4"/>
  <c r="D774" i="4"/>
  <c r="C774" i="4"/>
  <c r="B774" i="4"/>
  <c r="A774" i="4"/>
  <c r="G774" i="4" s="1"/>
  <c r="F773" i="4"/>
  <c r="E773" i="4"/>
  <c r="D773" i="4"/>
  <c r="C773" i="4"/>
  <c r="B773" i="4"/>
  <c r="A773" i="4"/>
  <c r="G773" i="4" s="1"/>
  <c r="F772" i="4"/>
  <c r="E772" i="4"/>
  <c r="D772" i="4"/>
  <c r="C772" i="4"/>
  <c r="B772" i="4"/>
  <c r="A772" i="4"/>
  <c r="G772" i="4" s="1"/>
  <c r="F771" i="4"/>
  <c r="E771" i="4"/>
  <c r="D771" i="4"/>
  <c r="C771" i="4"/>
  <c r="B771" i="4"/>
  <c r="A771" i="4"/>
  <c r="G771" i="4" s="1"/>
  <c r="F770" i="4"/>
  <c r="E770" i="4"/>
  <c r="D770" i="4"/>
  <c r="C770" i="4"/>
  <c r="B770" i="4"/>
  <c r="A770" i="4"/>
  <c r="G770" i="4" s="1"/>
  <c r="F769" i="4"/>
  <c r="E769" i="4"/>
  <c r="D769" i="4"/>
  <c r="C769" i="4"/>
  <c r="B769" i="4"/>
  <c r="A769" i="4"/>
  <c r="G769" i="4" s="1"/>
  <c r="F768" i="4"/>
  <c r="E768" i="4"/>
  <c r="D768" i="4"/>
  <c r="C768" i="4"/>
  <c r="B768" i="4"/>
  <c r="A768" i="4"/>
  <c r="G768" i="4" s="1"/>
  <c r="F767" i="4"/>
  <c r="E767" i="4"/>
  <c r="D767" i="4"/>
  <c r="C767" i="4"/>
  <c r="B767" i="4"/>
  <c r="A767" i="4"/>
  <c r="G767" i="4" s="1"/>
  <c r="F766" i="4"/>
  <c r="E766" i="4"/>
  <c r="D766" i="4"/>
  <c r="C766" i="4"/>
  <c r="B766" i="4"/>
  <c r="A766" i="4"/>
  <c r="G766" i="4" s="1"/>
  <c r="F765" i="4"/>
  <c r="E765" i="4"/>
  <c r="D765" i="4"/>
  <c r="C765" i="4"/>
  <c r="B765" i="4"/>
  <c r="A765" i="4"/>
  <c r="G765" i="4" s="1"/>
  <c r="F764" i="4"/>
  <c r="E764" i="4"/>
  <c r="D764" i="4"/>
  <c r="C764" i="4"/>
  <c r="B764" i="4"/>
  <c r="A764" i="4"/>
  <c r="G764" i="4" s="1"/>
  <c r="F763" i="4"/>
  <c r="E763" i="4"/>
  <c r="D763" i="4"/>
  <c r="C763" i="4"/>
  <c r="B763" i="4"/>
  <c r="A763" i="4"/>
  <c r="G763" i="4" s="1"/>
  <c r="F762" i="4"/>
  <c r="E762" i="4"/>
  <c r="D762" i="4"/>
  <c r="C762" i="4"/>
  <c r="B762" i="4"/>
  <c r="A762" i="4"/>
  <c r="G762" i="4" s="1"/>
  <c r="F761" i="4"/>
  <c r="E761" i="4"/>
  <c r="D761" i="4"/>
  <c r="C761" i="4"/>
  <c r="B761" i="4"/>
  <c r="A761" i="4"/>
  <c r="G761" i="4" s="1"/>
  <c r="F760" i="4"/>
  <c r="E760" i="4"/>
  <c r="D760" i="4"/>
  <c r="C760" i="4"/>
  <c r="B760" i="4"/>
  <c r="A760" i="4"/>
  <c r="G760" i="4" s="1"/>
  <c r="F759" i="4"/>
  <c r="E759" i="4"/>
  <c r="D759" i="4"/>
  <c r="C759" i="4"/>
  <c r="B759" i="4"/>
  <c r="A759" i="4"/>
  <c r="G759" i="4" s="1"/>
  <c r="F758" i="4"/>
  <c r="E758" i="4"/>
  <c r="D758" i="4"/>
  <c r="C758" i="4"/>
  <c r="B758" i="4"/>
  <c r="A758" i="4"/>
  <c r="G758" i="4" s="1"/>
  <c r="F757" i="4"/>
  <c r="E757" i="4"/>
  <c r="D757" i="4"/>
  <c r="C757" i="4"/>
  <c r="B757" i="4"/>
  <c r="A757" i="4"/>
  <c r="G757" i="4" s="1"/>
  <c r="F756" i="4"/>
  <c r="E756" i="4"/>
  <c r="D756" i="4"/>
  <c r="C756" i="4"/>
  <c r="B756" i="4"/>
  <c r="A756" i="4"/>
  <c r="G756" i="4" s="1"/>
  <c r="F755" i="4"/>
  <c r="E755" i="4"/>
  <c r="D755" i="4"/>
  <c r="C755" i="4"/>
  <c r="B755" i="4"/>
  <c r="A755" i="4"/>
  <c r="G755" i="4" s="1"/>
  <c r="F754" i="4"/>
  <c r="E754" i="4"/>
  <c r="D754" i="4"/>
  <c r="C754" i="4"/>
  <c r="B754" i="4"/>
  <c r="A754" i="4"/>
  <c r="G754" i="4" s="1"/>
  <c r="F753" i="4"/>
  <c r="E753" i="4"/>
  <c r="D753" i="4"/>
  <c r="C753" i="4"/>
  <c r="B753" i="4"/>
  <c r="A753" i="4"/>
  <c r="G753" i="4" s="1"/>
  <c r="F752" i="4"/>
  <c r="E752" i="4"/>
  <c r="D752" i="4"/>
  <c r="C752" i="4"/>
  <c r="B752" i="4"/>
  <c r="A752" i="4"/>
  <c r="G752" i="4" s="1"/>
  <c r="F751" i="4"/>
  <c r="E751" i="4"/>
  <c r="D751" i="4"/>
  <c r="C751" i="4"/>
  <c r="B751" i="4"/>
  <c r="A751" i="4"/>
  <c r="G751" i="4" s="1"/>
  <c r="F750" i="4"/>
  <c r="E750" i="4"/>
  <c r="D750" i="4"/>
  <c r="C750" i="4"/>
  <c r="B750" i="4"/>
  <c r="A750" i="4"/>
  <c r="G750" i="4" s="1"/>
  <c r="F749" i="4"/>
  <c r="E749" i="4"/>
  <c r="D749" i="4"/>
  <c r="C749" i="4"/>
  <c r="B749" i="4"/>
  <c r="A749" i="4"/>
  <c r="G749" i="4" s="1"/>
  <c r="F748" i="4"/>
  <c r="E748" i="4"/>
  <c r="D748" i="4"/>
  <c r="C748" i="4"/>
  <c r="B748" i="4"/>
  <c r="A748" i="4"/>
  <c r="G748" i="4" s="1"/>
  <c r="F747" i="4"/>
  <c r="E747" i="4"/>
  <c r="D747" i="4"/>
  <c r="C747" i="4"/>
  <c r="B747" i="4"/>
  <c r="A747" i="4"/>
  <c r="G747" i="4" s="1"/>
  <c r="F746" i="4"/>
  <c r="E746" i="4"/>
  <c r="D746" i="4"/>
  <c r="C746" i="4"/>
  <c r="B746" i="4"/>
  <c r="A746" i="4"/>
  <c r="G746" i="4" s="1"/>
  <c r="F745" i="4"/>
  <c r="E745" i="4"/>
  <c r="D745" i="4"/>
  <c r="C745" i="4"/>
  <c r="B745" i="4"/>
  <c r="A745" i="4"/>
  <c r="G745" i="4" s="1"/>
  <c r="F744" i="4"/>
  <c r="E744" i="4"/>
  <c r="D744" i="4"/>
  <c r="C744" i="4"/>
  <c r="B744" i="4"/>
  <c r="A744" i="4"/>
  <c r="G744" i="4" s="1"/>
  <c r="F743" i="4"/>
  <c r="E743" i="4"/>
  <c r="D743" i="4"/>
  <c r="C743" i="4"/>
  <c r="B743" i="4"/>
  <c r="A743" i="4"/>
  <c r="G743" i="4" s="1"/>
  <c r="F742" i="4"/>
  <c r="E742" i="4"/>
  <c r="D742" i="4"/>
  <c r="C742" i="4"/>
  <c r="B742" i="4"/>
  <c r="A742" i="4"/>
  <c r="G742" i="4" s="1"/>
  <c r="F741" i="4"/>
  <c r="E741" i="4"/>
  <c r="D741" i="4"/>
  <c r="C741" i="4"/>
  <c r="B741" i="4"/>
  <c r="A741" i="4"/>
  <c r="G741" i="4" s="1"/>
  <c r="F740" i="4"/>
  <c r="E740" i="4"/>
  <c r="D740" i="4"/>
  <c r="C740" i="4"/>
  <c r="B740" i="4"/>
  <c r="A740" i="4"/>
  <c r="G740" i="4" s="1"/>
  <c r="F739" i="4"/>
  <c r="E739" i="4"/>
  <c r="D739" i="4"/>
  <c r="C739" i="4"/>
  <c r="B739" i="4"/>
  <c r="A739" i="4"/>
  <c r="G739" i="4" s="1"/>
  <c r="F738" i="4"/>
  <c r="E738" i="4"/>
  <c r="D738" i="4"/>
  <c r="C738" i="4"/>
  <c r="B738" i="4"/>
  <c r="A738" i="4"/>
  <c r="G738" i="4" s="1"/>
  <c r="F737" i="4"/>
  <c r="E737" i="4"/>
  <c r="D737" i="4"/>
  <c r="C737" i="4"/>
  <c r="B737" i="4"/>
  <c r="A737" i="4"/>
  <c r="G737" i="4" s="1"/>
  <c r="F736" i="4"/>
  <c r="E736" i="4"/>
  <c r="D736" i="4"/>
  <c r="C736" i="4"/>
  <c r="B736" i="4"/>
  <c r="A736" i="4"/>
  <c r="G736" i="4" s="1"/>
  <c r="F735" i="4"/>
  <c r="E735" i="4"/>
  <c r="D735" i="4"/>
  <c r="C735" i="4"/>
  <c r="B735" i="4"/>
  <c r="A735" i="4"/>
  <c r="G735" i="4" s="1"/>
  <c r="F734" i="4"/>
  <c r="E734" i="4"/>
  <c r="D734" i="4"/>
  <c r="C734" i="4"/>
  <c r="B734" i="4"/>
  <c r="A734" i="4"/>
  <c r="G734" i="4" s="1"/>
  <c r="F733" i="4"/>
  <c r="E733" i="4"/>
  <c r="D733" i="4"/>
  <c r="C733" i="4"/>
  <c r="B733" i="4"/>
  <c r="A733" i="4"/>
  <c r="G733" i="4" s="1"/>
  <c r="F732" i="4"/>
  <c r="E732" i="4"/>
  <c r="D732" i="4"/>
  <c r="C732" i="4"/>
  <c r="B732" i="4"/>
  <c r="A732" i="4"/>
  <c r="G732" i="4" s="1"/>
  <c r="F731" i="4"/>
  <c r="E731" i="4"/>
  <c r="D731" i="4"/>
  <c r="C731" i="4"/>
  <c r="B731" i="4"/>
  <c r="A731" i="4"/>
  <c r="G731" i="4" s="1"/>
  <c r="F730" i="4"/>
  <c r="E730" i="4"/>
  <c r="D730" i="4"/>
  <c r="C730" i="4"/>
  <c r="B730" i="4"/>
  <c r="A730" i="4"/>
  <c r="G730" i="4" s="1"/>
  <c r="F729" i="4"/>
  <c r="E729" i="4"/>
  <c r="D729" i="4"/>
  <c r="C729" i="4"/>
  <c r="B729" i="4"/>
  <c r="A729" i="4"/>
  <c r="G729" i="4" s="1"/>
  <c r="F728" i="4"/>
  <c r="E728" i="4"/>
  <c r="D728" i="4"/>
  <c r="C728" i="4"/>
  <c r="B728" i="4"/>
  <c r="A728" i="4"/>
  <c r="G728" i="4" s="1"/>
  <c r="F727" i="4"/>
  <c r="E727" i="4"/>
  <c r="D727" i="4"/>
  <c r="C727" i="4"/>
  <c r="B727" i="4"/>
  <c r="A727" i="4"/>
  <c r="G727" i="4" s="1"/>
  <c r="F726" i="4"/>
  <c r="E726" i="4"/>
  <c r="D726" i="4"/>
  <c r="C726" i="4"/>
  <c r="B726" i="4"/>
  <c r="A726" i="4"/>
  <c r="G726" i="4" s="1"/>
  <c r="F725" i="4"/>
  <c r="E725" i="4"/>
  <c r="D725" i="4"/>
  <c r="C725" i="4"/>
  <c r="B725" i="4"/>
  <c r="A725" i="4"/>
  <c r="G725" i="4" s="1"/>
  <c r="F724" i="4"/>
  <c r="E724" i="4"/>
  <c r="D724" i="4"/>
  <c r="C724" i="4"/>
  <c r="B724" i="4"/>
  <c r="A724" i="4"/>
  <c r="G724" i="4" s="1"/>
  <c r="F723" i="4"/>
  <c r="E723" i="4"/>
  <c r="D723" i="4"/>
  <c r="C723" i="4"/>
  <c r="B723" i="4"/>
  <c r="A723" i="4"/>
  <c r="G723" i="4" s="1"/>
  <c r="F722" i="4"/>
  <c r="E722" i="4"/>
  <c r="D722" i="4"/>
  <c r="C722" i="4"/>
  <c r="B722" i="4"/>
  <c r="A722" i="4"/>
  <c r="G722" i="4" s="1"/>
  <c r="F721" i="4"/>
  <c r="E721" i="4"/>
  <c r="D721" i="4"/>
  <c r="C721" i="4"/>
  <c r="B721" i="4"/>
  <c r="A721" i="4"/>
  <c r="G721" i="4" s="1"/>
  <c r="F720" i="4"/>
  <c r="E720" i="4"/>
  <c r="D720" i="4"/>
  <c r="C720" i="4"/>
  <c r="B720" i="4"/>
  <c r="A720" i="4"/>
  <c r="G720" i="4" s="1"/>
  <c r="F719" i="4"/>
  <c r="E719" i="4"/>
  <c r="D719" i="4"/>
  <c r="C719" i="4"/>
  <c r="B719" i="4"/>
  <c r="A719" i="4"/>
  <c r="G719" i="4" s="1"/>
  <c r="F718" i="4"/>
  <c r="E718" i="4"/>
  <c r="D718" i="4"/>
  <c r="C718" i="4"/>
  <c r="B718" i="4"/>
  <c r="A718" i="4"/>
  <c r="G718" i="4" s="1"/>
  <c r="F717" i="4"/>
  <c r="E717" i="4"/>
  <c r="D717" i="4"/>
  <c r="C717" i="4"/>
  <c r="B717" i="4"/>
  <c r="A717" i="4"/>
  <c r="G717" i="4" s="1"/>
  <c r="F716" i="4"/>
  <c r="E716" i="4"/>
  <c r="D716" i="4"/>
  <c r="C716" i="4"/>
  <c r="B716" i="4"/>
  <c r="A716" i="4"/>
  <c r="G716" i="4" s="1"/>
  <c r="F715" i="4"/>
  <c r="E715" i="4"/>
  <c r="D715" i="4"/>
  <c r="C715" i="4"/>
  <c r="B715" i="4"/>
  <c r="A715" i="4"/>
  <c r="G715" i="4" s="1"/>
  <c r="F714" i="4"/>
  <c r="E714" i="4"/>
  <c r="D714" i="4"/>
  <c r="C714" i="4"/>
  <c r="B714" i="4"/>
  <c r="A714" i="4"/>
  <c r="G714" i="4" s="1"/>
  <c r="F713" i="4"/>
  <c r="E713" i="4"/>
  <c r="D713" i="4"/>
  <c r="C713" i="4"/>
  <c r="B713" i="4"/>
  <c r="A713" i="4"/>
  <c r="G713" i="4" s="1"/>
  <c r="F712" i="4"/>
  <c r="E712" i="4"/>
  <c r="D712" i="4"/>
  <c r="C712" i="4"/>
  <c r="B712" i="4"/>
  <c r="A712" i="4"/>
  <c r="G712" i="4" s="1"/>
  <c r="F711" i="4"/>
  <c r="E711" i="4"/>
  <c r="D711" i="4"/>
  <c r="C711" i="4"/>
  <c r="B711" i="4"/>
  <c r="A711" i="4"/>
  <c r="G711" i="4" s="1"/>
  <c r="F710" i="4"/>
  <c r="E710" i="4"/>
  <c r="D710" i="4"/>
  <c r="C710" i="4"/>
  <c r="B710" i="4"/>
  <c r="A710" i="4"/>
  <c r="G710" i="4" s="1"/>
  <c r="F709" i="4"/>
  <c r="E709" i="4"/>
  <c r="D709" i="4"/>
  <c r="C709" i="4"/>
  <c r="B709" i="4"/>
  <c r="A709" i="4"/>
  <c r="G709" i="4" s="1"/>
  <c r="F708" i="4"/>
  <c r="E708" i="4"/>
  <c r="D708" i="4"/>
  <c r="C708" i="4"/>
  <c r="B708" i="4"/>
  <c r="A708" i="4"/>
  <c r="G708" i="4" s="1"/>
  <c r="F707" i="4"/>
  <c r="E707" i="4"/>
  <c r="D707" i="4"/>
  <c r="C707" i="4"/>
  <c r="B707" i="4"/>
  <c r="A707" i="4"/>
  <c r="G707" i="4" s="1"/>
  <c r="F706" i="4"/>
  <c r="E706" i="4"/>
  <c r="D706" i="4"/>
  <c r="C706" i="4"/>
  <c r="B706" i="4"/>
  <c r="A706" i="4"/>
  <c r="G706" i="4" s="1"/>
  <c r="F705" i="4"/>
  <c r="E705" i="4"/>
  <c r="D705" i="4"/>
  <c r="C705" i="4"/>
  <c r="B705" i="4"/>
  <c r="A705" i="4"/>
  <c r="G705" i="4" s="1"/>
  <c r="F704" i="4"/>
  <c r="E704" i="4"/>
  <c r="D704" i="4"/>
  <c r="C704" i="4"/>
  <c r="B704" i="4"/>
  <c r="A704" i="4"/>
  <c r="G704" i="4" s="1"/>
  <c r="F703" i="4"/>
  <c r="E703" i="4"/>
  <c r="D703" i="4"/>
  <c r="C703" i="4"/>
  <c r="B703" i="4"/>
  <c r="A703" i="4"/>
  <c r="G703" i="4" s="1"/>
  <c r="F702" i="4"/>
  <c r="E702" i="4"/>
  <c r="D702" i="4"/>
  <c r="C702" i="4"/>
  <c r="B702" i="4"/>
  <c r="A702" i="4"/>
  <c r="G702" i="4" s="1"/>
  <c r="F701" i="4"/>
  <c r="E701" i="4"/>
  <c r="D701" i="4"/>
  <c r="C701" i="4"/>
  <c r="B701" i="4"/>
  <c r="A701" i="4"/>
  <c r="G701" i="4" s="1"/>
  <c r="F700" i="4"/>
  <c r="E700" i="4"/>
  <c r="D700" i="4"/>
  <c r="C700" i="4"/>
  <c r="B700" i="4"/>
  <c r="A700" i="4"/>
  <c r="G700" i="4" s="1"/>
  <c r="F699" i="4"/>
  <c r="E699" i="4"/>
  <c r="D699" i="4"/>
  <c r="C699" i="4"/>
  <c r="B699" i="4"/>
  <c r="A699" i="4"/>
  <c r="G699" i="4" s="1"/>
  <c r="F698" i="4"/>
  <c r="E698" i="4"/>
  <c r="D698" i="4"/>
  <c r="C698" i="4"/>
  <c r="B698" i="4"/>
  <c r="A698" i="4"/>
  <c r="G698" i="4" s="1"/>
  <c r="F697" i="4"/>
  <c r="E697" i="4"/>
  <c r="D697" i="4"/>
  <c r="C697" i="4"/>
  <c r="B697" i="4"/>
  <c r="A697" i="4"/>
  <c r="G697" i="4" s="1"/>
  <c r="F696" i="4"/>
  <c r="E696" i="4"/>
  <c r="D696" i="4"/>
  <c r="C696" i="4"/>
  <c r="B696" i="4"/>
  <c r="A696" i="4"/>
  <c r="G696" i="4" s="1"/>
  <c r="F695" i="4"/>
  <c r="E695" i="4"/>
  <c r="D695" i="4"/>
  <c r="C695" i="4"/>
  <c r="B695" i="4"/>
  <c r="A695" i="4"/>
  <c r="G695" i="4" s="1"/>
  <c r="F694" i="4"/>
  <c r="E694" i="4"/>
  <c r="D694" i="4"/>
  <c r="C694" i="4"/>
  <c r="B694" i="4"/>
  <c r="A694" i="4"/>
  <c r="G694" i="4" s="1"/>
  <c r="F693" i="4"/>
  <c r="E693" i="4"/>
  <c r="D693" i="4"/>
  <c r="C693" i="4"/>
  <c r="B693" i="4"/>
  <c r="A693" i="4"/>
  <c r="G693" i="4" s="1"/>
  <c r="F692" i="4"/>
  <c r="E692" i="4"/>
  <c r="D692" i="4"/>
  <c r="C692" i="4"/>
  <c r="B692" i="4"/>
  <c r="A692" i="4"/>
  <c r="G692" i="4" s="1"/>
  <c r="F691" i="4"/>
  <c r="E691" i="4"/>
  <c r="D691" i="4"/>
  <c r="C691" i="4"/>
  <c r="B691" i="4"/>
  <c r="A691" i="4"/>
  <c r="G691" i="4" s="1"/>
  <c r="F690" i="4"/>
  <c r="E690" i="4"/>
  <c r="D690" i="4"/>
  <c r="C690" i="4"/>
  <c r="B690" i="4"/>
  <c r="A690" i="4"/>
  <c r="G690" i="4" s="1"/>
  <c r="F689" i="4"/>
  <c r="E689" i="4"/>
  <c r="D689" i="4"/>
  <c r="C689" i="4"/>
  <c r="B689" i="4"/>
  <c r="A689" i="4"/>
  <c r="G689" i="4" s="1"/>
  <c r="F688" i="4"/>
  <c r="E688" i="4"/>
  <c r="D688" i="4"/>
  <c r="C688" i="4"/>
  <c r="B688" i="4"/>
  <c r="A688" i="4"/>
  <c r="G688" i="4" s="1"/>
  <c r="F687" i="4"/>
  <c r="E687" i="4"/>
  <c r="D687" i="4"/>
  <c r="C687" i="4"/>
  <c r="B687" i="4"/>
  <c r="A687" i="4"/>
  <c r="G687" i="4" s="1"/>
  <c r="F686" i="4"/>
  <c r="E686" i="4"/>
  <c r="D686" i="4"/>
  <c r="C686" i="4"/>
  <c r="B686" i="4"/>
  <c r="A686" i="4"/>
  <c r="G686" i="4" s="1"/>
  <c r="F685" i="4"/>
  <c r="E685" i="4"/>
  <c r="D685" i="4"/>
  <c r="C685" i="4"/>
  <c r="B685" i="4"/>
  <c r="A685" i="4"/>
  <c r="G685" i="4" s="1"/>
  <c r="F684" i="4"/>
  <c r="E684" i="4"/>
  <c r="D684" i="4"/>
  <c r="C684" i="4"/>
  <c r="B684" i="4"/>
  <c r="A684" i="4"/>
  <c r="G684" i="4" s="1"/>
  <c r="F683" i="4"/>
  <c r="E683" i="4"/>
  <c r="D683" i="4"/>
  <c r="C683" i="4"/>
  <c r="B683" i="4"/>
  <c r="A683" i="4"/>
  <c r="G683" i="4" s="1"/>
  <c r="F682" i="4"/>
  <c r="E682" i="4"/>
  <c r="D682" i="4"/>
  <c r="C682" i="4"/>
  <c r="B682" i="4"/>
  <c r="A682" i="4"/>
  <c r="G682" i="4" s="1"/>
  <c r="F681" i="4"/>
  <c r="E681" i="4"/>
  <c r="D681" i="4"/>
  <c r="C681" i="4"/>
  <c r="B681" i="4"/>
  <c r="A681" i="4"/>
  <c r="G681" i="4" s="1"/>
  <c r="F680" i="4"/>
  <c r="E680" i="4"/>
  <c r="D680" i="4"/>
  <c r="C680" i="4"/>
  <c r="B680" i="4"/>
  <c r="A680" i="4"/>
  <c r="G680" i="4" s="1"/>
  <c r="F679" i="4"/>
  <c r="E679" i="4"/>
  <c r="D679" i="4"/>
  <c r="C679" i="4"/>
  <c r="B679" i="4"/>
  <c r="A679" i="4"/>
  <c r="G679" i="4" s="1"/>
  <c r="F678" i="4"/>
  <c r="E678" i="4"/>
  <c r="D678" i="4"/>
  <c r="C678" i="4"/>
  <c r="B678" i="4"/>
  <c r="A678" i="4"/>
  <c r="G678" i="4" s="1"/>
  <c r="F677" i="4"/>
  <c r="E677" i="4"/>
  <c r="D677" i="4"/>
  <c r="C677" i="4"/>
  <c r="B677" i="4"/>
  <c r="A677" i="4"/>
  <c r="G677" i="4" s="1"/>
  <c r="F676" i="4"/>
  <c r="E676" i="4"/>
  <c r="D676" i="4"/>
  <c r="C676" i="4"/>
  <c r="B676" i="4"/>
  <c r="A676" i="4"/>
  <c r="G676" i="4" s="1"/>
  <c r="F675" i="4"/>
  <c r="E675" i="4"/>
  <c r="D675" i="4"/>
  <c r="C675" i="4"/>
  <c r="B675" i="4"/>
  <c r="A675" i="4"/>
  <c r="G675" i="4" s="1"/>
  <c r="F674" i="4"/>
  <c r="E674" i="4"/>
  <c r="D674" i="4"/>
  <c r="C674" i="4"/>
  <c r="B674" i="4"/>
  <c r="A674" i="4"/>
  <c r="G674" i="4" s="1"/>
  <c r="F673" i="4"/>
  <c r="E673" i="4"/>
  <c r="D673" i="4"/>
  <c r="C673" i="4"/>
  <c r="B673" i="4"/>
  <c r="A673" i="4"/>
  <c r="G673" i="4" s="1"/>
  <c r="F672" i="4"/>
  <c r="E672" i="4"/>
  <c r="D672" i="4"/>
  <c r="C672" i="4"/>
  <c r="B672" i="4"/>
  <c r="A672" i="4"/>
  <c r="G672" i="4" s="1"/>
  <c r="F671" i="4"/>
  <c r="E671" i="4"/>
  <c r="D671" i="4"/>
  <c r="C671" i="4"/>
  <c r="B671" i="4"/>
  <c r="A671" i="4"/>
  <c r="G671" i="4" s="1"/>
  <c r="F670" i="4"/>
  <c r="E670" i="4"/>
  <c r="D670" i="4"/>
  <c r="C670" i="4"/>
  <c r="B670" i="4"/>
  <c r="A670" i="4"/>
  <c r="G670" i="4" s="1"/>
  <c r="F669" i="4"/>
  <c r="E669" i="4"/>
  <c r="D669" i="4"/>
  <c r="C669" i="4"/>
  <c r="B669" i="4"/>
  <c r="A669" i="4"/>
  <c r="G669" i="4" s="1"/>
  <c r="F668" i="4"/>
  <c r="E668" i="4"/>
  <c r="D668" i="4"/>
  <c r="C668" i="4"/>
  <c r="B668" i="4"/>
  <c r="A668" i="4"/>
  <c r="G668" i="4" s="1"/>
  <c r="F667" i="4"/>
  <c r="E667" i="4"/>
  <c r="D667" i="4"/>
  <c r="C667" i="4"/>
  <c r="B667" i="4"/>
  <c r="A667" i="4"/>
  <c r="G667" i="4" s="1"/>
  <c r="F666" i="4"/>
  <c r="E666" i="4"/>
  <c r="D666" i="4"/>
  <c r="C666" i="4"/>
  <c r="B666" i="4"/>
  <c r="A666" i="4"/>
  <c r="G666" i="4" s="1"/>
  <c r="F665" i="4"/>
  <c r="E665" i="4"/>
  <c r="D665" i="4"/>
  <c r="C665" i="4"/>
  <c r="B665" i="4"/>
  <c r="A665" i="4"/>
  <c r="G665" i="4" s="1"/>
  <c r="F664" i="4"/>
  <c r="E664" i="4"/>
  <c r="D664" i="4"/>
  <c r="C664" i="4"/>
  <c r="B664" i="4"/>
  <c r="A664" i="4"/>
  <c r="G664" i="4" s="1"/>
  <c r="F663" i="4"/>
  <c r="E663" i="4"/>
  <c r="D663" i="4"/>
  <c r="C663" i="4"/>
  <c r="B663" i="4"/>
  <c r="A663" i="4"/>
  <c r="G663" i="4" s="1"/>
  <c r="F662" i="4"/>
  <c r="E662" i="4"/>
  <c r="D662" i="4"/>
  <c r="C662" i="4"/>
  <c r="B662" i="4"/>
  <c r="A662" i="4"/>
  <c r="G662" i="4" s="1"/>
  <c r="F661" i="4"/>
  <c r="E661" i="4"/>
  <c r="D661" i="4"/>
  <c r="C661" i="4"/>
  <c r="B661" i="4"/>
  <c r="A661" i="4"/>
  <c r="G661" i="4" s="1"/>
  <c r="F660" i="4"/>
  <c r="E660" i="4"/>
  <c r="D660" i="4"/>
  <c r="C660" i="4"/>
  <c r="B660" i="4"/>
  <c r="A660" i="4"/>
  <c r="G660" i="4" s="1"/>
  <c r="F659" i="4"/>
  <c r="E659" i="4"/>
  <c r="D659" i="4"/>
  <c r="C659" i="4"/>
  <c r="B659" i="4"/>
  <c r="A659" i="4"/>
  <c r="G659" i="4" s="1"/>
  <c r="F658" i="4"/>
  <c r="E658" i="4"/>
  <c r="D658" i="4"/>
  <c r="C658" i="4"/>
  <c r="B658" i="4"/>
  <c r="A658" i="4"/>
  <c r="G658" i="4" s="1"/>
  <c r="F657" i="4"/>
  <c r="E657" i="4"/>
  <c r="D657" i="4"/>
  <c r="C657" i="4"/>
  <c r="B657" i="4"/>
  <c r="A657" i="4"/>
  <c r="G657" i="4" s="1"/>
  <c r="F656" i="4"/>
  <c r="E656" i="4"/>
  <c r="D656" i="4"/>
  <c r="C656" i="4"/>
  <c r="B656" i="4"/>
  <c r="A656" i="4"/>
  <c r="G656" i="4" s="1"/>
  <c r="F655" i="4"/>
  <c r="E655" i="4"/>
  <c r="D655" i="4"/>
  <c r="C655" i="4"/>
  <c r="B655" i="4"/>
  <c r="A655" i="4"/>
  <c r="G655" i="4" s="1"/>
  <c r="F654" i="4"/>
  <c r="E654" i="4"/>
  <c r="D654" i="4"/>
  <c r="C654" i="4"/>
  <c r="B654" i="4"/>
  <c r="A654" i="4"/>
  <c r="G654" i="4" s="1"/>
  <c r="F653" i="4"/>
  <c r="E653" i="4"/>
  <c r="D653" i="4"/>
  <c r="C653" i="4"/>
  <c r="B653" i="4"/>
  <c r="A653" i="4"/>
  <c r="G653" i="4" s="1"/>
  <c r="F652" i="4"/>
  <c r="E652" i="4"/>
  <c r="D652" i="4"/>
  <c r="C652" i="4"/>
  <c r="B652" i="4"/>
  <c r="A652" i="4"/>
  <c r="G652" i="4" s="1"/>
  <c r="F651" i="4"/>
  <c r="E651" i="4"/>
  <c r="D651" i="4"/>
  <c r="C651" i="4"/>
  <c r="B651" i="4"/>
  <c r="A651" i="4"/>
  <c r="G651" i="4" s="1"/>
  <c r="F650" i="4"/>
  <c r="E650" i="4"/>
  <c r="D650" i="4"/>
  <c r="C650" i="4"/>
  <c r="B650" i="4"/>
  <c r="A650" i="4"/>
  <c r="G650" i="4" s="1"/>
  <c r="F649" i="4"/>
  <c r="E649" i="4"/>
  <c r="D649" i="4"/>
  <c r="C649" i="4"/>
  <c r="B649" i="4"/>
  <c r="A649" i="4"/>
  <c r="G649" i="4" s="1"/>
  <c r="F648" i="4"/>
  <c r="E648" i="4"/>
  <c r="D648" i="4"/>
  <c r="C648" i="4"/>
  <c r="B648" i="4"/>
  <c r="A648" i="4"/>
  <c r="G648" i="4" s="1"/>
  <c r="F647" i="4"/>
  <c r="E647" i="4"/>
  <c r="D647" i="4"/>
  <c r="C647" i="4"/>
  <c r="B647" i="4"/>
  <c r="A647" i="4"/>
  <c r="G647" i="4" s="1"/>
  <c r="F646" i="4"/>
  <c r="E646" i="4"/>
  <c r="D646" i="4"/>
  <c r="C646" i="4"/>
  <c r="B646" i="4"/>
  <c r="A646" i="4"/>
  <c r="G646" i="4" s="1"/>
  <c r="F645" i="4"/>
  <c r="E645" i="4"/>
  <c r="D645" i="4"/>
  <c r="C645" i="4"/>
  <c r="B645" i="4"/>
  <c r="A645" i="4"/>
  <c r="G645" i="4" s="1"/>
  <c r="F644" i="4"/>
  <c r="E644" i="4"/>
  <c r="D644" i="4"/>
  <c r="C644" i="4"/>
  <c r="B644" i="4"/>
  <c r="A644" i="4"/>
  <c r="G644" i="4" s="1"/>
  <c r="F643" i="4"/>
  <c r="E643" i="4"/>
  <c r="D643" i="4"/>
  <c r="C643" i="4"/>
  <c r="B643" i="4"/>
  <c r="A643" i="4"/>
  <c r="G643" i="4" s="1"/>
  <c r="F642" i="4"/>
  <c r="E642" i="4"/>
  <c r="D642" i="4"/>
  <c r="C642" i="4"/>
  <c r="B642" i="4"/>
  <c r="A642" i="4"/>
  <c r="G642" i="4" s="1"/>
  <c r="F641" i="4"/>
  <c r="E641" i="4"/>
  <c r="D641" i="4"/>
  <c r="C641" i="4"/>
  <c r="B641" i="4"/>
  <c r="A641" i="4"/>
  <c r="G641" i="4" s="1"/>
  <c r="F640" i="4"/>
  <c r="E640" i="4"/>
  <c r="D640" i="4"/>
  <c r="C640" i="4"/>
  <c r="B640" i="4"/>
  <c r="A640" i="4"/>
  <c r="G640" i="4" s="1"/>
  <c r="F639" i="4"/>
  <c r="E639" i="4"/>
  <c r="D639" i="4"/>
  <c r="C639" i="4"/>
  <c r="B639" i="4"/>
  <c r="A639" i="4"/>
  <c r="G639" i="4" s="1"/>
  <c r="F638" i="4"/>
  <c r="E638" i="4"/>
  <c r="D638" i="4"/>
  <c r="C638" i="4"/>
  <c r="B638" i="4"/>
  <c r="A638" i="4"/>
  <c r="G638" i="4" s="1"/>
  <c r="F637" i="4"/>
  <c r="E637" i="4"/>
  <c r="D637" i="4"/>
  <c r="C637" i="4"/>
  <c r="B637" i="4"/>
  <c r="A637" i="4"/>
  <c r="G637" i="4" s="1"/>
  <c r="F636" i="4"/>
  <c r="E636" i="4"/>
  <c r="D636" i="4"/>
  <c r="C636" i="4"/>
  <c r="B636" i="4"/>
  <c r="A636" i="4"/>
  <c r="G636" i="4" s="1"/>
  <c r="F635" i="4"/>
  <c r="E635" i="4"/>
  <c r="D635" i="4"/>
  <c r="C635" i="4"/>
  <c r="B635" i="4"/>
  <c r="A635" i="4"/>
  <c r="G635" i="4" s="1"/>
  <c r="F634" i="4"/>
  <c r="E634" i="4"/>
  <c r="D634" i="4"/>
  <c r="C634" i="4"/>
  <c r="B634" i="4"/>
  <c r="A634" i="4"/>
  <c r="G634" i="4" s="1"/>
  <c r="F633" i="4"/>
  <c r="E633" i="4"/>
  <c r="D633" i="4"/>
  <c r="C633" i="4"/>
  <c r="B633" i="4"/>
  <c r="A633" i="4"/>
  <c r="G633" i="4" s="1"/>
  <c r="F632" i="4"/>
  <c r="E632" i="4"/>
  <c r="D632" i="4"/>
  <c r="C632" i="4"/>
  <c r="B632" i="4"/>
  <c r="A632" i="4"/>
  <c r="G632" i="4" s="1"/>
  <c r="F631" i="4"/>
  <c r="E631" i="4"/>
  <c r="D631" i="4"/>
  <c r="C631" i="4"/>
  <c r="B631" i="4"/>
  <c r="A631" i="4"/>
  <c r="G631" i="4" s="1"/>
  <c r="F630" i="4"/>
  <c r="E630" i="4"/>
  <c r="D630" i="4"/>
  <c r="C630" i="4"/>
  <c r="B630" i="4"/>
  <c r="A630" i="4"/>
  <c r="G630" i="4" s="1"/>
  <c r="F629" i="4"/>
  <c r="E629" i="4"/>
  <c r="D629" i="4"/>
  <c r="C629" i="4"/>
  <c r="B629" i="4"/>
  <c r="A629" i="4"/>
  <c r="G629" i="4" s="1"/>
  <c r="F628" i="4"/>
  <c r="E628" i="4"/>
  <c r="D628" i="4"/>
  <c r="C628" i="4"/>
  <c r="B628" i="4"/>
  <c r="A628" i="4"/>
  <c r="G628" i="4" s="1"/>
  <c r="F627" i="4"/>
  <c r="E627" i="4"/>
  <c r="D627" i="4"/>
  <c r="C627" i="4"/>
  <c r="B627" i="4"/>
  <c r="A627" i="4"/>
  <c r="G627" i="4" s="1"/>
  <c r="F626" i="4"/>
  <c r="E626" i="4"/>
  <c r="D626" i="4"/>
  <c r="C626" i="4"/>
  <c r="B626" i="4"/>
  <c r="A626" i="4"/>
  <c r="G626" i="4" s="1"/>
  <c r="F625" i="4"/>
  <c r="E625" i="4"/>
  <c r="D625" i="4"/>
  <c r="C625" i="4"/>
  <c r="B625" i="4"/>
  <c r="A625" i="4"/>
  <c r="G625" i="4" s="1"/>
  <c r="F624" i="4"/>
  <c r="E624" i="4"/>
  <c r="D624" i="4"/>
  <c r="C624" i="4"/>
  <c r="B624" i="4"/>
  <c r="A624" i="4"/>
  <c r="G624" i="4" s="1"/>
  <c r="F623" i="4"/>
  <c r="E623" i="4"/>
  <c r="D623" i="4"/>
  <c r="C623" i="4"/>
  <c r="B623" i="4"/>
  <c r="A623" i="4"/>
  <c r="G623" i="4" s="1"/>
  <c r="F622" i="4"/>
  <c r="E622" i="4"/>
  <c r="D622" i="4"/>
  <c r="C622" i="4"/>
  <c r="B622" i="4"/>
  <c r="A622" i="4"/>
  <c r="G622" i="4" s="1"/>
  <c r="F621" i="4"/>
  <c r="E621" i="4"/>
  <c r="D621" i="4"/>
  <c r="C621" i="4"/>
  <c r="B621" i="4"/>
  <c r="A621" i="4"/>
  <c r="G621" i="4" s="1"/>
  <c r="F620" i="4"/>
  <c r="E620" i="4"/>
  <c r="D620" i="4"/>
  <c r="C620" i="4"/>
  <c r="B620" i="4"/>
  <c r="A620" i="4"/>
  <c r="G620" i="4" s="1"/>
  <c r="F619" i="4"/>
  <c r="E619" i="4"/>
  <c r="D619" i="4"/>
  <c r="C619" i="4"/>
  <c r="B619" i="4"/>
  <c r="A619" i="4"/>
  <c r="G619" i="4" s="1"/>
  <c r="F618" i="4"/>
  <c r="E618" i="4"/>
  <c r="D618" i="4"/>
  <c r="C618" i="4"/>
  <c r="B618" i="4"/>
  <c r="A618" i="4"/>
  <c r="G618" i="4" s="1"/>
  <c r="F617" i="4"/>
  <c r="E617" i="4"/>
  <c r="D617" i="4"/>
  <c r="C617" i="4"/>
  <c r="B617" i="4"/>
  <c r="A617" i="4"/>
  <c r="G617" i="4" s="1"/>
  <c r="F616" i="4"/>
  <c r="E616" i="4"/>
  <c r="D616" i="4"/>
  <c r="C616" i="4"/>
  <c r="B616" i="4"/>
  <c r="A616" i="4"/>
  <c r="G616" i="4" s="1"/>
  <c r="F615" i="4"/>
  <c r="E615" i="4"/>
  <c r="D615" i="4"/>
  <c r="C615" i="4"/>
  <c r="B615" i="4"/>
  <c r="A615" i="4"/>
  <c r="G615" i="4" s="1"/>
  <c r="F614" i="4"/>
  <c r="E614" i="4"/>
  <c r="D614" i="4"/>
  <c r="C614" i="4"/>
  <c r="B614" i="4"/>
  <c r="A614" i="4"/>
  <c r="G614" i="4" s="1"/>
  <c r="F613" i="4"/>
  <c r="E613" i="4"/>
  <c r="D613" i="4"/>
  <c r="C613" i="4"/>
  <c r="B613" i="4"/>
  <c r="A613" i="4"/>
  <c r="G613" i="4" s="1"/>
  <c r="F612" i="4"/>
  <c r="E612" i="4"/>
  <c r="D612" i="4"/>
  <c r="C612" i="4"/>
  <c r="B612" i="4"/>
  <c r="A612" i="4"/>
  <c r="G612" i="4" s="1"/>
  <c r="F611" i="4"/>
  <c r="E611" i="4"/>
  <c r="D611" i="4"/>
  <c r="C611" i="4"/>
  <c r="B611" i="4"/>
  <c r="A611" i="4"/>
  <c r="G611" i="4" s="1"/>
  <c r="F610" i="4"/>
  <c r="E610" i="4"/>
  <c r="D610" i="4"/>
  <c r="C610" i="4"/>
  <c r="B610" i="4"/>
  <c r="A610" i="4"/>
  <c r="G610" i="4" s="1"/>
  <c r="F609" i="4"/>
  <c r="E609" i="4"/>
  <c r="D609" i="4"/>
  <c r="C609" i="4"/>
  <c r="B609" i="4"/>
  <c r="A609" i="4"/>
  <c r="G609" i="4" s="1"/>
  <c r="F608" i="4"/>
  <c r="E608" i="4"/>
  <c r="D608" i="4"/>
  <c r="C608" i="4"/>
  <c r="B608" i="4"/>
  <c r="A608" i="4"/>
  <c r="G608" i="4" s="1"/>
  <c r="F607" i="4"/>
  <c r="E607" i="4"/>
  <c r="D607" i="4"/>
  <c r="C607" i="4"/>
  <c r="B607" i="4"/>
  <c r="A607" i="4"/>
  <c r="G607" i="4" s="1"/>
  <c r="F606" i="4"/>
  <c r="E606" i="4"/>
  <c r="D606" i="4"/>
  <c r="C606" i="4"/>
  <c r="B606" i="4"/>
  <c r="A606" i="4"/>
  <c r="G606" i="4" s="1"/>
  <c r="F605" i="4"/>
  <c r="E605" i="4"/>
  <c r="D605" i="4"/>
  <c r="C605" i="4"/>
  <c r="B605" i="4"/>
  <c r="A605" i="4"/>
  <c r="G605" i="4" s="1"/>
  <c r="F604" i="4"/>
  <c r="E604" i="4"/>
  <c r="D604" i="4"/>
  <c r="C604" i="4"/>
  <c r="B604" i="4"/>
  <c r="A604" i="4"/>
  <c r="G604" i="4" s="1"/>
  <c r="F603" i="4"/>
  <c r="E603" i="4"/>
  <c r="D603" i="4"/>
  <c r="C603" i="4"/>
  <c r="B603" i="4"/>
  <c r="A603" i="4"/>
  <c r="G603" i="4" s="1"/>
  <c r="F602" i="4"/>
  <c r="E602" i="4"/>
  <c r="D602" i="4"/>
  <c r="C602" i="4"/>
  <c r="B602" i="4"/>
  <c r="A602" i="4"/>
  <c r="G602" i="4" s="1"/>
  <c r="F601" i="4"/>
  <c r="E601" i="4"/>
  <c r="D601" i="4"/>
  <c r="C601" i="4"/>
  <c r="B601" i="4"/>
  <c r="A601" i="4"/>
  <c r="G601" i="4" s="1"/>
  <c r="F600" i="4"/>
  <c r="E600" i="4"/>
  <c r="D600" i="4"/>
  <c r="C600" i="4"/>
  <c r="B600" i="4"/>
  <c r="A600" i="4"/>
  <c r="G600" i="4" s="1"/>
  <c r="F599" i="4"/>
  <c r="E599" i="4"/>
  <c r="D599" i="4"/>
  <c r="C599" i="4"/>
  <c r="B599" i="4"/>
  <c r="A599" i="4"/>
  <c r="G599" i="4" s="1"/>
  <c r="F598" i="4"/>
  <c r="E598" i="4"/>
  <c r="D598" i="4"/>
  <c r="C598" i="4"/>
  <c r="B598" i="4"/>
  <c r="A598" i="4"/>
  <c r="G598" i="4" s="1"/>
  <c r="F597" i="4"/>
  <c r="E597" i="4"/>
  <c r="D597" i="4"/>
  <c r="C597" i="4"/>
  <c r="B597" i="4"/>
  <c r="A597" i="4"/>
  <c r="G597" i="4" s="1"/>
  <c r="F596" i="4"/>
  <c r="E596" i="4"/>
  <c r="D596" i="4"/>
  <c r="C596" i="4"/>
  <c r="B596" i="4"/>
  <c r="A596" i="4"/>
  <c r="G596" i="4" s="1"/>
  <c r="F595" i="4"/>
  <c r="E595" i="4"/>
  <c r="D595" i="4"/>
  <c r="C595" i="4"/>
  <c r="B595" i="4"/>
  <c r="A595" i="4"/>
  <c r="G595" i="4" s="1"/>
  <c r="F594" i="4"/>
  <c r="E594" i="4"/>
  <c r="D594" i="4"/>
  <c r="C594" i="4"/>
  <c r="B594" i="4"/>
  <c r="A594" i="4"/>
  <c r="G594" i="4" s="1"/>
  <c r="F593" i="4"/>
  <c r="E593" i="4"/>
  <c r="D593" i="4"/>
  <c r="C593" i="4"/>
  <c r="B593" i="4"/>
  <c r="A593" i="4"/>
  <c r="G593" i="4" s="1"/>
  <c r="F592" i="4"/>
  <c r="E592" i="4"/>
  <c r="D592" i="4"/>
  <c r="C592" i="4"/>
  <c r="B592" i="4"/>
  <c r="A592" i="4"/>
  <c r="G592" i="4" s="1"/>
  <c r="F591" i="4"/>
  <c r="E591" i="4"/>
  <c r="D591" i="4"/>
  <c r="C591" i="4"/>
  <c r="B591" i="4"/>
  <c r="A591" i="4"/>
  <c r="G591" i="4" s="1"/>
  <c r="F590" i="4"/>
  <c r="E590" i="4"/>
  <c r="D590" i="4"/>
  <c r="C590" i="4"/>
  <c r="B590" i="4"/>
  <c r="A590" i="4"/>
  <c r="G590" i="4" s="1"/>
  <c r="F589" i="4"/>
  <c r="E589" i="4"/>
  <c r="D589" i="4"/>
  <c r="C589" i="4"/>
  <c r="B589" i="4"/>
  <c r="A589" i="4"/>
  <c r="G589" i="4" s="1"/>
  <c r="F588" i="4"/>
  <c r="E588" i="4"/>
  <c r="D588" i="4"/>
  <c r="C588" i="4"/>
  <c r="B588" i="4"/>
  <c r="A588" i="4"/>
  <c r="G588" i="4" s="1"/>
  <c r="F587" i="4"/>
  <c r="E587" i="4"/>
  <c r="D587" i="4"/>
  <c r="C587" i="4"/>
  <c r="B587" i="4"/>
  <c r="A587" i="4"/>
  <c r="G587" i="4" s="1"/>
  <c r="F586" i="4"/>
  <c r="E586" i="4"/>
  <c r="D586" i="4"/>
  <c r="C586" i="4"/>
  <c r="B586" i="4"/>
  <c r="A586" i="4"/>
  <c r="G586" i="4" s="1"/>
  <c r="F585" i="4"/>
  <c r="E585" i="4"/>
  <c r="D585" i="4"/>
  <c r="C585" i="4"/>
  <c r="B585" i="4"/>
  <c r="A585" i="4"/>
  <c r="G585" i="4" s="1"/>
  <c r="F584" i="4"/>
  <c r="E584" i="4"/>
  <c r="D584" i="4"/>
  <c r="C584" i="4"/>
  <c r="B584" i="4"/>
  <c r="A584" i="4"/>
  <c r="G584" i="4" s="1"/>
  <c r="F583" i="4"/>
  <c r="E583" i="4"/>
  <c r="D583" i="4"/>
  <c r="C583" i="4"/>
  <c r="B583" i="4"/>
  <c r="A583" i="4"/>
  <c r="G583" i="4" s="1"/>
  <c r="F582" i="4"/>
  <c r="E582" i="4"/>
  <c r="D582" i="4"/>
  <c r="C582" i="4"/>
  <c r="B582" i="4"/>
  <c r="A582" i="4"/>
  <c r="G582" i="4" s="1"/>
  <c r="F581" i="4"/>
  <c r="E581" i="4"/>
  <c r="D581" i="4"/>
  <c r="C581" i="4"/>
  <c r="B581" i="4"/>
  <c r="A581" i="4"/>
  <c r="G581" i="4" s="1"/>
  <c r="F580" i="4"/>
  <c r="E580" i="4"/>
  <c r="D580" i="4"/>
  <c r="C580" i="4"/>
  <c r="B580" i="4"/>
  <c r="A580" i="4"/>
  <c r="G580" i="4" s="1"/>
  <c r="F579" i="4"/>
  <c r="E579" i="4"/>
  <c r="D579" i="4"/>
  <c r="C579" i="4"/>
  <c r="B579" i="4"/>
  <c r="A579" i="4"/>
  <c r="G579" i="4" s="1"/>
  <c r="F578" i="4"/>
  <c r="E578" i="4"/>
  <c r="D578" i="4"/>
  <c r="C578" i="4"/>
  <c r="B578" i="4"/>
  <c r="A578" i="4"/>
  <c r="G578" i="4" s="1"/>
  <c r="F577" i="4"/>
  <c r="E577" i="4"/>
  <c r="D577" i="4"/>
  <c r="C577" i="4"/>
  <c r="B577" i="4"/>
  <c r="A577" i="4"/>
  <c r="G577" i="4" s="1"/>
  <c r="F576" i="4"/>
  <c r="E576" i="4"/>
  <c r="D576" i="4"/>
  <c r="C576" i="4"/>
  <c r="B576" i="4"/>
  <c r="A576" i="4"/>
  <c r="G576" i="4" s="1"/>
  <c r="F575" i="4"/>
  <c r="E575" i="4"/>
  <c r="D575" i="4"/>
  <c r="C575" i="4"/>
  <c r="B575" i="4"/>
  <c r="A575" i="4"/>
  <c r="G575" i="4" s="1"/>
  <c r="F574" i="4"/>
  <c r="E574" i="4"/>
  <c r="D574" i="4"/>
  <c r="C574" i="4"/>
  <c r="B574" i="4"/>
  <c r="A574" i="4"/>
  <c r="G574" i="4" s="1"/>
  <c r="F573" i="4"/>
  <c r="E573" i="4"/>
  <c r="D573" i="4"/>
  <c r="C573" i="4"/>
  <c r="B573" i="4"/>
  <c r="A573" i="4"/>
  <c r="G573" i="4" s="1"/>
  <c r="F572" i="4"/>
  <c r="E572" i="4"/>
  <c r="D572" i="4"/>
  <c r="C572" i="4"/>
  <c r="B572" i="4"/>
  <c r="A572" i="4"/>
  <c r="G572" i="4" s="1"/>
  <c r="F571" i="4"/>
  <c r="E571" i="4"/>
  <c r="D571" i="4"/>
  <c r="C571" i="4"/>
  <c r="B571" i="4"/>
  <c r="A571" i="4"/>
  <c r="G571" i="4" s="1"/>
  <c r="F570" i="4"/>
  <c r="E570" i="4"/>
  <c r="D570" i="4"/>
  <c r="C570" i="4"/>
  <c r="B570" i="4"/>
  <c r="A570" i="4"/>
  <c r="G570" i="4" s="1"/>
  <c r="F569" i="4"/>
  <c r="E569" i="4"/>
  <c r="D569" i="4"/>
  <c r="C569" i="4"/>
  <c r="B569" i="4"/>
  <c r="A569" i="4"/>
  <c r="G569" i="4" s="1"/>
  <c r="F568" i="4"/>
  <c r="E568" i="4"/>
  <c r="D568" i="4"/>
  <c r="C568" i="4"/>
  <c r="B568" i="4"/>
  <c r="A568" i="4"/>
  <c r="G568" i="4" s="1"/>
  <c r="F567" i="4"/>
  <c r="E567" i="4"/>
  <c r="D567" i="4"/>
  <c r="C567" i="4"/>
  <c r="B567" i="4"/>
  <c r="A567" i="4"/>
  <c r="G567" i="4" s="1"/>
  <c r="F566" i="4"/>
  <c r="E566" i="4"/>
  <c r="D566" i="4"/>
  <c r="C566" i="4"/>
  <c r="B566" i="4"/>
  <c r="A566" i="4"/>
  <c r="G566" i="4" s="1"/>
  <c r="F565" i="4"/>
  <c r="E565" i="4"/>
  <c r="D565" i="4"/>
  <c r="C565" i="4"/>
  <c r="B565" i="4"/>
  <c r="A565" i="4"/>
  <c r="G565" i="4" s="1"/>
  <c r="F564" i="4"/>
  <c r="E564" i="4"/>
  <c r="D564" i="4"/>
  <c r="C564" i="4"/>
  <c r="B564" i="4"/>
  <c r="A564" i="4"/>
  <c r="G564" i="4" s="1"/>
  <c r="F563" i="4"/>
  <c r="E563" i="4"/>
  <c r="D563" i="4"/>
  <c r="C563" i="4"/>
  <c r="B563" i="4"/>
  <c r="A563" i="4"/>
  <c r="G563" i="4" s="1"/>
  <c r="F562" i="4"/>
  <c r="E562" i="4"/>
  <c r="D562" i="4"/>
  <c r="C562" i="4"/>
  <c r="B562" i="4"/>
  <c r="A562" i="4"/>
  <c r="G562" i="4" s="1"/>
  <c r="F561" i="4"/>
  <c r="E561" i="4"/>
  <c r="D561" i="4"/>
  <c r="C561" i="4"/>
  <c r="B561" i="4"/>
  <c r="A561" i="4"/>
  <c r="G561" i="4" s="1"/>
  <c r="F560" i="4"/>
  <c r="E560" i="4"/>
  <c r="D560" i="4"/>
  <c r="C560" i="4"/>
  <c r="B560" i="4"/>
  <c r="A560" i="4"/>
  <c r="G560" i="4" s="1"/>
  <c r="F559" i="4"/>
  <c r="E559" i="4"/>
  <c r="D559" i="4"/>
  <c r="C559" i="4"/>
  <c r="B559" i="4"/>
  <c r="A559" i="4"/>
  <c r="G559" i="4" s="1"/>
  <c r="F558" i="4"/>
  <c r="E558" i="4"/>
  <c r="D558" i="4"/>
  <c r="C558" i="4"/>
  <c r="B558" i="4"/>
  <c r="A558" i="4"/>
  <c r="G558" i="4" s="1"/>
  <c r="F557" i="4"/>
  <c r="E557" i="4"/>
  <c r="D557" i="4"/>
  <c r="C557" i="4"/>
  <c r="B557" i="4"/>
  <c r="A557" i="4"/>
  <c r="G557" i="4" s="1"/>
  <c r="F556" i="4"/>
  <c r="E556" i="4"/>
  <c r="D556" i="4"/>
  <c r="C556" i="4"/>
  <c r="B556" i="4"/>
  <c r="A556" i="4"/>
  <c r="G556" i="4" s="1"/>
  <c r="F555" i="4"/>
  <c r="E555" i="4"/>
  <c r="D555" i="4"/>
  <c r="C555" i="4"/>
  <c r="B555" i="4"/>
  <c r="A555" i="4"/>
  <c r="G555" i="4" s="1"/>
  <c r="F554" i="4"/>
  <c r="E554" i="4"/>
  <c r="D554" i="4"/>
  <c r="C554" i="4"/>
  <c r="B554" i="4"/>
  <c r="A554" i="4"/>
  <c r="G554" i="4" s="1"/>
  <c r="F553" i="4"/>
  <c r="E553" i="4"/>
  <c r="D553" i="4"/>
  <c r="C553" i="4"/>
  <c r="B553" i="4"/>
  <c r="A553" i="4"/>
  <c r="G553" i="4" s="1"/>
  <c r="F552" i="4"/>
  <c r="E552" i="4"/>
  <c r="D552" i="4"/>
  <c r="C552" i="4"/>
  <c r="B552" i="4"/>
  <c r="A552" i="4"/>
  <c r="G552" i="4" s="1"/>
  <c r="F551" i="4"/>
  <c r="E551" i="4"/>
  <c r="D551" i="4"/>
  <c r="C551" i="4"/>
  <c r="B551" i="4"/>
  <c r="A551" i="4"/>
  <c r="G551" i="4" s="1"/>
  <c r="F550" i="4"/>
  <c r="E550" i="4"/>
  <c r="D550" i="4"/>
  <c r="C550" i="4"/>
  <c r="B550" i="4"/>
  <c r="A550" i="4"/>
  <c r="G550" i="4" s="1"/>
  <c r="F549" i="4"/>
  <c r="E549" i="4"/>
  <c r="D549" i="4"/>
  <c r="C549" i="4"/>
  <c r="B549" i="4"/>
  <c r="A549" i="4"/>
  <c r="G549" i="4" s="1"/>
  <c r="F548" i="4"/>
  <c r="E548" i="4"/>
  <c r="D548" i="4"/>
  <c r="C548" i="4"/>
  <c r="B548" i="4"/>
  <c r="A548" i="4"/>
  <c r="G548" i="4" s="1"/>
  <c r="F547" i="4"/>
  <c r="E547" i="4"/>
  <c r="D547" i="4"/>
  <c r="C547" i="4"/>
  <c r="B547" i="4"/>
  <c r="A547" i="4"/>
  <c r="G547" i="4" s="1"/>
  <c r="F546" i="4"/>
  <c r="E546" i="4"/>
  <c r="D546" i="4"/>
  <c r="C546" i="4"/>
  <c r="B546" i="4"/>
  <c r="A546" i="4"/>
  <c r="G546" i="4" s="1"/>
  <c r="F545" i="4"/>
  <c r="E545" i="4"/>
  <c r="D545" i="4"/>
  <c r="C545" i="4"/>
  <c r="B545" i="4"/>
  <c r="A545" i="4"/>
  <c r="G545" i="4" s="1"/>
  <c r="F544" i="4"/>
  <c r="E544" i="4"/>
  <c r="D544" i="4"/>
  <c r="C544" i="4"/>
  <c r="B544" i="4"/>
  <c r="A544" i="4"/>
  <c r="G544" i="4" s="1"/>
  <c r="F543" i="4"/>
  <c r="E543" i="4"/>
  <c r="D543" i="4"/>
  <c r="C543" i="4"/>
  <c r="B543" i="4"/>
  <c r="A543" i="4"/>
  <c r="G543" i="4" s="1"/>
  <c r="F542" i="4"/>
  <c r="E542" i="4"/>
  <c r="D542" i="4"/>
  <c r="C542" i="4"/>
  <c r="B542" i="4"/>
  <c r="A542" i="4"/>
  <c r="G542" i="4" s="1"/>
  <c r="F541" i="4"/>
  <c r="E541" i="4"/>
  <c r="D541" i="4"/>
  <c r="C541" i="4"/>
  <c r="B541" i="4"/>
  <c r="A541" i="4"/>
  <c r="G541" i="4" s="1"/>
  <c r="F540" i="4"/>
  <c r="E540" i="4"/>
  <c r="D540" i="4"/>
  <c r="C540" i="4"/>
  <c r="B540" i="4"/>
  <c r="A540" i="4"/>
  <c r="G540" i="4" s="1"/>
  <c r="F539" i="4"/>
  <c r="E539" i="4"/>
  <c r="D539" i="4"/>
  <c r="C539" i="4"/>
  <c r="B539" i="4"/>
  <c r="A539" i="4"/>
  <c r="G539" i="4" s="1"/>
  <c r="F538" i="4"/>
  <c r="E538" i="4"/>
  <c r="D538" i="4"/>
  <c r="C538" i="4"/>
  <c r="B538" i="4"/>
  <c r="A538" i="4"/>
  <c r="G538" i="4" s="1"/>
  <c r="F537" i="4"/>
  <c r="E537" i="4"/>
  <c r="D537" i="4"/>
  <c r="C537" i="4"/>
  <c r="B537" i="4"/>
  <c r="A537" i="4"/>
  <c r="G537" i="4" s="1"/>
  <c r="F536" i="4"/>
  <c r="E536" i="4"/>
  <c r="D536" i="4"/>
  <c r="C536" i="4"/>
  <c r="B536" i="4"/>
  <c r="A536" i="4"/>
  <c r="G536" i="4" s="1"/>
  <c r="F535" i="4"/>
  <c r="E535" i="4"/>
  <c r="D535" i="4"/>
  <c r="C535" i="4"/>
  <c r="B535" i="4"/>
  <c r="A535" i="4"/>
  <c r="G535" i="4" s="1"/>
  <c r="F534" i="4"/>
  <c r="E534" i="4"/>
  <c r="D534" i="4"/>
  <c r="C534" i="4"/>
  <c r="B534" i="4"/>
  <c r="A534" i="4"/>
  <c r="G534" i="4" s="1"/>
  <c r="F533" i="4"/>
  <c r="E533" i="4"/>
  <c r="D533" i="4"/>
  <c r="C533" i="4"/>
  <c r="B533" i="4"/>
  <c r="A533" i="4"/>
  <c r="G533" i="4" s="1"/>
  <c r="F532" i="4"/>
  <c r="E532" i="4"/>
  <c r="D532" i="4"/>
  <c r="C532" i="4"/>
  <c r="B532" i="4"/>
  <c r="A532" i="4"/>
  <c r="G532" i="4" s="1"/>
  <c r="F531" i="4"/>
  <c r="E531" i="4"/>
  <c r="D531" i="4"/>
  <c r="C531" i="4"/>
  <c r="B531" i="4"/>
  <c r="A531" i="4"/>
  <c r="G531" i="4" s="1"/>
  <c r="F530" i="4"/>
  <c r="E530" i="4"/>
  <c r="D530" i="4"/>
  <c r="C530" i="4"/>
  <c r="B530" i="4"/>
  <c r="A530" i="4"/>
  <c r="G530" i="4" s="1"/>
  <c r="F529" i="4"/>
  <c r="E529" i="4"/>
  <c r="D529" i="4"/>
  <c r="C529" i="4"/>
  <c r="B529" i="4"/>
  <c r="A529" i="4"/>
  <c r="G529" i="4" s="1"/>
  <c r="F528" i="4"/>
  <c r="E528" i="4"/>
  <c r="D528" i="4"/>
  <c r="C528" i="4"/>
  <c r="B528" i="4"/>
  <c r="A528" i="4"/>
  <c r="G528" i="4" s="1"/>
  <c r="F527" i="4"/>
  <c r="E527" i="4"/>
  <c r="D527" i="4"/>
  <c r="C527" i="4"/>
  <c r="B527" i="4"/>
  <c r="A527" i="4"/>
  <c r="G527" i="4" s="1"/>
  <c r="F526" i="4"/>
  <c r="E526" i="4"/>
  <c r="D526" i="4"/>
  <c r="C526" i="4"/>
  <c r="B526" i="4"/>
  <c r="A526" i="4"/>
  <c r="G526" i="4" s="1"/>
  <c r="F525" i="4"/>
  <c r="E525" i="4"/>
  <c r="D525" i="4"/>
  <c r="C525" i="4"/>
  <c r="B525" i="4"/>
  <c r="A525" i="4"/>
  <c r="G525" i="4" s="1"/>
  <c r="F524" i="4"/>
  <c r="E524" i="4"/>
  <c r="D524" i="4"/>
  <c r="C524" i="4"/>
  <c r="B524" i="4"/>
  <c r="A524" i="4"/>
  <c r="G524" i="4" s="1"/>
  <c r="F523" i="4"/>
  <c r="E523" i="4"/>
  <c r="D523" i="4"/>
  <c r="C523" i="4"/>
  <c r="B523" i="4"/>
  <c r="A523" i="4"/>
  <c r="G523" i="4" s="1"/>
  <c r="F522" i="4"/>
  <c r="E522" i="4"/>
  <c r="D522" i="4"/>
  <c r="C522" i="4"/>
  <c r="B522" i="4"/>
  <c r="A522" i="4"/>
  <c r="G522" i="4" s="1"/>
  <c r="F521" i="4"/>
  <c r="E521" i="4"/>
  <c r="D521" i="4"/>
  <c r="C521" i="4"/>
  <c r="B521" i="4"/>
  <c r="A521" i="4"/>
  <c r="G521" i="4" s="1"/>
  <c r="F520" i="4"/>
  <c r="E520" i="4"/>
  <c r="D520" i="4"/>
  <c r="C520" i="4"/>
  <c r="B520" i="4"/>
  <c r="A520" i="4"/>
  <c r="G520" i="4" s="1"/>
  <c r="F519" i="4"/>
  <c r="E519" i="4"/>
  <c r="D519" i="4"/>
  <c r="C519" i="4"/>
  <c r="B519" i="4"/>
  <c r="A519" i="4"/>
  <c r="G519" i="4" s="1"/>
  <c r="F518" i="4"/>
  <c r="E518" i="4"/>
  <c r="D518" i="4"/>
  <c r="C518" i="4"/>
  <c r="B518" i="4"/>
  <c r="A518" i="4"/>
  <c r="G518" i="4" s="1"/>
  <c r="F517" i="4"/>
  <c r="E517" i="4"/>
  <c r="D517" i="4"/>
  <c r="C517" i="4"/>
  <c r="B517" i="4"/>
  <c r="A517" i="4"/>
  <c r="G517" i="4" s="1"/>
  <c r="F516" i="4"/>
  <c r="E516" i="4"/>
  <c r="D516" i="4"/>
  <c r="C516" i="4"/>
  <c r="B516" i="4"/>
  <c r="A516" i="4"/>
  <c r="G516" i="4" s="1"/>
  <c r="F515" i="4"/>
  <c r="E515" i="4"/>
  <c r="D515" i="4"/>
  <c r="C515" i="4"/>
  <c r="B515" i="4"/>
  <c r="A515" i="4"/>
  <c r="G515" i="4" s="1"/>
  <c r="F514" i="4"/>
  <c r="E514" i="4"/>
  <c r="D514" i="4"/>
  <c r="C514" i="4"/>
  <c r="B514" i="4"/>
  <c r="A514" i="4"/>
  <c r="G514" i="4" s="1"/>
  <c r="F513" i="4"/>
  <c r="E513" i="4"/>
  <c r="D513" i="4"/>
  <c r="C513" i="4"/>
  <c r="B513" i="4"/>
  <c r="A513" i="4"/>
  <c r="G513" i="4" s="1"/>
  <c r="F512" i="4"/>
  <c r="E512" i="4"/>
  <c r="D512" i="4"/>
  <c r="C512" i="4"/>
  <c r="B512" i="4"/>
  <c r="A512" i="4"/>
  <c r="G512" i="4" s="1"/>
  <c r="F511" i="4"/>
  <c r="E511" i="4"/>
  <c r="D511" i="4"/>
  <c r="C511" i="4"/>
  <c r="B511" i="4"/>
  <c r="A511" i="4"/>
  <c r="G511" i="4" s="1"/>
  <c r="F510" i="4"/>
  <c r="E510" i="4"/>
  <c r="D510" i="4"/>
  <c r="C510" i="4"/>
  <c r="B510" i="4"/>
  <c r="A510" i="4"/>
  <c r="G510" i="4" s="1"/>
  <c r="F509" i="4"/>
  <c r="E509" i="4"/>
  <c r="D509" i="4"/>
  <c r="C509" i="4"/>
  <c r="B509" i="4"/>
  <c r="A509" i="4"/>
  <c r="G509" i="4" s="1"/>
  <c r="F508" i="4"/>
  <c r="E508" i="4"/>
  <c r="D508" i="4"/>
  <c r="C508" i="4"/>
  <c r="B508" i="4"/>
  <c r="A508" i="4"/>
  <c r="G508" i="4" s="1"/>
  <c r="F507" i="4"/>
  <c r="E507" i="4"/>
  <c r="D507" i="4"/>
  <c r="C507" i="4"/>
  <c r="B507" i="4"/>
  <c r="A507" i="4"/>
  <c r="G507" i="4" s="1"/>
  <c r="F506" i="4"/>
  <c r="E506" i="4"/>
  <c r="D506" i="4"/>
  <c r="C506" i="4"/>
  <c r="B506" i="4"/>
  <c r="A506" i="4"/>
  <c r="G506" i="4" s="1"/>
  <c r="F505" i="4"/>
  <c r="E505" i="4"/>
  <c r="D505" i="4"/>
  <c r="C505" i="4"/>
  <c r="B505" i="4"/>
  <c r="A505" i="4"/>
  <c r="G505" i="4" s="1"/>
  <c r="F504" i="4"/>
  <c r="E504" i="4"/>
  <c r="D504" i="4"/>
  <c r="C504" i="4"/>
  <c r="B504" i="4"/>
  <c r="A504" i="4"/>
  <c r="G504" i="4" s="1"/>
  <c r="F503" i="4"/>
  <c r="E503" i="4"/>
  <c r="D503" i="4"/>
  <c r="C503" i="4"/>
  <c r="B503" i="4"/>
  <c r="A503" i="4"/>
  <c r="G503" i="4" s="1"/>
  <c r="F502" i="4"/>
  <c r="E502" i="4"/>
  <c r="D502" i="4"/>
  <c r="C502" i="4"/>
  <c r="B502" i="4"/>
  <c r="A502" i="4"/>
  <c r="G502" i="4" s="1"/>
  <c r="F501" i="4"/>
  <c r="E501" i="4"/>
  <c r="D501" i="4"/>
  <c r="C501" i="4"/>
  <c r="B501" i="4"/>
  <c r="A501" i="4"/>
  <c r="G501" i="4" s="1"/>
  <c r="F500" i="4"/>
  <c r="E500" i="4"/>
  <c r="D500" i="4"/>
  <c r="C500" i="4"/>
  <c r="B500" i="4"/>
  <c r="A500" i="4"/>
  <c r="G500" i="4" s="1"/>
  <c r="F499" i="4"/>
  <c r="E499" i="4"/>
  <c r="D499" i="4"/>
  <c r="C499" i="4"/>
  <c r="B499" i="4"/>
  <c r="A499" i="4"/>
  <c r="G499" i="4" s="1"/>
  <c r="F498" i="4"/>
  <c r="E498" i="4"/>
  <c r="D498" i="4"/>
  <c r="C498" i="4"/>
  <c r="B498" i="4"/>
  <c r="A498" i="4"/>
  <c r="G498" i="4" s="1"/>
  <c r="F497" i="4"/>
  <c r="E497" i="4"/>
  <c r="D497" i="4"/>
  <c r="C497" i="4"/>
  <c r="B497" i="4"/>
  <c r="A497" i="4"/>
  <c r="G497" i="4" s="1"/>
  <c r="F496" i="4"/>
  <c r="E496" i="4"/>
  <c r="D496" i="4"/>
  <c r="C496" i="4"/>
  <c r="B496" i="4"/>
  <c r="A496" i="4"/>
  <c r="G496" i="4" s="1"/>
  <c r="F495" i="4"/>
  <c r="E495" i="4"/>
  <c r="D495" i="4"/>
  <c r="C495" i="4"/>
  <c r="B495" i="4"/>
  <c r="A495" i="4"/>
  <c r="G495" i="4" s="1"/>
  <c r="F494" i="4"/>
  <c r="E494" i="4"/>
  <c r="D494" i="4"/>
  <c r="C494" i="4"/>
  <c r="B494" i="4"/>
  <c r="A494" i="4"/>
  <c r="G494" i="4" s="1"/>
  <c r="F493" i="4"/>
  <c r="E493" i="4"/>
  <c r="D493" i="4"/>
  <c r="C493" i="4"/>
  <c r="B493" i="4"/>
  <c r="A493" i="4"/>
  <c r="G493" i="4" s="1"/>
  <c r="F492" i="4"/>
  <c r="E492" i="4"/>
  <c r="D492" i="4"/>
  <c r="C492" i="4"/>
  <c r="B492" i="4"/>
  <c r="A492" i="4"/>
  <c r="G492" i="4" s="1"/>
  <c r="F491" i="4"/>
  <c r="E491" i="4"/>
  <c r="D491" i="4"/>
  <c r="C491" i="4"/>
  <c r="B491" i="4"/>
  <c r="A491" i="4"/>
  <c r="G491" i="4" s="1"/>
  <c r="F490" i="4"/>
  <c r="E490" i="4"/>
  <c r="D490" i="4"/>
  <c r="C490" i="4"/>
  <c r="B490" i="4"/>
  <c r="A490" i="4"/>
  <c r="G490" i="4" s="1"/>
  <c r="F489" i="4"/>
  <c r="E489" i="4"/>
  <c r="D489" i="4"/>
  <c r="C489" i="4"/>
  <c r="B489" i="4"/>
  <c r="A489" i="4"/>
  <c r="G489" i="4" s="1"/>
  <c r="F488" i="4"/>
  <c r="E488" i="4"/>
  <c r="D488" i="4"/>
  <c r="C488" i="4"/>
  <c r="B488" i="4"/>
  <c r="A488" i="4"/>
  <c r="G488" i="4" s="1"/>
  <c r="F487" i="4"/>
  <c r="E487" i="4"/>
  <c r="D487" i="4"/>
  <c r="C487" i="4"/>
  <c r="B487" i="4"/>
  <c r="A487" i="4"/>
  <c r="G487" i="4" s="1"/>
  <c r="F486" i="4"/>
  <c r="E486" i="4"/>
  <c r="D486" i="4"/>
  <c r="C486" i="4"/>
  <c r="B486" i="4"/>
  <c r="A486" i="4"/>
  <c r="G486" i="4" s="1"/>
  <c r="F485" i="4"/>
  <c r="E485" i="4"/>
  <c r="D485" i="4"/>
  <c r="C485" i="4"/>
  <c r="B485" i="4"/>
  <c r="A485" i="4"/>
  <c r="G485" i="4" s="1"/>
  <c r="F484" i="4"/>
  <c r="E484" i="4"/>
  <c r="D484" i="4"/>
  <c r="C484" i="4"/>
  <c r="B484" i="4"/>
  <c r="A484" i="4"/>
  <c r="G484" i="4" s="1"/>
  <c r="F483" i="4"/>
  <c r="E483" i="4"/>
  <c r="D483" i="4"/>
  <c r="C483" i="4"/>
  <c r="B483" i="4"/>
  <c r="A483" i="4"/>
  <c r="G483" i="4" s="1"/>
  <c r="F482" i="4"/>
  <c r="E482" i="4"/>
  <c r="D482" i="4"/>
  <c r="C482" i="4"/>
  <c r="B482" i="4"/>
  <c r="A482" i="4"/>
  <c r="G482" i="4" s="1"/>
  <c r="F481" i="4"/>
  <c r="E481" i="4"/>
  <c r="D481" i="4"/>
  <c r="C481" i="4"/>
  <c r="B481" i="4"/>
  <c r="A481" i="4"/>
  <c r="G481" i="4" s="1"/>
  <c r="F480" i="4"/>
  <c r="E480" i="4"/>
  <c r="D480" i="4"/>
  <c r="C480" i="4"/>
  <c r="B480" i="4"/>
  <c r="A480" i="4"/>
  <c r="G480" i="4" s="1"/>
  <c r="F479" i="4"/>
  <c r="E479" i="4"/>
  <c r="D479" i="4"/>
  <c r="C479" i="4"/>
  <c r="B479" i="4"/>
  <c r="A479" i="4"/>
  <c r="G479" i="4" s="1"/>
  <c r="F478" i="4"/>
  <c r="E478" i="4"/>
  <c r="D478" i="4"/>
  <c r="C478" i="4"/>
  <c r="B478" i="4"/>
  <c r="A478" i="4"/>
  <c r="G478" i="4" s="1"/>
  <c r="F477" i="4"/>
  <c r="E477" i="4"/>
  <c r="D477" i="4"/>
  <c r="C477" i="4"/>
  <c r="B477" i="4"/>
  <c r="A477" i="4"/>
  <c r="G477" i="4" s="1"/>
  <c r="F476" i="4"/>
  <c r="E476" i="4"/>
  <c r="D476" i="4"/>
  <c r="C476" i="4"/>
  <c r="B476" i="4"/>
  <c r="A476" i="4"/>
  <c r="G476" i="4" s="1"/>
  <c r="F475" i="4"/>
  <c r="E475" i="4"/>
  <c r="D475" i="4"/>
  <c r="C475" i="4"/>
  <c r="B475" i="4"/>
  <c r="A475" i="4"/>
  <c r="G475" i="4" s="1"/>
  <c r="F474" i="4"/>
  <c r="E474" i="4"/>
  <c r="D474" i="4"/>
  <c r="C474" i="4"/>
  <c r="B474" i="4"/>
  <c r="A474" i="4"/>
  <c r="G474" i="4" s="1"/>
  <c r="F473" i="4"/>
  <c r="E473" i="4"/>
  <c r="D473" i="4"/>
  <c r="C473" i="4"/>
  <c r="B473" i="4"/>
  <c r="A473" i="4"/>
  <c r="G473" i="4" s="1"/>
  <c r="F472" i="4"/>
  <c r="E472" i="4"/>
  <c r="D472" i="4"/>
  <c r="C472" i="4"/>
  <c r="B472" i="4"/>
  <c r="A472" i="4"/>
  <c r="G472" i="4" s="1"/>
  <c r="F471" i="4"/>
  <c r="E471" i="4"/>
  <c r="D471" i="4"/>
  <c r="C471" i="4"/>
  <c r="B471" i="4"/>
  <c r="A471" i="4"/>
  <c r="G471" i="4" s="1"/>
  <c r="F470" i="4"/>
  <c r="E470" i="4"/>
  <c r="D470" i="4"/>
  <c r="C470" i="4"/>
  <c r="B470" i="4"/>
  <c r="A470" i="4"/>
  <c r="G470" i="4" s="1"/>
  <c r="F469" i="4"/>
  <c r="E469" i="4"/>
  <c r="D469" i="4"/>
  <c r="C469" i="4"/>
  <c r="B469" i="4"/>
  <c r="A469" i="4"/>
  <c r="G469" i="4" s="1"/>
  <c r="F468" i="4"/>
  <c r="E468" i="4"/>
  <c r="D468" i="4"/>
  <c r="C468" i="4"/>
  <c r="B468" i="4"/>
  <c r="A468" i="4"/>
  <c r="G468" i="4" s="1"/>
  <c r="F467" i="4"/>
  <c r="E467" i="4"/>
  <c r="D467" i="4"/>
  <c r="C467" i="4"/>
  <c r="B467" i="4"/>
  <c r="A467" i="4"/>
  <c r="G467" i="4" s="1"/>
  <c r="F466" i="4"/>
  <c r="E466" i="4"/>
  <c r="D466" i="4"/>
  <c r="C466" i="4"/>
  <c r="B466" i="4"/>
  <c r="A466" i="4"/>
  <c r="G466" i="4" s="1"/>
  <c r="F465" i="4"/>
  <c r="E465" i="4"/>
  <c r="D465" i="4"/>
  <c r="C465" i="4"/>
  <c r="B465" i="4"/>
  <c r="A465" i="4"/>
  <c r="G465" i="4" s="1"/>
  <c r="F464" i="4"/>
  <c r="E464" i="4"/>
  <c r="D464" i="4"/>
  <c r="C464" i="4"/>
  <c r="B464" i="4"/>
  <c r="A464" i="4"/>
  <c r="G464" i="4" s="1"/>
  <c r="F463" i="4"/>
  <c r="E463" i="4"/>
  <c r="D463" i="4"/>
  <c r="C463" i="4"/>
  <c r="B463" i="4"/>
  <c r="A463" i="4"/>
  <c r="G463" i="4" s="1"/>
  <c r="F462" i="4"/>
  <c r="E462" i="4"/>
  <c r="D462" i="4"/>
  <c r="C462" i="4"/>
  <c r="B462" i="4"/>
  <c r="A462" i="4"/>
  <c r="G462" i="4" s="1"/>
  <c r="F461" i="4"/>
  <c r="E461" i="4"/>
  <c r="D461" i="4"/>
  <c r="C461" i="4"/>
  <c r="B461" i="4"/>
  <c r="A461" i="4"/>
  <c r="G461" i="4" s="1"/>
  <c r="F460" i="4"/>
  <c r="E460" i="4"/>
  <c r="D460" i="4"/>
  <c r="C460" i="4"/>
  <c r="B460" i="4"/>
  <c r="A460" i="4"/>
  <c r="G460" i="4" s="1"/>
  <c r="F459" i="4"/>
  <c r="E459" i="4"/>
  <c r="D459" i="4"/>
  <c r="C459" i="4"/>
  <c r="B459" i="4"/>
  <c r="A459" i="4"/>
  <c r="G459" i="4" s="1"/>
  <c r="F458" i="4"/>
  <c r="E458" i="4"/>
  <c r="D458" i="4"/>
  <c r="C458" i="4"/>
  <c r="B458" i="4"/>
  <c r="A458" i="4"/>
  <c r="G458" i="4" s="1"/>
  <c r="F457" i="4"/>
  <c r="E457" i="4"/>
  <c r="D457" i="4"/>
  <c r="C457" i="4"/>
  <c r="B457" i="4"/>
  <c r="A457" i="4"/>
  <c r="G457" i="4" s="1"/>
  <c r="F456" i="4"/>
  <c r="E456" i="4"/>
  <c r="D456" i="4"/>
  <c r="C456" i="4"/>
  <c r="B456" i="4"/>
  <c r="A456" i="4"/>
  <c r="G456" i="4" s="1"/>
  <c r="F455" i="4"/>
  <c r="E455" i="4"/>
  <c r="D455" i="4"/>
  <c r="C455" i="4"/>
  <c r="B455" i="4"/>
  <c r="A455" i="4"/>
  <c r="G455" i="4" s="1"/>
  <c r="F454" i="4"/>
  <c r="E454" i="4"/>
  <c r="D454" i="4"/>
  <c r="C454" i="4"/>
  <c r="B454" i="4"/>
  <c r="A454" i="4"/>
  <c r="G454" i="4" s="1"/>
  <c r="F453" i="4"/>
  <c r="E453" i="4"/>
  <c r="D453" i="4"/>
  <c r="C453" i="4"/>
  <c r="B453" i="4"/>
  <c r="A453" i="4"/>
  <c r="G453" i="4" s="1"/>
  <c r="F452" i="4"/>
  <c r="E452" i="4"/>
  <c r="D452" i="4"/>
  <c r="C452" i="4"/>
  <c r="B452" i="4"/>
  <c r="A452" i="4"/>
  <c r="G452" i="4" s="1"/>
  <c r="F451" i="4"/>
  <c r="E451" i="4"/>
  <c r="D451" i="4"/>
  <c r="C451" i="4"/>
  <c r="B451" i="4"/>
  <c r="A451" i="4"/>
  <c r="G451" i="4" s="1"/>
  <c r="F450" i="4"/>
  <c r="E450" i="4"/>
  <c r="D450" i="4"/>
  <c r="C450" i="4"/>
  <c r="B450" i="4"/>
  <c r="A450" i="4"/>
  <c r="G450" i="4" s="1"/>
  <c r="F449" i="4"/>
  <c r="E449" i="4"/>
  <c r="D449" i="4"/>
  <c r="C449" i="4"/>
  <c r="B449" i="4"/>
  <c r="A449" i="4"/>
  <c r="G449" i="4" s="1"/>
  <c r="F448" i="4"/>
  <c r="E448" i="4"/>
  <c r="D448" i="4"/>
  <c r="C448" i="4"/>
  <c r="B448" i="4"/>
  <c r="A448" i="4"/>
  <c r="G448" i="4" s="1"/>
  <c r="F447" i="4"/>
  <c r="E447" i="4"/>
  <c r="D447" i="4"/>
  <c r="C447" i="4"/>
  <c r="B447" i="4"/>
  <c r="A447" i="4"/>
  <c r="G447" i="4" s="1"/>
  <c r="F446" i="4"/>
  <c r="E446" i="4"/>
  <c r="D446" i="4"/>
  <c r="C446" i="4"/>
  <c r="B446" i="4"/>
  <c r="A446" i="4"/>
  <c r="G446" i="4" s="1"/>
  <c r="F445" i="4"/>
  <c r="E445" i="4"/>
  <c r="D445" i="4"/>
  <c r="C445" i="4"/>
  <c r="B445" i="4"/>
  <c r="A445" i="4"/>
  <c r="G445" i="4" s="1"/>
  <c r="F444" i="4"/>
  <c r="E444" i="4"/>
  <c r="D444" i="4"/>
  <c r="C444" i="4"/>
  <c r="B444" i="4"/>
  <c r="A444" i="4"/>
  <c r="G444" i="4" s="1"/>
  <c r="F443" i="4"/>
  <c r="E443" i="4"/>
  <c r="D443" i="4"/>
  <c r="C443" i="4"/>
  <c r="B443" i="4"/>
  <c r="A443" i="4"/>
  <c r="G443" i="4" s="1"/>
  <c r="F442" i="4"/>
  <c r="E442" i="4"/>
  <c r="D442" i="4"/>
  <c r="C442" i="4"/>
  <c r="B442" i="4"/>
  <c r="A442" i="4"/>
  <c r="G442" i="4" s="1"/>
  <c r="F441" i="4"/>
  <c r="E441" i="4"/>
  <c r="D441" i="4"/>
  <c r="C441" i="4"/>
  <c r="B441" i="4"/>
  <c r="A441" i="4"/>
  <c r="G441" i="4" s="1"/>
  <c r="F440" i="4"/>
  <c r="E440" i="4"/>
  <c r="D440" i="4"/>
  <c r="C440" i="4"/>
  <c r="B440" i="4"/>
  <c r="A440" i="4"/>
  <c r="G440" i="4" s="1"/>
  <c r="F439" i="4"/>
  <c r="E439" i="4"/>
  <c r="D439" i="4"/>
  <c r="C439" i="4"/>
  <c r="B439" i="4"/>
  <c r="A439" i="4"/>
  <c r="G439" i="4" s="1"/>
  <c r="F438" i="4"/>
  <c r="E438" i="4"/>
  <c r="D438" i="4"/>
  <c r="C438" i="4"/>
  <c r="B438" i="4"/>
  <c r="A438" i="4"/>
  <c r="G438" i="4" s="1"/>
  <c r="F437" i="4"/>
  <c r="E437" i="4"/>
  <c r="D437" i="4"/>
  <c r="C437" i="4"/>
  <c r="B437" i="4"/>
  <c r="A437" i="4"/>
  <c r="G437" i="4" s="1"/>
  <c r="F436" i="4"/>
  <c r="E436" i="4"/>
  <c r="D436" i="4"/>
  <c r="C436" i="4"/>
  <c r="B436" i="4"/>
  <c r="A436" i="4"/>
  <c r="G436" i="4" s="1"/>
  <c r="F435" i="4"/>
  <c r="E435" i="4"/>
  <c r="D435" i="4"/>
  <c r="C435" i="4"/>
  <c r="B435" i="4"/>
  <c r="A435" i="4"/>
  <c r="G435" i="4" s="1"/>
  <c r="F434" i="4"/>
  <c r="E434" i="4"/>
  <c r="D434" i="4"/>
  <c r="C434" i="4"/>
  <c r="B434" i="4"/>
  <c r="A434" i="4"/>
  <c r="G434" i="4" s="1"/>
  <c r="F433" i="4"/>
  <c r="E433" i="4"/>
  <c r="D433" i="4"/>
  <c r="C433" i="4"/>
  <c r="B433" i="4"/>
  <c r="A433" i="4"/>
  <c r="G433" i="4" s="1"/>
  <c r="F432" i="4"/>
  <c r="E432" i="4"/>
  <c r="D432" i="4"/>
  <c r="C432" i="4"/>
  <c r="B432" i="4"/>
  <c r="A432" i="4"/>
  <c r="G432" i="4" s="1"/>
  <c r="F431" i="4"/>
  <c r="E431" i="4"/>
  <c r="D431" i="4"/>
  <c r="C431" i="4"/>
  <c r="B431" i="4"/>
  <c r="A431" i="4"/>
  <c r="G431" i="4" s="1"/>
  <c r="F430" i="4"/>
  <c r="E430" i="4"/>
  <c r="D430" i="4"/>
  <c r="C430" i="4"/>
  <c r="B430" i="4"/>
  <c r="A430" i="4"/>
  <c r="G430" i="4" s="1"/>
  <c r="F429" i="4"/>
  <c r="E429" i="4"/>
  <c r="D429" i="4"/>
  <c r="C429" i="4"/>
  <c r="B429" i="4"/>
  <c r="A429" i="4"/>
  <c r="G429" i="4" s="1"/>
  <c r="F428" i="4"/>
  <c r="E428" i="4"/>
  <c r="D428" i="4"/>
  <c r="C428" i="4"/>
  <c r="B428" i="4"/>
  <c r="A428" i="4"/>
  <c r="G428" i="4" s="1"/>
  <c r="F427" i="4"/>
  <c r="E427" i="4"/>
  <c r="D427" i="4"/>
  <c r="C427" i="4"/>
  <c r="B427" i="4"/>
  <c r="A427" i="4"/>
  <c r="G427" i="4" s="1"/>
  <c r="F426" i="4"/>
  <c r="E426" i="4"/>
  <c r="D426" i="4"/>
  <c r="C426" i="4"/>
  <c r="B426" i="4"/>
  <c r="A426" i="4"/>
  <c r="G426" i="4" s="1"/>
  <c r="F425" i="4"/>
  <c r="E425" i="4"/>
  <c r="D425" i="4"/>
  <c r="C425" i="4"/>
  <c r="B425" i="4"/>
  <c r="A425" i="4"/>
  <c r="G425" i="4" s="1"/>
  <c r="F424" i="4"/>
  <c r="E424" i="4"/>
  <c r="D424" i="4"/>
  <c r="C424" i="4"/>
  <c r="B424" i="4"/>
  <c r="A424" i="4"/>
  <c r="G424" i="4" s="1"/>
  <c r="F423" i="4"/>
  <c r="E423" i="4"/>
  <c r="D423" i="4"/>
  <c r="C423" i="4"/>
  <c r="B423" i="4"/>
  <c r="A423" i="4"/>
  <c r="G423" i="4" s="1"/>
  <c r="F422" i="4"/>
  <c r="E422" i="4"/>
  <c r="D422" i="4"/>
  <c r="C422" i="4"/>
  <c r="B422" i="4"/>
  <c r="A422" i="4"/>
  <c r="G422" i="4" s="1"/>
  <c r="F421" i="4"/>
  <c r="E421" i="4"/>
  <c r="D421" i="4"/>
  <c r="C421" i="4"/>
  <c r="B421" i="4"/>
  <c r="A421" i="4"/>
  <c r="G421" i="4" s="1"/>
  <c r="F420" i="4"/>
  <c r="E420" i="4"/>
  <c r="D420" i="4"/>
  <c r="C420" i="4"/>
  <c r="B420" i="4"/>
  <c r="A420" i="4"/>
  <c r="G420" i="4" s="1"/>
  <c r="F419" i="4"/>
  <c r="E419" i="4"/>
  <c r="D419" i="4"/>
  <c r="C419" i="4"/>
  <c r="B419" i="4"/>
  <c r="A419" i="4"/>
  <c r="G419" i="4" s="1"/>
  <c r="F418" i="4"/>
  <c r="E418" i="4"/>
  <c r="D418" i="4"/>
  <c r="C418" i="4"/>
  <c r="B418" i="4"/>
  <c r="A418" i="4"/>
  <c r="G418" i="4" s="1"/>
  <c r="F417" i="4"/>
  <c r="E417" i="4"/>
  <c r="D417" i="4"/>
  <c r="C417" i="4"/>
  <c r="B417" i="4"/>
  <c r="A417" i="4"/>
  <c r="G417" i="4" s="1"/>
  <c r="F416" i="4"/>
  <c r="E416" i="4"/>
  <c r="D416" i="4"/>
  <c r="C416" i="4"/>
  <c r="B416" i="4"/>
  <c r="A416" i="4"/>
  <c r="G416" i="4" s="1"/>
  <c r="F415" i="4"/>
  <c r="E415" i="4"/>
  <c r="D415" i="4"/>
  <c r="C415" i="4"/>
  <c r="B415" i="4"/>
  <c r="A415" i="4"/>
  <c r="G415" i="4" s="1"/>
  <c r="F414" i="4"/>
  <c r="E414" i="4"/>
  <c r="D414" i="4"/>
  <c r="C414" i="4"/>
  <c r="B414" i="4"/>
  <c r="A414" i="4"/>
  <c r="G414" i="4" s="1"/>
  <c r="F413" i="4"/>
  <c r="E413" i="4"/>
  <c r="D413" i="4"/>
  <c r="C413" i="4"/>
  <c r="B413" i="4"/>
  <c r="A413" i="4"/>
  <c r="G413" i="4" s="1"/>
  <c r="F412" i="4"/>
  <c r="E412" i="4"/>
  <c r="D412" i="4"/>
  <c r="C412" i="4"/>
  <c r="B412" i="4"/>
  <c r="A412" i="4"/>
  <c r="G412" i="4" s="1"/>
  <c r="F411" i="4"/>
  <c r="E411" i="4"/>
  <c r="D411" i="4"/>
  <c r="C411" i="4"/>
  <c r="B411" i="4"/>
  <c r="A411" i="4"/>
  <c r="G411" i="4" s="1"/>
  <c r="F410" i="4"/>
  <c r="E410" i="4"/>
  <c r="D410" i="4"/>
  <c r="C410" i="4"/>
  <c r="B410" i="4"/>
  <c r="A410" i="4"/>
  <c r="G410" i="4" s="1"/>
  <c r="F409" i="4"/>
  <c r="E409" i="4"/>
  <c r="D409" i="4"/>
  <c r="C409" i="4"/>
  <c r="B409" i="4"/>
  <c r="A409" i="4"/>
  <c r="G409" i="4" s="1"/>
  <c r="F408" i="4"/>
  <c r="E408" i="4"/>
  <c r="D408" i="4"/>
  <c r="C408" i="4"/>
  <c r="B408" i="4"/>
  <c r="A408" i="4"/>
  <c r="G408" i="4" s="1"/>
  <c r="F407" i="4"/>
  <c r="E407" i="4"/>
  <c r="D407" i="4"/>
  <c r="C407" i="4"/>
  <c r="B407" i="4"/>
  <c r="A407" i="4"/>
  <c r="G407" i="4" s="1"/>
  <c r="F406" i="4"/>
  <c r="E406" i="4"/>
  <c r="D406" i="4"/>
  <c r="C406" i="4"/>
  <c r="B406" i="4"/>
  <c r="A406" i="4"/>
  <c r="G406" i="4" s="1"/>
  <c r="F405" i="4"/>
  <c r="E405" i="4"/>
  <c r="D405" i="4"/>
  <c r="C405" i="4"/>
  <c r="B405" i="4"/>
  <c r="A405" i="4"/>
  <c r="G405" i="4" s="1"/>
  <c r="F404" i="4"/>
  <c r="E404" i="4"/>
  <c r="D404" i="4"/>
  <c r="C404" i="4"/>
  <c r="B404" i="4"/>
  <c r="A404" i="4"/>
  <c r="G404" i="4" s="1"/>
  <c r="F403" i="4"/>
  <c r="E403" i="4"/>
  <c r="D403" i="4"/>
  <c r="C403" i="4"/>
  <c r="B403" i="4"/>
  <c r="A403" i="4"/>
  <c r="G403" i="4" s="1"/>
  <c r="F402" i="4"/>
  <c r="E402" i="4"/>
  <c r="D402" i="4"/>
  <c r="C402" i="4"/>
  <c r="B402" i="4"/>
  <c r="A402" i="4"/>
  <c r="G402" i="4" s="1"/>
  <c r="F401" i="4"/>
  <c r="E401" i="4"/>
  <c r="D401" i="4"/>
  <c r="C401" i="4"/>
  <c r="B401" i="4"/>
  <c r="A401" i="4"/>
  <c r="G401" i="4" s="1"/>
  <c r="F400" i="4"/>
  <c r="E400" i="4"/>
  <c r="D400" i="4"/>
  <c r="C400" i="4"/>
  <c r="B400" i="4"/>
  <c r="A400" i="4"/>
  <c r="G400" i="4" s="1"/>
  <c r="F399" i="4"/>
  <c r="E399" i="4"/>
  <c r="D399" i="4"/>
  <c r="C399" i="4"/>
  <c r="B399" i="4"/>
  <c r="A399" i="4"/>
  <c r="G399" i="4" s="1"/>
  <c r="F398" i="4"/>
  <c r="E398" i="4"/>
  <c r="D398" i="4"/>
  <c r="C398" i="4"/>
  <c r="B398" i="4"/>
  <c r="A398" i="4"/>
  <c r="G398" i="4" s="1"/>
  <c r="F397" i="4"/>
  <c r="E397" i="4"/>
  <c r="D397" i="4"/>
  <c r="C397" i="4"/>
  <c r="B397" i="4"/>
  <c r="A397" i="4"/>
  <c r="G397" i="4" s="1"/>
  <c r="F396" i="4"/>
  <c r="E396" i="4"/>
  <c r="D396" i="4"/>
  <c r="C396" i="4"/>
  <c r="B396" i="4"/>
  <c r="A396" i="4"/>
  <c r="G396" i="4" s="1"/>
  <c r="F395" i="4"/>
  <c r="E395" i="4"/>
  <c r="D395" i="4"/>
  <c r="C395" i="4"/>
  <c r="B395" i="4"/>
  <c r="A395" i="4"/>
  <c r="G395" i="4" s="1"/>
  <c r="F394" i="4"/>
  <c r="E394" i="4"/>
  <c r="D394" i="4"/>
  <c r="C394" i="4"/>
  <c r="B394" i="4"/>
  <c r="A394" i="4"/>
  <c r="G394" i="4" s="1"/>
  <c r="F393" i="4"/>
  <c r="E393" i="4"/>
  <c r="D393" i="4"/>
  <c r="C393" i="4"/>
  <c r="B393" i="4"/>
  <c r="A393" i="4"/>
  <c r="G393" i="4" s="1"/>
  <c r="F392" i="4"/>
  <c r="E392" i="4"/>
  <c r="D392" i="4"/>
  <c r="C392" i="4"/>
  <c r="B392" i="4"/>
  <c r="A392" i="4"/>
  <c r="G392" i="4" s="1"/>
  <c r="F391" i="4"/>
  <c r="E391" i="4"/>
  <c r="D391" i="4"/>
  <c r="C391" i="4"/>
  <c r="B391" i="4"/>
  <c r="A391" i="4"/>
  <c r="G391" i="4" s="1"/>
  <c r="F390" i="4"/>
  <c r="E390" i="4"/>
  <c r="D390" i="4"/>
  <c r="C390" i="4"/>
  <c r="B390" i="4"/>
  <c r="A390" i="4"/>
  <c r="G390" i="4" s="1"/>
  <c r="F389" i="4"/>
  <c r="E389" i="4"/>
  <c r="D389" i="4"/>
  <c r="C389" i="4"/>
  <c r="B389" i="4"/>
  <c r="A389" i="4"/>
  <c r="G389" i="4" s="1"/>
  <c r="F388" i="4"/>
  <c r="E388" i="4"/>
  <c r="D388" i="4"/>
  <c r="C388" i="4"/>
  <c r="B388" i="4"/>
  <c r="A388" i="4"/>
  <c r="G388" i="4" s="1"/>
  <c r="F387" i="4"/>
  <c r="E387" i="4"/>
  <c r="D387" i="4"/>
  <c r="C387" i="4"/>
  <c r="B387" i="4"/>
  <c r="A387" i="4"/>
  <c r="G387" i="4" s="1"/>
  <c r="F386" i="4"/>
  <c r="E386" i="4"/>
  <c r="D386" i="4"/>
  <c r="C386" i="4"/>
  <c r="B386" i="4"/>
  <c r="A386" i="4"/>
  <c r="G386" i="4" s="1"/>
  <c r="F385" i="4"/>
  <c r="E385" i="4"/>
  <c r="D385" i="4"/>
  <c r="C385" i="4"/>
  <c r="B385" i="4"/>
  <c r="A385" i="4"/>
  <c r="G385" i="4" s="1"/>
  <c r="F384" i="4"/>
  <c r="E384" i="4"/>
  <c r="D384" i="4"/>
  <c r="C384" i="4"/>
  <c r="B384" i="4"/>
  <c r="A384" i="4"/>
  <c r="G384" i="4" s="1"/>
  <c r="F383" i="4"/>
  <c r="E383" i="4"/>
  <c r="D383" i="4"/>
  <c r="C383" i="4"/>
  <c r="B383" i="4"/>
  <c r="A383" i="4"/>
  <c r="G383" i="4" s="1"/>
  <c r="F382" i="4"/>
  <c r="E382" i="4"/>
  <c r="D382" i="4"/>
  <c r="C382" i="4"/>
  <c r="B382" i="4"/>
  <c r="A382" i="4"/>
  <c r="G382" i="4" s="1"/>
  <c r="F381" i="4"/>
  <c r="E381" i="4"/>
  <c r="D381" i="4"/>
  <c r="C381" i="4"/>
  <c r="B381" i="4"/>
  <c r="A381" i="4"/>
  <c r="G381" i="4" s="1"/>
  <c r="F380" i="4"/>
  <c r="E380" i="4"/>
  <c r="D380" i="4"/>
  <c r="C380" i="4"/>
  <c r="B380" i="4"/>
  <c r="A380" i="4"/>
  <c r="G380" i="4" s="1"/>
  <c r="F379" i="4"/>
  <c r="E379" i="4"/>
  <c r="D379" i="4"/>
  <c r="C379" i="4"/>
  <c r="B379" i="4"/>
  <c r="A379" i="4"/>
  <c r="G379" i="4" s="1"/>
  <c r="F378" i="4"/>
  <c r="E378" i="4"/>
  <c r="D378" i="4"/>
  <c r="C378" i="4"/>
  <c r="B378" i="4"/>
  <c r="A378" i="4"/>
  <c r="G378" i="4" s="1"/>
  <c r="F377" i="4"/>
  <c r="E377" i="4"/>
  <c r="D377" i="4"/>
  <c r="C377" i="4"/>
  <c r="B377" i="4"/>
  <c r="A377" i="4"/>
  <c r="G377" i="4" s="1"/>
  <c r="F376" i="4"/>
  <c r="E376" i="4"/>
  <c r="D376" i="4"/>
  <c r="C376" i="4"/>
  <c r="B376" i="4"/>
  <c r="A376" i="4"/>
  <c r="G376" i="4" s="1"/>
  <c r="F375" i="4"/>
  <c r="E375" i="4"/>
  <c r="D375" i="4"/>
  <c r="C375" i="4"/>
  <c r="B375" i="4"/>
  <c r="A375" i="4"/>
  <c r="G375" i="4" s="1"/>
  <c r="F374" i="4"/>
  <c r="E374" i="4"/>
  <c r="D374" i="4"/>
  <c r="C374" i="4"/>
  <c r="B374" i="4"/>
  <c r="A374" i="4"/>
  <c r="G374" i="4" s="1"/>
  <c r="F373" i="4"/>
  <c r="E373" i="4"/>
  <c r="D373" i="4"/>
  <c r="C373" i="4"/>
  <c r="B373" i="4"/>
  <c r="A373" i="4"/>
  <c r="G373" i="4" s="1"/>
  <c r="F372" i="4"/>
  <c r="E372" i="4"/>
  <c r="D372" i="4"/>
  <c r="C372" i="4"/>
  <c r="B372" i="4"/>
  <c r="A372" i="4"/>
  <c r="G372" i="4" s="1"/>
  <c r="F371" i="4"/>
  <c r="E371" i="4"/>
  <c r="D371" i="4"/>
  <c r="C371" i="4"/>
  <c r="B371" i="4"/>
  <c r="A371" i="4"/>
  <c r="G371" i="4" s="1"/>
  <c r="F370" i="4"/>
  <c r="E370" i="4"/>
  <c r="D370" i="4"/>
  <c r="C370" i="4"/>
  <c r="B370" i="4"/>
  <c r="A370" i="4"/>
  <c r="G370" i="4" s="1"/>
  <c r="F369" i="4"/>
  <c r="E369" i="4"/>
  <c r="D369" i="4"/>
  <c r="C369" i="4"/>
  <c r="B369" i="4"/>
  <c r="A369" i="4"/>
  <c r="G369" i="4" s="1"/>
  <c r="F368" i="4"/>
  <c r="E368" i="4"/>
  <c r="D368" i="4"/>
  <c r="C368" i="4"/>
  <c r="B368" i="4"/>
  <c r="A368" i="4"/>
  <c r="G368" i="4" s="1"/>
  <c r="F367" i="4"/>
  <c r="E367" i="4"/>
  <c r="D367" i="4"/>
  <c r="C367" i="4"/>
  <c r="B367" i="4"/>
  <c r="A367" i="4"/>
  <c r="G367" i="4" s="1"/>
  <c r="F366" i="4"/>
  <c r="E366" i="4"/>
  <c r="D366" i="4"/>
  <c r="C366" i="4"/>
  <c r="B366" i="4"/>
  <c r="A366" i="4"/>
  <c r="G366" i="4" s="1"/>
  <c r="F365" i="4"/>
  <c r="E365" i="4"/>
  <c r="D365" i="4"/>
  <c r="C365" i="4"/>
  <c r="B365" i="4"/>
  <c r="A365" i="4"/>
  <c r="G365" i="4" s="1"/>
  <c r="F364" i="4"/>
  <c r="E364" i="4"/>
  <c r="D364" i="4"/>
  <c r="C364" i="4"/>
  <c r="B364" i="4"/>
  <c r="A364" i="4"/>
  <c r="G364" i="4" s="1"/>
  <c r="F363" i="4"/>
  <c r="E363" i="4"/>
  <c r="D363" i="4"/>
  <c r="C363" i="4"/>
  <c r="B363" i="4"/>
  <c r="A363" i="4"/>
  <c r="G363" i="4" s="1"/>
  <c r="F362" i="4"/>
  <c r="E362" i="4"/>
  <c r="D362" i="4"/>
  <c r="C362" i="4"/>
  <c r="B362" i="4"/>
  <c r="A362" i="4"/>
  <c r="G362" i="4" s="1"/>
  <c r="F361" i="4"/>
  <c r="E361" i="4"/>
  <c r="D361" i="4"/>
  <c r="C361" i="4"/>
  <c r="B361" i="4"/>
  <c r="A361" i="4"/>
  <c r="G361" i="4" s="1"/>
  <c r="F360" i="4"/>
  <c r="E360" i="4"/>
  <c r="D360" i="4"/>
  <c r="C360" i="4"/>
  <c r="B360" i="4"/>
  <c r="A360" i="4"/>
  <c r="G360" i="4" s="1"/>
  <c r="F359" i="4"/>
  <c r="E359" i="4"/>
  <c r="D359" i="4"/>
  <c r="C359" i="4"/>
  <c r="B359" i="4"/>
  <c r="A359" i="4"/>
  <c r="G359" i="4" s="1"/>
  <c r="F358" i="4"/>
  <c r="E358" i="4"/>
  <c r="D358" i="4"/>
  <c r="C358" i="4"/>
  <c r="B358" i="4"/>
  <c r="A358" i="4"/>
  <c r="G358" i="4" s="1"/>
  <c r="F357" i="4"/>
  <c r="E357" i="4"/>
  <c r="D357" i="4"/>
  <c r="C357" i="4"/>
  <c r="B357" i="4"/>
  <c r="A357" i="4"/>
  <c r="G357" i="4" s="1"/>
  <c r="F356" i="4"/>
  <c r="E356" i="4"/>
  <c r="D356" i="4"/>
  <c r="C356" i="4"/>
  <c r="B356" i="4"/>
  <c r="A356" i="4"/>
  <c r="G356" i="4" s="1"/>
  <c r="F355" i="4"/>
  <c r="E355" i="4"/>
  <c r="D355" i="4"/>
  <c r="C355" i="4"/>
  <c r="B355" i="4"/>
  <c r="A355" i="4"/>
  <c r="G355" i="4" s="1"/>
  <c r="F354" i="4"/>
  <c r="E354" i="4"/>
  <c r="D354" i="4"/>
  <c r="C354" i="4"/>
  <c r="B354" i="4"/>
  <c r="A354" i="4"/>
  <c r="G354" i="4" s="1"/>
  <c r="F353" i="4"/>
  <c r="E353" i="4"/>
  <c r="D353" i="4"/>
  <c r="C353" i="4"/>
  <c r="B353" i="4"/>
  <c r="A353" i="4"/>
  <c r="G353" i="4" s="1"/>
  <c r="F352" i="4"/>
  <c r="E352" i="4"/>
  <c r="D352" i="4"/>
  <c r="C352" i="4"/>
  <c r="B352" i="4"/>
  <c r="A352" i="4"/>
  <c r="G352" i="4" s="1"/>
  <c r="F351" i="4"/>
  <c r="E351" i="4"/>
  <c r="D351" i="4"/>
  <c r="C351" i="4"/>
  <c r="B351" i="4"/>
  <c r="A351" i="4"/>
  <c r="G351" i="4" s="1"/>
  <c r="F350" i="4"/>
  <c r="E350" i="4"/>
  <c r="D350" i="4"/>
  <c r="C350" i="4"/>
  <c r="B350" i="4"/>
  <c r="A350" i="4"/>
  <c r="G350" i="4" s="1"/>
  <c r="F349" i="4"/>
  <c r="E349" i="4"/>
  <c r="D349" i="4"/>
  <c r="C349" i="4"/>
  <c r="B349" i="4"/>
  <c r="A349" i="4"/>
  <c r="G349" i="4" s="1"/>
  <c r="F348" i="4"/>
  <c r="E348" i="4"/>
  <c r="D348" i="4"/>
  <c r="C348" i="4"/>
  <c r="B348" i="4"/>
  <c r="A348" i="4"/>
  <c r="G348" i="4" s="1"/>
  <c r="F347" i="4"/>
  <c r="E347" i="4"/>
  <c r="D347" i="4"/>
  <c r="C347" i="4"/>
  <c r="B347" i="4"/>
  <c r="A347" i="4"/>
  <c r="G347" i="4" s="1"/>
  <c r="F346" i="4"/>
  <c r="E346" i="4"/>
  <c r="D346" i="4"/>
  <c r="C346" i="4"/>
  <c r="B346" i="4"/>
  <c r="A346" i="4"/>
  <c r="G346" i="4" s="1"/>
  <c r="F345" i="4"/>
  <c r="E345" i="4"/>
  <c r="D345" i="4"/>
  <c r="C345" i="4"/>
  <c r="B345" i="4"/>
  <c r="A345" i="4"/>
  <c r="G345" i="4" s="1"/>
  <c r="F344" i="4"/>
  <c r="E344" i="4"/>
  <c r="D344" i="4"/>
  <c r="C344" i="4"/>
  <c r="B344" i="4"/>
  <c r="A344" i="4"/>
  <c r="G344" i="4" s="1"/>
  <c r="F343" i="4"/>
  <c r="E343" i="4"/>
  <c r="D343" i="4"/>
  <c r="C343" i="4"/>
  <c r="B343" i="4"/>
  <c r="A343" i="4"/>
  <c r="G343" i="4" s="1"/>
  <c r="F342" i="4"/>
  <c r="E342" i="4"/>
  <c r="D342" i="4"/>
  <c r="C342" i="4"/>
  <c r="B342" i="4"/>
  <c r="A342" i="4"/>
  <c r="G342" i="4" s="1"/>
  <c r="F341" i="4"/>
  <c r="E341" i="4"/>
  <c r="D341" i="4"/>
  <c r="C341" i="4"/>
  <c r="B341" i="4"/>
  <c r="A341" i="4"/>
  <c r="G341" i="4" s="1"/>
  <c r="F340" i="4"/>
  <c r="E340" i="4"/>
  <c r="D340" i="4"/>
  <c r="C340" i="4"/>
  <c r="B340" i="4"/>
  <c r="A340" i="4"/>
  <c r="G340" i="4" s="1"/>
  <c r="F339" i="4"/>
  <c r="E339" i="4"/>
  <c r="D339" i="4"/>
  <c r="C339" i="4"/>
  <c r="B339" i="4"/>
  <c r="A339" i="4"/>
  <c r="G339" i="4" s="1"/>
  <c r="F338" i="4"/>
  <c r="E338" i="4"/>
  <c r="D338" i="4"/>
  <c r="C338" i="4"/>
  <c r="B338" i="4"/>
  <c r="A338" i="4"/>
  <c r="G338" i="4" s="1"/>
  <c r="F337" i="4"/>
  <c r="E337" i="4"/>
  <c r="D337" i="4"/>
  <c r="C337" i="4"/>
  <c r="B337" i="4"/>
  <c r="A337" i="4"/>
  <c r="G337" i="4" s="1"/>
  <c r="F336" i="4"/>
  <c r="E336" i="4"/>
  <c r="D336" i="4"/>
  <c r="C336" i="4"/>
  <c r="B336" i="4"/>
  <c r="A336" i="4"/>
  <c r="G336" i="4" s="1"/>
  <c r="F335" i="4"/>
  <c r="E335" i="4"/>
  <c r="D335" i="4"/>
  <c r="C335" i="4"/>
  <c r="B335" i="4"/>
  <c r="A335" i="4"/>
  <c r="G335" i="4" s="1"/>
  <c r="F334" i="4"/>
  <c r="E334" i="4"/>
  <c r="D334" i="4"/>
  <c r="C334" i="4"/>
  <c r="B334" i="4"/>
  <c r="A334" i="4"/>
  <c r="G334" i="4" s="1"/>
  <c r="F333" i="4"/>
  <c r="E333" i="4"/>
  <c r="D333" i="4"/>
  <c r="C333" i="4"/>
  <c r="B333" i="4"/>
  <c r="A333" i="4"/>
  <c r="G333" i="4" s="1"/>
  <c r="F332" i="4"/>
  <c r="E332" i="4"/>
  <c r="D332" i="4"/>
  <c r="C332" i="4"/>
  <c r="B332" i="4"/>
  <c r="A332" i="4"/>
  <c r="G332" i="4" s="1"/>
  <c r="F331" i="4"/>
  <c r="E331" i="4"/>
  <c r="D331" i="4"/>
  <c r="C331" i="4"/>
  <c r="B331" i="4"/>
  <c r="A331" i="4"/>
  <c r="G331" i="4" s="1"/>
  <c r="F330" i="4"/>
  <c r="E330" i="4"/>
  <c r="D330" i="4"/>
  <c r="C330" i="4"/>
  <c r="B330" i="4"/>
  <c r="A330" i="4"/>
  <c r="G330" i="4" s="1"/>
  <c r="F329" i="4"/>
  <c r="E329" i="4"/>
  <c r="D329" i="4"/>
  <c r="C329" i="4"/>
  <c r="B329" i="4"/>
  <c r="A329" i="4"/>
  <c r="G329" i="4" s="1"/>
  <c r="F328" i="4"/>
  <c r="E328" i="4"/>
  <c r="D328" i="4"/>
  <c r="C328" i="4"/>
  <c r="B328" i="4"/>
  <c r="A328" i="4"/>
  <c r="G328" i="4" s="1"/>
  <c r="F327" i="4"/>
  <c r="E327" i="4"/>
  <c r="D327" i="4"/>
  <c r="C327" i="4"/>
  <c r="B327" i="4"/>
  <c r="A327" i="4"/>
  <c r="G327" i="4" s="1"/>
  <c r="F326" i="4"/>
  <c r="E326" i="4"/>
  <c r="D326" i="4"/>
  <c r="C326" i="4"/>
  <c r="B326" i="4"/>
  <c r="A326" i="4"/>
  <c r="G326" i="4" s="1"/>
  <c r="F325" i="4"/>
  <c r="E325" i="4"/>
  <c r="D325" i="4"/>
  <c r="C325" i="4"/>
  <c r="B325" i="4"/>
  <c r="A325" i="4"/>
  <c r="G325" i="4" s="1"/>
  <c r="F324" i="4"/>
  <c r="E324" i="4"/>
  <c r="D324" i="4"/>
  <c r="C324" i="4"/>
  <c r="B324" i="4"/>
  <c r="A324" i="4"/>
  <c r="G324" i="4" s="1"/>
  <c r="F323" i="4"/>
  <c r="E323" i="4"/>
  <c r="D323" i="4"/>
  <c r="C323" i="4"/>
  <c r="B323" i="4"/>
  <c r="A323" i="4"/>
  <c r="G323" i="4" s="1"/>
  <c r="F322" i="4"/>
  <c r="E322" i="4"/>
  <c r="D322" i="4"/>
  <c r="C322" i="4"/>
  <c r="B322" i="4"/>
  <c r="A322" i="4"/>
  <c r="G322" i="4" s="1"/>
  <c r="F321" i="4"/>
  <c r="E321" i="4"/>
  <c r="D321" i="4"/>
  <c r="C321" i="4"/>
  <c r="B321" i="4"/>
  <c r="A321" i="4"/>
  <c r="G321" i="4" s="1"/>
  <c r="F320" i="4"/>
  <c r="E320" i="4"/>
  <c r="D320" i="4"/>
  <c r="C320" i="4"/>
  <c r="B320" i="4"/>
  <c r="A320" i="4"/>
  <c r="G320" i="4" s="1"/>
  <c r="F319" i="4"/>
  <c r="E319" i="4"/>
  <c r="D319" i="4"/>
  <c r="C319" i="4"/>
  <c r="B319" i="4"/>
  <c r="A319" i="4"/>
  <c r="G319" i="4" s="1"/>
  <c r="F318" i="4"/>
  <c r="E318" i="4"/>
  <c r="D318" i="4"/>
  <c r="C318" i="4"/>
  <c r="B318" i="4"/>
  <c r="A318" i="4"/>
  <c r="G318" i="4" s="1"/>
  <c r="F317" i="4"/>
  <c r="E317" i="4"/>
  <c r="D317" i="4"/>
  <c r="C317" i="4"/>
  <c r="B317" i="4"/>
  <c r="A317" i="4"/>
  <c r="G317" i="4" s="1"/>
  <c r="F316" i="4"/>
  <c r="E316" i="4"/>
  <c r="D316" i="4"/>
  <c r="C316" i="4"/>
  <c r="B316" i="4"/>
  <c r="A316" i="4"/>
  <c r="G316" i="4" s="1"/>
  <c r="F315" i="4"/>
  <c r="E315" i="4"/>
  <c r="D315" i="4"/>
  <c r="C315" i="4"/>
  <c r="B315" i="4"/>
  <c r="A315" i="4"/>
  <c r="G315" i="4" s="1"/>
  <c r="F314" i="4"/>
  <c r="E314" i="4"/>
  <c r="D314" i="4"/>
  <c r="C314" i="4"/>
  <c r="B314" i="4"/>
  <c r="A314" i="4"/>
  <c r="G314" i="4" s="1"/>
  <c r="F313" i="4"/>
  <c r="E313" i="4"/>
  <c r="D313" i="4"/>
  <c r="C313" i="4"/>
  <c r="B313" i="4"/>
  <c r="A313" i="4"/>
  <c r="G313" i="4" s="1"/>
  <c r="F312" i="4"/>
  <c r="E312" i="4"/>
  <c r="D312" i="4"/>
  <c r="C312" i="4"/>
  <c r="B312" i="4"/>
  <c r="A312" i="4"/>
  <c r="G312" i="4" s="1"/>
  <c r="F311" i="4"/>
  <c r="E311" i="4"/>
  <c r="D311" i="4"/>
  <c r="C311" i="4"/>
  <c r="B311" i="4"/>
  <c r="A311" i="4"/>
  <c r="G311" i="4" s="1"/>
  <c r="F310" i="4"/>
  <c r="E310" i="4"/>
  <c r="D310" i="4"/>
  <c r="C310" i="4"/>
  <c r="B310" i="4"/>
  <c r="A310" i="4"/>
  <c r="G310" i="4" s="1"/>
  <c r="F309" i="4"/>
  <c r="E309" i="4"/>
  <c r="D309" i="4"/>
  <c r="C309" i="4"/>
  <c r="B309" i="4"/>
  <c r="A309" i="4"/>
  <c r="G309" i="4" s="1"/>
  <c r="F308" i="4"/>
  <c r="E308" i="4"/>
  <c r="D308" i="4"/>
  <c r="C308" i="4"/>
  <c r="B308" i="4"/>
  <c r="A308" i="4"/>
  <c r="G308" i="4" s="1"/>
  <c r="F307" i="4"/>
  <c r="E307" i="4"/>
  <c r="D307" i="4"/>
  <c r="C307" i="4"/>
  <c r="B307" i="4"/>
  <c r="A307" i="4"/>
  <c r="G307" i="4" s="1"/>
  <c r="F306" i="4"/>
  <c r="E306" i="4"/>
  <c r="D306" i="4"/>
  <c r="C306" i="4"/>
  <c r="B306" i="4"/>
  <c r="A306" i="4"/>
  <c r="G306" i="4" s="1"/>
  <c r="F305" i="4"/>
  <c r="E305" i="4"/>
  <c r="D305" i="4"/>
  <c r="C305" i="4"/>
  <c r="B305" i="4"/>
  <c r="A305" i="4"/>
  <c r="G305" i="4" s="1"/>
  <c r="F304" i="4"/>
  <c r="E304" i="4"/>
  <c r="D304" i="4"/>
  <c r="C304" i="4"/>
  <c r="B304" i="4"/>
  <c r="A304" i="4"/>
  <c r="G304" i="4" s="1"/>
  <c r="F303" i="4"/>
  <c r="E303" i="4"/>
  <c r="D303" i="4"/>
  <c r="C303" i="4"/>
  <c r="B303" i="4"/>
  <c r="A303" i="4"/>
  <c r="G303" i="4" s="1"/>
  <c r="F302" i="4"/>
  <c r="E302" i="4"/>
  <c r="D302" i="4"/>
  <c r="C302" i="4"/>
  <c r="B302" i="4"/>
  <c r="A302" i="4"/>
  <c r="G302" i="4" s="1"/>
  <c r="F301" i="4"/>
  <c r="E301" i="4"/>
  <c r="D301" i="4"/>
  <c r="C301" i="4"/>
  <c r="B301" i="4"/>
  <c r="A301" i="4"/>
  <c r="G301" i="4" s="1"/>
  <c r="F300" i="4"/>
  <c r="E300" i="4"/>
  <c r="D300" i="4"/>
  <c r="C300" i="4"/>
  <c r="B300" i="4"/>
  <c r="A300" i="4"/>
  <c r="G300" i="4" s="1"/>
  <c r="F299" i="4"/>
  <c r="E299" i="4"/>
  <c r="D299" i="4"/>
  <c r="C299" i="4"/>
  <c r="B299" i="4"/>
  <c r="A299" i="4"/>
  <c r="G299" i="4" s="1"/>
  <c r="F298" i="4"/>
  <c r="E298" i="4"/>
  <c r="D298" i="4"/>
  <c r="C298" i="4"/>
  <c r="B298" i="4"/>
  <c r="A298" i="4"/>
  <c r="G298" i="4" s="1"/>
  <c r="F297" i="4"/>
  <c r="E297" i="4"/>
  <c r="D297" i="4"/>
  <c r="C297" i="4"/>
  <c r="B297" i="4"/>
  <c r="A297" i="4"/>
  <c r="G297" i="4" s="1"/>
  <c r="F296" i="4"/>
  <c r="E296" i="4"/>
  <c r="D296" i="4"/>
  <c r="C296" i="4"/>
  <c r="B296" i="4"/>
  <c r="A296" i="4"/>
  <c r="G296" i="4" s="1"/>
  <c r="F295" i="4"/>
  <c r="E295" i="4"/>
  <c r="D295" i="4"/>
  <c r="C295" i="4"/>
  <c r="B295" i="4"/>
  <c r="A295" i="4"/>
  <c r="G295" i="4" s="1"/>
  <c r="F294" i="4"/>
  <c r="E294" i="4"/>
  <c r="D294" i="4"/>
  <c r="C294" i="4"/>
  <c r="B294" i="4"/>
  <c r="A294" i="4"/>
  <c r="G294" i="4" s="1"/>
  <c r="F293" i="4"/>
  <c r="E293" i="4"/>
  <c r="D293" i="4"/>
  <c r="C293" i="4"/>
  <c r="B293" i="4"/>
  <c r="A293" i="4"/>
  <c r="G293" i="4" s="1"/>
  <c r="F292" i="4"/>
  <c r="E292" i="4"/>
  <c r="D292" i="4"/>
  <c r="C292" i="4"/>
  <c r="B292" i="4"/>
  <c r="A292" i="4"/>
  <c r="G292" i="4" s="1"/>
  <c r="F291" i="4"/>
  <c r="E291" i="4"/>
  <c r="D291" i="4"/>
  <c r="C291" i="4"/>
  <c r="B291" i="4"/>
  <c r="A291" i="4"/>
  <c r="G291" i="4" s="1"/>
  <c r="F290" i="4"/>
  <c r="E290" i="4"/>
  <c r="D290" i="4"/>
  <c r="C290" i="4"/>
  <c r="B290" i="4"/>
  <c r="A290" i="4"/>
  <c r="G290" i="4" s="1"/>
  <c r="F289" i="4"/>
  <c r="E289" i="4"/>
  <c r="D289" i="4"/>
  <c r="C289" i="4"/>
  <c r="B289" i="4"/>
  <c r="A289" i="4"/>
  <c r="G289" i="4" s="1"/>
  <c r="F288" i="4"/>
  <c r="E288" i="4"/>
  <c r="D288" i="4"/>
  <c r="C288" i="4"/>
  <c r="B288" i="4"/>
  <c r="A288" i="4"/>
  <c r="G288" i="4" s="1"/>
  <c r="F287" i="4"/>
  <c r="E287" i="4"/>
  <c r="D287" i="4"/>
  <c r="C287" i="4"/>
  <c r="B287" i="4"/>
  <c r="A287" i="4"/>
  <c r="G287" i="4" s="1"/>
  <c r="F286" i="4"/>
  <c r="E286" i="4"/>
  <c r="D286" i="4"/>
  <c r="C286" i="4"/>
  <c r="B286" i="4"/>
  <c r="A286" i="4"/>
  <c r="G286" i="4" s="1"/>
  <c r="F285" i="4"/>
  <c r="E285" i="4"/>
  <c r="D285" i="4"/>
  <c r="C285" i="4"/>
  <c r="B285" i="4"/>
  <c r="A285" i="4"/>
  <c r="G285" i="4" s="1"/>
  <c r="F284" i="4"/>
  <c r="E284" i="4"/>
  <c r="D284" i="4"/>
  <c r="C284" i="4"/>
  <c r="B284" i="4"/>
  <c r="A284" i="4"/>
  <c r="G284" i="4" s="1"/>
  <c r="F283" i="4"/>
  <c r="E283" i="4"/>
  <c r="D283" i="4"/>
  <c r="C283" i="4"/>
  <c r="B283" i="4"/>
  <c r="A283" i="4"/>
  <c r="G283" i="4" s="1"/>
  <c r="F282" i="4"/>
  <c r="E282" i="4"/>
  <c r="D282" i="4"/>
  <c r="C282" i="4"/>
  <c r="B282" i="4"/>
  <c r="A282" i="4"/>
  <c r="G282" i="4" s="1"/>
  <c r="F281" i="4"/>
  <c r="E281" i="4"/>
  <c r="D281" i="4"/>
  <c r="C281" i="4"/>
  <c r="B281" i="4"/>
  <c r="A281" i="4"/>
  <c r="G281" i="4" s="1"/>
  <c r="F280" i="4"/>
  <c r="E280" i="4"/>
  <c r="D280" i="4"/>
  <c r="C280" i="4"/>
  <c r="B280" i="4"/>
  <c r="A280" i="4"/>
  <c r="G280" i="4" s="1"/>
  <c r="F279" i="4"/>
  <c r="E279" i="4"/>
  <c r="D279" i="4"/>
  <c r="C279" i="4"/>
  <c r="B279" i="4"/>
  <c r="A279" i="4"/>
  <c r="G279" i="4" s="1"/>
  <c r="F278" i="4"/>
  <c r="E278" i="4"/>
  <c r="D278" i="4"/>
  <c r="C278" i="4"/>
  <c r="B278" i="4"/>
  <c r="A278" i="4"/>
  <c r="G278" i="4" s="1"/>
  <c r="F277" i="4"/>
  <c r="E277" i="4"/>
  <c r="D277" i="4"/>
  <c r="C277" i="4"/>
  <c r="B277" i="4"/>
  <c r="A277" i="4"/>
  <c r="G277" i="4" s="1"/>
  <c r="F276" i="4"/>
  <c r="E276" i="4"/>
  <c r="D276" i="4"/>
  <c r="C276" i="4"/>
  <c r="B276" i="4"/>
  <c r="A276" i="4"/>
  <c r="G276" i="4" s="1"/>
  <c r="F275" i="4"/>
  <c r="E275" i="4"/>
  <c r="D275" i="4"/>
  <c r="C275" i="4"/>
  <c r="B275" i="4"/>
  <c r="A275" i="4"/>
  <c r="G275" i="4" s="1"/>
  <c r="F274" i="4"/>
  <c r="E274" i="4"/>
  <c r="D274" i="4"/>
  <c r="C274" i="4"/>
  <c r="B274" i="4"/>
  <c r="A274" i="4"/>
  <c r="G274" i="4" s="1"/>
  <c r="F273" i="4"/>
  <c r="E273" i="4"/>
  <c r="D273" i="4"/>
  <c r="C273" i="4"/>
  <c r="B273" i="4"/>
  <c r="A273" i="4"/>
  <c r="G273" i="4" s="1"/>
  <c r="F272" i="4"/>
  <c r="E272" i="4"/>
  <c r="D272" i="4"/>
  <c r="C272" i="4"/>
  <c r="B272" i="4"/>
  <c r="A272" i="4"/>
  <c r="G272" i="4" s="1"/>
  <c r="F271" i="4"/>
  <c r="E271" i="4"/>
  <c r="D271" i="4"/>
  <c r="C271" i="4"/>
  <c r="B271" i="4"/>
  <c r="A271" i="4"/>
  <c r="G271" i="4" s="1"/>
  <c r="F270" i="4"/>
  <c r="E270" i="4"/>
  <c r="D270" i="4"/>
  <c r="C270" i="4"/>
  <c r="B270" i="4"/>
  <c r="A270" i="4"/>
  <c r="G270" i="4" s="1"/>
  <c r="F269" i="4"/>
  <c r="E269" i="4"/>
  <c r="D269" i="4"/>
  <c r="C269" i="4"/>
  <c r="B269" i="4"/>
  <c r="A269" i="4"/>
  <c r="G269" i="4" s="1"/>
  <c r="F268" i="4"/>
  <c r="E268" i="4"/>
  <c r="D268" i="4"/>
  <c r="C268" i="4"/>
  <c r="B268" i="4"/>
  <c r="A268" i="4"/>
  <c r="G268" i="4" s="1"/>
  <c r="F267" i="4"/>
  <c r="E267" i="4"/>
  <c r="D267" i="4"/>
  <c r="C267" i="4"/>
  <c r="B267" i="4"/>
  <c r="A267" i="4"/>
  <c r="G267" i="4" s="1"/>
  <c r="F266" i="4"/>
  <c r="E266" i="4"/>
  <c r="D266" i="4"/>
  <c r="C266" i="4"/>
  <c r="B266" i="4"/>
  <c r="A266" i="4"/>
  <c r="G266" i="4" s="1"/>
  <c r="F265" i="4"/>
  <c r="E265" i="4"/>
  <c r="D265" i="4"/>
  <c r="C265" i="4"/>
  <c r="B265" i="4"/>
  <c r="A265" i="4"/>
  <c r="G265" i="4" s="1"/>
  <c r="F264" i="4"/>
  <c r="E264" i="4"/>
  <c r="D264" i="4"/>
  <c r="C264" i="4"/>
  <c r="B264" i="4"/>
  <c r="A264" i="4"/>
  <c r="G264" i="4" s="1"/>
  <c r="F263" i="4"/>
  <c r="E263" i="4"/>
  <c r="D263" i="4"/>
  <c r="C263" i="4"/>
  <c r="B263" i="4"/>
  <c r="A263" i="4"/>
  <c r="G263" i="4" s="1"/>
  <c r="F262" i="4"/>
  <c r="E262" i="4"/>
  <c r="D262" i="4"/>
  <c r="C262" i="4"/>
  <c r="B262" i="4"/>
  <c r="A262" i="4"/>
  <c r="G262" i="4" s="1"/>
  <c r="F261" i="4"/>
  <c r="E261" i="4"/>
  <c r="D261" i="4"/>
  <c r="C261" i="4"/>
  <c r="B261" i="4"/>
  <c r="A261" i="4"/>
  <c r="G261" i="4" s="1"/>
  <c r="F260" i="4"/>
  <c r="E260" i="4"/>
  <c r="D260" i="4"/>
  <c r="C260" i="4"/>
  <c r="B260" i="4"/>
  <c r="A260" i="4"/>
  <c r="G260" i="4" s="1"/>
  <c r="F259" i="4"/>
  <c r="E259" i="4"/>
  <c r="D259" i="4"/>
  <c r="C259" i="4"/>
  <c r="B259" i="4"/>
  <c r="A259" i="4"/>
  <c r="G259" i="4" s="1"/>
  <c r="F258" i="4"/>
  <c r="E258" i="4"/>
  <c r="D258" i="4"/>
  <c r="C258" i="4"/>
  <c r="B258" i="4"/>
  <c r="A258" i="4"/>
  <c r="G258" i="4" s="1"/>
  <c r="F257" i="4"/>
  <c r="E257" i="4"/>
  <c r="D257" i="4"/>
  <c r="C257" i="4"/>
  <c r="B257" i="4"/>
  <c r="A257" i="4"/>
  <c r="G257" i="4" s="1"/>
  <c r="F256" i="4"/>
  <c r="E256" i="4"/>
  <c r="D256" i="4"/>
  <c r="C256" i="4"/>
  <c r="B256" i="4"/>
  <c r="A256" i="4"/>
  <c r="G256" i="4" s="1"/>
  <c r="F255" i="4"/>
  <c r="E255" i="4"/>
  <c r="D255" i="4"/>
  <c r="C255" i="4"/>
  <c r="B255" i="4"/>
  <c r="A255" i="4"/>
  <c r="G255" i="4" s="1"/>
  <c r="F254" i="4"/>
  <c r="E254" i="4"/>
  <c r="D254" i="4"/>
  <c r="C254" i="4"/>
  <c r="B254" i="4"/>
  <c r="A254" i="4"/>
  <c r="G254" i="4" s="1"/>
  <c r="F253" i="4"/>
  <c r="E253" i="4"/>
  <c r="D253" i="4"/>
  <c r="C253" i="4"/>
  <c r="B253" i="4"/>
  <c r="A253" i="4"/>
  <c r="G253" i="4" s="1"/>
  <c r="F252" i="4"/>
  <c r="E252" i="4"/>
  <c r="D252" i="4"/>
  <c r="C252" i="4"/>
  <c r="B252" i="4"/>
  <c r="A252" i="4"/>
  <c r="G252" i="4" s="1"/>
  <c r="F251" i="4"/>
  <c r="E251" i="4"/>
  <c r="D251" i="4"/>
  <c r="C251" i="4"/>
  <c r="B251" i="4"/>
  <c r="A251" i="4"/>
  <c r="G251" i="4" s="1"/>
  <c r="F250" i="4"/>
  <c r="E250" i="4"/>
  <c r="D250" i="4"/>
  <c r="C250" i="4"/>
  <c r="B250" i="4"/>
  <c r="A250" i="4"/>
  <c r="G250" i="4" s="1"/>
  <c r="F249" i="4"/>
  <c r="E249" i="4"/>
  <c r="D249" i="4"/>
  <c r="C249" i="4"/>
  <c r="B249" i="4"/>
  <c r="A249" i="4"/>
  <c r="G249" i="4" s="1"/>
  <c r="F248" i="4"/>
  <c r="E248" i="4"/>
  <c r="D248" i="4"/>
  <c r="C248" i="4"/>
  <c r="B248" i="4"/>
  <c r="A248" i="4"/>
  <c r="G248" i="4" s="1"/>
  <c r="F247" i="4"/>
  <c r="E247" i="4"/>
  <c r="D247" i="4"/>
  <c r="C247" i="4"/>
  <c r="B247" i="4"/>
  <c r="A247" i="4"/>
  <c r="G247" i="4" s="1"/>
  <c r="F246" i="4"/>
  <c r="E246" i="4"/>
  <c r="D246" i="4"/>
  <c r="C246" i="4"/>
  <c r="B246" i="4"/>
  <c r="A246" i="4"/>
  <c r="G246" i="4" s="1"/>
  <c r="F245" i="4"/>
  <c r="E245" i="4"/>
  <c r="D245" i="4"/>
  <c r="C245" i="4"/>
  <c r="B245" i="4"/>
  <c r="A245" i="4"/>
  <c r="G245" i="4" s="1"/>
  <c r="F244" i="4"/>
  <c r="E244" i="4"/>
  <c r="D244" i="4"/>
  <c r="C244" i="4"/>
  <c r="B244" i="4"/>
  <c r="A244" i="4"/>
  <c r="G244" i="4" s="1"/>
  <c r="F243" i="4"/>
  <c r="E243" i="4"/>
  <c r="D243" i="4"/>
  <c r="C243" i="4"/>
  <c r="B243" i="4"/>
  <c r="A243" i="4"/>
  <c r="G243" i="4" s="1"/>
  <c r="F242" i="4"/>
  <c r="E242" i="4"/>
  <c r="D242" i="4"/>
  <c r="C242" i="4"/>
  <c r="B242" i="4"/>
  <c r="A242" i="4"/>
  <c r="G242" i="4" s="1"/>
  <c r="F241" i="4"/>
  <c r="E241" i="4"/>
  <c r="D241" i="4"/>
  <c r="C241" i="4"/>
  <c r="B241" i="4"/>
  <c r="A241" i="4"/>
  <c r="G241" i="4" s="1"/>
  <c r="F240" i="4"/>
  <c r="E240" i="4"/>
  <c r="D240" i="4"/>
  <c r="C240" i="4"/>
  <c r="B240" i="4"/>
  <c r="A240" i="4"/>
  <c r="G240" i="4" s="1"/>
  <c r="F239" i="4"/>
  <c r="E239" i="4"/>
  <c r="D239" i="4"/>
  <c r="C239" i="4"/>
  <c r="B239" i="4"/>
  <c r="A239" i="4"/>
  <c r="G239" i="4" s="1"/>
  <c r="F238" i="4"/>
  <c r="E238" i="4"/>
  <c r="D238" i="4"/>
  <c r="C238" i="4"/>
  <c r="B238" i="4"/>
  <c r="A238" i="4"/>
  <c r="G238" i="4" s="1"/>
  <c r="F237" i="4"/>
  <c r="E237" i="4"/>
  <c r="D237" i="4"/>
  <c r="C237" i="4"/>
  <c r="B237" i="4"/>
  <c r="A237" i="4"/>
  <c r="G237" i="4" s="1"/>
  <c r="F236" i="4"/>
  <c r="E236" i="4"/>
  <c r="D236" i="4"/>
  <c r="C236" i="4"/>
  <c r="B236" i="4"/>
  <c r="A236" i="4"/>
  <c r="G236" i="4" s="1"/>
  <c r="F235" i="4"/>
  <c r="E235" i="4"/>
  <c r="D235" i="4"/>
  <c r="C235" i="4"/>
  <c r="B235" i="4"/>
  <c r="A235" i="4"/>
  <c r="G235" i="4" s="1"/>
  <c r="F234" i="4"/>
  <c r="E234" i="4"/>
  <c r="D234" i="4"/>
  <c r="C234" i="4"/>
  <c r="B234" i="4"/>
  <c r="A234" i="4"/>
  <c r="G234" i="4" s="1"/>
  <c r="F233" i="4"/>
  <c r="E233" i="4"/>
  <c r="D233" i="4"/>
  <c r="C233" i="4"/>
  <c r="B233" i="4"/>
  <c r="A233" i="4"/>
  <c r="G233" i="4" s="1"/>
  <c r="F232" i="4"/>
  <c r="E232" i="4"/>
  <c r="D232" i="4"/>
  <c r="C232" i="4"/>
  <c r="B232" i="4"/>
  <c r="A232" i="4"/>
  <c r="G232" i="4" s="1"/>
  <c r="F231" i="4"/>
  <c r="E231" i="4"/>
  <c r="D231" i="4"/>
  <c r="C231" i="4"/>
  <c r="B231" i="4"/>
  <c r="A231" i="4"/>
  <c r="G231" i="4" s="1"/>
  <c r="F230" i="4"/>
  <c r="E230" i="4"/>
  <c r="D230" i="4"/>
  <c r="C230" i="4"/>
  <c r="B230" i="4"/>
  <c r="A230" i="4"/>
  <c r="G230" i="4" s="1"/>
  <c r="F229" i="4"/>
  <c r="E229" i="4"/>
  <c r="D229" i="4"/>
  <c r="C229" i="4"/>
  <c r="B229" i="4"/>
  <c r="A229" i="4"/>
  <c r="G229" i="4" s="1"/>
  <c r="F228" i="4"/>
  <c r="E228" i="4"/>
  <c r="D228" i="4"/>
  <c r="C228" i="4"/>
  <c r="B228" i="4"/>
  <c r="A228" i="4"/>
  <c r="G228" i="4" s="1"/>
  <c r="F227" i="4"/>
  <c r="E227" i="4"/>
  <c r="D227" i="4"/>
  <c r="C227" i="4"/>
  <c r="B227" i="4"/>
  <c r="A227" i="4"/>
  <c r="G227" i="4" s="1"/>
  <c r="F226" i="4"/>
  <c r="E226" i="4"/>
  <c r="D226" i="4"/>
  <c r="C226" i="4"/>
  <c r="B226" i="4"/>
  <c r="A226" i="4"/>
  <c r="G226" i="4" s="1"/>
  <c r="F225" i="4"/>
  <c r="E225" i="4"/>
  <c r="D225" i="4"/>
  <c r="C225" i="4"/>
  <c r="B225" i="4"/>
  <c r="A225" i="4"/>
  <c r="G225" i="4" s="1"/>
  <c r="F224" i="4"/>
  <c r="E224" i="4"/>
  <c r="D224" i="4"/>
  <c r="C224" i="4"/>
  <c r="B224" i="4"/>
  <c r="A224" i="4"/>
  <c r="G224" i="4" s="1"/>
  <c r="F223" i="4"/>
  <c r="E223" i="4"/>
  <c r="D223" i="4"/>
  <c r="C223" i="4"/>
  <c r="B223" i="4"/>
  <c r="A223" i="4"/>
  <c r="G223" i="4" s="1"/>
  <c r="F222" i="4"/>
  <c r="E222" i="4"/>
  <c r="D222" i="4"/>
  <c r="C222" i="4"/>
  <c r="B222" i="4"/>
  <c r="A222" i="4"/>
  <c r="G222" i="4" s="1"/>
  <c r="F221" i="4"/>
  <c r="E221" i="4"/>
  <c r="D221" i="4"/>
  <c r="C221" i="4"/>
  <c r="B221" i="4"/>
  <c r="A221" i="4"/>
  <c r="G221" i="4" s="1"/>
  <c r="F220" i="4"/>
  <c r="E220" i="4"/>
  <c r="D220" i="4"/>
  <c r="C220" i="4"/>
  <c r="B220" i="4"/>
  <c r="A220" i="4"/>
  <c r="G220" i="4" s="1"/>
  <c r="F219" i="4"/>
  <c r="E219" i="4"/>
  <c r="D219" i="4"/>
  <c r="C219" i="4"/>
  <c r="B219" i="4"/>
  <c r="A219" i="4"/>
  <c r="G219" i="4" s="1"/>
  <c r="F218" i="4"/>
  <c r="E218" i="4"/>
  <c r="D218" i="4"/>
  <c r="C218" i="4"/>
  <c r="B218" i="4"/>
  <c r="A218" i="4"/>
  <c r="G218" i="4" s="1"/>
  <c r="F217" i="4"/>
  <c r="E217" i="4"/>
  <c r="D217" i="4"/>
  <c r="C217" i="4"/>
  <c r="B217" i="4"/>
  <c r="A217" i="4"/>
  <c r="G217" i="4" s="1"/>
  <c r="F216" i="4"/>
  <c r="E216" i="4"/>
  <c r="D216" i="4"/>
  <c r="C216" i="4"/>
  <c r="B216" i="4"/>
  <c r="A216" i="4"/>
  <c r="G216" i="4" s="1"/>
  <c r="F215" i="4"/>
  <c r="E215" i="4"/>
  <c r="D215" i="4"/>
  <c r="C215" i="4"/>
  <c r="B215" i="4"/>
  <c r="A215" i="4"/>
  <c r="G215" i="4" s="1"/>
  <c r="F214" i="4"/>
  <c r="E214" i="4"/>
  <c r="D214" i="4"/>
  <c r="C214" i="4"/>
  <c r="B214" i="4"/>
  <c r="A214" i="4"/>
  <c r="G214" i="4" s="1"/>
  <c r="F213" i="4"/>
  <c r="E213" i="4"/>
  <c r="D213" i="4"/>
  <c r="C213" i="4"/>
  <c r="B213" i="4"/>
  <c r="A213" i="4"/>
  <c r="G213" i="4" s="1"/>
  <c r="F212" i="4"/>
  <c r="E212" i="4"/>
  <c r="D212" i="4"/>
  <c r="C212" i="4"/>
  <c r="B212" i="4"/>
  <c r="A212" i="4"/>
  <c r="G212" i="4" s="1"/>
  <c r="F211" i="4"/>
  <c r="E211" i="4"/>
  <c r="D211" i="4"/>
  <c r="C211" i="4"/>
  <c r="B211" i="4"/>
  <c r="A211" i="4"/>
  <c r="G211" i="4" s="1"/>
  <c r="F210" i="4"/>
  <c r="E210" i="4"/>
  <c r="D210" i="4"/>
  <c r="C210" i="4"/>
  <c r="B210" i="4"/>
  <c r="A210" i="4"/>
  <c r="G210" i="4" s="1"/>
  <c r="F209" i="4"/>
  <c r="E209" i="4"/>
  <c r="D209" i="4"/>
  <c r="C209" i="4"/>
  <c r="B209" i="4"/>
  <c r="A209" i="4"/>
  <c r="G209" i="4" s="1"/>
  <c r="F208" i="4"/>
  <c r="E208" i="4"/>
  <c r="D208" i="4"/>
  <c r="C208" i="4"/>
  <c r="B208" i="4"/>
  <c r="A208" i="4"/>
  <c r="G208" i="4" s="1"/>
  <c r="F207" i="4"/>
  <c r="E207" i="4"/>
  <c r="D207" i="4"/>
  <c r="C207" i="4"/>
  <c r="B207" i="4"/>
  <c r="A207" i="4"/>
  <c r="G207" i="4" s="1"/>
  <c r="F206" i="4"/>
  <c r="E206" i="4"/>
  <c r="D206" i="4"/>
  <c r="C206" i="4"/>
  <c r="B206" i="4"/>
  <c r="A206" i="4"/>
  <c r="G206" i="4" s="1"/>
  <c r="F205" i="4"/>
  <c r="E205" i="4"/>
  <c r="D205" i="4"/>
  <c r="C205" i="4"/>
  <c r="B205" i="4"/>
  <c r="A205" i="4"/>
  <c r="G205" i="4" s="1"/>
  <c r="F204" i="4"/>
  <c r="E204" i="4"/>
  <c r="D204" i="4"/>
  <c r="C204" i="4"/>
  <c r="B204" i="4"/>
  <c r="A204" i="4"/>
  <c r="G204" i="4" s="1"/>
  <c r="F203" i="4"/>
  <c r="E203" i="4"/>
  <c r="D203" i="4"/>
  <c r="C203" i="4"/>
  <c r="B203" i="4"/>
  <c r="A203" i="4"/>
  <c r="G203" i="4" s="1"/>
  <c r="F202" i="4"/>
  <c r="E202" i="4"/>
  <c r="D202" i="4"/>
  <c r="C202" i="4"/>
  <c r="B202" i="4"/>
  <c r="A202" i="4"/>
  <c r="G202" i="4" s="1"/>
  <c r="F201" i="4"/>
  <c r="E201" i="4"/>
  <c r="D201" i="4"/>
  <c r="C201" i="4"/>
  <c r="B201" i="4"/>
  <c r="A201" i="4"/>
  <c r="G201" i="4" s="1"/>
  <c r="F200" i="4"/>
  <c r="E200" i="4"/>
  <c r="D200" i="4"/>
  <c r="C200" i="4"/>
  <c r="B200" i="4"/>
  <c r="A200" i="4"/>
  <c r="G200" i="4" s="1"/>
  <c r="F199" i="4"/>
  <c r="E199" i="4"/>
  <c r="D199" i="4"/>
  <c r="C199" i="4"/>
  <c r="B199" i="4"/>
  <c r="A199" i="4"/>
  <c r="G199" i="4" s="1"/>
  <c r="F198" i="4"/>
  <c r="E198" i="4"/>
  <c r="D198" i="4"/>
  <c r="C198" i="4"/>
  <c r="B198" i="4"/>
  <c r="A198" i="4"/>
  <c r="G198" i="4" s="1"/>
  <c r="F197" i="4"/>
  <c r="E197" i="4"/>
  <c r="D197" i="4"/>
  <c r="C197" i="4"/>
  <c r="B197" i="4"/>
  <c r="A197" i="4"/>
  <c r="G197" i="4" s="1"/>
  <c r="F196" i="4"/>
  <c r="E196" i="4"/>
  <c r="D196" i="4"/>
  <c r="C196" i="4"/>
  <c r="B196" i="4"/>
  <c r="A196" i="4"/>
  <c r="G196" i="4" s="1"/>
  <c r="F195" i="4"/>
  <c r="E195" i="4"/>
  <c r="D195" i="4"/>
  <c r="C195" i="4"/>
  <c r="B195" i="4"/>
  <c r="A195" i="4"/>
  <c r="G195" i="4" s="1"/>
  <c r="F194" i="4"/>
  <c r="E194" i="4"/>
  <c r="D194" i="4"/>
  <c r="C194" i="4"/>
  <c r="B194" i="4"/>
  <c r="A194" i="4"/>
  <c r="G194" i="4" s="1"/>
  <c r="F193" i="4"/>
  <c r="E193" i="4"/>
  <c r="D193" i="4"/>
  <c r="C193" i="4"/>
  <c r="B193" i="4"/>
  <c r="A193" i="4"/>
  <c r="G193" i="4" s="1"/>
  <c r="F192" i="4"/>
  <c r="E192" i="4"/>
  <c r="D192" i="4"/>
  <c r="C192" i="4"/>
  <c r="B192" i="4"/>
  <c r="A192" i="4"/>
  <c r="G192" i="4" s="1"/>
  <c r="F191" i="4"/>
  <c r="E191" i="4"/>
  <c r="D191" i="4"/>
  <c r="C191" i="4"/>
  <c r="B191" i="4"/>
  <c r="A191" i="4"/>
  <c r="G191" i="4" s="1"/>
  <c r="F190" i="4"/>
  <c r="E190" i="4"/>
  <c r="D190" i="4"/>
  <c r="C190" i="4"/>
  <c r="B190" i="4"/>
  <c r="A190" i="4"/>
  <c r="G190" i="4" s="1"/>
  <c r="F189" i="4"/>
  <c r="E189" i="4"/>
  <c r="D189" i="4"/>
  <c r="C189" i="4"/>
  <c r="B189" i="4"/>
  <c r="A189" i="4"/>
  <c r="G189" i="4" s="1"/>
  <c r="F188" i="4"/>
  <c r="E188" i="4"/>
  <c r="D188" i="4"/>
  <c r="C188" i="4"/>
  <c r="B188" i="4"/>
  <c r="A188" i="4"/>
  <c r="G188" i="4" s="1"/>
  <c r="F187" i="4"/>
  <c r="E187" i="4"/>
  <c r="D187" i="4"/>
  <c r="C187" i="4"/>
  <c r="B187" i="4"/>
  <c r="A187" i="4"/>
  <c r="G187" i="4" s="1"/>
  <c r="F186" i="4"/>
  <c r="E186" i="4"/>
  <c r="D186" i="4"/>
  <c r="C186" i="4"/>
  <c r="B186" i="4"/>
  <c r="A186" i="4"/>
  <c r="G186" i="4" s="1"/>
  <c r="F185" i="4"/>
  <c r="E185" i="4"/>
  <c r="D185" i="4"/>
  <c r="C185" i="4"/>
  <c r="B185" i="4"/>
  <c r="A185" i="4"/>
  <c r="G185" i="4" s="1"/>
  <c r="F184" i="4"/>
  <c r="E184" i="4"/>
  <c r="D184" i="4"/>
  <c r="C184" i="4"/>
  <c r="B184" i="4"/>
  <c r="A184" i="4"/>
  <c r="G184" i="4" s="1"/>
  <c r="F183" i="4"/>
  <c r="E183" i="4"/>
  <c r="D183" i="4"/>
  <c r="C183" i="4"/>
  <c r="B183" i="4"/>
  <c r="A183" i="4"/>
  <c r="G183" i="4" s="1"/>
  <c r="F182" i="4"/>
  <c r="E182" i="4"/>
  <c r="D182" i="4"/>
  <c r="C182" i="4"/>
  <c r="B182" i="4"/>
  <c r="A182" i="4"/>
  <c r="G182" i="4" s="1"/>
  <c r="F181" i="4"/>
  <c r="E181" i="4"/>
  <c r="D181" i="4"/>
  <c r="C181" i="4"/>
  <c r="B181" i="4"/>
  <c r="A181" i="4"/>
  <c r="G181" i="4" s="1"/>
  <c r="F180" i="4"/>
  <c r="E180" i="4"/>
  <c r="D180" i="4"/>
  <c r="C180" i="4"/>
  <c r="B180" i="4"/>
  <c r="A180" i="4"/>
  <c r="G180" i="4" s="1"/>
  <c r="F179" i="4"/>
  <c r="E179" i="4"/>
  <c r="D179" i="4"/>
  <c r="C179" i="4"/>
  <c r="B179" i="4"/>
  <c r="A179" i="4"/>
  <c r="G179" i="4" s="1"/>
  <c r="F178" i="4"/>
  <c r="E178" i="4"/>
  <c r="D178" i="4"/>
  <c r="C178" i="4"/>
  <c r="B178" i="4"/>
  <c r="A178" i="4"/>
  <c r="G178" i="4" s="1"/>
  <c r="F177" i="4"/>
  <c r="E177" i="4"/>
  <c r="D177" i="4"/>
  <c r="C177" i="4"/>
  <c r="B177" i="4"/>
  <c r="A177" i="4"/>
  <c r="G177" i="4" s="1"/>
  <c r="F176" i="4"/>
  <c r="E176" i="4"/>
  <c r="D176" i="4"/>
  <c r="C176" i="4"/>
  <c r="B176" i="4"/>
  <c r="A176" i="4"/>
  <c r="G176" i="4" s="1"/>
  <c r="F175" i="4"/>
  <c r="E175" i="4"/>
  <c r="D175" i="4"/>
  <c r="C175" i="4"/>
  <c r="B175" i="4"/>
  <c r="A175" i="4"/>
  <c r="G175" i="4" s="1"/>
  <c r="F174" i="4"/>
  <c r="E174" i="4"/>
  <c r="D174" i="4"/>
  <c r="C174" i="4"/>
  <c r="B174" i="4"/>
  <c r="A174" i="4"/>
  <c r="G174" i="4" s="1"/>
  <c r="F173" i="4"/>
  <c r="E173" i="4"/>
  <c r="D173" i="4"/>
  <c r="C173" i="4"/>
  <c r="B173" i="4"/>
  <c r="A173" i="4"/>
  <c r="G173" i="4" s="1"/>
  <c r="F172" i="4"/>
  <c r="E172" i="4"/>
  <c r="D172" i="4"/>
  <c r="C172" i="4"/>
  <c r="B172" i="4"/>
  <c r="A172" i="4"/>
  <c r="G172" i="4" s="1"/>
  <c r="F171" i="4"/>
  <c r="E171" i="4"/>
  <c r="D171" i="4"/>
  <c r="C171" i="4"/>
  <c r="B171" i="4"/>
  <c r="A171" i="4"/>
  <c r="G171" i="4" s="1"/>
  <c r="F170" i="4"/>
  <c r="E170" i="4"/>
  <c r="D170" i="4"/>
  <c r="C170" i="4"/>
  <c r="B170" i="4"/>
  <c r="A170" i="4"/>
  <c r="G170" i="4" s="1"/>
  <c r="F169" i="4"/>
  <c r="E169" i="4"/>
  <c r="D169" i="4"/>
  <c r="C169" i="4"/>
  <c r="B169" i="4"/>
  <c r="A169" i="4"/>
  <c r="G169" i="4" s="1"/>
  <c r="F168" i="4"/>
  <c r="E168" i="4"/>
  <c r="D168" i="4"/>
  <c r="C168" i="4"/>
  <c r="B168" i="4"/>
  <c r="A168" i="4"/>
  <c r="G168" i="4" s="1"/>
  <c r="F167" i="4"/>
  <c r="E167" i="4"/>
  <c r="D167" i="4"/>
  <c r="C167" i="4"/>
  <c r="B167" i="4"/>
  <c r="A167" i="4"/>
  <c r="G167" i="4" s="1"/>
  <c r="F166" i="4"/>
  <c r="E166" i="4"/>
  <c r="D166" i="4"/>
  <c r="C166" i="4"/>
  <c r="B166" i="4"/>
  <c r="A166" i="4"/>
  <c r="G166" i="4" s="1"/>
  <c r="F165" i="4"/>
  <c r="E165" i="4"/>
  <c r="D165" i="4"/>
  <c r="C165" i="4"/>
  <c r="B165" i="4"/>
  <c r="A165" i="4"/>
  <c r="G165" i="4" s="1"/>
  <c r="F164" i="4"/>
  <c r="E164" i="4"/>
  <c r="D164" i="4"/>
  <c r="C164" i="4"/>
  <c r="B164" i="4"/>
  <c r="A164" i="4"/>
  <c r="G164" i="4" s="1"/>
  <c r="F163" i="4"/>
  <c r="E163" i="4"/>
  <c r="D163" i="4"/>
  <c r="C163" i="4"/>
  <c r="B163" i="4"/>
  <c r="A163" i="4"/>
  <c r="G163" i="4" s="1"/>
  <c r="F162" i="4"/>
  <c r="E162" i="4"/>
  <c r="D162" i="4"/>
  <c r="C162" i="4"/>
  <c r="B162" i="4"/>
  <c r="A162" i="4"/>
  <c r="G162" i="4" s="1"/>
  <c r="F161" i="4"/>
  <c r="E161" i="4"/>
  <c r="D161" i="4"/>
  <c r="C161" i="4"/>
  <c r="B161" i="4"/>
  <c r="A161" i="4"/>
  <c r="G161" i="4" s="1"/>
  <c r="F160" i="4"/>
  <c r="E160" i="4"/>
  <c r="D160" i="4"/>
  <c r="C160" i="4"/>
  <c r="B160" i="4"/>
  <c r="A160" i="4"/>
  <c r="G160" i="4" s="1"/>
  <c r="F159" i="4"/>
  <c r="E159" i="4"/>
  <c r="D159" i="4"/>
  <c r="C159" i="4"/>
  <c r="B159" i="4"/>
  <c r="A159" i="4"/>
  <c r="G159" i="4" s="1"/>
  <c r="F158" i="4"/>
  <c r="E158" i="4"/>
  <c r="D158" i="4"/>
  <c r="C158" i="4"/>
  <c r="B158" i="4"/>
  <c r="A158" i="4"/>
  <c r="G158" i="4" s="1"/>
  <c r="F157" i="4"/>
  <c r="E157" i="4"/>
  <c r="D157" i="4"/>
  <c r="C157" i="4"/>
  <c r="B157" i="4"/>
  <c r="A157" i="4"/>
  <c r="G157" i="4" s="1"/>
  <c r="F156" i="4"/>
  <c r="E156" i="4"/>
  <c r="D156" i="4"/>
  <c r="C156" i="4"/>
  <c r="B156" i="4"/>
  <c r="A156" i="4"/>
  <c r="G156" i="4" s="1"/>
  <c r="F155" i="4"/>
  <c r="E155" i="4"/>
  <c r="D155" i="4"/>
  <c r="C155" i="4"/>
  <c r="B155" i="4"/>
  <c r="A155" i="4"/>
  <c r="G155" i="4" s="1"/>
  <c r="F154" i="4"/>
  <c r="E154" i="4"/>
  <c r="D154" i="4"/>
  <c r="C154" i="4"/>
  <c r="B154" i="4"/>
  <c r="A154" i="4"/>
  <c r="G154" i="4" s="1"/>
  <c r="F153" i="4"/>
  <c r="E153" i="4"/>
  <c r="D153" i="4"/>
  <c r="C153" i="4"/>
  <c r="B153" i="4"/>
  <c r="A153" i="4"/>
  <c r="G153" i="4" s="1"/>
  <c r="F152" i="4"/>
  <c r="E152" i="4"/>
  <c r="D152" i="4"/>
  <c r="C152" i="4"/>
  <c r="B152" i="4"/>
  <c r="A152" i="4"/>
  <c r="G152" i="4" s="1"/>
  <c r="F151" i="4"/>
  <c r="E151" i="4"/>
  <c r="D151" i="4"/>
  <c r="C151" i="4"/>
  <c r="B151" i="4"/>
  <c r="A151" i="4"/>
  <c r="G151" i="4" s="1"/>
  <c r="F150" i="4"/>
  <c r="E150" i="4"/>
  <c r="D150" i="4"/>
  <c r="C150" i="4"/>
  <c r="B150" i="4"/>
  <c r="A150" i="4"/>
  <c r="G150" i="4" s="1"/>
  <c r="F149" i="4"/>
  <c r="E149" i="4"/>
  <c r="D149" i="4"/>
  <c r="C149" i="4"/>
  <c r="B149" i="4"/>
  <c r="A149" i="4"/>
  <c r="G149" i="4" s="1"/>
  <c r="F148" i="4"/>
  <c r="E148" i="4"/>
  <c r="D148" i="4"/>
  <c r="C148" i="4"/>
  <c r="B148" i="4"/>
  <c r="A148" i="4"/>
  <c r="G148" i="4" s="1"/>
  <c r="F147" i="4"/>
  <c r="E147" i="4"/>
  <c r="D147" i="4"/>
  <c r="C147" i="4"/>
  <c r="B147" i="4"/>
  <c r="A147" i="4"/>
  <c r="G147" i="4" s="1"/>
  <c r="F146" i="4"/>
  <c r="E146" i="4"/>
  <c r="D146" i="4"/>
  <c r="C146" i="4"/>
  <c r="B146" i="4"/>
  <c r="A146" i="4"/>
  <c r="G146" i="4" s="1"/>
  <c r="F145" i="4"/>
  <c r="E145" i="4"/>
  <c r="D145" i="4"/>
  <c r="C145" i="4"/>
  <c r="B145" i="4"/>
  <c r="A145" i="4"/>
  <c r="G145" i="4" s="1"/>
  <c r="F144" i="4"/>
  <c r="E144" i="4"/>
  <c r="D144" i="4"/>
  <c r="C144" i="4"/>
  <c r="B144" i="4"/>
  <c r="A144" i="4"/>
  <c r="G144" i="4" s="1"/>
  <c r="F143" i="4"/>
  <c r="E143" i="4"/>
  <c r="D143" i="4"/>
  <c r="C143" i="4"/>
  <c r="B143" i="4"/>
  <c r="A143" i="4"/>
  <c r="G143" i="4" s="1"/>
  <c r="F142" i="4"/>
  <c r="E142" i="4"/>
  <c r="D142" i="4"/>
  <c r="C142" i="4"/>
  <c r="B142" i="4"/>
  <c r="A142" i="4"/>
  <c r="G142" i="4" s="1"/>
  <c r="F141" i="4"/>
  <c r="E141" i="4"/>
  <c r="D141" i="4"/>
  <c r="C141" i="4"/>
  <c r="B141" i="4"/>
  <c r="A141" i="4"/>
  <c r="G141" i="4" s="1"/>
  <c r="F140" i="4"/>
  <c r="E140" i="4"/>
  <c r="D140" i="4"/>
  <c r="C140" i="4"/>
  <c r="B140" i="4"/>
  <c r="A140" i="4"/>
  <c r="G140" i="4" s="1"/>
  <c r="F139" i="4"/>
  <c r="E139" i="4"/>
  <c r="D139" i="4"/>
  <c r="C139" i="4"/>
  <c r="B139" i="4"/>
  <c r="A139" i="4"/>
  <c r="G139" i="4" s="1"/>
  <c r="F138" i="4"/>
  <c r="E138" i="4"/>
  <c r="D138" i="4"/>
  <c r="C138" i="4"/>
  <c r="B138" i="4"/>
  <c r="A138" i="4"/>
  <c r="G138" i="4" s="1"/>
  <c r="F137" i="4"/>
  <c r="E137" i="4"/>
  <c r="D137" i="4"/>
  <c r="C137" i="4"/>
  <c r="B137" i="4"/>
  <c r="A137" i="4"/>
  <c r="G137" i="4" s="1"/>
  <c r="F136" i="4"/>
  <c r="E136" i="4"/>
  <c r="D136" i="4"/>
  <c r="C136" i="4"/>
  <c r="B136" i="4"/>
  <c r="A136" i="4"/>
  <c r="G136" i="4" s="1"/>
  <c r="F135" i="4"/>
  <c r="E135" i="4"/>
  <c r="D135" i="4"/>
  <c r="C135" i="4"/>
  <c r="B135" i="4"/>
  <c r="A135" i="4"/>
  <c r="G135" i="4" s="1"/>
  <c r="F134" i="4"/>
  <c r="E134" i="4"/>
  <c r="D134" i="4"/>
  <c r="C134" i="4"/>
  <c r="B134" i="4"/>
  <c r="A134" i="4"/>
  <c r="G134" i="4" s="1"/>
  <c r="F133" i="4"/>
  <c r="E133" i="4"/>
  <c r="D133" i="4"/>
  <c r="C133" i="4"/>
  <c r="B133" i="4"/>
  <c r="A133" i="4"/>
  <c r="G133" i="4" s="1"/>
  <c r="F132" i="4"/>
  <c r="E132" i="4"/>
  <c r="D132" i="4"/>
  <c r="C132" i="4"/>
  <c r="B132" i="4"/>
  <c r="A132" i="4"/>
  <c r="G132" i="4" s="1"/>
  <c r="F131" i="4"/>
  <c r="E131" i="4"/>
  <c r="D131" i="4"/>
  <c r="C131" i="4"/>
  <c r="B131" i="4"/>
  <c r="A131" i="4"/>
  <c r="G131" i="4" s="1"/>
  <c r="F130" i="4"/>
  <c r="E130" i="4"/>
  <c r="D130" i="4"/>
  <c r="C130" i="4"/>
  <c r="B130" i="4"/>
  <c r="A130" i="4"/>
  <c r="G130" i="4" s="1"/>
  <c r="F129" i="4"/>
  <c r="E129" i="4"/>
  <c r="D129" i="4"/>
  <c r="C129" i="4"/>
  <c r="B129" i="4"/>
  <c r="A129" i="4"/>
  <c r="G129" i="4" s="1"/>
  <c r="F128" i="4"/>
  <c r="E128" i="4"/>
  <c r="D128" i="4"/>
  <c r="C128" i="4"/>
  <c r="B128" i="4"/>
  <c r="A128" i="4"/>
  <c r="G128" i="4" s="1"/>
  <c r="F127" i="4"/>
  <c r="E127" i="4"/>
  <c r="D127" i="4"/>
  <c r="C127" i="4"/>
  <c r="B127" i="4"/>
  <c r="A127" i="4"/>
  <c r="G127" i="4" s="1"/>
  <c r="F126" i="4"/>
  <c r="E126" i="4"/>
  <c r="D126" i="4"/>
  <c r="C126" i="4"/>
  <c r="B126" i="4"/>
  <c r="A126" i="4"/>
  <c r="G126" i="4" s="1"/>
  <c r="F125" i="4"/>
  <c r="E125" i="4"/>
  <c r="D125" i="4"/>
  <c r="C125" i="4"/>
  <c r="B125" i="4"/>
  <c r="A125" i="4"/>
  <c r="G125" i="4" s="1"/>
  <c r="F124" i="4"/>
  <c r="E124" i="4"/>
  <c r="D124" i="4"/>
  <c r="C124" i="4"/>
  <c r="B124" i="4"/>
  <c r="A124" i="4"/>
  <c r="G124" i="4" s="1"/>
  <c r="F123" i="4"/>
  <c r="E123" i="4"/>
  <c r="D123" i="4"/>
  <c r="C123" i="4"/>
  <c r="B123" i="4"/>
  <c r="A123" i="4"/>
  <c r="G123" i="4" s="1"/>
  <c r="F122" i="4"/>
  <c r="E122" i="4"/>
  <c r="D122" i="4"/>
  <c r="C122" i="4"/>
  <c r="B122" i="4"/>
  <c r="A122" i="4"/>
  <c r="G122" i="4" s="1"/>
  <c r="F121" i="4"/>
  <c r="E121" i="4"/>
  <c r="D121" i="4"/>
  <c r="C121" i="4"/>
  <c r="B121" i="4"/>
  <c r="A121" i="4"/>
  <c r="G121" i="4" s="1"/>
  <c r="F120" i="4"/>
  <c r="E120" i="4"/>
  <c r="D120" i="4"/>
  <c r="C120" i="4"/>
  <c r="B120" i="4"/>
  <c r="A120" i="4"/>
  <c r="G120" i="4" s="1"/>
  <c r="F119" i="4"/>
  <c r="E119" i="4"/>
  <c r="D119" i="4"/>
  <c r="C119" i="4"/>
  <c r="B119" i="4"/>
  <c r="A119" i="4"/>
  <c r="G119" i="4" s="1"/>
  <c r="F118" i="4"/>
  <c r="E118" i="4"/>
  <c r="D118" i="4"/>
  <c r="C118" i="4"/>
  <c r="B118" i="4"/>
  <c r="A118" i="4"/>
  <c r="G118" i="4" s="1"/>
  <c r="F117" i="4"/>
  <c r="E117" i="4"/>
  <c r="D117" i="4"/>
  <c r="C117" i="4"/>
  <c r="B117" i="4"/>
  <c r="A117" i="4"/>
  <c r="G117" i="4" s="1"/>
  <c r="F116" i="4"/>
  <c r="E116" i="4"/>
  <c r="D116" i="4"/>
  <c r="C116" i="4"/>
  <c r="B116" i="4"/>
  <c r="A116" i="4"/>
  <c r="G116" i="4" s="1"/>
  <c r="F115" i="4"/>
  <c r="E115" i="4"/>
  <c r="D115" i="4"/>
  <c r="C115" i="4"/>
  <c r="B115" i="4"/>
  <c r="A115" i="4"/>
  <c r="G115" i="4" s="1"/>
  <c r="F114" i="4"/>
  <c r="E114" i="4"/>
  <c r="D114" i="4"/>
  <c r="C114" i="4"/>
  <c r="B114" i="4"/>
  <c r="A114" i="4"/>
  <c r="G114" i="4" s="1"/>
  <c r="F113" i="4"/>
  <c r="E113" i="4"/>
  <c r="D113" i="4"/>
  <c r="C113" i="4"/>
  <c r="B113" i="4"/>
  <c r="A113" i="4"/>
  <c r="G113" i="4" s="1"/>
  <c r="F112" i="4"/>
  <c r="E112" i="4"/>
  <c r="D112" i="4"/>
  <c r="C112" i="4"/>
  <c r="B112" i="4"/>
  <c r="A112" i="4"/>
  <c r="G112" i="4" s="1"/>
  <c r="F111" i="4"/>
  <c r="E111" i="4"/>
  <c r="D111" i="4"/>
  <c r="C111" i="4"/>
  <c r="B111" i="4"/>
  <c r="A111" i="4"/>
  <c r="G111" i="4" s="1"/>
  <c r="F110" i="4"/>
  <c r="E110" i="4"/>
  <c r="D110" i="4"/>
  <c r="C110" i="4"/>
  <c r="B110" i="4"/>
  <c r="A110" i="4"/>
  <c r="G110" i="4" s="1"/>
  <c r="F109" i="4"/>
  <c r="E109" i="4"/>
  <c r="D109" i="4"/>
  <c r="C109" i="4"/>
  <c r="B109" i="4"/>
  <c r="A109" i="4"/>
  <c r="G109" i="4" s="1"/>
  <c r="F108" i="4"/>
  <c r="E108" i="4"/>
  <c r="D108" i="4"/>
  <c r="C108" i="4"/>
  <c r="B108" i="4"/>
  <c r="A108" i="4"/>
  <c r="G108" i="4" s="1"/>
  <c r="F107" i="4"/>
  <c r="E107" i="4"/>
  <c r="D107" i="4"/>
  <c r="C107" i="4"/>
  <c r="B107" i="4"/>
  <c r="A107" i="4"/>
  <c r="G107" i="4" s="1"/>
  <c r="F106" i="4"/>
  <c r="E106" i="4"/>
  <c r="D106" i="4"/>
  <c r="C106" i="4"/>
  <c r="B106" i="4"/>
  <c r="A106" i="4"/>
  <c r="G106" i="4" s="1"/>
  <c r="F105" i="4"/>
  <c r="E105" i="4"/>
  <c r="D105" i="4"/>
  <c r="C105" i="4"/>
  <c r="B105" i="4"/>
  <c r="A105" i="4"/>
  <c r="G105" i="4" s="1"/>
  <c r="F104" i="4"/>
  <c r="E104" i="4"/>
  <c r="D104" i="4"/>
  <c r="C104" i="4"/>
  <c r="B104" i="4"/>
  <c r="A104" i="4"/>
  <c r="G104" i="4" s="1"/>
  <c r="F103" i="4"/>
  <c r="E103" i="4"/>
  <c r="D103" i="4"/>
  <c r="C103" i="4"/>
  <c r="B103" i="4"/>
  <c r="A103" i="4"/>
  <c r="G103" i="4" s="1"/>
  <c r="F102" i="4"/>
  <c r="E102" i="4"/>
  <c r="D102" i="4"/>
  <c r="C102" i="4"/>
  <c r="B102" i="4"/>
  <c r="A102" i="4"/>
  <c r="G102" i="4" s="1"/>
  <c r="F101" i="4"/>
  <c r="E101" i="4"/>
  <c r="D101" i="4"/>
  <c r="C101" i="4"/>
  <c r="B101" i="4"/>
  <c r="A101" i="4"/>
  <c r="G101" i="4" s="1"/>
  <c r="F100" i="4"/>
  <c r="E100" i="4"/>
  <c r="D100" i="4"/>
  <c r="C100" i="4"/>
  <c r="B100" i="4"/>
  <c r="A100" i="4"/>
  <c r="G100" i="4" s="1"/>
  <c r="F99" i="4"/>
  <c r="E99" i="4"/>
  <c r="D99" i="4"/>
  <c r="C99" i="4"/>
  <c r="B99" i="4"/>
  <c r="A99" i="4"/>
  <c r="G99" i="4" s="1"/>
  <c r="F98" i="4"/>
  <c r="E98" i="4"/>
  <c r="D98" i="4"/>
  <c r="C98" i="4"/>
  <c r="B98" i="4"/>
  <c r="A98" i="4"/>
  <c r="G98" i="4" s="1"/>
  <c r="F97" i="4"/>
  <c r="E97" i="4"/>
  <c r="D97" i="4"/>
  <c r="C97" i="4"/>
  <c r="B97" i="4"/>
  <c r="A97" i="4"/>
  <c r="G97" i="4" s="1"/>
  <c r="F96" i="4"/>
  <c r="E96" i="4"/>
  <c r="D96" i="4"/>
  <c r="C96" i="4"/>
  <c r="B96" i="4"/>
  <c r="A96" i="4"/>
  <c r="G96" i="4" s="1"/>
  <c r="F95" i="4"/>
  <c r="E95" i="4"/>
  <c r="D95" i="4"/>
  <c r="C95" i="4"/>
  <c r="B95" i="4"/>
  <c r="A95" i="4"/>
  <c r="G95" i="4" s="1"/>
  <c r="F94" i="4"/>
  <c r="E94" i="4"/>
  <c r="D94" i="4"/>
  <c r="C94" i="4"/>
  <c r="B94" i="4"/>
  <c r="A94" i="4"/>
  <c r="G94" i="4" s="1"/>
  <c r="F93" i="4"/>
  <c r="E93" i="4"/>
  <c r="D93" i="4"/>
  <c r="C93" i="4"/>
  <c r="B93" i="4"/>
  <c r="A93" i="4"/>
  <c r="G93" i="4" s="1"/>
  <c r="F92" i="4"/>
  <c r="E92" i="4"/>
  <c r="D92" i="4"/>
  <c r="C92" i="4"/>
  <c r="B92" i="4"/>
  <c r="A92" i="4"/>
  <c r="G92" i="4" s="1"/>
  <c r="F91" i="4"/>
  <c r="E91" i="4"/>
  <c r="D91" i="4"/>
  <c r="C91" i="4"/>
  <c r="B91" i="4"/>
  <c r="A91" i="4"/>
  <c r="G91" i="4" s="1"/>
  <c r="F90" i="4"/>
  <c r="E90" i="4"/>
  <c r="D90" i="4"/>
  <c r="C90" i="4"/>
  <c r="B90" i="4"/>
  <c r="A90" i="4"/>
  <c r="G90" i="4" s="1"/>
  <c r="F89" i="4"/>
  <c r="E89" i="4"/>
  <c r="D89" i="4"/>
  <c r="C89" i="4"/>
  <c r="B89" i="4"/>
  <c r="A89" i="4"/>
  <c r="G89" i="4" s="1"/>
  <c r="F88" i="4"/>
  <c r="E88" i="4"/>
  <c r="D88" i="4"/>
  <c r="C88" i="4"/>
  <c r="B88" i="4"/>
  <c r="A88" i="4"/>
  <c r="G88" i="4" s="1"/>
  <c r="F87" i="4"/>
  <c r="E87" i="4"/>
  <c r="D87" i="4"/>
  <c r="C87" i="4"/>
  <c r="B87" i="4"/>
  <c r="A87" i="4"/>
  <c r="G87" i="4" s="1"/>
  <c r="F86" i="4"/>
  <c r="E86" i="4"/>
  <c r="D86" i="4"/>
  <c r="C86" i="4"/>
  <c r="B86" i="4"/>
  <c r="A86" i="4"/>
  <c r="G86" i="4" s="1"/>
  <c r="F85" i="4"/>
  <c r="E85" i="4"/>
  <c r="D85" i="4"/>
  <c r="C85" i="4"/>
  <c r="B85" i="4"/>
  <c r="A85" i="4"/>
  <c r="G85" i="4" s="1"/>
  <c r="F84" i="4"/>
  <c r="E84" i="4"/>
  <c r="D84" i="4"/>
  <c r="C84" i="4"/>
  <c r="B84" i="4"/>
  <c r="A84" i="4"/>
  <c r="G84" i="4" s="1"/>
  <c r="F83" i="4"/>
  <c r="E83" i="4"/>
  <c r="D83" i="4"/>
  <c r="C83" i="4"/>
  <c r="B83" i="4"/>
  <c r="A83" i="4"/>
  <c r="G83" i="4" s="1"/>
  <c r="F82" i="4"/>
  <c r="E82" i="4"/>
  <c r="D82" i="4"/>
  <c r="C82" i="4"/>
  <c r="B82" i="4"/>
  <c r="A82" i="4"/>
  <c r="G82" i="4" s="1"/>
  <c r="F81" i="4"/>
  <c r="E81" i="4"/>
  <c r="D81" i="4"/>
  <c r="C81" i="4"/>
  <c r="B81" i="4"/>
  <c r="A81" i="4"/>
  <c r="G81" i="4" s="1"/>
  <c r="F80" i="4"/>
  <c r="E80" i="4"/>
  <c r="D80" i="4"/>
  <c r="C80" i="4"/>
  <c r="B80" i="4"/>
  <c r="A80" i="4"/>
  <c r="G80" i="4" s="1"/>
  <c r="F79" i="4"/>
  <c r="E79" i="4"/>
  <c r="D79" i="4"/>
  <c r="C79" i="4"/>
  <c r="B79" i="4"/>
  <c r="A79" i="4"/>
  <c r="G79" i="4" s="1"/>
  <c r="F78" i="4"/>
  <c r="E78" i="4"/>
  <c r="D78" i="4"/>
  <c r="C78" i="4"/>
  <c r="B78" i="4"/>
  <c r="A78" i="4"/>
  <c r="G78" i="4" s="1"/>
  <c r="F77" i="4"/>
  <c r="E77" i="4"/>
  <c r="D77" i="4"/>
  <c r="C77" i="4"/>
  <c r="B77" i="4"/>
  <c r="A77" i="4"/>
  <c r="G77" i="4" s="1"/>
  <c r="F76" i="4"/>
  <c r="E76" i="4"/>
  <c r="D76" i="4"/>
  <c r="C76" i="4"/>
  <c r="B76" i="4"/>
  <c r="A76" i="4"/>
  <c r="G76" i="4" s="1"/>
  <c r="F75" i="4"/>
  <c r="E75" i="4"/>
  <c r="D75" i="4"/>
  <c r="C75" i="4"/>
  <c r="B75" i="4"/>
  <c r="A75" i="4"/>
  <c r="G75" i="4" s="1"/>
  <c r="F74" i="4"/>
  <c r="E74" i="4"/>
  <c r="D74" i="4"/>
  <c r="C74" i="4"/>
  <c r="B74" i="4"/>
  <c r="A74" i="4"/>
  <c r="G74" i="4" s="1"/>
  <c r="F73" i="4"/>
  <c r="E73" i="4"/>
  <c r="D73" i="4"/>
  <c r="C73" i="4"/>
  <c r="B73" i="4"/>
  <c r="A73" i="4"/>
  <c r="G73" i="4" s="1"/>
  <c r="F72" i="4"/>
  <c r="E72" i="4"/>
  <c r="D72" i="4"/>
  <c r="C72" i="4"/>
  <c r="B72" i="4"/>
  <c r="A72" i="4"/>
  <c r="G72" i="4" s="1"/>
  <c r="F71" i="4"/>
  <c r="E71" i="4"/>
  <c r="D71" i="4"/>
  <c r="C71" i="4"/>
  <c r="B71" i="4"/>
  <c r="A71" i="4"/>
  <c r="G71" i="4" s="1"/>
  <c r="F70" i="4"/>
  <c r="E70" i="4"/>
  <c r="D70" i="4"/>
  <c r="C70" i="4"/>
  <c r="B70" i="4"/>
  <c r="A70" i="4"/>
  <c r="G70" i="4" s="1"/>
  <c r="F69" i="4"/>
  <c r="E69" i="4"/>
  <c r="D69" i="4"/>
  <c r="C69" i="4"/>
  <c r="B69" i="4"/>
  <c r="A69" i="4"/>
  <c r="G69" i="4" s="1"/>
  <c r="F68" i="4"/>
  <c r="E68" i="4"/>
  <c r="D68" i="4"/>
  <c r="C68" i="4"/>
  <c r="B68" i="4"/>
  <c r="A68" i="4"/>
  <c r="G68" i="4" s="1"/>
  <c r="F67" i="4"/>
  <c r="E67" i="4"/>
  <c r="D67" i="4"/>
  <c r="C67" i="4"/>
  <c r="B67" i="4"/>
  <c r="A67" i="4"/>
  <c r="G67" i="4" s="1"/>
  <c r="F66" i="4"/>
  <c r="E66" i="4"/>
  <c r="D66" i="4"/>
  <c r="C66" i="4"/>
  <c r="B66" i="4"/>
  <c r="A66" i="4"/>
  <c r="F65" i="4"/>
  <c r="E65" i="4"/>
  <c r="D65" i="4"/>
  <c r="C65" i="4"/>
  <c r="B65" i="4"/>
  <c r="A65" i="4"/>
  <c r="G65" i="4" s="1"/>
  <c r="F64" i="4"/>
  <c r="E64" i="4"/>
  <c r="D64" i="4"/>
  <c r="C64" i="4"/>
  <c r="B64" i="4"/>
  <c r="A64" i="4"/>
  <c r="G64" i="4" s="1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G61" i="4" s="1"/>
  <c r="F60" i="4"/>
  <c r="E60" i="4"/>
  <c r="D60" i="4"/>
  <c r="C60" i="4"/>
  <c r="B60" i="4"/>
  <c r="A60" i="4"/>
  <c r="G60" i="4" s="1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G57" i="4" s="1"/>
  <c r="A56" i="4"/>
  <c r="A55" i="4"/>
  <c r="A54" i="4"/>
  <c r="A53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A49" i="4"/>
  <c r="A48" i="4"/>
  <c r="A47" i="4"/>
  <c r="F45" i="4"/>
  <c r="E45" i="4"/>
  <c r="D45" i="4"/>
  <c r="C45" i="4"/>
  <c r="B45" i="4"/>
  <c r="A45" i="4"/>
  <c r="A44" i="4"/>
  <c r="F43" i="4"/>
  <c r="E43" i="4"/>
  <c r="D43" i="4"/>
  <c r="C43" i="4"/>
  <c r="B43" i="4"/>
  <c r="A43" i="4"/>
  <c r="A42" i="4"/>
  <c r="F41" i="4"/>
  <c r="E41" i="4"/>
  <c r="D41" i="4"/>
  <c r="C41" i="4"/>
  <c r="B41" i="4"/>
  <c r="A41" i="4"/>
  <c r="A40" i="4"/>
  <c r="F39" i="4"/>
  <c r="E39" i="4"/>
  <c r="D39" i="4"/>
  <c r="C39" i="4"/>
  <c r="B39" i="4"/>
  <c r="A39" i="4"/>
  <c r="A38" i="4"/>
  <c r="F37" i="4"/>
  <c r="E37" i="4"/>
  <c r="D37" i="4"/>
  <c r="C37" i="4"/>
  <c r="B37" i="4"/>
  <c r="A37" i="4"/>
  <c r="A36" i="4"/>
  <c r="A35" i="4"/>
  <c r="A34" i="4"/>
  <c r="A33" i="4"/>
  <c r="F32" i="4"/>
  <c r="E32" i="4"/>
  <c r="D32" i="4"/>
  <c r="C32" i="4"/>
  <c r="B32" i="4"/>
  <c r="A32" i="4"/>
  <c r="A31" i="4"/>
  <c r="A30" i="4"/>
  <c r="F29" i="4"/>
  <c r="E29" i="4"/>
  <c r="D29" i="4"/>
  <c r="C29" i="4"/>
  <c r="B29" i="4"/>
  <c r="A29" i="4"/>
  <c r="A28" i="4"/>
  <c r="F27" i="4"/>
  <c r="E27" i="4"/>
  <c r="D27" i="4"/>
  <c r="C27" i="4"/>
  <c r="B27" i="4"/>
  <c r="A27" i="4"/>
  <c r="A26" i="4"/>
  <c r="A25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A21" i="4"/>
  <c r="A20" i="4"/>
  <c r="A19" i="4"/>
  <c r="F18" i="4"/>
  <c r="B18" i="4"/>
  <c r="A18" i="4"/>
  <c r="A17" i="4"/>
  <c r="A16" i="4"/>
  <c r="A15" i="4"/>
  <c r="A14" i="4"/>
  <c r="A13" i="4"/>
  <c r="A12" i="4"/>
  <c r="A11" i="4"/>
  <c r="A10" i="4"/>
  <c r="A9" i="4"/>
  <c r="A8" i="4"/>
  <c r="E7" i="4"/>
  <c r="D7" i="4"/>
  <c r="C7" i="4"/>
  <c r="A7" i="4"/>
  <c r="F6" i="4"/>
  <c r="B6" i="4"/>
  <c r="A6" i="4"/>
  <c r="F5" i="4"/>
  <c r="A5" i="4"/>
  <c r="F4" i="4"/>
  <c r="E4" i="4"/>
  <c r="D4" i="4"/>
  <c r="C4" i="4"/>
  <c r="B4" i="4"/>
  <c r="A4" i="4"/>
  <c r="F3" i="4"/>
  <c r="E3" i="4"/>
  <c r="D3" i="4"/>
  <c r="C3" i="4"/>
  <c r="B3" i="4"/>
  <c r="A3" i="4"/>
  <c r="C17" i="3"/>
  <c r="H10" i="3"/>
  <c r="F10" i="3"/>
  <c r="E10" i="3" s="1"/>
  <c r="H9" i="3"/>
  <c r="F9" i="3"/>
  <c r="E9" i="3" s="1"/>
  <c r="H8" i="3"/>
  <c r="F8" i="3"/>
  <c r="E8" i="3" s="1"/>
  <c r="H7" i="3"/>
  <c r="F7" i="3"/>
  <c r="E7" i="3"/>
  <c r="H6" i="3"/>
  <c r="F6" i="3"/>
  <c r="E6" i="3" s="1"/>
  <c r="I5" i="3"/>
  <c r="H5" i="3"/>
  <c r="F5" i="3"/>
  <c r="E5" i="3" s="1"/>
  <c r="J4" i="3"/>
  <c r="I4" i="3"/>
  <c r="H4" i="3"/>
  <c r="D4" i="3" s="1"/>
  <c r="F4" i="3"/>
  <c r="E4" i="3" s="1"/>
  <c r="A35" i="2"/>
  <c r="A34" i="2"/>
  <c r="A33" i="2"/>
  <c r="A32" i="2"/>
  <c r="C5" i="2"/>
  <c r="C3" i="5" l="1"/>
  <c r="G4" i="4"/>
  <c r="G32" i="4"/>
  <c r="G29" i="4"/>
  <c r="G37" i="4"/>
  <c r="G41" i="4"/>
  <c r="G45" i="4"/>
  <c r="E13" i="5"/>
  <c r="E23" i="6"/>
  <c r="F23" i="6" s="1"/>
  <c r="G58" i="4"/>
  <c r="G59" i="4"/>
  <c r="G62" i="4"/>
  <c r="G63" i="4"/>
  <c r="G66" i="4"/>
  <c r="G3" i="4"/>
  <c r="G22" i="4"/>
  <c r="G50" i="4"/>
  <c r="G23" i="4"/>
  <c r="G27" i="4"/>
  <c r="G39" i="4"/>
  <c r="G43" i="4"/>
  <c r="G51" i="4"/>
  <c r="G4" i="3"/>
  <c r="C14" i="5"/>
  <c r="C15" i="5"/>
  <c r="C16" i="5"/>
  <c r="E16" i="5" s="1"/>
  <c r="C17" i="5"/>
  <c r="E17" i="5" s="1"/>
  <c r="C18" i="5"/>
  <c r="C4" i="6"/>
  <c r="E4" i="6" s="1"/>
  <c r="C5" i="6"/>
  <c r="E5" i="6" s="1"/>
  <c r="C6" i="6"/>
  <c r="E6" i="6" s="1"/>
  <c r="C7" i="6"/>
  <c r="E7" i="6" s="1"/>
  <c r="C8" i="6"/>
  <c r="E8" i="6" s="1"/>
  <c r="F8" i="6" s="1"/>
  <c r="C24" i="6"/>
  <c r="E24" i="6" s="1"/>
  <c r="C25" i="6"/>
  <c r="E25" i="6" s="1"/>
  <c r="C26" i="6"/>
  <c r="E26" i="6" s="1"/>
  <c r="C27" i="6"/>
  <c r="E27" i="6" s="1"/>
  <c r="E3" i="5"/>
  <c r="C19" i="5"/>
  <c r="C20" i="5"/>
  <c r="C21" i="5"/>
  <c r="E21" i="5" s="1"/>
  <c r="C22" i="5"/>
  <c r="E22" i="5" s="1"/>
  <c r="C23" i="5"/>
  <c r="E23" i="5" s="1"/>
  <c r="C9" i="6"/>
  <c r="E9" i="6" s="1"/>
  <c r="C10" i="6"/>
  <c r="E10" i="6" s="1"/>
  <c r="C11" i="6"/>
  <c r="E11" i="6" s="1"/>
  <c r="C12" i="6"/>
  <c r="E12" i="6" s="1"/>
  <c r="C13" i="6"/>
  <c r="E13" i="6" s="1"/>
  <c r="F13" i="6" s="1"/>
  <c r="C4" i="5"/>
  <c r="C5" i="5"/>
  <c r="C6" i="5"/>
  <c r="C7" i="5"/>
  <c r="E7" i="5" s="1"/>
  <c r="C8" i="5"/>
  <c r="E8" i="5" s="1"/>
  <c r="C24" i="5"/>
  <c r="C25" i="5"/>
  <c r="C26" i="5"/>
  <c r="E26" i="5" s="1"/>
  <c r="C27" i="5"/>
  <c r="E27" i="5" s="1"/>
  <c r="C14" i="6"/>
  <c r="E14" i="6" s="1"/>
  <c r="C15" i="6"/>
  <c r="E15" i="6" s="1"/>
  <c r="C16" i="6"/>
  <c r="E16" i="6" s="1"/>
  <c r="C17" i="6"/>
  <c r="E17" i="6" s="1"/>
  <c r="C18" i="6"/>
  <c r="E18" i="6" s="1"/>
  <c r="F18" i="6" s="1"/>
  <c r="C9" i="5"/>
  <c r="C10" i="5"/>
  <c r="C11" i="5"/>
  <c r="E11" i="5" s="1"/>
  <c r="C12" i="5"/>
  <c r="E12" i="5" s="1"/>
  <c r="C3" i="6"/>
  <c r="E3" i="6" s="1"/>
  <c r="F3" i="6" s="1"/>
  <c r="C19" i="6"/>
  <c r="E19" i="6" s="1"/>
  <c r="C20" i="6"/>
  <c r="E20" i="6" s="1"/>
  <c r="C21" i="6"/>
  <c r="E21" i="6" s="1"/>
  <c r="C22" i="6"/>
  <c r="E22" i="6" s="1"/>
  <c r="D49" i="4" l="1"/>
  <c r="D47" i="4"/>
  <c r="D24" i="4"/>
  <c r="D20" i="4"/>
  <c r="D48" i="4"/>
  <c r="D21" i="4"/>
  <c r="C54" i="4"/>
  <c r="C48" i="4"/>
  <c r="C53" i="4"/>
  <c r="C49" i="4"/>
  <c r="C47" i="4"/>
  <c r="C24" i="4"/>
  <c r="C20" i="4"/>
  <c r="C21" i="4"/>
  <c r="E20" i="5"/>
  <c r="E24" i="4"/>
  <c r="E20" i="4"/>
  <c r="E21" i="4"/>
  <c r="D55" i="4"/>
  <c r="D53" i="4"/>
  <c r="D44" i="4"/>
  <c r="D42" i="4"/>
  <c r="D40" i="4"/>
  <c r="D38" i="4"/>
  <c r="D36" i="4"/>
  <c r="D34" i="4"/>
  <c r="D30" i="4"/>
  <c r="D28" i="4"/>
  <c r="D26" i="4"/>
  <c r="D56" i="4"/>
  <c r="D54" i="4"/>
  <c r="D52" i="4"/>
  <c r="D35" i="4"/>
  <c r="D33" i="4"/>
  <c r="D31" i="4"/>
  <c r="D25" i="4"/>
  <c r="E4" i="5"/>
  <c r="B56" i="4"/>
  <c r="B52" i="4"/>
  <c r="B35" i="4"/>
  <c r="B33" i="4"/>
  <c r="B25" i="4"/>
  <c r="B12" i="4"/>
  <c r="B8" i="4"/>
  <c r="B13" i="4"/>
  <c r="B9" i="4"/>
  <c r="B55" i="4"/>
  <c r="B44" i="4"/>
  <c r="B42" i="4"/>
  <c r="B40" i="4"/>
  <c r="B38" i="4"/>
  <c r="B36" i="4"/>
  <c r="B34" i="4"/>
  <c r="B30" i="4"/>
  <c r="B28" i="4"/>
  <c r="B26" i="4"/>
  <c r="B16" i="4"/>
  <c r="B10" i="4"/>
  <c r="B17" i="4"/>
  <c r="C55" i="4"/>
  <c r="C44" i="4"/>
  <c r="C42" i="4"/>
  <c r="C40" i="4"/>
  <c r="C38" i="4"/>
  <c r="C36" i="4"/>
  <c r="C34" i="4"/>
  <c r="C30" i="4"/>
  <c r="C28" i="4"/>
  <c r="C26" i="4"/>
  <c r="C56" i="4"/>
  <c r="C31" i="4"/>
  <c r="C25" i="4"/>
  <c r="C52" i="4"/>
  <c r="C35" i="4"/>
  <c r="C33" i="4"/>
  <c r="F21" i="4"/>
  <c r="F15" i="4"/>
  <c r="F20" i="4"/>
  <c r="F53" i="4"/>
  <c r="F24" i="4"/>
  <c r="E44" i="4"/>
  <c r="E40" i="4"/>
  <c r="E36" i="4"/>
  <c r="E30" i="4"/>
  <c r="E56" i="4"/>
  <c r="E54" i="4"/>
  <c r="E52" i="4"/>
  <c r="E48" i="4"/>
  <c r="E35" i="4"/>
  <c r="E33" i="4"/>
  <c r="E31" i="4"/>
  <c r="E25" i="4"/>
  <c r="E53" i="4"/>
  <c r="E47" i="4"/>
  <c r="E38" i="4"/>
  <c r="E34" i="4"/>
  <c r="E28" i="4"/>
  <c r="E55" i="4"/>
  <c r="E49" i="4"/>
  <c r="E42" i="4"/>
  <c r="E26" i="4"/>
  <c r="E24" i="5"/>
  <c r="F56" i="4"/>
  <c r="F54" i="4"/>
  <c r="F52" i="4"/>
  <c r="F48" i="4"/>
  <c r="F35" i="4"/>
  <c r="F33" i="4"/>
  <c r="F31" i="4"/>
  <c r="F25" i="4"/>
  <c r="F19" i="4"/>
  <c r="F13" i="4"/>
  <c r="F9" i="4"/>
  <c r="F16" i="4"/>
  <c r="F10" i="4"/>
  <c r="F17" i="4"/>
  <c r="F11" i="4"/>
  <c r="F12" i="4"/>
  <c r="F8" i="4"/>
  <c r="F55" i="4"/>
  <c r="F49" i="4"/>
  <c r="F47" i="4"/>
  <c r="F44" i="4"/>
  <c r="F42" i="4"/>
  <c r="F40" i="4"/>
  <c r="F38" i="4"/>
  <c r="F36" i="4"/>
  <c r="F34" i="4"/>
  <c r="F30" i="4"/>
  <c r="F28" i="4"/>
  <c r="F26" i="4"/>
  <c r="B54" i="4"/>
  <c r="B48" i="4"/>
  <c r="B31" i="4"/>
  <c r="B21" i="4"/>
  <c r="B11" i="4"/>
  <c r="B19" i="4"/>
  <c r="B15" i="4"/>
  <c r="B53" i="4"/>
  <c r="B49" i="4"/>
  <c r="B47" i="4"/>
  <c r="B24" i="4"/>
  <c r="B20" i="4"/>
  <c r="E9" i="5"/>
  <c r="C5" i="4"/>
  <c r="C6" i="4"/>
  <c r="E15" i="5"/>
  <c r="D16" i="4"/>
  <c r="D12" i="4"/>
  <c r="D8" i="4"/>
  <c r="D17" i="4"/>
  <c r="D13" i="4"/>
  <c r="D9" i="4"/>
  <c r="D18" i="4"/>
  <c r="D14" i="4"/>
  <c r="D10" i="4"/>
  <c r="D5" i="4"/>
  <c r="D19" i="4"/>
  <c r="D15" i="4"/>
  <c r="D11" i="4"/>
  <c r="E18" i="5"/>
  <c r="E6" i="4"/>
  <c r="E14" i="5"/>
  <c r="F13" i="5" s="1"/>
  <c r="C9" i="2" s="1"/>
  <c r="D6" i="4"/>
  <c r="E10" i="5"/>
  <c r="C19" i="4"/>
  <c r="C15" i="4"/>
  <c r="C11" i="4"/>
  <c r="C16" i="4"/>
  <c r="C12" i="4"/>
  <c r="C8" i="4"/>
  <c r="C17" i="4"/>
  <c r="C13" i="4"/>
  <c r="C9" i="4"/>
  <c r="C18" i="4"/>
  <c r="C14" i="4"/>
  <c r="C10" i="4"/>
  <c r="E6" i="5"/>
  <c r="B7" i="4"/>
  <c r="E19" i="5"/>
  <c r="E17" i="4"/>
  <c r="E13" i="4"/>
  <c r="E9" i="4"/>
  <c r="E5" i="4"/>
  <c r="E18" i="4"/>
  <c r="E14" i="4"/>
  <c r="E10" i="4"/>
  <c r="E19" i="4"/>
  <c r="E15" i="4"/>
  <c r="E11" i="4"/>
  <c r="E16" i="4"/>
  <c r="E12" i="4"/>
  <c r="E8" i="4"/>
  <c r="E25" i="5"/>
  <c r="F23" i="5" s="1"/>
  <c r="C11" i="2" s="1"/>
  <c r="F14" i="4"/>
  <c r="F7" i="4"/>
  <c r="E5" i="5"/>
  <c r="B14" i="4"/>
  <c r="B5" i="4"/>
  <c r="G54" i="4" l="1"/>
  <c r="G49" i="4"/>
  <c r="G26" i="4"/>
  <c r="G36" i="4"/>
  <c r="G44" i="4"/>
  <c r="G35" i="4"/>
  <c r="G47" i="4"/>
  <c r="G31" i="4"/>
  <c r="G20" i="4"/>
  <c r="G53" i="4"/>
  <c r="G21" i="4"/>
  <c r="G28" i="4"/>
  <c r="G38" i="4"/>
  <c r="G55" i="4"/>
  <c r="G52" i="4"/>
  <c r="G24" i="4"/>
  <c r="G30" i="4"/>
  <c r="G40" i="4"/>
  <c r="G25" i="4"/>
  <c r="G56" i="4"/>
  <c r="G48" i="4"/>
  <c r="G34" i="4"/>
  <c r="G42" i="4"/>
  <c r="G33" i="4"/>
  <c r="G10" i="4"/>
  <c r="G16" i="4"/>
  <c r="G17" i="4"/>
  <c r="G13" i="4"/>
  <c r="F8" i="5"/>
  <c r="C8" i="2" s="1"/>
  <c r="G11" i="4"/>
  <c r="F3" i="5"/>
  <c r="C7" i="2" s="1"/>
  <c r="G6" i="4"/>
  <c r="G9" i="4"/>
  <c r="G12" i="4"/>
  <c r="G19" i="4"/>
  <c r="G5" i="4"/>
  <c r="F18" i="5"/>
  <c r="C10" i="2" s="1"/>
  <c r="G14" i="4"/>
  <c r="G7" i="4"/>
  <c r="G18" i="4"/>
  <c r="G8" i="4"/>
  <c r="G15" i="4"/>
  <c r="C12" i="2" l="1"/>
  <c r="C13" i="2" s="1"/>
  <c r="C15" i="2" s="1"/>
  <c r="K16" i="2" l="1"/>
  <c r="E17" i="2"/>
  <c r="E15" i="2"/>
  <c r="K20" i="2"/>
  <c r="K18" i="2"/>
  <c r="C16" i="2"/>
  <c r="C17" i="2"/>
  <c r="C18" i="2" l="1"/>
  <c r="A25" i="2" s="1"/>
  <c r="C25" i="2" s="1"/>
  <c r="A27" i="2" l="1"/>
  <c r="C27" i="2" s="1"/>
  <c r="A26" i="2"/>
  <c r="C26" i="2" s="1"/>
  <c r="A21" i="2"/>
  <c r="A22" i="2"/>
  <c r="C22" i="2" s="1"/>
  <c r="A23" i="2"/>
  <c r="C23" i="2" s="1"/>
  <c r="A24" i="2"/>
  <c r="C24" i="2" s="1"/>
  <c r="C36" i="2" l="1"/>
  <c r="C32" i="2" s="1"/>
  <c r="A28" i="2"/>
  <c r="C21" i="2"/>
  <c r="C28" i="2" s="1"/>
  <c r="C31" i="2" s="1"/>
  <c r="C34" i="2" l="1"/>
  <c r="C33" i="2"/>
  <c r="A36" i="2"/>
  <c r="C35" i="2"/>
</calcChain>
</file>

<file path=xl/sharedStrings.xml><?xml version="1.0" encoding="utf-8"?>
<sst xmlns="http://schemas.openxmlformats.org/spreadsheetml/2006/main" count="430" uniqueCount="188">
  <si>
    <t>Complexidade das Tarefas</t>
  </si>
  <si>
    <t>Orçamento (EAP do projeto)</t>
  </si>
  <si>
    <t>Analise e Desenho da Solução</t>
  </si>
  <si>
    <t>Desenvolvimento e Testes Automatizados</t>
  </si>
  <si>
    <t>Testes de Qualidade</t>
  </si>
  <si>
    <t>Suporte à Homologação</t>
  </si>
  <si>
    <t>Configuração e Publicação (DevOps)</t>
  </si>
  <si>
    <t>M</t>
  </si>
  <si>
    <t>P</t>
  </si>
  <si>
    <t>PP</t>
  </si>
  <si>
    <t>G</t>
  </si>
  <si>
    <t>Orçamento da Demanda</t>
  </si>
  <si>
    <r>
      <rPr>
        <b/>
        <sz val="10"/>
        <color theme="1"/>
        <rFont val="Arial"/>
        <family val="2"/>
      </rPr>
      <t xml:space="preserve">Nome da Demanda: </t>
    </r>
    <r>
      <rPr>
        <sz val="10"/>
        <color theme="1"/>
        <rFont val="Arial"/>
        <family val="2"/>
      </rPr>
      <t>Monitoramento de Transações</t>
    </r>
  </si>
  <si>
    <t>Tipo de Tarefa</t>
  </si>
  <si>
    <t>Fase da Implementação</t>
  </si>
  <si>
    <t>Horas</t>
  </si>
  <si>
    <t>Dimensionamento</t>
  </si>
  <si>
    <t>Coleta dos Requisitos (Inception) e Estimativa de Orçamento</t>
  </si>
  <si>
    <t>Sub-Total Iniciação</t>
  </si>
  <si>
    <t>UX</t>
  </si>
  <si>
    <t>Experiência do Usuário</t>
  </si>
  <si>
    <t>Planejamento</t>
  </si>
  <si>
    <t>Análise e Desenho da Solução</t>
  </si>
  <si>
    <t>Desenvolvimento</t>
  </si>
  <si>
    <t>Alfa Teste</t>
  </si>
  <si>
    <t>Atendimento</t>
  </si>
  <si>
    <t>Tarefas</t>
  </si>
  <si>
    <t>Configuração de Ambientes e Publicação</t>
  </si>
  <si>
    <t>Conta de Padeiro</t>
  </si>
  <si>
    <t>Sub-Total Implementação</t>
  </si>
  <si>
    <t>Velocity</t>
  </si>
  <si>
    <t>Ajuste Orçamento Técnico</t>
  </si>
  <si>
    <t>123 de projeto</t>
  </si>
  <si>
    <t>x 2 recursos para desenvolver</t>
  </si>
  <si>
    <t>Risco</t>
  </si>
  <si>
    <t>Ajuste no orçamento por conta de riscos</t>
  </si>
  <si>
    <t>Sub-Total Implementação com Ajuste</t>
  </si>
  <si>
    <t>horas para cada desenvedor</t>
  </si>
  <si>
    <t>Capacity</t>
  </si>
  <si>
    <t>Gestão</t>
  </si>
  <si>
    <t>Gestão de Projeto</t>
  </si>
  <si>
    <t>1 dev</t>
  </si>
  <si>
    <t>Implementação</t>
  </si>
  <si>
    <t>Coordenação Técnica</t>
  </si>
  <si>
    <t>Horas Total</t>
  </si>
  <si>
    <t>2 dev</t>
  </si>
  <si>
    <t>Custo Direto Perfil Recurso</t>
  </si>
  <si>
    <t>Valor</t>
  </si>
  <si>
    <t>3 dev</t>
  </si>
  <si>
    <t>Recurso Gestor</t>
  </si>
  <si>
    <t>Recurso Arquiteto</t>
  </si>
  <si>
    <t>Mes1</t>
  </si>
  <si>
    <t>mes2</t>
  </si>
  <si>
    <t>Recurso Coordenador</t>
  </si>
  <si>
    <t xml:space="preserve">Analise </t>
  </si>
  <si>
    <t>Recurso Especificador</t>
  </si>
  <si>
    <t>Recurso Sênior</t>
  </si>
  <si>
    <t>Recurso Pleno</t>
  </si>
  <si>
    <t>Recurso Júnior</t>
  </si>
  <si>
    <t>Custo Direto Total</t>
  </si>
  <si>
    <t>Taxas</t>
  </si>
  <si>
    <t>Preço Construído Base Parâmetros</t>
  </si>
  <si>
    <t>Custo Direto</t>
  </si>
  <si>
    <t>Custo Indireto</t>
  </si>
  <si>
    <t>Comissão Comercial</t>
  </si>
  <si>
    <t>Impostos Descontados</t>
  </si>
  <si>
    <t>Margem de Lucro</t>
  </si>
  <si>
    <t>Preço Final</t>
  </si>
  <si>
    <t>Parâmetros para Orçamento</t>
  </si>
  <si>
    <t>Cluster de Tipo de Projeto:</t>
  </si>
  <si>
    <t>GoLang</t>
  </si>
  <si>
    <t>Comissão Comercial:</t>
  </si>
  <si>
    <t>Margem:</t>
  </si>
  <si>
    <t>Impostos:</t>
  </si>
  <si>
    <t>Custo Indireto:</t>
  </si>
  <si>
    <t>Papeis da Equipe</t>
  </si>
  <si>
    <t>Composição da Equipe</t>
  </si>
  <si>
    <t>Custo Direto Hora Referência</t>
  </si>
  <si>
    <t>Custo Hora Média</t>
  </si>
  <si>
    <t>Custo Indireto Hora Referência</t>
  </si>
  <si>
    <t>Taxa Hora com Impostos e Margem</t>
  </si>
  <si>
    <t>Taxa Hora Média</t>
  </si>
  <si>
    <t>Proporção por Papel</t>
  </si>
  <si>
    <t>Fator de Overhead por Papel</t>
  </si>
  <si>
    <t>Fator de Overhead do Desenvolvimento</t>
  </si>
  <si>
    <t>Gerente de Projeto</t>
  </si>
  <si>
    <t>Líder Técnico</t>
  </si>
  <si>
    <t>Arquiteto</t>
  </si>
  <si>
    <t>Especificador</t>
  </si>
  <si>
    <t>Desenvolvedor Sênior</t>
  </si>
  <si>
    <t>Desenvolvedor Pleno</t>
  </si>
  <si>
    <t>Desenvolvedor Júnior</t>
  </si>
  <si>
    <t>1 pessoa trabalha 40 horas por semana</t>
  </si>
  <si>
    <t>ou 80 horas por sprint (supondo uma sprint de 10 dias) ou uma pessoa trabalha 168 horas por mês</t>
  </si>
  <si>
    <t>Esforço das Tarefas</t>
  </si>
  <si>
    <t>Orçamento</t>
  </si>
  <si>
    <t>Configuração e Publicação</t>
  </si>
  <si>
    <t>Total</t>
  </si>
  <si>
    <t>Referência para Orçamento</t>
  </si>
  <si>
    <t>Atualização:</t>
  </si>
  <si>
    <t>Cluster:</t>
  </si>
  <si>
    <t>Clusters Desenvolvimento Web Ad-Hoc</t>
  </si>
  <si>
    <t>Índice Fórmula</t>
  </si>
  <si>
    <t>T-Shirt Ref.</t>
  </si>
  <si>
    <t>Issue Type</t>
  </si>
  <si>
    <t>T-Shirt Size</t>
  </si>
  <si>
    <t>Esforço</t>
  </si>
  <si>
    <t>Inicial Geral</t>
  </si>
  <si>
    <t>Análise (Análise Desenvolvimento)</t>
  </si>
  <si>
    <t>GG</t>
  </si>
  <si>
    <t>Desenvolvimento (Tarefa de Fábrica)</t>
  </si>
  <si>
    <t>Alfa Teste (Teste (Alfa))</t>
  </si>
  <si>
    <t>Acompanhamento Homologação (Acompanhamento Beta)</t>
  </si>
  <si>
    <t>Publicação (Preparação Produção)</t>
  </si>
  <si>
    <t>Clusters Produtos NG</t>
  </si>
  <si>
    <t>Oi</t>
  </si>
  <si>
    <t>Oi Novo</t>
  </si>
  <si>
    <t>Copel</t>
  </si>
  <si>
    <t>Copel Novo</t>
  </si>
  <si>
    <t>NG Billing</t>
  </si>
  <si>
    <t>NG Billing Novo</t>
  </si>
  <si>
    <t>NG Net</t>
  </si>
  <si>
    <t>NG Net Novo</t>
  </si>
  <si>
    <t>Java / .Net</t>
  </si>
  <si>
    <t>Java / .Net Novo</t>
  </si>
  <si>
    <t>Liferay</t>
  </si>
  <si>
    <t>Liferay Novo</t>
  </si>
  <si>
    <t>Liferay Novo (s/ Retrofit)</t>
  </si>
  <si>
    <t>SalesForce</t>
  </si>
  <si>
    <t>SalesForce Novo (s/ Retrofit)</t>
  </si>
  <si>
    <t>SalesForce Novo 
(s/ Retrofit s/ PADO)</t>
  </si>
  <si>
    <t>Mobile</t>
  </si>
  <si>
    <t>Atualizado por Leandro Saran em 28/05/2019 com Cluster de 22/05/2019</t>
  </si>
  <si>
    <t>No caso de ausência de valores de referência, foi aplicado 62% sobre o valor do tamanho anterior, tendo como referência a escala de Fibonacci</t>
  </si>
  <si>
    <t>WBS</t>
  </si>
  <si>
    <t>1. Projeto: Rede Social ALUMNI</t>
  </si>
  <si>
    <t>1.0 AVALIAÇÃO DE NECESSIDADES</t>
  </si>
  <si>
    <t>1.1 Definição de Requisitos</t>
  </si>
  <si>
    <t>1.1.1 Requisito Funcional</t>
  </si>
  <si>
    <t>1.1.1.1 Login do Usuário</t>
  </si>
  <si>
    <t>1.1.1.1.1.1 Validar Fluxo Feliz</t>
  </si>
  <si>
    <t>1.1.1.1.2 Validar Cenários Alternativos</t>
  </si>
  <si>
    <t>1.1.1.2 Cadastrar Usuário</t>
  </si>
  <si>
    <t>1.1.1.2.1 Tela de Cadastro</t>
  </si>
  <si>
    <t>1.1.1.2.1.1 Validar Fluxo Feliz</t>
  </si>
  <si>
    <t>1.1.1.2.1.2 Validar Cenários Alternativos</t>
  </si>
  <si>
    <t>1.1.1.2.2 Integrar com API Unisantos</t>
  </si>
  <si>
    <t>1.1.1.2.2.1 Validar Fluxo Feliz</t>
  </si>
  <si>
    <t>1.1.1.2.2.2 Validar Cenários Alternativos</t>
  </si>
  <si>
    <t>1.1.2 Requisito Não Funcional</t>
  </si>
  <si>
    <t>1.1.2.1 Garantir Performance De Cadastro</t>
  </si>
  <si>
    <t>1.1.2.2 Garantir Disponibilidade da API Unisantos</t>
  </si>
  <si>
    <t>1.1.2.3 Garantir Estabilidade do Servidor</t>
  </si>
  <si>
    <t>2.0 APLICAÇÃO DAS TECNOLOGIAS</t>
  </si>
  <si>
    <t>2.1 PHP</t>
  </si>
  <si>
    <t>2.1.1 Desenvolver API de Cadastro</t>
  </si>
  <si>
    <t>2.1.2 Desenvolver de API de Login</t>
  </si>
  <si>
    <t>2.1.3 Integrar com sistema Unisantos</t>
  </si>
  <si>
    <t>2.2 Composer</t>
  </si>
  <si>
    <t>2.2.1 Instalar e Configurar o gerenciador de pacotes</t>
  </si>
  <si>
    <t>2.3 Doctrine</t>
  </si>
  <si>
    <t>2.3.1 Instalar e Configurar a ferramenta</t>
  </si>
  <si>
    <t>2.3.2 Desenvolver Entidades Relacionais</t>
  </si>
  <si>
    <t>2.4 React</t>
  </si>
  <si>
    <t>2.4.1Instalar o node (versão LTS mais recente)</t>
  </si>
  <si>
    <t>2.4.2 Instalar o NPM (versão LTS mais recente)</t>
  </si>
  <si>
    <t>2.4.3 Instalar o React (versão LTS mais recente)</t>
  </si>
  <si>
    <t>2.4.3.1 Criar Projeto e Instalar pacotes de desenvolvimento</t>
  </si>
  <si>
    <t>2.5 Symfony</t>
  </si>
  <si>
    <t>2.5.1 Instalar e Configurar a ferramenta</t>
  </si>
  <si>
    <t>2.6 PHPUnit</t>
  </si>
  <si>
    <t>2.6.1 Instalar e Configurar a ferramenta</t>
  </si>
  <si>
    <t>2.7 Selenium</t>
  </si>
  <si>
    <t>2.7.1 Instalar e Configurar a ferramenta</t>
  </si>
  <si>
    <t>2.8 PostgresSQL</t>
  </si>
  <si>
    <t>2.8.1 Instalar e Configurar a ferramenta</t>
  </si>
  <si>
    <t>3.0 ARQUITETURA</t>
  </si>
  <si>
    <t>3.1.1 Desenvolver camada Model</t>
  </si>
  <si>
    <t>3.1.2 Desenvolver camada View</t>
  </si>
  <si>
    <t>3.1.3 Desenvolver camada Controller</t>
  </si>
  <si>
    <t>4.0 ESTRUTURA FÍSICA</t>
  </si>
  <si>
    <t>4.1 Verificar disponibilidade do Servidor</t>
  </si>
  <si>
    <t>4.1.1 Criar repositório do Projeto</t>
  </si>
  <si>
    <t>4.1.2 Configurar CI/CD</t>
  </si>
  <si>
    <t>4.1.3 Configurar o ambiente de deploy</t>
  </si>
  <si>
    <t>4.1.3.1 Configurar o ambiente Local</t>
  </si>
  <si>
    <t>4.1.3.2 Configurar o ambiente Produção</t>
  </si>
  <si>
    <t>3.1 Estruturar Arquitetura Base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</si>
</sst>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6" x14ac:knownFonts="1"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10" xfId="0" applyFont="1" applyBorder="1" applyAlignment="1">
      <alignment vertical="center" wrapText="1"/>
    </xf>
    <xf numFmtId="3" fontId="11" fillId="4" borderId="10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right" vertical="center" wrapText="1"/>
    </xf>
    <xf numFmtId="0" fontId="9" fillId="2" borderId="8" xfId="0" applyFont="1" applyFill="1" applyBorder="1" applyAlignment="1">
      <alignment horizontal="right" vertical="center" wrapText="1"/>
    </xf>
    <xf numFmtId="3" fontId="9" fillId="2" borderId="9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vertical="center" wrapText="1"/>
    </xf>
    <xf numFmtId="3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3" fontId="11" fillId="4" borderId="0" xfId="0" applyNumberFormat="1" applyFont="1" applyFill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11" fillId="3" borderId="12" xfId="0" applyFont="1" applyFill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 wrapText="1"/>
    </xf>
    <xf numFmtId="0" fontId="3" fillId="6" borderId="0" xfId="0" applyFont="1" applyFill="1"/>
    <xf numFmtId="3" fontId="6" fillId="5" borderId="7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right" vertical="center" wrapText="1"/>
    </xf>
    <xf numFmtId="164" fontId="6" fillId="5" borderId="9" xfId="0" applyNumberFormat="1" applyFont="1" applyFill="1" applyBorder="1" applyAlignment="1">
      <alignment horizontal="right" vertical="center" wrapText="1"/>
    </xf>
    <xf numFmtId="10" fontId="10" fillId="0" borderId="4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right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9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2" fillId="4" borderId="3" xfId="0" applyFont="1" applyFill="1" applyBorder="1" applyAlignment="1">
      <alignment horizontal="center" vertical="center" wrapText="1"/>
    </xf>
    <xf numFmtId="10" fontId="12" fillId="4" borderId="3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4" fontId="5" fillId="4" borderId="19" xfId="0" applyNumberFormat="1" applyFont="1" applyFill="1" applyBorder="1" applyAlignment="1">
      <alignment horizontal="center" vertical="center"/>
    </xf>
    <xf numFmtId="164" fontId="5" fillId="4" borderId="19" xfId="0" applyNumberFormat="1" applyFont="1" applyFill="1" applyBorder="1" applyAlignment="1">
      <alignment horizontal="right" vertical="center"/>
    </xf>
    <xf numFmtId="164" fontId="5" fillId="3" borderId="20" xfId="0" applyNumberFormat="1" applyFont="1" applyFill="1" applyBorder="1" applyAlignment="1">
      <alignment horizontal="right" vertical="center"/>
    </xf>
    <xf numFmtId="9" fontId="5" fillId="0" borderId="19" xfId="0" applyNumberFormat="1" applyFont="1" applyBorder="1" applyAlignment="1">
      <alignment horizontal="center" vertical="center"/>
    </xf>
    <xf numFmtId="9" fontId="5" fillId="0" borderId="1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vertical="center" wrapText="1"/>
    </xf>
    <xf numFmtId="4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right" vertical="center"/>
    </xf>
    <xf numFmtId="164" fontId="5" fillId="3" borderId="22" xfId="0" applyNumberFormat="1" applyFont="1" applyFill="1" applyBorder="1" applyAlignment="1">
      <alignment horizontal="right" vertical="center"/>
    </xf>
    <xf numFmtId="9" fontId="5" fillId="0" borderId="0" xfId="0" applyNumberFormat="1" applyFont="1" applyAlignment="1">
      <alignment horizontal="center" vertical="center"/>
    </xf>
    <xf numFmtId="9" fontId="5" fillId="0" borderId="16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4" fontId="5" fillId="4" borderId="24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right" vertical="center"/>
    </xf>
    <xf numFmtId="164" fontId="5" fillId="3" borderId="26" xfId="0" applyNumberFormat="1" applyFont="1" applyFill="1" applyBorder="1" applyAlignment="1">
      <alignment horizontal="right" vertical="center"/>
    </xf>
    <xf numFmtId="9" fontId="5" fillId="0" borderId="24" xfId="0" applyNumberFormat="1" applyFont="1" applyBorder="1" applyAlignment="1">
      <alignment horizontal="center" vertical="center"/>
    </xf>
    <xf numFmtId="9" fontId="5" fillId="0" borderId="25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wrapText="1"/>
    </xf>
    <xf numFmtId="3" fontId="5" fillId="0" borderId="28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29" xfId="0" applyNumberFormat="1" applyFont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right" vertical="center" wrapText="1"/>
    </xf>
    <xf numFmtId="14" fontId="1" fillId="7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right" vertical="center" wrapText="1"/>
    </xf>
    <xf numFmtId="0" fontId="7" fillId="8" borderId="13" xfId="0" applyFont="1" applyFill="1" applyBorder="1" applyAlignment="1">
      <alignment horizontal="left" vertical="center" wrapText="1"/>
    </xf>
    <xf numFmtId="0" fontId="7" fillId="8" borderId="15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center" vertical="center" wrapText="1"/>
    </xf>
    <xf numFmtId="4" fontId="1" fillId="7" borderId="3" xfId="0" applyNumberFormat="1" applyFont="1" applyFill="1" applyBorder="1" applyAlignment="1">
      <alignment horizontal="center" vertical="center" wrapText="1"/>
    </xf>
    <xf numFmtId="3" fontId="12" fillId="9" borderId="3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right" vertical="center" wrapText="1"/>
    </xf>
    <xf numFmtId="14" fontId="12" fillId="10" borderId="3" xfId="0" applyNumberFormat="1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4" fontId="12" fillId="10" borderId="3" xfId="0" applyNumberFormat="1" applyFont="1" applyFill="1" applyBorder="1" applyAlignment="1">
      <alignment horizontal="center" vertical="center" wrapText="1"/>
    </xf>
    <xf numFmtId="4" fontId="12" fillId="10" borderId="13" xfId="0" applyNumberFormat="1" applyFont="1" applyFill="1" applyBorder="1" applyAlignment="1">
      <alignment horizontal="center" vertical="center" wrapText="1"/>
    </xf>
    <xf numFmtId="4" fontId="12" fillId="11" borderId="13" xfId="0" applyNumberFormat="1" applyFont="1" applyFill="1" applyBorder="1" applyAlignment="1">
      <alignment horizontal="center" vertical="center" wrapText="1"/>
    </xf>
    <xf numFmtId="4" fontId="12" fillId="11" borderId="15" xfId="0" applyNumberFormat="1" applyFont="1" applyFill="1" applyBorder="1" applyAlignment="1">
      <alignment horizontal="center" vertical="center" wrapText="1"/>
    </xf>
    <xf numFmtId="4" fontId="12" fillId="11" borderId="3" xfId="0" applyNumberFormat="1" applyFont="1" applyFill="1" applyBorder="1" applyAlignment="1">
      <alignment horizontal="center" vertical="center" wrapText="1"/>
    </xf>
    <xf numFmtId="3" fontId="13" fillId="0" borderId="21" xfId="0" applyNumberFormat="1" applyFont="1" applyBorder="1" applyAlignment="1">
      <alignment horizontal="center" vertical="center"/>
    </xf>
    <xf numFmtId="3" fontId="4" fillId="12" borderId="22" xfId="0" applyNumberFormat="1" applyFont="1" applyFill="1" applyBorder="1" applyAlignment="1">
      <alignment horizontal="center" vertical="center"/>
    </xf>
    <xf numFmtId="3" fontId="13" fillId="0" borderId="18" xfId="0" applyNumberFormat="1" applyFont="1" applyBorder="1" applyAlignment="1">
      <alignment horizontal="center" vertical="center"/>
    </xf>
    <xf numFmtId="3" fontId="4" fillId="12" borderId="20" xfId="0" applyNumberFormat="1" applyFont="1" applyFill="1" applyBorder="1" applyAlignment="1">
      <alignment horizontal="center" vertical="center"/>
    </xf>
    <xf numFmtId="3" fontId="13" fillId="12" borderId="21" xfId="0" applyNumberFormat="1" applyFont="1" applyFill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4" fillId="12" borderId="17" xfId="0" applyNumberFormat="1" applyFont="1" applyFill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12" borderId="16" xfId="0" applyNumberFormat="1" applyFont="1" applyFill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13" fillId="13" borderId="21" xfId="0" applyNumberFormat="1" applyFont="1" applyFill="1" applyBorder="1" applyAlignment="1">
      <alignment horizontal="center"/>
    </xf>
    <xf numFmtId="3" fontId="13" fillId="0" borderId="23" xfId="0" applyNumberFormat="1" applyFont="1" applyBorder="1" applyAlignment="1">
      <alignment horizontal="center" vertical="center"/>
    </xf>
    <xf numFmtId="3" fontId="4" fillId="13" borderId="26" xfId="0" applyNumberFormat="1" applyFont="1" applyFill="1" applyBorder="1" applyAlignment="1">
      <alignment horizontal="center" vertical="center"/>
    </xf>
    <xf numFmtId="3" fontId="14" fillId="13" borderId="23" xfId="0" applyNumberFormat="1" applyFont="1" applyFill="1" applyBorder="1" applyAlignment="1">
      <alignment horizontal="center"/>
    </xf>
    <xf numFmtId="3" fontId="4" fillId="12" borderId="26" xfId="0" applyNumberFormat="1" applyFont="1" applyFill="1" applyBorder="1" applyAlignment="1">
      <alignment horizontal="center" vertical="center"/>
    </xf>
    <xf numFmtId="3" fontId="13" fillId="0" borderId="23" xfId="0" applyNumberFormat="1" applyFont="1" applyBorder="1" applyAlignment="1">
      <alignment horizontal="center"/>
    </xf>
    <xf numFmtId="3" fontId="13" fillId="13" borderId="23" xfId="0" applyNumberFormat="1" applyFont="1" applyFill="1" applyBorder="1" applyAlignment="1">
      <alignment horizontal="center"/>
    </xf>
    <xf numFmtId="3" fontId="4" fillId="12" borderId="25" xfId="0" applyNumberFormat="1" applyFont="1" applyFill="1" applyBorder="1" applyAlignment="1">
      <alignment horizontal="center" vertical="center"/>
    </xf>
    <xf numFmtId="3" fontId="14" fillId="0" borderId="23" xfId="0" applyNumberFormat="1" applyFont="1" applyBorder="1"/>
    <xf numFmtId="3" fontId="4" fillId="0" borderId="23" xfId="0" applyNumberFormat="1" applyFont="1" applyBorder="1" applyAlignment="1">
      <alignment horizontal="center" vertical="center"/>
    </xf>
    <xf numFmtId="3" fontId="14" fillId="12" borderId="21" xfId="0" applyNumberFormat="1" applyFont="1" applyFill="1" applyBorder="1" applyAlignment="1">
      <alignment horizontal="center"/>
    </xf>
    <xf numFmtId="3" fontId="4" fillId="13" borderId="22" xfId="0" applyNumberFormat="1" applyFont="1" applyFill="1" applyBorder="1" applyAlignment="1">
      <alignment horizontal="center" vertical="center"/>
    </xf>
    <xf numFmtId="3" fontId="14" fillId="12" borderId="23" xfId="0" applyNumberFormat="1" applyFont="1" applyFill="1" applyBorder="1" applyAlignment="1">
      <alignment horizontal="center"/>
    </xf>
    <xf numFmtId="3" fontId="13" fillId="12" borderId="23" xfId="0" applyNumberFormat="1" applyFont="1" applyFill="1" applyBorder="1" applyAlignment="1">
      <alignment horizontal="center"/>
    </xf>
    <xf numFmtId="3" fontId="4" fillId="13" borderId="20" xfId="0" applyNumberFormat="1" applyFont="1" applyFill="1" applyBorder="1" applyAlignment="1">
      <alignment horizontal="center" vertical="center"/>
    </xf>
    <xf numFmtId="3" fontId="4" fillId="12" borderId="19" xfId="0" applyNumberFormat="1" applyFont="1" applyFill="1" applyBorder="1" applyAlignment="1">
      <alignment horizontal="center" vertical="center"/>
    </xf>
    <xf numFmtId="3" fontId="4" fillId="12" borderId="0" xfId="0" applyNumberFormat="1" applyFont="1" applyFill="1" applyAlignment="1">
      <alignment horizontal="center" vertical="center"/>
    </xf>
    <xf numFmtId="3" fontId="14" fillId="0" borderId="21" xfId="0" applyNumberFormat="1" applyFont="1" applyBorder="1"/>
    <xf numFmtId="3" fontId="4" fillId="12" borderId="24" xfId="0" applyNumberFormat="1" applyFont="1" applyFill="1" applyBorder="1" applyAlignment="1">
      <alignment horizontal="center" vertical="center"/>
    </xf>
    <xf numFmtId="3" fontId="13" fillId="12" borderId="21" xfId="0" applyNumberFormat="1" applyFont="1" applyFill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3" fontId="13" fillId="12" borderId="23" xfId="0" applyNumberFormat="1" applyFont="1" applyFill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3" fontId="14" fillId="0" borderId="23" xfId="0" applyNumberFormat="1" applyFont="1" applyBorder="1" applyAlignment="1">
      <alignment horizontal="center"/>
    </xf>
    <xf numFmtId="0" fontId="5" fillId="0" borderId="32" xfId="0" applyFont="1" applyBorder="1" applyAlignment="1">
      <alignment wrapText="1"/>
    </xf>
    <xf numFmtId="0" fontId="15" fillId="0" borderId="31" xfId="0" applyFont="1" applyBorder="1"/>
    <xf numFmtId="0" fontId="15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1" fillId="2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164" fontId="5" fillId="0" borderId="17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25" xfId="0" applyFont="1" applyBorder="1"/>
    <xf numFmtId="9" fontId="5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23" xfId="0" applyFont="1" applyBorder="1"/>
    <xf numFmtId="3" fontId="4" fillId="0" borderId="20" xfId="0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26" xfId="0" applyFont="1" applyBorder="1"/>
    <xf numFmtId="0" fontId="4" fillId="8" borderId="13" xfId="0" applyFont="1" applyFill="1" applyBorder="1" applyAlignment="1">
      <alignment horizontal="left" vertical="center" wrapText="1"/>
    </xf>
    <xf numFmtId="3" fontId="4" fillId="8" borderId="13" xfId="0" applyNumberFormat="1" applyFont="1" applyFill="1" applyBorder="1" applyAlignment="1">
      <alignment horizontal="left" vertical="center"/>
    </xf>
    <xf numFmtId="0" fontId="7" fillId="8" borderId="13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12" fillId="11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01"/>
  <sheetViews>
    <sheetView zoomScale="115" zoomScaleNormal="115" workbookViewId="0">
      <pane ySplit="2" topLeftCell="A48" activePane="bottomLeft" state="frozen"/>
      <selection pane="bottomLeft" activeCell="G51" sqref="G51"/>
    </sheetView>
  </sheetViews>
  <sheetFormatPr defaultColWidth="14.42578125" defaultRowHeight="15" customHeight="1" x14ac:dyDescent="0.2"/>
  <cols>
    <col min="1" max="1" width="48.7109375" bestFit="1" customWidth="1"/>
    <col min="2" max="6" width="11.5703125" customWidth="1"/>
  </cols>
  <sheetData>
    <row r="1" spans="1:7" ht="22.5" customHeight="1" x14ac:dyDescent="0.2">
      <c r="A1" s="142" t="s">
        <v>0</v>
      </c>
      <c r="B1" s="143"/>
      <c r="C1" s="143"/>
      <c r="D1" s="143"/>
      <c r="E1" s="143"/>
      <c r="F1" s="143"/>
      <c r="G1" s="1"/>
    </row>
    <row r="2" spans="1:7" ht="82.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"/>
    </row>
    <row r="3" spans="1:7" ht="12.75" x14ac:dyDescent="0.2">
      <c r="A3" t="s">
        <v>134</v>
      </c>
      <c r="B3" s="4"/>
      <c r="C3" s="4"/>
      <c r="D3" s="4"/>
      <c r="E3" s="4"/>
      <c r="F3" s="4"/>
      <c r="G3" s="1"/>
    </row>
    <row r="4" spans="1:7" ht="12.75" x14ac:dyDescent="0.2">
      <c r="A4" t="s">
        <v>135</v>
      </c>
      <c r="B4" s="4"/>
      <c r="C4" s="4"/>
      <c r="D4" s="4"/>
      <c r="E4" s="4"/>
      <c r="F4" s="4"/>
      <c r="G4" s="1"/>
    </row>
    <row r="5" spans="1:7" ht="12.75" x14ac:dyDescent="0.2">
      <c r="A5" t="s">
        <v>136</v>
      </c>
      <c r="B5" s="4"/>
      <c r="C5" s="4"/>
      <c r="D5" s="4"/>
      <c r="E5" s="4"/>
      <c r="F5" s="4"/>
      <c r="G5" s="1"/>
    </row>
    <row r="6" spans="1:7" ht="12.75" x14ac:dyDescent="0.2">
      <c r="A6" t="s">
        <v>137</v>
      </c>
      <c r="B6" s="4"/>
      <c r="C6" s="4"/>
      <c r="D6" s="4"/>
      <c r="E6" s="4"/>
      <c r="F6" s="4"/>
      <c r="G6" s="1"/>
    </row>
    <row r="7" spans="1:7" ht="12.75" x14ac:dyDescent="0.2">
      <c r="A7" t="s">
        <v>138</v>
      </c>
      <c r="B7" s="4"/>
      <c r="C7" s="4"/>
      <c r="D7" s="4"/>
      <c r="E7" s="4"/>
      <c r="F7" s="4"/>
      <c r="G7" s="1"/>
    </row>
    <row r="8" spans="1:7" ht="12.75" x14ac:dyDescent="0.2">
      <c r="A8" t="s">
        <v>139</v>
      </c>
      <c r="B8" s="4"/>
      <c r="C8" s="4"/>
      <c r="D8" s="4"/>
      <c r="E8" s="4"/>
      <c r="F8" s="4"/>
      <c r="G8" s="1"/>
    </row>
    <row r="9" spans="1:7" ht="12.75" x14ac:dyDescent="0.2">
      <c r="A9" t="s">
        <v>140</v>
      </c>
      <c r="B9" s="4" t="s">
        <v>8</v>
      </c>
      <c r="C9" s="4" t="s">
        <v>8</v>
      </c>
      <c r="D9" s="4" t="s">
        <v>8</v>
      </c>
      <c r="E9" s="4" t="s">
        <v>8</v>
      </c>
      <c r="F9" s="4" t="s">
        <v>8</v>
      </c>
      <c r="G9" s="1"/>
    </row>
    <row r="10" spans="1:7" ht="12.75" x14ac:dyDescent="0.2">
      <c r="A10" t="s">
        <v>141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1"/>
    </row>
    <row r="11" spans="1:7" ht="12.75" x14ac:dyDescent="0.2">
      <c r="A11" t="s">
        <v>142</v>
      </c>
      <c r="B11" s="4"/>
      <c r="C11" s="4"/>
      <c r="D11" s="4"/>
      <c r="E11" s="4"/>
      <c r="F11" s="4"/>
      <c r="G11" s="1"/>
    </row>
    <row r="12" spans="1:7" ht="12.75" x14ac:dyDescent="0.2">
      <c r="A12" t="s">
        <v>143</v>
      </c>
      <c r="B12" s="4" t="s">
        <v>7</v>
      </c>
      <c r="C12" s="4" t="s">
        <v>8</v>
      </c>
      <c r="D12" s="4" t="s">
        <v>8</v>
      </c>
      <c r="E12" s="4" t="s">
        <v>8</v>
      </c>
      <c r="F12" s="4" t="s">
        <v>8</v>
      </c>
      <c r="G12" s="1"/>
    </row>
    <row r="13" spans="1:7" ht="12.75" x14ac:dyDescent="0.2">
      <c r="A13" t="s">
        <v>144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1"/>
    </row>
    <row r="14" spans="1:7" ht="12.75" x14ac:dyDescent="0.2">
      <c r="A14" t="s">
        <v>145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8</v>
      </c>
      <c r="G14" s="1"/>
    </row>
    <row r="15" spans="1:7" ht="12.75" x14ac:dyDescent="0.2">
      <c r="A15" t="s">
        <v>146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8</v>
      </c>
      <c r="G15" s="1"/>
    </row>
    <row r="16" spans="1:7" ht="12.75" x14ac:dyDescent="0.2">
      <c r="A16" t="s">
        <v>147</v>
      </c>
      <c r="B16" s="4" t="s">
        <v>8</v>
      </c>
      <c r="C16" s="4" t="s">
        <v>8</v>
      </c>
      <c r="D16" s="4" t="s">
        <v>8</v>
      </c>
      <c r="E16" s="4" t="s">
        <v>8</v>
      </c>
      <c r="F16" s="4" t="s">
        <v>8</v>
      </c>
      <c r="G16" s="1"/>
    </row>
    <row r="17" spans="1:7" ht="12.75" x14ac:dyDescent="0.2">
      <c r="A17" t="s">
        <v>148</v>
      </c>
      <c r="B17" s="4" t="s">
        <v>8</v>
      </c>
      <c r="C17" s="4" t="s">
        <v>8</v>
      </c>
      <c r="D17" s="4" t="s">
        <v>8</v>
      </c>
      <c r="E17" s="4" t="s">
        <v>8</v>
      </c>
      <c r="F17" s="4" t="s">
        <v>8</v>
      </c>
      <c r="G17" s="1"/>
    </row>
    <row r="18" spans="1:7" ht="12.75" x14ac:dyDescent="0.2">
      <c r="A18" t="s">
        <v>149</v>
      </c>
      <c r="B18" s="4"/>
      <c r="C18" s="4"/>
      <c r="D18" s="4"/>
      <c r="E18" s="4"/>
      <c r="F18" s="4"/>
      <c r="G18" s="1"/>
    </row>
    <row r="19" spans="1:7" ht="12.75" x14ac:dyDescent="0.2">
      <c r="A19" t="s">
        <v>150</v>
      </c>
      <c r="B19" s="141" t="s">
        <v>8</v>
      </c>
      <c r="C19" s="4" t="s">
        <v>8</v>
      </c>
      <c r="D19" s="4" t="s">
        <v>8</v>
      </c>
      <c r="E19" s="4" t="s">
        <v>8</v>
      </c>
      <c r="F19" s="4" t="s">
        <v>8</v>
      </c>
      <c r="G19" s="1"/>
    </row>
    <row r="20" spans="1:7" ht="12.75" x14ac:dyDescent="0.2">
      <c r="A20" t="s">
        <v>151</v>
      </c>
      <c r="B20" s="4" t="s">
        <v>8</v>
      </c>
      <c r="C20" s="4" t="s">
        <v>8</v>
      </c>
      <c r="D20" s="4" t="s">
        <v>8</v>
      </c>
      <c r="E20" s="4" t="s">
        <v>8</v>
      </c>
      <c r="F20" s="4" t="s">
        <v>8</v>
      </c>
      <c r="G20" s="1"/>
    </row>
    <row r="21" spans="1:7" ht="12.75" x14ac:dyDescent="0.2">
      <c r="A21" t="s">
        <v>152</v>
      </c>
      <c r="B21" s="4" t="s">
        <v>8</v>
      </c>
      <c r="C21" s="4" t="s">
        <v>8</v>
      </c>
      <c r="D21" s="4" t="s">
        <v>8</v>
      </c>
      <c r="E21" s="4" t="s">
        <v>8</v>
      </c>
      <c r="F21" s="4" t="s">
        <v>8</v>
      </c>
      <c r="G21" s="1"/>
    </row>
    <row r="22" spans="1:7" ht="15.75" customHeight="1" x14ac:dyDescent="0.2">
      <c r="A22" t="s">
        <v>153</v>
      </c>
      <c r="B22" s="4"/>
      <c r="C22" s="4"/>
      <c r="D22" s="4"/>
      <c r="E22" s="4"/>
      <c r="F22" s="4"/>
      <c r="G22" s="1"/>
    </row>
    <row r="23" spans="1:7" ht="15.75" customHeight="1" x14ac:dyDescent="0.2">
      <c r="A23" t="s">
        <v>154</v>
      </c>
      <c r="B23" s="4"/>
      <c r="C23" s="4"/>
      <c r="D23" s="4"/>
      <c r="E23" s="4"/>
      <c r="F23" s="4"/>
      <c r="G23" s="1"/>
    </row>
    <row r="24" spans="1:7" ht="15.75" customHeight="1" x14ac:dyDescent="0.2">
      <c r="A24" t="s">
        <v>155</v>
      </c>
      <c r="B24" s="4" t="s">
        <v>8</v>
      </c>
      <c r="C24" s="4" t="s">
        <v>8</v>
      </c>
      <c r="D24" s="4" t="s">
        <v>8</v>
      </c>
      <c r="E24" s="4" t="s">
        <v>8</v>
      </c>
      <c r="F24" s="4" t="s">
        <v>8</v>
      </c>
      <c r="G24" s="1"/>
    </row>
    <row r="25" spans="1:7" ht="15.75" customHeight="1" x14ac:dyDescent="0.2">
      <c r="A25" t="s">
        <v>156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1"/>
    </row>
    <row r="26" spans="1:7" ht="15.75" customHeight="1" x14ac:dyDescent="0.2">
      <c r="A26" t="s">
        <v>157</v>
      </c>
      <c r="B26" s="4" t="s">
        <v>8</v>
      </c>
      <c r="C26" s="4" t="s">
        <v>8</v>
      </c>
      <c r="D26" s="4" t="s">
        <v>8</v>
      </c>
      <c r="E26" s="4" t="s">
        <v>8</v>
      </c>
      <c r="F26" s="4" t="s">
        <v>8</v>
      </c>
      <c r="G26" s="1"/>
    </row>
    <row r="27" spans="1:7" ht="15.75" customHeight="1" x14ac:dyDescent="0.2">
      <c r="A27" t="s">
        <v>158</v>
      </c>
      <c r="B27" s="4"/>
      <c r="C27" s="4"/>
      <c r="D27" s="4"/>
      <c r="E27" s="4"/>
      <c r="F27" s="4"/>
      <c r="G27" s="1"/>
    </row>
    <row r="28" spans="1:7" ht="15.75" customHeight="1" x14ac:dyDescent="0.2">
      <c r="A28" t="s">
        <v>159</v>
      </c>
      <c r="B28" s="4" t="s">
        <v>8</v>
      </c>
      <c r="C28" s="4" t="s">
        <v>8</v>
      </c>
      <c r="D28" s="4" t="s">
        <v>8</v>
      </c>
      <c r="E28" s="4" t="s">
        <v>8</v>
      </c>
      <c r="F28" s="4" t="s">
        <v>8</v>
      </c>
      <c r="G28" s="1"/>
    </row>
    <row r="29" spans="1:7" ht="15.75" customHeight="1" x14ac:dyDescent="0.2">
      <c r="A29" t="s">
        <v>160</v>
      </c>
      <c r="B29" s="4"/>
      <c r="C29" s="4"/>
      <c r="D29" s="4"/>
      <c r="E29" s="4"/>
      <c r="F29" s="4"/>
      <c r="G29" s="1"/>
    </row>
    <row r="30" spans="1:7" ht="15.75" customHeight="1" x14ac:dyDescent="0.2">
      <c r="A30" t="s">
        <v>161</v>
      </c>
      <c r="B30" s="4" t="s">
        <v>8</v>
      </c>
      <c r="C30" s="4" t="s">
        <v>8</v>
      </c>
      <c r="D30" s="4" t="s">
        <v>8</v>
      </c>
      <c r="E30" s="4" t="s">
        <v>8</v>
      </c>
      <c r="F30" s="4" t="s">
        <v>8</v>
      </c>
      <c r="G30" s="1"/>
    </row>
    <row r="31" spans="1:7" ht="15.75" customHeight="1" x14ac:dyDescent="0.2">
      <c r="A31" t="s">
        <v>162</v>
      </c>
      <c r="B31" s="4" t="s">
        <v>7</v>
      </c>
      <c r="C31" s="4" t="s">
        <v>8</v>
      </c>
      <c r="D31" s="4" t="s">
        <v>8</v>
      </c>
      <c r="E31" s="4" t="s">
        <v>8</v>
      </c>
      <c r="F31" s="4" t="s">
        <v>8</v>
      </c>
      <c r="G31" s="1"/>
    </row>
    <row r="32" spans="1:7" ht="15.75" customHeight="1" x14ac:dyDescent="0.2">
      <c r="A32" t="s">
        <v>163</v>
      </c>
      <c r="B32" s="4"/>
      <c r="C32" s="4"/>
      <c r="D32" s="4"/>
      <c r="E32" s="4"/>
      <c r="F32" s="4"/>
      <c r="G32" s="1"/>
    </row>
    <row r="33" spans="1:7" ht="15.75" customHeight="1" x14ac:dyDescent="0.2">
      <c r="A33" t="s">
        <v>164</v>
      </c>
      <c r="B33" s="4" t="s">
        <v>8</v>
      </c>
      <c r="C33" s="4" t="s">
        <v>8</v>
      </c>
      <c r="D33" s="4" t="s">
        <v>8</v>
      </c>
      <c r="E33" s="4" t="s">
        <v>8</v>
      </c>
      <c r="F33" s="4" t="s">
        <v>8</v>
      </c>
      <c r="G33" s="1"/>
    </row>
    <row r="34" spans="1:7" ht="15.75" customHeight="1" x14ac:dyDescent="0.2">
      <c r="A34" t="s">
        <v>165</v>
      </c>
      <c r="B34" s="4" t="s">
        <v>8</v>
      </c>
      <c r="C34" s="4" t="s">
        <v>8</v>
      </c>
      <c r="D34" s="4" t="s">
        <v>8</v>
      </c>
      <c r="E34" s="4" t="s">
        <v>8</v>
      </c>
      <c r="F34" s="4" t="s">
        <v>8</v>
      </c>
      <c r="G34" s="1"/>
    </row>
    <row r="35" spans="1:7" ht="15.75" customHeight="1" x14ac:dyDescent="0.2">
      <c r="A35" t="s">
        <v>166</v>
      </c>
      <c r="B35" s="4" t="s">
        <v>8</v>
      </c>
      <c r="C35" s="4" t="s">
        <v>8</v>
      </c>
      <c r="D35" s="4" t="s">
        <v>8</v>
      </c>
      <c r="E35" s="4" t="s">
        <v>8</v>
      </c>
      <c r="F35" s="4" t="s">
        <v>8</v>
      </c>
      <c r="G35" s="1"/>
    </row>
    <row r="36" spans="1:7" ht="15.75" customHeight="1" x14ac:dyDescent="0.2">
      <c r="A36" t="s">
        <v>167</v>
      </c>
      <c r="B36" s="4" t="s">
        <v>8</v>
      </c>
      <c r="C36" s="4" t="s">
        <v>8</v>
      </c>
      <c r="D36" s="4" t="s">
        <v>8</v>
      </c>
      <c r="E36" s="4" t="s">
        <v>8</v>
      </c>
      <c r="F36" s="4" t="s">
        <v>8</v>
      </c>
      <c r="G36" s="1"/>
    </row>
    <row r="37" spans="1:7" ht="15.75" customHeight="1" x14ac:dyDescent="0.2">
      <c r="A37" t="s">
        <v>168</v>
      </c>
      <c r="B37" s="4"/>
      <c r="C37" s="4"/>
      <c r="D37" s="4"/>
      <c r="E37" s="4"/>
      <c r="F37" s="4"/>
      <c r="G37" s="1"/>
    </row>
    <row r="38" spans="1:7" ht="15.75" customHeight="1" x14ac:dyDescent="0.2">
      <c r="A38" t="s">
        <v>169</v>
      </c>
      <c r="B38" s="4" t="s">
        <v>8</v>
      </c>
      <c r="C38" s="4" t="s">
        <v>8</v>
      </c>
      <c r="D38" s="4" t="s">
        <v>8</v>
      </c>
      <c r="E38" s="4" t="s">
        <v>8</v>
      </c>
      <c r="F38" s="4" t="s">
        <v>8</v>
      </c>
      <c r="G38" s="1"/>
    </row>
    <row r="39" spans="1:7" ht="15.75" customHeight="1" x14ac:dyDescent="0.2">
      <c r="A39" t="s">
        <v>170</v>
      </c>
      <c r="B39" s="4"/>
      <c r="C39" s="4"/>
      <c r="D39" s="4"/>
      <c r="E39" s="4"/>
      <c r="F39" s="4"/>
      <c r="G39" s="1"/>
    </row>
    <row r="40" spans="1:7" ht="15.75" customHeight="1" x14ac:dyDescent="0.2">
      <c r="A40" t="s">
        <v>171</v>
      </c>
      <c r="B40" s="4" t="s">
        <v>8</v>
      </c>
      <c r="C40" s="4" t="s">
        <v>8</v>
      </c>
      <c r="D40" s="4" t="s">
        <v>8</v>
      </c>
      <c r="E40" s="4" t="s">
        <v>8</v>
      </c>
      <c r="F40" s="4" t="s">
        <v>8</v>
      </c>
      <c r="G40" s="1"/>
    </row>
    <row r="41" spans="1:7" ht="15.75" customHeight="1" x14ac:dyDescent="0.2">
      <c r="A41" t="s">
        <v>172</v>
      </c>
      <c r="B41" s="4"/>
      <c r="C41" s="4"/>
      <c r="D41" s="4"/>
      <c r="E41" s="4"/>
      <c r="F41" s="4"/>
      <c r="G41" s="1"/>
    </row>
    <row r="42" spans="1:7" ht="15.75" customHeight="1" x14ac:dyDescent="0.2">
      <c r="A42" t="s">
        <v>173</v>
      </c>
      <c r="B42" s="4" t="s">
        <v>8</v>
      </c>
      <c r="C42" s="4" t="s">
        <v>8</v>
      </c>
      <c r="D42" s="4" t="s">
        <v>8</v>
      </c>
      <c r="E42" s="4" t="s">
        <v>8</v>
      </c>
      <c r="F42" s="4" t="s">
        <v>8</v>
      </c>
      <c r="G42" s="1"/>
    </row>
    <row r="43" spans="1:7" ht="15.75" customHeight="1" x14ac:dyDescent="0.2">
      <c r="A43" t="s">
        <v>174</v>
      </c>
      <c r="B43" s="4"/>
      <c r="C43" s="4"/>
      <c r="D43" s="4"/>
      <c r="E43" s="4"/>
      <c r="F43" s="4"/>
      <c r="G43" s="1"/>
    </row>
    <row r="44" spans="1:7" ht="15.75" customHeight="1" x14ac:dyDescent="0.2">
      <c r="A44" t="s">
        <v>175</v>
      </c>
      <c r="B44" s="4" t="s">
        <v>8</v>
      </c>
      <c r="C44" s="4" t="s">
        <v>8</v>
      </c>
      <c r="D44" s="4" t="s">
        <v>8</v>
      </c>
      <c r="E44" s="4" t="s">
        <v>8</v>
      </c>
      <c r="F44" s="4" t="s">
        <v>8</v>
      </c>
      <c r="G44" s="1"/>
    </row>
    <row r="45" spans="1:7" ht="15.75" customHeight="1" x14ac:dyDescent="0.2">
      <c r="A45" t="s">
        <v>176</v>
      </c>
      <c r="B45" s="4"/>
      <c r="C45" s="4"/>
      <c r="D45" s="4"/>
      <c r="E45" s="4"/>
      <c r="F45" s="4"/>
      <c r="G45" s="1"/>
    </row>
    <row r="46" spans="1:7" ht="15.75" customHeight="1" x14ac:dyDescent="0.2">
      <c r="A46" t="s">
        <v>187</v>
      </c>
      <c r="B46" s="4"/>
      <c r="C46" s="4"/>
      <c r="D46" s="4"/>
      <c r="E46" s="4"/>
      <c r="F46" s="4"/>
      <c r="G46" s="1"/>
    </row>
    <row r="47" spans="1:7" ht="14.25" customHeight="1" x14ac:dyDescent="0.2">
      <c r="A47" t="s">
        <v>177</v>
      </c>
      <c r="B47" s="4" t="s">
        <v>7</v>
      </c>
      <c r="C47" s="4" t="s">
        <v>7</v>
      </c>
      <c r="D47" s="4" t="s">
        <v>8</v>
      </c>
      <c r="E47" s="4" t="s">
        <v>8</v>
      </c>
      <c r="F47" s="4" t="s">
        <v>8</v>
      </c>
      <c r="G47" s="1"/>
    </row>
    <row r="48" spans="1:7" ht="15.75" customHeight="1" x14ac:dyDescent="0.2">
      <c r="A48" t="s">
        <v>178</v>
      </c>
      <c r="B48" s="4" t="s">
        <v>7</v>
      </c>
      <c r="C48" s="4" t="s">
        <v>7</v>
      </c>
      <c r="D48" s="4" t="s">
        <v>8</v>
      </c>
      <c r="E48" s="4" t="s">
        <v>8</v>
      </c>
      <c r="F48" s="4" t="s">
        <v>8</v>
      </c>
      <c r="G48" s="1"/>
    </row>
    <row r="49" spans="1:7" ht="15.75" customHeight="1" x14ac:dyDescent="0.2">
      <c r="A49" t="s">
        <v>179</v>
      </c>
      <c r="B49" s="4" t="s">
        <v>7</v>
      </c>
      <c r="C49" s="4" t="s">
        <v>7</v>
      </c>
      <c r="D49" s="4" t="s">
        <v>8</v>
      </c>
      <c r="E49" s="4" t="s">
        <v>8</v>
      </c>
      <c r="F49" s="4" t="s">
        <v>8</v>
      </c>
      <c r="G49" s="1"/>
    </row>
    <row r="50" spans="1:7" ht="15.75" customHeight="1" x14ac:dyDescent="0.2">
      <c r="A50" t="s">
        <v>180</v>
      </c>
      <c r="B50" s="4"/>
      <c r="C50" s="4"/>
      <c r="D50" s="4"/>
      <c r="E50" s="4"/>
      <c r="F50" s="4"/>
      <c r="G50" s="1"/>
    </row>
    <row r="51" spans="1:7" ht="15.75" customHeight="1" x14ac:dyDescent="0.2">
      <c r="A51" t="s">
        <v>181</v>
      </c>
      <c r="B51" s="4"/>
      <c r="C51" s="4"/>
      <c r="D51" s="4"/>
      <c r="E51" s="4"/>
      <c r="F51" s="4"/>
      <c r="G51" s="1"/>
    </row>
    <row r="52" spans="1:7" ht="15.75" customHeight="1" x14ac:dyDescent="0.2">
      <c r="A52" t="s">
        <v>182</v>
      </c>
      <c r="B52" s="4" t="s">
        <v>8</v>
      </c>
      <c r="C52" s="4" t="s">
        <v>8</v>
      </c>
      <c r="D52" s="4" t="s">
        <v>8</v>
      </c>
      <c r="E52" s="4" t="s">
        <v>8</v>
      </c>
      <c r="F52" s="4" t="s">
        <v>8</v>
      </c>
      <c r="G52" s="1"/>
    </row>
    <row r="53" spans="1:7" ht="15.75" customHeight="1" x14ac:dyDescent="0.2">
      <c r="A53" t="s">
        <v>183</v>
      </c>
      <c r="B53" s="4" t="s">
        <v>7</v>
      </c>
      <c r="C53" s="4" t="s">
        <v>8</v>
      </c>
      <c r="D53" s="4" t="s">
        <v>8</v>
      </c>
      <c r="E53" s="4" t="s">
        <v>8</v>
      </c>
      <c r="F53" s="4" t="s">
        <v>7</v>
      </c>
      <c r="G53" s="1"/>
    </row>
    <row r="54" spans="1:7" ht="15.75" customHeight="1" x14ac:dyDescent="0.2">
      <c r="A54" t="s">
        <v>184</v>
      </c>
      <c r="B54" s="4" t="s">
        <v>7</v>
      </c>
      <c r="C54" s="4" t="s">
        <v>8</v>
      </c>
      <c r="D54" s="4" t="s">
        <v>8</v>
      </c>
      <c r="E54" s="4" t="s">
        <v>8</v>
      </c>
      <c r="F54" s="4" t="s">
        <v>8</v>
      </c>
      <c r="G54" s="4"/>
    </row>
    <row r="55" spans="1:7" ht="15.75" customHeight="1" x14ac:dyDescent="0.2">
      <c r="A55" t="s">
        <v>185</v>
      </c>
      <c r="B55" s="4" t="s">
        <v>8</v>
      </c>
      <c r="C55" s="4" t="s">
        <v>8</v>
      </c>
      <c r="D55" s="4" t="s">
        <v>8</v>
      </c>
      <c r="E55" s="4" t="s">
        <v>8</v>
      </c>
      <c r="F55" s="4" t="s">
        <v>8</v>
      </c>
      <c r="G55" s="1"/>
    </row>
    <row r="56" spans="1:7" ht="15.75" customHeight="1" x14ac:dyDescent="0.2">
      <c r="A56" t="s">
        <v>186</v>
      </c>
      <c r="B56" s="4" t="s">
        <v>8</v>
      </c>
      <c r="C56" s="4" t="s">
        <v>8</v>
      </c>
      <c r="D56" s="4" t="s">
        <v>8</v>
      </c>
      <c r="E56" s="4" t="s">
        <v>8</v>
      </c>
      <c r="F56" s="4" t="s">
        <v>8</v>
      </c>
      <c r="G56" s="1"/>
    </row>
    <row r="57" spans="1:7" ht="15.75" customHeight="1" x14ac:dyDescent="0.2">
      <c r="A57" s="5"/>
      <c r="B57" s="4"/>
      <c r="C57" s="4"/>
      <c r="D57" s="4"/>
      <c r="E57" s="4"/>
      <c r="F57" s="4"/>
      <c r="G57" s="1"/>
    </row>
    <row r="58" spans="1:7" ht="15.75" customHeight="1" x14ac:dyDescent="0.2">
      <c r="A58" s="5"/>
      <c r="B58" s="4"/>
      <c r="C58" s="4"/>
      <c r="D58" s="4"/>
      <c r="E58" s="4"/>
      <c r="F58" s="4"/>
      <c r="G58" s="1"/>
    </row>
    <row r="59" spans="1:7" ht="15.75" customHeight="1" x14ac:dyDescent="0.2">
      <c r="A59" s="5"/>
      <c r="B59" s="4"/>
      <c r="C59" s="4"/>
      <c r="D59" s="4"/>
      <c r="E59" s="4"/>
      <c r="F59" s="4"/>
      <c r="G59" s="1"/>
    </row>
    <row r="60" spans="1:7" ht="15.75" customHeight="1" x14ac:dyDescent="0.2">
      <c r="A60" s="5"/>
      <c r="B60" s="4"/>
      <c r="C60" s="4"/>
      <c r="D60" s="4"/>
      <c r="E60" s="4"/>
      <c r="F60" s="4"/>
      <c r="G60" s="1"/>
    </row>
    <row r="61" spans="1:7" ht="15.75" customHeight="1" x14ac:dyDescent="0.2">
      <c r="A61" s="5"/>
      <c r="B61" s="4"/>
      <c r="C61" s="4"/>
      <c r="D61" s="4"/>
      <c r="E61" s="4"/>
      <c r="F61" s="4"/>
      <c r="G61" s="1"/>
    </row>
    <row r="62" spans="1:7" ht="15.75" customHeight="1" x14ac:dyDescent="0.2">
      <c r="A62" s="5"/>
      <c r="B62" s="4"/>
      <c r="C62" s="4"/>
      <c r="D62" s="4"/>
      <c r="E62" s="4"/>
      <c r="F62" s="4"/>
      <c r="G62" s="1"/>
    </row>
    <row r="63" spans="1:7" ht="15.75" customHeight="1" x14ac:dyDescent="0.2">
      <c r="A63" s="5"/>
      <c r="B63" s="4"/>
      <c r="C63" s="4"/>
      <c r="D63" s="4"/>
      <c r="E63" s="4"/>
      <c r="F63" s="4"/>
      <c r="G63" s="1"/>
    </row>
    <row r="64" spans="1:7" ht="15.75" customHeight="1" x14ac:dyDescent="0.2">
      <c r="A64" s="5"/>
      <c r="B64" s="4"/>
      <c r="C64" s="4"/>
      <c r="D64" s="4"/>
      <c r="E64" s="4"/>
      <c r="F64" s="4"/>
      <c r="G64" s="1"/>
    </row>
    <row r="65" spans="1:7" ht="15.75" customHeight="1" x14ac:dyDescent="0.2">
      <c r="A65" s="5"/>
      <c r="B65" s="4"/>
      <c r="C65" s="4"/>
      <c r="D65" s="4"/>
      <c r="E65" s="4"/>
      <c r="F65" s="4"/>
      <c r="G65" s="1"/>
    </row>
    <row r="66" spans="1:7" ht="15.75" customHeight="1" x14ac:dyDescent="0.2">
      <c r="A66" s="5"/>
      <c r="B66" s="4"/>
      <c r="C66" s="4"/>
      <c r="D66" s="4"/>
      <c r="E66" s="4"/>
      <c r="F66" s="4"/>
      <c r="G66" s="1"/>
    </row>
    <row r="67" spans="1:7" ht="15.75" customHeight="1" x14ac:dyDescent="0.2">
      <c r="A67" s="5"/>
      <c r="B67" s="4"/>
      <c r="C67" s="4"/>
      <c r="D67" s="4"/>
      <c r="E67" s="4"/>
      <c r="F67" s="4"/>
      <c r="G67" s="1"/>
    </row>
    <row r="68" spans="1:7" ht="15.75" customHeight="1" x14ac:dyDescent="0.2">
      <c r="A68" s="5"/>
      <c r="B68" s="4"/>
      <c r="C68" s="4"/>
      <c r="D68" s="4"/>
      <c r="E68" s="4"/>
      <c r="F68" s="4"/>
      <c r="G68" s="1"/>
    </row>
    <row r="69" spans="1:7" ht="15.75" customHeight="1" x14ac:dyDescent="0.2">
      <c r="A69" s="5"/>
      <c r="B69" s="4"/>
      <c r="C69" s="4"/>
      <c r="D69" s="4"/>
      <c r="E69" s="4"/>
      <c r="F69" s="4"/>
      <c r="G69" s="1"/>
    </row>
    <row r="70" spans="1:7" ht="15.75" customHeight="1" x14ac:dyDescent="0.2">
      <c r="A70" s="5"/>
      <c r="B70" s="4"/>
      <c r="C70" s="4"/>
      <c r="D70" s="4"/>
      <c r="E70" s="4"/>
      <c r="F70" s="4"/>
      <c r="G70" s="1"/>
    </row>
    <row r="71" spans="1:7" ht="15.75" customHeight="1" x14ac:dyDescent="0.2">
      <c r="A71" s="5"/>
      <c r="B71" s="4"/>
      <c r="C71" s="4"/>
      <c r="D71" s="4"/>
      <c r="E71" s="4"/>
      <c r="F71" s="4"/>
      <c r="G71" s="1"/>
    </row>
    <row r="72" spans="1:7" ht="15.75" customHeight="1" x14ac:dyDescent="0.2">
      <c r="A72" s="5"/>
      <c r="B72" s="4"/>
      <c r="C72" s="4"/>
      <c r="D72" s="4"/>
      <c r="E72" s="4"/>
      <c r="F72" s="4"/>
      <c r="G72" s="1"/>
    </row>
    <row r="73" spans="1:7" ht="15.75" customHeight="1" x14ac:dyDescent="0.2">
      <c r="A73" s="5"/>
      <c r="B73" s="4"/>
      <c r="C73" s="4"/>
      <c r="D73" s="4"/>
      <c r="E73" s="4"/>
      <c r="F73" s="4"/>
      <c r="G73" s="1"/>
    </row>
    <row r="74" spans="1:7" ht="15.75" customHeight="1" x14ac:dyDescent="0.2">
      <c r="A74" s="5"/>
      <c r="B74" s="4"/>
      <c r="C74" s="4"/>
      <c r="D74" s="4"/>
      <c r="E74" s="4"/>
      <c r="F74" s="4"/>
      <c r="G74" s="1"/>
    </row>
    <row r="75" spans="1:7" ht="15.75" customHeight="1" x14ac:dyDescent="0.2">
      <c r="A75" s="6"/>
      <c r="B75" s="4"/>
      <c r="C75" s="4"/>
      <c r="D75" s="4"/>
      <c r="E75" s="4"/>
      <c r="F75" s="4"/>
      <c r="G75" s="1"/>
    </row>
    <row r="76" spans="1:7" ht="15.75" customHeight="1" x14ac:dyDescent="0.2">
      <c r="A76" s="6"/>
      <c r="B76" s="7"/>
      <c r="C76" s="7"/>
      <c r="D76" s="7"/>
      <c r="E76" s="7"/>
      <c r="F76" s="7"/>
      <c r="G76" s="1"/>
    </row>
    <row r="77" spans="1:7" ht="15.75" customHeight="1" x14ac:dyDescent="0.2">
      <c r="A77" s="6"/>
      <c r="B77" s="7"/>
      <c r="C77" s="7"/>
      <c r="D77" s="7"/>
      <c r="E77" s="7"/>
      <c r="F77" s="7"/>
      <c r="G77" s="1"/>
    </row>
    <row r="78" spans="1:7" ht="15.75" customHeight="1" x14ac:dyDescent="0.2">
      <c r="A78" s="6"/>
      <c r="B78" s="7"/>
      <c r="C78" s="7"/>
      <c r="D78" s="7"/>
      <c r="E78" s="7"/>
      <c r="F78" s="7"/>
      <c r="G78" s="1"/>
    </row>
    <row r="79" spans="1:7" ht="15.75" customHeight="1" x14ac:dyDescent="0.2">
      <c r="A79" s="6"/>
      <c r="B79" s="7"/>
      <c r="C79" s="7"/>
      <c r="D79" s="7"/>
      <c r="E79" s="7"/>
      <c r="F79" s="7"/>
      <c r="G79" s="1"/>
    </row>
    <row r="80" spans="1:7" ht="15.75" customHeight="1" x14ac:dyDescent="0.2">
      <c r="A80" s="6"/>
      <c r="B80" s="7"/>
      <c r="C80" s="7"/>
      <c r="D80" s="7"/>
      <c r="E80" s="7"/>
      <c r="F80" s="7"/>
      <c r="G80" s="1"/>
    </row>
    <row r="81" spans="1:7" ht="15.75" customHeight="1" x14ac:dyDescent="0.2">
      <c r="A81" s="6"/>
      <c r="B81" s="7"/>
      <c r="C81" s="7"/>
      <c r="D81" s="7"/>
      <c r="E81" s="7"/>
      <c r="F81" s="7"/>
      <c r="G81" s="1"/>
    </row>
    <row r="82" spans="1:7" ht="15.75" customHeight="1" x14ac:dyDescent="0.2">
      <c r="A82" s="6"/>
      <c r="B82" s="7"/>
      <c r="C82" s="7"/>
      <c r="D82" s="7"/>
      <c r="E82" s="7"/>
      <c r="F82" s="7"/>
      <c r="G82" s="1"/>
    </row>
    <row r="83" spans="1:7" ht="15.75" customHeight="1" x14ac:dyDescent="0.2">
      <c r="A83" s="6"/>
      <c r="B83" s="7"/>
      <c r="C83" s="7"/>
      <c r="D83" s="7"/>
      <c r="E83" s="7"/>
      <c r="F83" s="7"/>
      <c r="G83" s="1"/>
    </row>
    <row r="84" spans="1:7" ht="15.75" customHeight="1" x14ac:dyDescent="0.2">
      <c r="A84" s="6"/>
      <c r="B84" s="7"/>
      <c r="C84" s="7"/>
      <c r="D84" s="7"/>
      <c r="E84" s="7"/>
      <c r="F84" s="7"/>
      <c r="G84" s="1"/>
    </row>
    <row r="85" spans="1:7" ht="15.75" customHeight="1" x14ac:dyDescent="0.2">
      <c r="A85" s="6"/>
      <c r="B85" s="7"/>
      <c r="C85" s="7"/>
      <c r="D85" s="7"/>
      <c r="E85" s="7"/>
      <c r="F85" s="7"/>
      <c r="G85" s="1"/>
    </row>
    <row r="86" spans="1:7" ht="15.75" customHeight="1" x14ac:dyDescent="0.2">
      <c r="A86" s="6"/>
      <c r="B86" s="7"/>
      <c r="C86" s="7"/>
      <c r="D86" s="7"/>
      <c r="E86" s="7"/>
      <c r="F86" s="7"/>
      <c r="G86" s="1"/>
    </row>
    <row r="87" spans="1:7" ht="15.75" customHeight="1" x14ac:dyDescent="0.2">
      <c r="A87" s="6"/>
      <c r="B87" s="7"/>
      <c r="C87" s="7"/>
      <c r="D87" s="7"/>
      <c r="E87" s="7"/>
      <c r="F87" s="7"/>
      <c r="G87" s="1"/>
    </row>
    <row r="88" spans="1:7" ht="15.75" customHeight="1" x14ac:dyDescent="0.2">
      <c r="A88" s="6"/>
      <c r="B88" s="7"/>
      <c r="C88" s="7"/>
      <c r="D88" s="7"/>
      <c r="E88" s="7"/>
      <c r="F88" s="7"/>
      <c r="G88" s="1"/>
    </row>
    <row r="89" spans="1:7" ht="15.75" customHeight="1" x14ac:dyDescent="0.2">
      <c r="A89" s="6"/>
      <c r="B89" s="7"/>
      <c r="C89" s="7"/>
      <c r="D89" s="7"/>
      <c r="E89" s="7"/>
      <c r="F89" s="7"/>
      <c r="G89" s="1"/>
    </row>
    <row r="90" spans="1:7" ht="15.75" customHeight="1" x14ac:dyDescent="0.2">
      <c r="A90" s="6"/>
      <c r="B90" s="7"/>
      <c r="C90" s="7"/>
      <c r="D90" s="7"/>
      <c r="E90" s="7"/>
      <c r="F90" s="7"/>
      <c r="G90" s="1"/>
    </row>
    <row r="91" spans="1:7" ht="15.75" customHeight="1" x14ac:dyDescent="0.2">
      <c r="A91" s="6"/>
      <c r="B91" s="7"/>
      <c r="C91" s="7"/>
      <c r="D91" s="7"/>
      <c r="E91" s="7"/>
      <c r="F91" s="7"/>
      <c r="G91" s="1"/>
    </row>
    <row r="92" spans="1:7" ht="15.75" customHeight="1" x14ac:dyDescent="0.2">
      <c r="A92" s="6"/>
      <c r="B92" s="7"/>
      <c r="C92" s="7"/>
      <c r="D92" s="7"/>
      <c r="E92" s="7"/>
      <c r="F92" s="7"/>
      <c r="G92" s="1"/>
    </row>
    <row r="93" spans="1:7" ht="15.75" customHeight="1" x14ac:dyDescent="0.2">
      <c r="A93" s="6"/>
      <c r="B93" s="7"/>
      <c r="C93" s="7"/>
      <c r="D93" s="7"/>
      <c r="E93" s="7"/>
      <c r="F93" s="7"/>
      <c r="G93" s="1"/>
    </row>
    <row r="94" spans="1:7" ht="15.75" customHeight="1" x14ac:dyDescent="0.2">
      <c r="A94" s="6"/>
      <c r="B94" s="7"/>
      <c r="C94" s="7"/>
      <c r="D94" s="7"/>
      <c r="E94" s="7"/>
      <c r="F94" s="7"/>
      <c r="G94" s="1"/>
    </row>
    <row r="95" spans="1:7" ht="15.75" customHeight="1" x14ac:dyDescent="0.2">
      <c r="A95" s="6"/>
      <c r="B95" s="7"/>
      <c r="C95" s="7"/>
      <c r="D95" s="7"/>
      <c r="E95" s="7"/>
      <c r="F95" s="7"/>
      <c r="G95" s="1"/>
    </row>
    <row r="96" spans="1:7" ht="15.75" customHeight="1" x14ac:dyDescent="0.2">
      <c r="A96" s="6"/>
      <c r="B96" s="7"/>
      <c r="C96" s="7"/>
      <c r="D96" s="7"/>
      <c r="E96" s="7"/>
      <c r="F96" s="7"/>
      <c r="G96" s="1"/>
    </row>
    <row r="97" spans="1:7" ht="15.75" customHeight="1" x14ac:dyDescent="0.2">
      <c r="A97" s="6"/>
      <c r="B97" s="7"/>
      <c r="C97" s="7"/>
      <c r="D97" s="7"/>
      <c r="E97" s="7"/>
      <c r="F97" s="7"/>
      <c r="G97" s="1"/>
    </row>
    <row r="98" spans="1:7" ht="15.75" customHeight="1" x14ac:dyDescent="0.2">
      <c r="A98" s="6"/>
      <c r="B98" s="7"/>
      <c r="C98" s="7"/>
      <c r="D98" s="7"/>
      <c r="E98" s="7"/>
      <c r="F98" s="7"/>
      <c r="G98" s="1"/>
    </row>
    <row r="99" spans="1:7" ht="15.75" customHeight="1" x14ac:dyDescent="0.2">
      <c r="A99" s="6"/>
      <c r="B99" s="7"/>
      <c r="C99" s="7"/>
      <c r="D99" s="7"/>
      <c r="E99" s="7"/>
      <c r="F99" s="7"/>
      <c r="G99" s="1"/>
    </row>
    <row r="100" spans="1:7" ht="15.75" customHeight="1" x14ac:dyDescent="0.2">
      <c r="A100" s="6"/>
      <c r="B100" s="7"/>
      <c r="C100" s="7"/>
      <c r="D100" s="7"/>
      <c r="E100" s="7"/>
      <c r="F100" s="7"/>
      <c r="G100" s="1"/>
    </row>
    <row r="101" spans="1:7" ht="15.75" customHeight="1" x14ac:dyDescent="0.2">
      <c r="A101" s="6"/>
      <c r="B101" s="7"/>
      <c r="C101" s="7"/>
      <c r="D101" s="7"/>
      <c r="E101" s="7"/>
      <c r="F101" s="7"/>
      <c r="G101" s="1"/>
    </row>
    <row r="102" spans="1:7" ht="15.75" customHeight="1" x14ac:dyDescent="0.2">
      <c r="A102" s="6"/>
      <c r="B102" s="7"/>
      <c r="C102" s="7"/>
      <c r="D102" s="7"/>
      <c r="E102" s="7"/>
      <c r="F102" s="7"/>
      <c r="G102" s="1"/>
    </row>
    <row r="103" spans="1:7" ht="15.75" customHeight="1" x14ac:dyDescent="0.2">
      <c r="A103" s="6"/>
      <c r="B103" s="7"/>
      <c r="C103" s="7"/>
      <c r="D103" s="7"/>
      <c r="E103" s="7"/>
      <c r="F103" s="7"/>
      <c r="G103" s="1"/>
    </row>
    <row r="104" spans="1:7" ht="15.75" customHeight="1" x14ac:dyDescent="0.2">
      <c r="A104" s="6"/>
      <c r="B104" s="7"/>
      <c r="C104" s="7"/>
      <c r="D104" s="7"/>
      <c r="E104" s="7"/>
      <c r="F104" s="7"/>
      <c r="G104" s="1"/>
    </row>
    <row r="105" spans="1:7" ht="15.75" customHeight="1" x14ac:dyDescent="0.2">
      <c r="A105" s="6"/>
      <c r="B105" s="7"/>
      <c r="C105" s="7"/>
      <c r="D105" s="7"/>
      <c r="E105" s="7"/>
      <c r="F105" s="7"/>
      <c r="G105" s="1"/>
    </row>
    <row r="106" spans="1:7" ht="15.75" customHeight="1" x14ac:dyDescent="0.2">
      <c r="A106" s="6"/>
      <c r="B106" s="7"/>
      <c r="C106" s="7"/>
      <c r="D106" s="7"/>
      <c r="E106" s="7"/>
      <c r="F106" s="7"/>
      <c r="G106" s="1"/>
    </row>
    <row r="107" spans="1:7" ht="15.75" customHeight="1" x14ac:dyDescent="0.2">
      <c r="A107" s="6"/>
      <c r="B107" s="7"/>
      <c r="C107" s="7"/>
      <c r="D107" s="7"/>
      <c r="E107" s="7"/>
      <c r="F107" s="7"/>
      <c r="G107" s="1"/>
    </row>
    <row r="108" spans="1:7" ht="15.75" customHeight="1" x14ac:dyDescent="0.2">
      <c r="A108" s="6"/>
      <c r="B108" s="7"/>
      <c r="C108" s="7"/>
      <c r="D108" s="7"/>
      <c r="E108" s="7"/>
      <c r="F108" s="7"/>
      <c r="G108" s="1"/>
    </row>
    <row r="109" spans="1:7" ht="15.75" customHeight="1" x14ac:dyDescent="0.2">
      <c r="A109" s="6"/>
      <c r="B109" s="7"/>
      <c r="C109" s="7"/>
      <c r="D109" s="7"/>
      <c r="E109" s="7"/>
      <c r="F109" s="7"/>
      <c r="G109" s="1"/>
    </row>
    <row r="110" spans="1:7" ht="15.75" customHeight="1" x14ac:dyDescent="0.2">
      <c r="A110" s="6"/>
      <c r="B110" s="7"/>
      <c r="C110" s="7"/>
      <c r="D110" s="7"/>
      <c r="E110" s="7"/>
      <c r="F110" s="7"/>
      <c r="G110" s="1"/>
    </row>
    <row r="111" spans="1:7" ht="15.75" customHeight="1" x14ac:dyDescent="0.2">
      <c r="A111" s="6"/>
      <c r="B111" s="7"/>
      <c r="C111" s="7"/>
      <c r="D111" s="7"/>
      <c r="E111" s="7"/>
      <c r="F111" s="7"/>
      <c r="G111" s="1"/>
    </row>
    <row r="112" spans="1:7" ht="15.75" customHeight="1" x14ac:dyDescent="0.2">
      <c r="A112" s="6"/>
      <c r="B112" s="7"/>
      <c r="C112" s="7"/>
      <c r="D112" s="7"/>
      <c r="E112" s="7"/>
      <c r="F112" s="7"/>
      <c r="G112" s="1"/>
    </row>
    <row r="113" spans="1:7" ht="15.75" customHeight="1" x14ac:dyDescent="0.2">
      <c r="A113" s="6"/>
      <c r="B113" s="7"/>
      <c r="C113" s="7"/>
      <c r="D113" s="7"/>
      <c r="E113" s="7"/>
      <c r="F113" s="7"/>
      <c r="G113" s="1"/>
    </row>
    <row r="114" spans="1:7" ht="15.75" customHeight="1" x14ac:dyDescent="0.2">
      <c r="A114" s="6"/>
      <c r="B114" s="7"/>
      <c r="C114" s="7"/>
      <c r="D114" s="7"/>
      <c r="E114" s="7"/>
      <c r="F114" s="7"/>
      <c r="G114" s="1"/>
    </row>
    <row r="115" spans="1:7" ht="15.75" customHeight="1" x14ac:dyDescent="0.2">
      <c r="A115" s="6"/>
      <c r="B115" s="7"/>
      <c r="C115" s="7"/>
      <c r="D115" s="7"/>
      <c r="E115" s="7"/>
      <c r="F115" s="7"/>
      <c r="G115" s="1"/>
    </row>
    <row r="116" spans="1:7" ht="15.75" customHeight="1" x14ac:dyDescent="0.2">
      <c r="A116" s="6"/>
      <c r="B116" s="7"/>
      <c r="C116" s="7"/>
      <c r="D116" s="7"/>
      <c r="E116" s="7"/>
      <c r="F116" s="7"/>
      <c r="G116" s="1"/>
    </row>
    <row r="117" spans="1:7" ht="15.75" customHeight="1" x14ac:dyDescent="0.2">
      <c r="A117" s="6"/>
      <c r="B117" s="7"/>
      <c r="C117" s="7"/>
      <c r="D117" s="7"/>
      <c r="E117" s="7"/>
      <c r="F117" s="7"/>
      <c r="G117" s="1"/>
    </row>
    <row r="118" spans="1:7" ht="15.75" customHeight="1" x14ac:dyDescent="0.2">
      <c r="A118" s="6"/>
      <c r="B118" s="7"/>
      <c r="C118" s="7"/>
      <c r="D118" s="7"/>
      <c r="E118" s="7"/>
      <c r="F118" s="7"/>
      <c r="G118" s="1"/>
    </row>
    <row r="119" spans="1:7" ht="15.75" customHeight="1" x14ac:dyDescent="0.2">
      <c r="A119" s="6"/>
      <c r="B119" s="7"/>
      <c r="C119" s="7"/>
      <c r="D119" s="7"/>
      <c r="E119" s="7"/>
      <c r="F119" s="7"/>
      <c r="G119" s="1"/>
    </row>
    <row r="120" spans="1:7" ht="15.75" customHeight="1" x14ac:dyDescent="0.2">
      <c r="A120" s="6"/>
      <c r="B120" s="7"/>
      <c r="C120" s="7"/>
      <c r="D120" s="7"/>
      <c r="E120" s="7"/>
      <c r="F120" s="7"/>
      <c r="G120" s="1"/>
    </row>
    <row r="121" spans="1:7" ht="15.75" customHeight="1" x14ac:dyDescent="0.2">
      <c r="A121" s="6"/>
      <c r="B121" s="7"/>
      <c r="C121" s="7"/>
      <c r="D121" s="7"/>
      <c r="E121" s="7"/>
      <c r="F121" s="7"/>
      <c r="G121" s="1"/>
    </row>
    <row r="122" spans="1:7" ht="15.75" customHeight="1" x14ac:dyDescent="0.2">
      <c r="A122" s="6"/>
      <c r="B122" s="7"/>
      <c r="C122" s="7"/>
      <c r="D122" s="7"/>
      <c r="E122" s="7"/>
      <c r="F122" s="7"/>
      <c r="G122" s="1"/>
    </row>
    <row r="123" spans="1:7" ht="15.75" customHeight="1" x14ac:dyDescent="0.2">
      <c r="A123" s="6"/>
      <c r="B123" s="7"/>
      <c r="C123" s="7"/>
      <c r="D123" s="7"/>
      <c r="E123" s="7"/>
      <c r="F123" s="7"/>
      <c r="G123" s="1"/>
    </row>
    <row r="124" spans="1:7" ht="15.75" customHeight="1" x14ac:dyDescent="0.2">
      <c r="A124" s="6"/>
      <c r="B124" s="7"/>
      <c r="C124" s="7"/>
      <c r="D124" s="7"/>
      <c r="E124" s="7"/>
      <c r="F124" s="7"/>
      <c r="G124" s="1"/>
    </row>
    <row r="125" spans="1:7" ht="15.75" customHeight="1" x14ac:dyDescent="0.2">
      <c r="A125" s="6"/>
      <c r="B125" s="7"/>
      <c r="C125" s="7"/>
      <c r="D125" s="7"/>
      <c r="E125" s="7"/>
      <c r="F125" s="7"/>
      <c r="G125" s="1"/>
    </row>
    <row r="126" spans="1:7" ht="15.75" customHeight="1" x14ac:dyDescent="0.2">
      <c r="A126" s="6"/>
      <c r="B126" s="7"/>
      <c r="C126" s="7"/>
      <c r="D126" s="7"/>
      <c r="E126" s="7"/>
      <c r="F126" s="7"/>
      <c r="G126" s="1"/>
    </row>
    <row r="127" spans="1:7" ht="15.75" customHeight="1" x14ac:dyDescent="0.2">
      <c r="A127" s="6"/>
      <c r="B127" s="7"/>
      <c r="C127" s="7"/>
      <c r="D127" s="7"/>
      <c r="E127" s="7"/>
      <c r="F127" s="7"/>
      <c r="G127" s="1"/>
    </row>
    <row r="128" spans="1:7" ht="15.75" customHeight="1" x14ac:dyDescent="0.2">
      <c r="A128" s="6"/>
      <c r="B128" s="7"/>
      <c r="C128" s="7"/>
      <c r="D128" s="7"/>
      <c r="E128" s="7"/>
      <c r="F128" s="7"/>
      <c r="G128" s="1"/>
    </row>
    <row r="129" spans="1:7" ht="15.75" customHeight="1" x14ac:dyDescent="0.2">
      <c r="A129" s="6"/>
      <c r="B129" s="7"/>
      <c r="C129" s="7"/>
      <c r="D129" s="7"/>
      <c r="E129" s="7"/>
      <c r="F129" s="7"/>
      <c r="G129" s="1"/>
    </row>
    <row r="130" spans="1:7" ht="15.75" customHeight="1" x14ac:dyDescent="0.2">
      <c r="A130" s="6"/>
      <c r="B130" s="7"/>
      <c r="C130" s="7"/>
      <c r="D130" s="7"/>
      <c r="E130" s="7"/>
      <c r="F130" s="7"/>
      <c r="G130" s="1"/>
    </row>
    <row r="131" spans="1:7" ht="15.75" customHeight="1" x14ac:dyDescent="0.2">
      <c r="A131" s="6"/>
      <c r="B131" s="7"/>
      <c r="C131" s="7"/>
      <c r="D131" s="7"/>
      <c r="E131" s="7"/>
      <c r="F131" s="7"/>
      <c r="G131" s="1"/>
    </row>
    <row r="132" spans="1:7" ht="15.75" customHeight="1" x14ac:dyDescent="0.2">
      <c r="A132" s="6"/>
      <c r="B132" s="7"/>
      <c r="C132" s="7"/>
      <c r="D132" s="7"/>
      <c r="E132" s="7"/>
      <c r="F132" s="7"/>
      <c r="G132" s="1"/>
    </row>
    <row r="133" spans="1:7" ht="15.75" customHeight="1" x14ac:dyDescent="0.2">
      <c r="A133" s="6"/>
      <c r="B133" s="7"/>
      <c r="C133" s="7"/>
      <c r="D133" s="7"/>
      <c r="E133" s="7"/>
      <c r="F133" s="7"/>
      <c r="G133" s="1"/>
    </row>
    <row r="134" spans="1:7" ht="15.75" customHeight="1" x14ac:dyDescent="0.2">
      <c r="A134" s="6"/>
      <c r="B134" s="7"/>
      <c r="C134" s="7"/>
      <c r="D134" s="7"/>
      <c r="E134" s="7"/>
      <c r="F134" s="7"/>
      <c r="G134" s="1"/>
    </row>
    <row r="135" spans="1:7" ht="15.75" customHeight="1" x14ac:dyDescent="0.2">
      <c r="A135" s="6"/>
      <c r="B135" s="7"/>
      <c r="C135" s="7"/>
      <c r="D135" s="7"/>
      <c r="E135" s="7"/>
      <c r="F135" s="7"/>
      <c r="G135" s="1"/>
    </row>
    <row r="136" spans="1:7" ht="15.75" customHeight="1" x14ac:dyDescent="0.2">
      <c r="A136" s="6"/>
      <c r="B136" s="7"/>
      <c r="C136" s="7"/>
      <c r="D136" s="7"/>
      <c r="E136" s="7"/>
      <c r="F136" s="7"/>
      <c r="G136" s="1"/>
    </row>
    <row r="137" spans="1:7" ht="15.75" customHeight="1" x14ac:dyDescent="0.2">
      <c r="A137" s="6"/>
      <c r="B137" s="7"/>
      <c r="C137" s="7"/>
      <c r="D137" s="7"/>
      <c r="E137" s="7"/>
      <c r="F137" s="7"/>
      <c r="G137" s="1"/>
    </row>
    <row r="138" spans="1:7" ht="15.75" customHeight="1" x14ac:dyDescent="0.2">
      <c r="A138" s="6"/>
      <c r="B138" s="7"/>
      <c r="C138" s="7"/>
      <c r="D138" s="7"/>
      <c r="E138" s="7"/>
      <c r="F138" s="7"/>
      <c r="G138" s="1"/>
    </row>
    <row r="139" spans="1:7" ht="15.75" customHeight="1" x14ac:dyDescent="0.2">
      <c r="A139" s="6"/>
      <c r="B139" s="7"/>
      <c r="C139" s="7"/>
      <c r="D139" s="7"/>
      <c r="E139" s="7"/>
      <c r="F139" s="7"/>
      <c r="G139" s="1"/>
    </row>
    <row r="140" spans="1:7" ht="15.75" customHeight="1" x14ac:dyDescent="0.2">
      <c r="A140" s="6"/>
      <c r="B140" s="7"/>
      <c r="C140" s="7"/>
      <c r="D140" s="7"/>
      <c r="E140" s="7"/>
      <c r="F140" s="7"/>
      <c r="G140" s="1"/>
    </row>
    <row r="141" spans="1:7" ht="15.75" customHeight="1" x14ac:dyDescent="0.2">
      <c r="A141" s="6"/>
      <c r="B141" s="7"/>
      <c r="C141" s="7"/>
      <c r="D141" s="7"/>
      <c r="E141" s="7"/>
      <c r="F141" s="7"/>
      <c r="G141" s="1"/>
    </row>
    <row r="142" spans="1:7" ht="15.75" customHeight="1" x14ac:dyDescent="0.2">
      <c r="A142" s="6"/>
      <c r="B142" s="7"/>
      <c r="C142" s="7"/>
      <c r="D142" s="7"/>
      <c r="E142" s="7"/>
      <c r="F142" s="7"/>
      <c r="G142" s="1"/>
    </row>
    <row r="143" spans="1:7" ht="15.75" customHeight="1" x14ac:dyDescent="0.2">
      <c r="A143" s="6"/>
      <c r="B143" s="7"/>
      <c r="C143" s="7"/>
      <c r="D143" s="7"/>
      <c r="E143" s="7"/>
      <c r="F143" s="7"/>
      <c r="G143" s="1"/>
    </row>
    <row r="144" spans="1:7" ht="15.75" customHeight="1" x14ac:dyDescent="0.2">
      <c r="A144" s="6"/>
      <c r="B144" s="7"/>
      <c r="C144" s="7"/>
      <c r="D144" s="7"/>
      <c r="E144" s="7"/>
      <c r="F144" s="7"/>
      <c r="G144" s="1"/>
    </row>
    <row r="145" spans="1:7" ht="15.75" customHeight="1" x14ac:dyDescent="0.2">
      <c r="A145" s="6"/>
      <c r="B145" s="7"/>
      <c r="C145" s="7"/>
      <c r="D145" s="7"/>
      <c r="E145" s="7"/>
      <c r="F145" s="7"/>
      <c r="G145" s="1"/>
    </row>
    <row r="146" spans="1:7" ht="15.75" customHeight="1" x14ac:dyDescent="0.2">
      <c r="A146" s="6"/>
      <c r="B146" s="7"/>
      <c r="C146" s="7"/>
      <c r="D146" s="7"/>
      <c r="E146" s="7"/>
      <c r="F146" s="7"/>
      <c r="G146" s="1"/>
    </row>
    <row r="147" spans="1:7" ht="15.75" customHeight="1" x14ac:dyDescent="0.2">
      <c r="A147" s="6"/>
      <c r="B147" s="7"/>
      <c r="C147" s="7"/>
      <c r="D147" s="7"/>
      <c r="E147" s="7"/>
      <c r="F147" s="7"/>
      <c r="G147" s="1"/>
    </row>
    <row r="148" spans="1:7" ht="15.75" customHeight="1" x14ac:dyDescent="0.2">
      <c r="A148" s="6"/>
      <c r="B148" s="7"/>
      <c r="C148" s="7"/>
      <c r="D148" s="7"/>
      <c r="E148" s="7"/>
      <c r="F148" s="7"/>
      <c r="G148" s="1"/>
    </row>
    <row r="149" spans="1:7" ht="15.75" customHeight="1" x14ac:dyDescent="0.2">
      <c r="A149" s="6"/>
      <c r="B149" s="7"/>
      <c r="C149" s="7"/>
      <c r="D149" s="7"/>
      <c r="E149" s="7"/>
      <c r="F149" s="7"/>
      <c r="G149" s="1"/>
    </row>
    <row r="150" spans="1:7" ht="15.75" customHeight="1" x14ac:dyDescent="0.2">
      <c r="A150" s="6"/>
      <c r="B150" s="7"/>
      <c r="C150" s="7"/>
      <c r="D150" s="7"/>
      <c r="E150" s="7"/>
      <c r="F150" s="7"/>
      <c r="G150" s="1"/>
    </row>
    <row r="151" spans="1:7" ht="15.75" customHeight="1" x14ac:dyDescent="0.2">
      <c r="A151" s="6"/>
      <c r="B151" s="7"/>
      <c r="C151" s="7"/>
      <c r="D151" s="7"/>
      <c r="E151" s="7"/>
      <c r="F151" s="7"/>
      <c r="G151" s="1"/>
    </row>
    <row r="152" spans="1:7" ht="15.75" customHeight="1" x14ac:dyDescent="0.2">
      <c r="A152" s="6"/>
      <c r="B152" s="7"/>
      <c r="C152" s="7"/>
      <c r="D152" s="7"/>
      <c r="E152" s="7"/>
      <c r="F152" s="7"/>
      <c r="G152" s="1"/>
    </row>
    <row r="153" spans="1:7" ht="15.75" customHeight="1" x14ac:dyDescent="0.2">
      <c r="A153" s="6"/>
      <c r="B153" s="7"/>
      <c r="C153" s="7"/>
      <c r="D153" s="7"/>
      <c r="E153" s="7"/>
      <c r="F153" s="7"/>
      <c r="G153" s="1"/>
    </row>
    <row r="154" spans="1:7" ht="15.75" customHeight="1" x14ac:dyDescent="0.2">
      <c r="A154" s="6"/>
      <c r="B154" s="7"/>
      <c r="C154" s="7"/>
      <c r="D154" s="7"/>
      <c r="E154" s="7"/>
      <c r="F154" s="7"/>
      <c r="G154" s="1"/>
    </row>
    <row r="155" spans="1:7" ht="15.75" customHeight="1" x14ac:dyDescent="0.2">
      <c r="A155" s="6"/>
      <c r="B155" s="7"/>
      <c r="C155" s="7"/>
      <c r="D155" s="7"/>
      <c r="E155" s="7"/>
      <c r="F155" s="7"/>
      <c r="G155" s="1"/>
    </row>
    <row r="156" spans="1:7" ht="15.75" customHeight="1" x14ac:dyDescent="0.2">
      <c r="A156" s="6"/>
      <c r="B156" s="7"/>
      <c r="C156" s="7"/>
      <c r="D156" s="7"/>
      <c r="E156" s="7"/>
      <c r="F156" s="7"/>
      <c r="G156" s="1"/>
    </row>
    <row r="157" spans="1:7" ht="15.75" customHeight="1" x14ac:dyDescent="0.2">
      <c r="A157" s="6"/>
      <c r="B157" s="7"/>
      <c r="C157" s="7"/>
      <c r="D157" s="7"/>
      <c r="E157" s="7"/>
      <c r="F157" s="7"/>
      <c r="G157" s="1"/>
    </row>
    <row r="158" spans="1:7" ht="15.75" customHeight="1" x14ac:dyDescent="0.2">
      <c r="A158" s="6"/>
      <c r="B158" s="7"/>
      <c r="C158" s="7"/>
      <c r="D158" s="7"/>
      <c r="E158" s="7"/>
      <c r="F158" s="7"/>
      <c r="G158" s="1"/>
    </row>
    <row r="159" spans="1:7" ht="15.75" customHeight="1" x14ac:dyDescent="0.2">
      <c r="A159" s="6"/>
      <c r="B159" s="7"/>
      <c r="C159" s="7"/>
      <c r="D159" s="7"/>
      <c r="E159" s="7"/>
      <c r="F159" s="7"/>
      <c r="G159" s="1"/>
    </row>
    <row r="160" spans="1:7" ht="15.75" customHeight="1" x14ac:dyDescent="0.2">
      <c r="A160" s="6"/>
      <c r="B160" s="7"/>
      <c r="C160" s="7"/>
      <c r="D160" s="7"/>
      <c r="E160" s="7"/>
      <c r="F160" s="7"/>
      <c r="G160" s="1"/>
    </row>
    <row r="161" spans="1:7" ht="15.75" customHeight="1" x14ac:dyDescent="0.2">
      <c r="A161" s="6"/>
      <c r="B161" s="7"/>
      <c r="C161" s="7"/>
      <c r="D161" s="7"/>
      <c r="E161" s="7"/>
      <c r="F161" s="7"/>
      <c r="G161" s="1"/>
    </row>
    <row r="162" spans="1:7" ht="15.75" customHeight="1" x14ac:dyDescent="0.2">
      <c r="A162" s="6"/>
      <c r="B162" s="7"/>
      <c r="C162" s="7"/>
      <c r="D162" s="7"/>
      <c r="E162" s="7"/>
      <c r="F162" s="7"/>
      <c r="G162" s="1"/>
    </row>
    <row r="163" spans="1:7" ht="15.75" customHeight="1" x14ac:dyDescent="0.2">
      <c r="A163" s="6"/>
      <c r="B163" s="7"/>
      <c r="C163" s="7"/>
      <c r="D163" s="7"/>
      <c r="E163" s="7"/>
      <c r="F163" s="7"/>
      <c r="G163" s="1"/>
    </row>
    <row r="164" spans="1:7" ht="15.75" customHeight="1" x14ac:dyDescent="0.2">
      <c r="A164" s="6"/>
      <c r="B164" s="7"/>
      <c r="C164" s="7"/>
      <c r="D164" s="7"/>
      <c r="E164" s="7"/>
      <c r="F164" s="7"/>
      <c r="G164" s="1"/>
    </row>
    <row r="165" spans="1:7" ht="15.75" customHeight="1" x14ac:dyDescent="0.2">
      <c r="A165" s="6"/>
      <c r="B165" s="7"/>
      <c r="C165" s="7"/>
      <c r="D165" s="7"/>
      <c r="E165" s="7"/>
      <c r="F165" s="7"/>
      <c r="G165" s="1"/>
    </row>
    <row r="166" spans="1:7" ht="15.75" customHeight="1" x14ac:dyDescent="0.2">
      <c r="A166" s="6"/>
      <c r="B166" s="7"/>
      <c r="C166" s="7"/>
      <c r="D166" s="7"/>
      <c r="E166" s="7"/>
      <c r="F166" s="7"/>
      <c r="G166" s="1"/>
    </row>
    <row r="167" spans="1:7" ht="15.75" customHeight="1" x14ac:dyDescent="0.2">
      <c r="A167" s="6"/>
      <c r="B167" s="7"/>
      <c r="C167" s="7"/>
      <c r="D167" s="7"/>
      <c r="E167" s="7"/>
      <c r="F167" s="7"/>
      <c r="G167" s="1"/>
    </row>
    <row r="168" spans="1:7" ht="15.75" customHeight="1" x14ac:dyDescent="0.2">
      <c r="A168" s="6"/>
      <c r="B168" s="7"/>
      <c r="C168" s="7"/>
      <c r="D168" s="7"/>
      <c r="E168" s="7"/>
      <c r="F168" s="7"/>
      <c r="G168" s="1"/>
    </row>
    <row r="169" spans="1:7" ht="15.75" customHeight="1" x14ac:dyDescent="0.2">
      <c r="A169" s="6"/>
      <c r="B169" s="7"/>
      <c r="C169" s="7"/>
      <c r="D169" s="7"/>
      <c r="E169" s="7"/>
      <c r="F169" s="7"/>
      <c r="G169" s="1"/>
    </row>
    <row r="170" spans="1:7" ht="15.75" customHeight="1" x14ac:dyDescent="0.2">
      <c r="A170" s="6"/>
      <c r="B170" s="7"/>
      <c r="C170" s="7"/>
      <c r="D170" s="7"/>
      <c r="E170" s="7"/>
      <c r="F170" s="7"/>
      <c r="G170" s="1"/>
    </row>
    <row r="171" spans="1:7" ht="15.75" customHeight="1" x14ac:dyDescent="0.2">
      <c r="A171" s="6"/>
      <c r="B171" s="7"/>
      <c r="C171" s="7"/>
      <c r="D171" s="7"/>
      <c r="E171" s="7"/>
      <c r="F171" s="7"/>
      <c r="G171" s="1"/>
    </row>
    <row r="172" spans="1:7" ht="15.75" customHeight="1" x14ac:dyDescent="0.2">
      <c r="A172" s="6"/>
      <c r="B172" s="7"/>
      <c r="C172" s="7"/>
      <c r="D172" s="7"/>
      <c r="E172" s="7"/>
      <c r="F172" s="7"/>
      <c r="G172" s="1"/>
    </row>
    <row r="173" spans="1:7" ht="15.75" customHeight="1" x14ac:dyDescent="0.2">
      <c r="A173" s="6"/>
      <c r="B173" s="7"/>
      <c r="C173" s="7"/>
      <c r="D173" s="7"/>
      <c r="E173" s="7"/>
      <c r="F173" s="7"/>
      <c r="G173" s="1"/>
    </row>
    <row r="174" spans="1:7" ht="15.75" customHeight="1" x14ac:dyDescent="0.2">
      <c r="A174" s="6"/>
      <c r="B174" s="7"/>
      <c r="C174" s="7"/>
      <c r="D174" s="7"/>
      <c r="E174" s="7"/>
      <c r="F174" s="7"/>
      <c r="G174" s="1"/>
    </row>
    <row r="175" spans="1:7" ht="15.75" customHeight="1" x14ac:dyDescent="0.2">
      <c r="A175" s="6"/>
      <c r="B175" s="7"/>
      <c r="C175" s="7"/>
      <c r="D175" s="7"/>
      <c r="E175" s="7"/>
      <c r="F175" s="7"/>
      <c r="G175" s="1"/>
    </row>
    <row r="176" spans="1:7" ht="15.75" customHeight="1" x14ac:dyDescent="0.2">
      <c r="A176" s="6"/>
      <c r="B176" s="7"/>
      <c r="C176" s="7"/>
      <c r="D176" s="7"/>
      <c r="E176" s="7"/>
      <c r="F176" s="7"/>
      <c r="G176" s="1"/>
    </row>
    <row r="177" spans="1:7" ht="15.75" customHeight="1" x14ac:dyDescent="0.2">
      <c r="A177" s="6"/>
      <c r="B177" s="7"/>
      <c r="C177" s="7"/>
      <c r="D177" s="7"/>
      <c r="E177" s="7"/>
      <c r="F177" s="7"/>
      <c r="G177" s="1"/>
    </row>
    <row r="178" spans="1:7" ht="15.75" customHeight="1" x14ac:dyDescent="0.2">
      <c r="A178" s="6"/>
      <c r="B178" s="7"/>
      <c r="C178" s="7"/>
      <c r="D178" s="7"/>
      <c r="E178" s="7"/>
      <c r="F178" s="7"/>
      <c r="G178" s="1"/>
    </row>
    <row r="179" spans="1:7" ht="15.75" customHeight="1" x14ac:dyDescent="0.2">
      <c r="A179" s="6"/>
      <c r="B179" s="7"/>
      <c r="C179" s="7"/>
      <c r="D179" s="7"/>
      <c r="E179" s="7"/>
      <c r="F179" s="7"/>
      <c r="G179" s="1"/>
    </row>
    <row r="180" spans="1:7" ht="15.75" customHeight="1" x14ac:dyDescent="0.2">
      <c r="A180" s="6"/>
      <c r="B180" s="7"/>
      <c r="C180" s="7"/>
      <c r="D180" s="7"/>
      <c r="E180" s="7"/>
      <c r="F180" s="7"/>
      <c r="G180" s="1"/>
    </row>
    <row r="181" spans="1:7" ht="15.75" customHeight="1" x14ac:dyDescent="0.2">
      <c r="A181" s="6"/>
      <c r="B181" s="7"/>
      <c r="C181" s="7"/>
      <c r="D181" s="7"/>
      <c r="E181" s="7"/>
      <c r="F181" s="7"/>
      <c r="G181" s="1"/>
    </row>
    <row r="182" spans="1:7" ht="15.75" customHeight="1" x14ac:dyDescent="0.2">
      <c r="A182" s="6"/>
      <c r="B182" s="7"/>
      <c r="C182" s="7"/>
      <c r="D182" s="7"/>
      <c r="E182" s="7"/>
      <c r="F182" s="7"/>
      <c r="G182" s="1"/>
    </row>
    <row r="183" spans="1:7" ht="15.75" customHeight="1" x14ac:dyDescent="0.2">
      <c r="A183" s="6"/>
      <c r="B183" s="7"/>
      <c r="C183" s="7"/>
      <c r="D183" s="7"/>
      <c r="E183" s="7"/>
      <c r="F183" s="7"/>
      <c r="G183" s="1"/>
    </row>
    <row r="184" spans="1:7" ht="15.75" customHeight="1" x14ac:dyDescent="0.2">
      <c r="A184" s="6"/>
      <c r="B184" s="7"/>
      <c r="C184" s="7"/>
      <c r="D184" s="7"/>
      <c r="E184" s="7"/>
      <c r="F184" s="7"/>
      <c r="G184" s="1"/>
    </row>
    <row r="185" spans="1:7" ht="15.75" customHeight="1" x14ac:dyDescent="0.2">
      <c r="A185" s="6"/>
      <c r="B185" s="7"/>
      <c r="C185" s="7"/>
      <c r="D185" s="7"/>
      <c r="E185" s="7"/>
      <c r="F185" s="7"/>
      <c r="G185" s="1"/>
    </row>
    <row r="186" spans="1:7" ht="15.75" customHeight="1" x14ac:dyDescent="0.2">
      <c r="A186" s="6"/>
      <c r="B186" s="7"/>
      <c r="C186" s="7"/>
      <c r="D186" s="7"/>
      <c r="E186" s="7"/>
      <c r="F186" s="7"/>
      <c r="G186" s="1"/>
    </row>
    <row r="187" spans="1:7" ht="15.75" customHeight="1" x14ac:dyDescent="0.2">
      <c r="A187" s="6"/>
      <c r="B187" s="7"/>
      <c r="C187" s="7"/>
      <c r="D187" s="7"/>
      <c r="E187" s="7"/>
      <c r="F187" s="7"/>
      <c r="G187" s="1"/>
    </row>
    <row r="188" spans="1:7" ht="15.75" customHeight="1" x14ac:dyDescent="0.2">
      <c r="A188" s="6"/>
      <c r="B188" s="7"/>
      <c r="C188" s="7"/>
      <c r="D188" s="7"/>
      <c r="E188" s="7"/>
      <c r="F188" s="7"/>
      <c r="G188" s="1"/>
    </row>
    <row r="189" spans="1:7" ht="15.75" customHeight="1" x14ac:dyDescent="0.2">
      <c r="A189" s="6"/>
      <c r="B189" s="7"/>
      <c r="C189" s="7"/>
      <c r="D189" s="7"/>
      <c r="E189" s="7"/>
      <c r="F189" s="7"/>
      <c r="G189" s="1"/>
    </row>
    <row r="190" spans="1:7" ht="15.75" customHeight="1" x14ac:dyDescent="0.2">
      <c r="A190" s="6"/>
      <c r="B190" s="7"/>
      <c r="C190" s="7"/>
      <c r="D190" s="7"/>
      <c r="E190" s="7"/>
      <c r="F190" s="7"/>
      <c r="G190" s="1"/>
    </row>
    <row r="191" spans="1:7" ht="15.75" customHeight="1" x14ac:dyDescent="0.2">
      <c r="A191" s="6"/>
      <c r="B191" s="7"/>
      <c r="C191" s="7"/>
      <c r="D191" s="7"/>
      <c r="E191" s="7"/>
      <c r="F191" s="7"/>
      <c r="G191" s="1"/>
    </row>
    <row r="192" spans="1:7" ht="15.75" customHeight="1" x14ac:dyDescent="0.2">
      <c r="A192" s="6"/>
      <c r="B192" s="7"/>
      <c r="C192" s="7"/>
      <c r="D192" s="7"/>
      <c r="E192" s="7"/>
      <c r="F192" s="7"/>
      <c r="G192" s="1"/>
    </row>
    <row r="193" spans="1:7" ht="15.75" customHeight="1" x14ac:dyDescent="0.2">
      <c r="A193" s="6"/>
      <c r="B193" s="7"/>
      <c r="C193" s="7"/>
      <c r="D193" s="7"/>
      <c r="E193" s="7"/>
      <c r="F193" s="7"/>
      <c r="G193" s="1"/>
    </row>
    <row r="194" spans="1:7" ht="15.75" customHeight="1" x14ac:dyDescent="0.2">
      <c r="A194" s="6"/>
      <c r="B194" s="7"/>
      <c r="C194" s="7"/>
      <c r="D194" s="7"/>
      <c r="E194" s="7"/>
      <c r="F194" s="7"/>
      <c r="G194" s="1"/>
    </row>
    <row r="195" spans="1:7" ht="15.75" customHeight="1" x14ac:dyDescent="0.2">
      <c r="A195" s="6"/>
      <c r="B195" s="7"/>
      <c r="C195" s="7"/>
      <c r="D195" s="7"/>
      <c r="E195" s="7"/>
      <c r="F195" s="7"/>
      <c r="G195" s="1"/>
    </row>
    <row r="196" spans="1:7" ht="15.75" customHeight="1" x14ac:dyDescent="0.2">
      <c r="A196" s="6"/>
      <c r="B196" s="7"/>
      <c r="C196" s="7"/>
      <c r="D196" s="7"/>
      <c r="E196" s="7"/>
      <c r="F196" s="7"/>
      <c r="G196" s="1"/>
    </row>
    <row r="197" spans="1:7" ht="15.75" customHeight="1" x14ac:dyDescent="0.2">
      <c r="A197" s="6"/>
      <c r="B197" s="7"/>
      <c r="C197" s="7"/>
      <c r="D197" s="7"/>
      <c r="E197" s="7"/>
      <c r="F197" s="7"/>
      <c r="G197" s="1"/>
    </row>
    <row r="198" spans="1:7" ht="15.75" customHeight="1" x14ac:dyDescent="0.2">
      <c r="A198" s="6"/>
      <c r="B198" s="7"/>
      <c r="C198" s="7"/>
      <c r="D198" s="7"/>
      <c r="E198" s="7"/>
      <c r="F198" s="7"/>
      <c r="G198" s="1"/>
    </row>
    <row r="199" spans="1:7" ht="15.75" customHeight="1" x14ac:dyDescent="0.2">
      <c r="A199" s="6"/>
      <c r="B199" s="7"/>
      <c r="C199" s="7"/>
      <c r="D199" s="7"/>
      <c r="E199" s="7"/>
      <c r="F199" s="7"/>
      <c r="G199" s="1"/>
    </row>
    <row r="200" spans="1:7" ht="15.75" customHeight="1" x14ac:dyDescent="0.2">
      <c r="A200" s="6"/>
      <c r="B200" s="7"/>
      <c r="C200" s="7"/>
      <c r="D200" s="7"/>
      <c r="E200" s="7"/>
      <c r="F200" s="7"/>
      <c r="G200" s="1"/>
    </row>
    <row r="201" spans="1:7" ht="15.75" customHeight="1" x14ac:dyDescent="0.2">
      <c r="A201" s="6"/>
      <c r="B201" s="7"/>
      <c r="C201" s="7"/>
      <c r="D201" s="7"/>
      <c r="E201" s="7"/>
      <c r="F201" s="7"/>
      <c r="G201" s="1"/>
    </row>
    <row r="202" spans="1:7" ht="15.75" customHeight="1" x14ac:dyDescent="0.2">
      <c r="A202" s="6"/>
      <c r="B202" s="7"/>
      <c r="C202" s="7"/>
      <c r="D202" s="7"/>
      <c r="E202" s="7"/>
      <c r="F202" s="7"/>
      <c r="G202" s="1"/>
    </row>
    <row r="203" spans="1:7" ht="15.75" customHeight="1" x14ac:dyDescent="0.2">
      <c r="A203" s="6"/>
      <c r="B203" s="7"/>
      <c r="C203" s="7"/>
      <c r="D203" s="7"/>
      <c r="E203" s="7"/>
      <c r="F203" s="7"/>
      <c r="G203" s="1"/>
    </row>
    <row r="204" spans="1:7" ht="15.75" customHeight="1" x14ac:dyDescent="0.2">
      <c r="A204" s="6"/>
      <c r="B204" s="7"/>
      <c r="C204" s="7"/>
      <c r="D204" s="7"/>
      <c r="E204" s="7"/>
      <c r="F204" s="7"/>
      <c r="G204" s="1"/>
    </row>
    <row r="205" spans="1:7" ht="15.75" customHeight="1" x14ac:dyDescent="0.2">
      <c r="A205" s="6"/>
      <c r="B205" s="7"/>
      <c r="C205" s="7"/>
      <c r="D205" s="7"/>
      <c r="E205" s="7"/>
      <c r="F205" s="7"/>
      <c r="G205" s="1"/>
    </row>
    <row r="206" spans="1:7" ht="15.75" customHeight="1" x14ac:dyDescent="0.2">
      <c r="A206" s="6"/>
      <c r="B206" s="7"/>
      <c r="C206" s="7"/>
      <c r="D206" s="7"/>
      <c r="E206" s="7"/>
      <c r="F206" s="7"/>
      <c r="G206" s="1"/>
    </row>
    <row r="207" spans="1:7" ht="15.75" customHeight="1" x14ac:dyDescent="0.2">
      <c r="A207" s="6"/>
      <c r="B207" s="7"/>
      <c r="C207" s="7"/>
      <c r="D207" s="7"/>
      <c r="E207" s="7"/>
      <c r="F207" s="7"/>
      <c r="G207" s="1"/>
    </row>
    <row r="208" spans="1:7" ht="15.75" customHeight="1" x14ac:dyDescent="0.2">
      <c r="A208" s="6"/>
      <c r="B208" s="7"/>
      <c r="C208" s="7"/>
      <c r="D208" s="7"/>
      <c r="E208" s="7"/>
      <c r="F208" s="7"/>
      <c r="G208" s="1"/>
    </row>
    <row r="209" spans="1:7" ht="15.75" customHeight="1" x14ac:dyDescent="0.2">
      <c r="A209" s="6"/>
      <c r="B209" s="7"/>
      <c r="C209" s="7"/>
      <c r="D209" s="7"/>
      <c r="E209" s="7"/>
      <c r="F209" s="7"/>
      <c r="G209" s="1"/>
    </row>
    <row r="210" spans="1:7" ht="15.75" customHeight="1" x14ac:dyDescent="0.2">
      <c r="A210" s="6"/>
      <c r="B210" s="7"/>
      <c r="C210" s="7"/>
      <c r="D210" s="7"/>
      <c r="E210" s="7"/>
      <c r="F210" s="7"/>
      <c r="G210" s="1"/>
    </row>
    <row r="211" spans="1:7" ht="15.75" customHeight="1" x14ac:dyDescent="0.2">
      <c r="A211" s="6"/>
      <c r="B211" s="7"/>
      <c r="C211" s="7"/>
      <c r="D211" s="7"/>
      <c r="E211" s="7"/>
      <c r="F211" s="7"/>
      <c r="G211" s="1"/>
    </row>
    <row r="212" spans="1:7" ht="15.75" customHeight="1" x14ac:dyDescent="0.2">
      <c r="A212" s="6"/>
      <c r="B212" s="7"/>
      <c r="C212" s="7"/>
      <c r="D212" s="7"/>
      <c r="E212" s="7"/>
      <c r="F212" s="7"/>
      <c r="G212" s="1"/>
    </row>
    <row r="213" spans="1:7" ht="15.75" customHeight="1" x14ac:dyDescent="0.2">
      <c r="A213" s="6"/>
      <c r="B213" s="7"/>
      <c r="C213" s="7"/>
      <c r="D213" s="7"/>
      <c r="E213" s="7"/>
      <c r="F213" s="7"/>
      <c r="G213" s="1"/>
    </row>
    <row r="214" spans="1:7" ht="15.75" customHeight="1" x14ac:dyDescent="0.2">
      <c r="A214" s="6"/>
      <c r="B214" s="7"/>
      <c r="C214" s="7"/>
      <c r="D214" s="7"/>
      <c r="E214" s="7"/>
      <c r="F214" s="7"/>
      <c r="G214" s="1"/>
    </row>
    <row r="215" spans="1:7" ht="15.75" customHeight="1" x14ac:dyDescent="0.2">
      <c r="A215" s="6"/>
      <c r="B215" s="7"/>
      <c r="C215" s="7"/>
      <c r="D215" s="7"/>
      <c r="E215" s="7"/>
      <c r="F215" s="7"/>
      <c r="G215" s="1"/>
    </row>
    <row r="216" spans="1:7" ht="15.75" customHeight="1" x14ac:dyDescent="0.2">
      <c r="A216" s="6"/>
      <c r="B216" s="7"/>
      <c r="C216" s="7"/>
      <c r="D216" s="7"/>
      <c r="E216" s="7"/>
      <c r="F216" s="7"/>
      <c r="G216" s="1"/>
    </row>
    <row r="217" spans="1:7" ht="15.75" customHeight="1" x14ac:dyDescent="0.2">
      <c r="A217" s="6"/>
      <c r="B217" s="7"/>
      <c r="C217" s="7"/>
      <c r="D217" s="7"/>
      <c r="E217" s="7"/>
      <c r="F217" s="7"/>
      <c r="G217" s="1"/>
    </row>
    <row r="218" spans="1:7" ht="15.75" customHeight="1" x14ac:dyDescent="0.2">
      <c r="A218" s="6"/>
      <c r="B218" s="7"/>
      <c r="C218" s="7"/>
      <c r="D218" s="7"/>
      <c r="E218" s="7"/>
      <c r="F218" s="7"/>
      <c r="G218" s="1"/>
    </row>
    <row r="219" spans="1:7" ht="15.75" customHeight="1" x14ac:dyDescent="0.2">
      <c r="A219" s="6"/>
      <c r="B219" s="7"/>
      <c r="C219" s="7"/>
      <c r="D219" s="7"/>
      <c r="E219" s="7"/>
      <c r="F219" s="7"/>
      <c r="G219" s="1"/>
    </row>
    <row r="220" spans="1:7" ht="15.75" customHeight="1" x14ac:dyDescent="0.2">
      <c r="A220" s="6"/>
      <c r="B220" s="7"/>
      <c r="C220" s="7"/>
      <c r="D220" s="7"/>
      <c r="E220" s="7"/>
      <c r="F220" s="7"/>
      <c r="G220" s="1"/>
    </row>
    <row r="221" spans="1:7" ht="15.75" customHeight="1" x14ac:dyDescent="0.2">
      <c r="A221" s="6"/>
      <c r="B221" s="7"/>
      <c r="C221" s="7"/>
      <c r="D221" s="7"/>
      <c r="E221" s="7"/>
      <c r="F221" s="7"/>
      <c r="G221" s="1"/>
    </row>
    <row r="222" spans="1:7" ht="15.75" customHeight="1" x14ac:dyDescent="0.2">
      <c r="A222" s="6"/>
      <c r="B222" s="7"/>
      <c r="C222" s="7"/>
      <c r="D222" s="7"/>
      <c r="E222" s="7"/>
      <c r="F222" s="7"/>
      <c r="G222" s="1"/>
    </row>
    <row r="223" spans="1:7" ht="15.75" customHeight="1" x14ac:dyDescent="0.2">
      <c r="A223" s="6"/>
      <c r="B223" s="7"/>
      <c r="C223" s="7"/>
      <c r="D223" s="7"/>
      <c r="E223" s="7"/>
      <c r="F223" s="7"/>
      <c r="G223" s="1"/>
    </row>
    <row r="224" spans="1:7" ht="15.75" customHeight="1" x14ac:dyDescent="0.2">
      <c r="A224" s="6"/>
      <c r="B224" s="7"/>
      <c r="C224" s="7"/>
      <c r="D224" s="7"/>
      <c r="E224" s="7"/>
      <c r="F224" s="7"/>
      <c r="G224" s="1"/>
    </row>
    <row r="225" spans="1:7" ht="15.75" customHeight="1" x14ac:dyDescent="0.2">
      <c r="A225" s="6"/>
      <c r="B225" s="7"/>
      <c r="C225" s="7"/>
      <c r="D225" s="7"/>
      <c r="E225" s="7"/>
      <c r="F225" s="7"/>
      <c r="G225" s="1"/>
    </row>
    <row r="226" spans="1:7" ht="15.75" customHeight="1" x14ac:dyDescent="0.2">
      <c r="A226" s="6"/>
      <c r="B226" s="7"/>
      <c r="C226" s="7"/>
      <c r="D226" s="7"/>
      <c r="E226" s="7"/>
      <c r="F226" s="7"/>
      <c r="G226" s="1"/>
    </row>
    <row r="227" spans="1:7" ht="15.75" customHeight="1" x14ac:dyDescent="0.2">
      <c r="A227" s="6"/>
      <c r="B227" s="7"/>
      <c r="C227" s="7"/>
      <c r="D227" s="7"/>
      <c r="E227" s="7"/>
      <c r="F227" s="7"/>
      <c r="G227" s="1"/>
    </row>
    <row r="228" spans="1:7" ht="15.75" customHeight="1" x14ac:dyDescent="0.2">
      <c r="A228" s="6"/>
      <c r="B228" s="7"/>
      <c r="C228" s="7"/>
      <c r="D228" s="7"/>
      <c r="E228" s="7"/>
      <c r="F228" s="7"/>
      <c r="G228" s="1"/>
    </row>
    <row r="229" spans="1:7" ht="15.75" customHeight="1" x14ac:dyDescent="0.2">
      <c r="A229" s="6"/>
      <c r="B229" s="7"/>
      <c r="C229" s="7"/>
      <c r="D229" s="7"/>
      <c r="E229" s="7"/>
      <c r="F229" s="7"/>
      <c r="G229" s="1"/>
    </row>
    <row r="230" spans="1:7" ht="15.75" customHeight="1" x14ac:dyDescent="0.2">
      <c r="A230" s="6"/>
      <c r="B230" s="7"/>
      <c r="C230" s="7"/>
      <c r="D230" s="7"/>
      <c r="E230" s="7"/>
      <c r="F230" s="7"/>
      <c r="G230" s="1"/>
    </row>
    <row r="231" spans="1:7" ht="15.75" customHeight="1" x14ac:dyDescent="0.2">
      <c r="A231" s="6"/>
      <c r="B231" s="7"/>
      <c r="C231" s="7"/>
      <c r="D231" s="7"/>
      <c r="E231" s="7"/>
      <c r="F231" s="7"/>
      <c r="G231" s="1"/>
    </row>
    <row r="232" spans="1:7" ht="15.75" customHeight="1" x14ac:dyDescent="0.2">
      <c r="A232" s="6"/>
      <c r="B232" s="7"/>
      <c r="C232" s="7"/>
      <c r="D232" s="7"/>
      <c r="E232" s="7"/>
      <c r="F232" s="7"/>
      <c r="G232" s="1"/>
    </row>
    <row r="233" spans="1:7" ht="15.75" customHeight="1" x14ac:dyDescent="0.2">
      <c r="A233" s="6"/>
      <c r="B233" s="7"/>
      <c r="C233" s="7"/>
      <c r="D233" s="7"/>
      <c r="E233" s="7"/>
      <c r="F233" s="7"/>
      <c r="G233" s="1"/>
    </row>
    <row r="234" spans="1:7" ht="15.75" customHeight="1" x14ac:dyDescent="0.2">
      <c r="A234" s="6"/>
      <c r="B234" s="7"/>
      <c r="C234" s="7"/>
      <c r="D234" s="7"/>
      <c r="E234" s="7"/>
      <c r="F234" s="7"/>
      <c r="G234" s="1"/>
    </row>
    <row r="235" spans="1:7" ht="15.75" customHeight="1" x14ac:dyDescent="0.2">
      <c r="A235" s="6"/>
      <c r="B235" s="7"/>
      <c r="C235" s="7"/>
      <c r="D235" s="7"/>
      <c r="E235" s="7"/>
      <c r="F235" s="7"/>
      <c r="G235" s="1"/>
    </row>
    <row r="236" spans="1:7" ht="15.75" customHeight="1" x14ac:dyDescent="0.2">
      <c r="A236" s="6"/>
      <c r="B236" s="7"/>
      <c r="C236" s="7"/>
      <c r="D236" s="7"/>
      <c r="E236" s="7"/>
      <c r="F236" s="7"/>
      <c r="G236" s="1"/>
    </row>
    <row r="237" spans="1:7" ht="15.75" customHeight="1" x14ac:dyDescent="0.2">
      <c r="A237" s="6"/>
      <c r="B237" s="7"/>
      <c r="C237" s="7"/>
      <c r="D237" s="7"/>
      <c r="E237" s="7"/>
      <c r="F237" s="7"/>
      <c r="G237" s="1"/>
    </row>
    <row r="238" spans="1:7" ht="15.75" customHeight="1" x14ac:dyDescent="0.2">
      <c r="A238" s="6"/>
      <c r="B238" s="7"/>
      <c r="C238" s="7"/>
      <c r="D238" s="7"/>
      <c r="E238" s="7"/>
      <c r="F238" s="7"/>
      <c r="G238" s="1"/>
    </row>
    <row r="239" spans="1:7" ht="15.75" customHeight="1" x14ac:dyDescent="0.2">
      <c r="A239" s="6"/>
      <c r="B239" s="7"/>
      <c r="C239" s="7"/>
      <c r="D239" s="7"/>
      <c r="E239" s="7"/>
      <c r="F239" s="7"/>
      <c r="G239" s="1"/>
    </row>
    <row r="240" spans="1:7" ht="15.75" customHeight="1" x14ac:dyDescent="0.2">
      <c r="A240" s="6"/>
      <c r="B240" s="7"/>
      <c r="C240" s="7"/>
      <c r="D240" s="7"/>
      <c r="E240" s="7"/>
      <c r="F240" s="7"/>
      <c r="G240" s="1"/>
    </row>
    <row r="241" spans="1:7" ht="15.75" customHeight="1" x14ac:dyDescent="0.2">
      <c r="A241" s="6"/>
      <c r="B241" s="7"/>
      <c r="C241" s="7"/>
      <c r="D241" s="7"/>
      <c r="E241" s="7"/>
      <c r="F241" s="7"/>
      <c r="G241" s="1"/>
    </row>
    <row r="242" spans="1:7" ht="15.75" customHeight="1" x14ac:dyDescent="0.2">
      <c r="A242" s="6"/>
      <c r="B242" s="7"/>
      <c r="C242" s="7"/>
      <c r="D242" s="7"/>
      <c r="E242" s="7"/>
      <c r="F242" s="7"/>
      <c r="G242" s="1"/>
    </row>
    <row r="243" spans="1:7" ht="15.75" customHeight="1" x14ac:dyDescent="0.2">
      <c r="A243" s="6"/>
      <c r="B243" s="7"/>
      <c r="C243" s="7"/>
      <c r="D243" s="7"/>
      <c r="E243" s="7"/>
      <c r="F243" s="7"/>
      <c r="G243" s="1"/>
    </row>
    <row r="244" spans="1:7" ht="15.75" customHeight="1" x14ac:dyDescent="0.2">
      <c r="A244" s="6"/>
      <c r="B244" s="7"/>
      <c r="C244" s="7"/>
      <c r="D244" s="7"/>
      <c r="E244" s="7"/>
      <c r="F244" s="7"/>
      <c r="G244" s="1"/>
    </row>
    <row r="245" spans="1:7" ht="15.75" customHeight="1" x14ac:dyDescent="0.2">
      <c r="A245" s="6"/>
      <c r="B245" s="7"/>
      <c r="C245" s="7"/>
      <c r="D245" s="7"/>
      <c r="E245" s="7"/>
      <c r="F245" s="7"/>
      <c r="G245" s="1"/>
    </row>
    <row r="246" spans="1:7" ht="15.75" customHeight="1" x14ac:dyDescent="0.2">
      <c r="A246" s="6"/>
      <c r="B246" s="7"/>
      <c r="C246" s="7"/>
      <c r="D246" s="7"/>
      <c r="E246" s="7"/>
      <c r="F246" s="7"/>
      <c r="G246" s="1"/>
    </row>
    <row r="247" spans="1:7" ht="15.75" customHeight="1" x14ac:dyDescent="0.2">
      <c r="A247" s="6"/>
      <c r="B247" s="7"/>
      <c r="C247" s="7"/>
      <c r="D247" s="7"/>
      <c r="E247" s="7"/>
      <c r="F247" s="7"/>
      <c r="G247" s="1"/>
    </row>
    <row r="248" spans="1:7" ht="15.75" customHeight="1" x14ac:dyDescent="0.2">
      <c r="A248" s="6"/>
      <c r="B248" s="7"/>
      <c r="C248" s="7"/>
      <c r="D248" s="7"/>
      <c r="E248" s="7"/>
      <c r="F248" s="7"/>
      <c r="G248" s="1"/>
    </row>
    <row r="249" spans="1:7" ht="15.75" customHeight="1" x14ac:dyDescent="0.2">
      <c r="A249" s="6"/>
      <c r="B249" s="7"/>
      <c r="C249" s="7"/>
      <c r="D249" s="7"/>
      <c r="E249" s="7"/>
      <c r="F249" s="7"/>
      <c r="G249" s="1"/>
    </row>
    <row r="250" spans="1:7" ht="15.75" customHeight="1" x14ac:dyDescent="0.2">
      <c r="A250" s="6"/>
      <c r="B250" s="7"/>
      <c r="C250" s="7"/>
      <c r="D250" s="7"/>
      <c r="E250" s="7"/>
      <c r="F250" s="7"/>
      <c r="G250" s="1"/>
    </row>
    <row r="251" spans="1:7" ht="15.75" customHeight="1" x14ac:dyDescent="0.2">
      <c r="A251" s="6"/>
      <c r="B251" s="7"/>
      <c r="C251" s="7"/>
      <c r="D251" s="7"/>
      <c r="E251" s="7"/>
      <c r="F251" s="7"/>
      <c r="G251" s="1"/>
    </row>
    <row r="252" spans="1:7" ht="15.75" customHeight="1" x14ac:dyDescent="0.2">
      <c r="A252" s="6"/>
      <c r="B252" s="7"/>
      <c r="C252" s="7"/>
      <c r="D252" s="7"/>
      <c r="E252" s="7"/>
      <c r="F252" s="7"/>
      <c r="G252" s="1"/>
    </row>
    <row r="253" spans="1:7" ht="15.75" customHeight="1" x14ac:dyDescent="0.2">
      <c r="A253" s="6"/>
      <c r="B253" s="7"/>
      <c r="C253" s="7"/>
      <c r="D253" s="7"/>
      <c r="E253" s="7"/>
      <c r="F253" s="7"/>
      <c r="G253" s="1"/>
    </row>
    <row r="254" spans="1:7" ht="15.75" customHeight="1" x14ac:dyDescent="0.2">
      <c r="A254" s="6"/>
      <c r="B254" s="7"/>
      <c r="C254" s="7"/>
      <c r="D254" s="7"/>
      <c r="E254" s="7"/>
      <c r="F254" s="7"/>
      <c r="G254" s="1"/>
    </row>
    <row r="255" spans="1:7" ht="15.75" customHeight="1" x14ac:dyDescent="0.2">
      <c r="A255" s="6"/>
      <c r="B255" s="7"/>
      <c r="C255" s="7"/>
      <c r="D255" s="7"/>
      <c r="E255" s="7"/>
      <c r="F255" s="7"/>
      <c r="G255" s="1"/>
    </row>
    <row r="256" spans="1:7" ht="15.75" customHeight="1" x14ac:dyDescent="0.2">
      <c r="A256" s="6"/>
      <c r="B256" s="7"/>
      <c r="C256" s="7"/>
      <c r="D256" s="7"/>
      <c r="E256" s="7"/>
      <c r="F256" s="7"/>
      <c r="G256" s="1"/>
    </row>
    <row r="257" spans="1:7" ht="15.75" customHeight="1" x14ac:dyDescent="0.2">
      <c r="A257" s="6"/>
      <c r="B257" s="7"/>
      <c r="C257" s="7"/>
      <c r="D257" s="7"/>
      <c r="E257" s="7"/>
      <c r="F257" s="7"/>
      <c r="G257" s="1"/>
    </row>
    <row r="258" spans="1:7" ht="15.75" customHeight="1" x14ac:dyDescent="0.2">
      <c r="A258" s="6"/>
      <c r="B258" s="7"/>
      <c r="C258" s="7"/>
      <c r="D258" s="7"/>
      <c r="E258" s="7"/>
      <c r="F258" s="7"/>
      <c r="G258" s="1"/>
    </row>
    <row r="259" spans="1:7" ht="15.75" customHeight="1" x14ac:dyDescent="0.2">
      <c r="A259" s="6"/>
      <c r="B259" s="7"/>
      <c r="C259" s="7"/>
      <c r="D259" s="7"/>
      <c r="E259" s="7"/>
      <c r="F259" s="7"/>
      <c r="G259" s="1"/>
    </row>
    <row r="260" spans="1:7" ht="15.75" customHeight="1" x14ac:dyDescent="0.2">
      <c r="A260" s="6"/>
      <c r="B260" s="7"/>
      <c r="C260" s="7"/>
      <c r="D260" s="7"/>
      <c r="E260" s="7"/>
      <c r="F260" s="7"/>
      <c r="G260" s="1"/>
    </row>
    <row r="261" spans="1:7" ht="15.75" customHeight="1" x14ac:dyDescent="0.2">
      <c r="A261" s="6"/>
      <c r="B261" s="7"/>
      <c r="C261" s="7"/>
      <c r="D261" s="7"/>
      <c r="E261" s="7"/>
      <c r="F261" s="7"/>
      <c r="G261" s="1"/>
    </row>
    <row r="262" spans="1:7" ht="15.75" customHeight="1" x14ac:dyDescent="0.2">
      <c r="A262" s="6"/>
      <c r="B262" s="7"/>
      <c r="C262" s="7"/>
      <c r="D262" s="7"/>
      <c r="E262" s="7"/>
      <c r="F262" s="7"/>
      <c r="G262" s="1"/>
    </row>
    <row r="263" spans="1:7" ht="15.75" customHeight="1" x14ac:dyDescent="0.2">
      <c r="A263" s="6"/>
      <c r="B263" s="7"/>
      <c r="C263" s="7"/>
      <c r="D263" s="7"/>
      <c r="E263" s="7"/>
      <c r="F263" s="7"/>
      <c r="G263" s="1"/>
    </row>
    <row r="264" spans="1:7" ht="15.75" customHeight="1" x14ac:dyDescent="0.2">
      <c r="A264" s="6"/>
      <c r="B264" s="7"/>
      <c r="C264" s="7"/>
      <c r="D264" s="7"/>
      <c r="E264" s="7"/>
      <c r="F264" s="7"/>
      <c r="G264" s="1"/>
    </row>
    <row r="265" spans="1:7" ht="15.75" customHeight="1" x14ac:dyDescent="0.2">
      <c r="A265" s="6"/>
      <c r="B265" s="7"/>
      <c r="C265" s="7"/>
      <c r="D265" s="7"/>
      <c r="E265" s="7"/>
      <c r="F265" s="7"/>
      <c r="G265" s="1"/>
    </row>
    <row r="266" spans="1:7" ht="15.75" customHeight="1" x14ac:dyDescent="0.2">
      <c r="B266" s="8"/>
      <c r="C266" s="8"/>
      <c r="D266" s="8"/>
      <c r="E266" s="8"/>
      <c r="F266" s="8"/>
      <c r="G266" s="1"/>
    </row>
    <row r="267" spans="1:7" ht="15.75" customHeight="1" x14ac:dyDescent="0.2">
      <c r="B267" s="8"/>
      <c r="C267" s="8"/>
      <c r="D267" s="8"/>
      <c r="E267" s="8"/>
      <c r="F267" s="8"/>
      <c r="G267" s="1"/>
    </row>
    <row r="268" spans="1:7" ht="15.75" customHeight="1" x14ac:dyDescent="0.2">
      <c r="B268" s="8"/>
      <c r="C268" s="8"/>
      <c r="D268" s="8"/>
      <c r="E268" s="8"/>
      <c r="F268" s="8"/>
      <c r="G268" s="1"/>
    </row>
    <row r="269" spans="1:7" ht="15.75" customHeight="1" x14ac:dyDescent="0.2">
      <c r="B269" s="8"/>
      <c r="C269" s="8"/>
      <c r="D269" s="8"/>
      <c r="E269" s="8"/>
      <c r="F269" s="8"/>
      <c r="G269" s="1"/>
    </row>
    <row r="270" spans="1:7" ht="15.75" customHeight="1" x14ac:dyDescent="0.2">
      <c r="B270" s="8"/>
      <c r="C270" s="8"/>
      <c r="D270" s="8"/>
      <c r="E270" s="8"/>
      <c r="F270" s="8"/>
      <c r="G270" s="1"/>
    </row>
    <row r="271" spans="1:7" ht="15.75" customHeight="1" x14ac:dyDescent="0.2">
      <c r="B271" s="8"/>
      <c r="C271" s="8"/>
      <c r="D271" s="8"/>
      <c r="E271" s="8"/>
      <c r="F271" s="8"/>
      <c r="G271" s="1"/>
    </row>
    <row r="272" spans="1:7" ht="15.75" customHeight="1" x14ac:dyDescent="0.2">
      <c r="B272" s="8"/>
      <c r="C272" s="8"/>
      <c r="D272" s="8"/>
      <c r="E272" s="8"/>
      <c r="F272" s="8"/>
      <c r="G272" s="1"/>
    </row>
    <row r="273" spans="2:7" ht="15.75" customHeight="1" x14ac:dyDescent="0.2">
      <c r="B273" s="8"/>
      <c r="C273" s="8"/>
      <c r="D273" s="8"/>
      <c r="E273" s="8"/>
      <c r="F273" s="8"/>
      <c r="G273" s="1"/>
    </row>
    <row r="274" spans="2:7" ht="15.75" customHeight="1" x14ac:dyDescent="0.2">
      <c r="B274" s="8"/>
      <c r="C274" s="8"/>
      <c r="D274" s="8"/>
      <c r="E274" s="8"/>
      <c r="F274" s="8"/>
      <c r="G274" s="1"/>
    </row>
    <row r="275" spans="2:7" ht="15.75" customHeight="1" x14ac:dyDescent="0.2">
      <c r="B275" s="8"/>
      <c r="C275" s="8"/>
      <c r="D275" s="8"/>
      <c r="E275" s="8"/>
      <c r="F275" s="8"/>
      <c r="G275" s="1"/>
    </row>
    <row r="276" spans="2:7" ht="15.75" customHeight="1" x14ac:dyDescent="0.2">
      <c r="B276" s="8"/>
      <c r="C276" s="8"/>
      <c r="D276" s="8"/>
      <c r="E276" s="8"/>
      <c r="F276" s="8"/>
      <c r="G276" s="1"/>
    </row>
    <row r="277" spans="2:7" ht="15.75" customHeight="1" x14ac:dyDescent="0.2">
      <c r="B277" s="8"/>
      <c r="C277" s="8"/>
      <c r="D277" s="8"/>
      <c r="E277" s="8"/>
      <c r="F277" s="8"/>
      <c r="G277" s="1"/>
    </row>
    <row r="278" spans="2:7" ht="15.75" customHeight="1" x14ac:dyDescent="0.2">
      <c r="B278" s="8"/>
      <c r="C278" s="8"/>
      <c r="D278" s="8"/>
      <c r="E278" s="8"/>
      <c r="F278" s="8"/>
      <c r="G278" s="1"/>
    </row>
    <row r="279" spans="2:7" ht="15.75" customHeight="1" x14ac:dyDescent="0.2">
      <c r="B279" s="8"/>
      <c r="C279" s="8"/>
      <c r="D279" s="8"/>
      <c r="E279" s="8"/>
      <c r="F279" s="8"/>
      <c r="G279" s="1"/>
    </row>
    <row r="280" spans="2:7" ht="15.75" customHeight="1" x14ac:dyDescent="0.2">
      <c r="B280" s="8"/>
      <c r="C280" s="8"/>
      <c r="D280" s="8"/>
      <c r="E280" s="8"/>
      <c r="F280" s="8"/>
      <c r="G280" s="1"/>
    </row>
    <row r="281" spans="2:7" ht="15.75" customHeight="1" x14ac:dyDescent="0.2">
      <c r="B281" s="8"/>
      <c r="C281" s="8"/>
      <c r="D281" s="8"/>
      <c r="E281" s="8"/>
      <c r="F281" s="8"/>
      <c r="G281" s="1"/>
    </row>
    <row r="282" spans="2:7" ht="15.75" customHeight="1" x14ac:dyDescent="0.2">
      <c r="B282" s="8"/>
      <c r="C282" s="8"/>
      <c r="D282" s="8"/>
      <c r="E282" s="8"/>
      <c r="F282" s="8"/>
      <c r="G282" s="1"/>
    </row>
    <row r="283" spans="2:7" ht="15.75" customHeight="1" x14ac:dyDescent="0.2">
      <c r="B283" s="8"/>
      <c r="C283" s="8"/>
      <c r="D283" s="8"/>
      <c r="E283" s="8"/>
      <c r="F283" s="8"/>
      <c r="G283" s="1"/>
    </row>
    <row r="284" spans="2:7" ht="15.75" customHeight="1" x14ac:dyDescent="0.2">
      <c r="B284" s="8"/>
      <c r="C284" s="8"/>
      <c r="D284" s="8"/>
      <c r="E284" s="8"/>
      <c r="F284" s="8"/>
      <c r="G284" s="1"/>
    </row>
    <row r="285" spans="2:7" ht="15.75" customHeight="1" x14ac:dyDescent="0.2">
      <c r="B285" s="8"/>
      <c r="C285" s="8"/>
      <c r="D285" s="8"/>
      <c r="E285" s="8"/>
      <c r="F285" s="8"/>
      <c r="G285" s="1"/>
    </row>
    <row r="286" spans="2:7" ht="15.75" customHeight="1" x14ac:dyDescent="0.2">
      <c r="B286" s="8"/>
      <c r="C286" s="8"/>
      <c r="D286" s="8"/>
      <c r="E286" s="8"/>
      <c r="F286" s="8"/>
      <c r="G286" s="1"/>
    </row>
    <row r="287" spans="2:7" ht="15.75" customHeight="1" x14ac:dyDescent="0.2">
      <c r="B287" s="8"/>
      <c r="C287" s="8"/>
      <c r="D287" s="8"/>
      <c r="E287" s="8"/>
      <c r="F287" s="8"/>
      <c r="G287" s="1"/>
    </row>
    <row r="288" spans="2:7" ht="15.75" customHeight="1" x14ac:dyDescent="0.2">
      <c r="B288" s="8"/>
      <c r="C288" s="8"/>
      <c r="D288" s="8"/>
      <c r="E288" s="8"/>
      <c r="F288" s="8"/>
      <c r="G288" s="1"/>
    </row>
    <row r="289" spans="2:7" ht="15.75" customHeight="1" x14ac:dyDescent="0.2">
      <c r="B289" s="8"/>
      <c r="C289" s="8"/>
      <c r="D289" s="8"/>
      <c r="E289" s="8"/>
      <c r="F289" s="8"/>
      <c r="G289" s="1"/>
    </row>
    <row r="290" spans="2:7" ht="15.75" customHeight="1" x14ac:dyDescent="0.2">
      <c r="B290" s="8"/>
      <c r="C290" s="8"/>
      <c r="D290" s="8"/>
      <c r="E290" s="8"/>
      <c r="F290" s="8"/>
      <c r="G290" s="1"/>
    </row>
    <row r="291" spans="2:7" ht="15.75" customHeight="1" x14ac:dyDescent="0.2">
      <c r="B291" s="8"/>
      <c r="C291" s="8"/>
      <c r="D291" s="8"/>
      <c r="E291" s="8"/>
      <c r="F291" s="8"/>
      <c r="G291" s="1"/>
    </row>
    <row r="292" spans="2:7" ht="15.75" customHeight="1" x14ac:dyDescent="0.2">
      <c r="B292" s="8"/>
      <c r="C292" s="8"/>
      <c r="D292" s="8"/>
      <c r="E292" s="8"/>
      <c r="F292" s="8"/>
      <c r="G292" s="1"/>
    </row>
    <row r="293" spans="2:7" ht="15.75" customHeight="1" x14ac:dyDescent="0.2">
      <c r="B293" s="8"/>
      <c r="C293" s="8"/>
      <c r="D293" s="8"/>
      <c r="E293" s="8"/>
      <c r="F293" s="8"/>
      <c r="G293" s="1"/>
    </row>
    <row r="294" spans="2:7" ht="15.75" customHeight="1" x14ac:dyDescent="0.2">
      <c r="B294" s="8"/>
      <c r="C294" s="8"/>
      <c r="D294" s="8"/>
      <c r="E294" s="8"/>
      <c r="F294" s="8"/>
      <c r="G294" s="1"/>
    </row>
    <row r="295" spans="2:7" ht="15.75" customHeight="1" x14ac:dyDescent="0.2">
      <c r="B295" s="8"/>
      <c r="C295" s="8"/>
      <c r="D295" s="8"/>
      <c r="E295" s="8"/>
      <c r="F295" s="8"/>
      <c r="G295" s="1"/>
    </row>
    <row r="296" spans="2:7" ht="15.75" customHeight="1" x14ac:dyDescent="0.2">
      <c r="B296" s="8"/>
      <c r="C296" s="8"/>
      <c r="D296" s="8"/>
      <c r="E296" s="8"/>
      <c r="F296" s="8"/>
      <c r="G296" s="1"/>
    </row>
    <row r="297" spans="2:7" ht="15.75" customHeight="1" x14ac:dyDescent="0.2">
      <c r="B297" s="8"/>
      <c r="C297" s="8"/>
      <c r="D297" s="8"/>
      <c r="E297" s="8"/>
      <c r="F297" s="8"/>
      <c r="G297" s="1"/>
    </row>
    <row r="298" spans="2:7" ht="15.75" customHeight="1" x14ac:dyDescent="0.2">
      <c r="B298" s="8"/>
      <c r="C298" s="8"/>
      <c r="D298" s="8"/>
      <c r="E298" s="8"/>
      <c r="F298" s="8"/>
      <c r="G298" s="1"/>
    </row>
    <row r="299" spans="2:7" ht="15.75" customHeight="1" x14ac:dyDescent="0.2">
      <c r="B299" s="8"/>
      <c r="C299" s="8"/>
      <c r="D299" s="8"/>
      <c r="E299" s="8"/>
      <c r="F299" s="8"/>
      <c r="G299" s="1"/>
    </row>
    <row r="300" spans="2:7" ht="15.75" customHeight="1" x14ac:dyDescent="0.2">
      <c r="B300" s="8"/>
      <c r="C300" s="8"/>
      <c r="D300" s="8"/>
      <c r="E300" s="8"/>
      <c r="F300" s="8"/>
      <c r="G300" s="1"/>
    </row>
    <row r="301" spans="2:7" ht="15.75" customHeight="1" x14ac:dyDescent="0.2">
      <c r="B301" s="8"/>
      <c r="C301" s="8"/>
      <c r="D301" s="8"/>
      <c r="E301" s="8"/>
      <c r="F301" s="8"/>
      <c r="G301" s="1"/>
    </row>
    <row r="302" spans="2:7" ht="15.75" customHeight="1" x14ac:dyDescent="0.2">
      <c r="B302" s="8"/>
      <c r="C302" s="8"/>
      <c r="D302" s="8"/>
      <c r="E302" s="8"/>
      <c r="F302" s="8"/>
      <c r="G302" s="1"/>
    </row>
    <row r="303" spans="2:7" ht="15.75" customHeight="1" x14ac:dyDescent="0.2">
      <c r="B303" s="8"/>
      <c r="C303" s="8"/>
      <c r="D303" s="8"/>
      <c r="E303" s="8"/>
      <c r="F303" s="8"/>
      <c r="G303" s="1"/>
    </row>
    <row r="304" spans="2:7" ht="15.75" customHeight="1" x14ac:dyDescent="0.2">
      <c r="B304" s="8"/>
      <c r="C304" s="8"/>
      <c r="D304" s="8"/>
      <c r="E304" s="8"/>
      <c r="F304" s="8"/>
      <c r="G304" s="1"/>
    </row>
    <row r="305" spans="2:7" ht="15.75" customHeight="1" x14ac:dyDescent="0.2">
      <c r="B305" s="8"/>
      <c r="C305" s="8"/>
      <c r="D305" s="8"/>
      <c r="E305" s="8"/>
      <c r="F305" s="8"/>
      <c r="G305" s="1"/>
    </row>
    <row r="306" spans="2:7" ht="15.75" customHeight="1" x14ac:dyDescent="0.2">
      <c r="B306" s="8"/>
      <c r="C306" s="8"/>
      <c r="D306" s="8"/>
      <c r="E306" s="8"/>
      <c r="F306" s="8"/>
      <c r="G306" s="1"/>
    </row>
    <row r="307" spans="2:7" ht="15.75" customHeight="1" x14ac:dyDescent="0.2">
      <c r="B307" s="8"/>
      <c r="C307" s="8"/>
      <c r="D307" s="8"/>
      <c r="E307" s="8"/>
      <c r="F307" s="8"/>
      <c r="G307" s="1"/>
    </row>
    <row r="308" spans="2:7" ht="15.75" customHeight="1" x14ac:dyDescent="0.2">
      <c r="B308" s="8"/>
      <c r="C308" s="8"/>
      <c r="D308" s="8"/>
      <c r="E308" s="8"/>
      <c r="F308" s="8"/>
      <c r="G308" s="1"/>
    </row>
    <row r="309" spans="2:7" ht="15.75" customHeight="1" x14ac:dyDescent="0.2">
      <c r="B309" s="8"/>
      <c r="C309" s="8"/>
      <c r="D309" s="8"/>
      <c r="E309" s="8"/>
      <c r="F309" s="8"/>
      <c r="G309" s="1"/>
    </row>
    <row r="310" spans="2:7" ht="15.75" customHeight="1" x14ac:dyDescent="0.2">
      <c r="B310" s="8"/>
      <c r="C310" s="8"/>
      <c r="D310" s="8"/>
      <c r="E310" s="8"/>
      <c r="F310" s="8"/>
      <c r="G310" s="1"/>
    </row>
    <row r="311" spans="2:7" ht="15.75" customHeight="1" x14ac:dyDescent="0.2">
      <c r="B311" s="8"/>
      <c r="C311" s="8"/>
      <c r="D311" s="8"/>
      <c r="E311" s="8"/>
      <c r="F311" s="8"/>
      <c r="G311" s="1"/>
    </row>
    <row r="312" spans="2:7" ht="15.75" customHeight="1" x14ac:dyDescent="0.2">
      <c r="B312" s="8"/>
      <c r="C312" s="8"/>
      <c r="D312" s="8"/>
      <c r="E312" s="8"/>
      <c r="F312" s="8"/>
      <c r="G312" s="1"/>
    </row>
    <row r="313" spans="2:7" ht="15.75" customHeight="1" x14ac:dyDescent="0.2">
      <c r="B313" s="8"/>
      <c r="C313" s="8"/>
      <c r="D313" s="8"/>
      <c r="E313" s="8"/>
      <c r="F313" s="8"/>
      <c r="G313" s="1"/>
    </row>
    <row r="314" spans="2:7" ht="15.75" customHeight="1" x14ac:dyDescent="0.2">
      <c r="B314" s="8"/>
      <c r="C314" s="8"/>
      <c r="D314" s="8"/>
      <c r="E314" s="8"/>
      <c r="F314" s="8"/>
      <c r="G314" s="1"/>
    </row>
    <row r="315" spans="2:7" ht="15.75" customHeight="1" x14ac:dyDescent="0.2">
      <c r="B315" s="8"/>
      <c r="C315" s="8"/>
      <c r="D315" s="8"/>
      <c r="E315" s="8"/>
      <c r="F315" s="8"/>
      <c r="G315" s="1"/>
    </row>
    <row r="316" spans="2:7" ht="15.75" customHeight="1" x14ac:dyDescent="0.2">
      <c r="B316" s="8"/>
      <c r="C316" s="8"/>
      <c r="D316" s="8"/>
      <c r="E316" s="8"/>
      <c r="F316" s="8"/>
      <c r="G316" s="1"/>
    </row>
    <row r="317" spans="2:7" ht="15.75" customHeight="1" x14ac:dyDescent="0.2">
      <c r="B317" s="8"/>
      <c r="C317" s="8"/>
      <c r="D317" s="8"/>
      <c r="E317" s="8"/>
      <c r="F317" s="8"/>
      <c r="G317" s="1"/>
    </row>
    <row r="318" spans="2:7" ht="15.75" customHeight="1" x14ac:dyDescent="0.2">
      <c r="B318" s="8"/>
      <c r="C318" s="8"/>
      <c r="D318" s="8"/>
      <c r="E318" s="8"/>
      <c r="F318" s="8"/>
      <c r="G318" s="1"/>
    </row>
    <row r="319" spans="2:7" ht="15.75" customHeight="1" x14ac:dyDescent="0.2">
      <c r="B319" s="8"/>
      <c r="C319" s="8"/>
      <c r="D319" s="8"/>
      <c r="E319" s="8"/>
      <c r="F319" s="8"/>
      <c r="G319" s="1"/>
    </row>
    <row r="320" spans="2:7" ht="15.75" customHeight="1" x14ac:dyDescent="0.2">
      <c r="B320" s="8"/>
      <c r="C320" s="8"/>
      <c r="D320" s="8"/>
      <c r="E320" s="8"/>
      <c r="F320" s="8"/>
      <c r="G320" s="1"/>
    </row>
    <row r="321" spans="2:7" ht="15.75" customHeight="1" x14ac:dyDescent="0.2">
      <c r="B321" s="8"/>
      <c r="C321" s="8"/>
      <c r="D321" s="8"/>
      <c r="E321" s="8"/>
      <c r="F321" s="8"/>
      <c r="G321" s="1"/>
    </row>
    <row r="322" spans="2:7" ht="15.75" customHeight="1" x14ac:dyDescent="0.2">
      <c r="B322" s="8"/>
      <c r="C322" s="8"/>
      <c r="D322" s="8"/>
      <c r="E322" s="8"/>
      <c r="F322" s="8"/>
      <c r="G322" s="1"/>
    </row>
    <row r="323" spans="2:7" ht="15.75" customHeight="1" x14ac:dyDescent="0.2">
      <c r="B323" s="8"/>
      <c r="C323" s="8"/>
      <c r="D323" s="8"/>
      <c r="E323" s="8"/>
      <c r="F323" s="8"/>
      <c r="G323" s="1"/>
    </row>
    <row r="324" spans="2:7" ht="15.75" customHeight="1" x14ac:dyDescent="0.2">
      <c r="B324" s="8"/>
      <c r="C324" s="8"/>
      <c r="D324" s="8"/>
      <c r="E324" s="8"/>
      <c r="F324" s="8"/>
      <c r="G324" s="1"/>
    </row>
    <row r="325" spans="2:7" ht="15.75" customHeight="1" x14ac:dyDescent="0.2">
      <c r="B325" s="8"/>
      <c r="C325" s="8"/>
      <c r="D325" s="8"/>
      <c r="E325" s="8"/>
      <c r="F325" s="8"/>
      <c r="G325" s="1"/>
    </row>
    <row r="326" spans="2:7" ht="15.75" customHeight="1" x14ac:dyDescent="0.2">
      <c r="B326" s="8"/>
      <c r="C326" s="8"/>
      <c r="D326" s="8"/>
      <c r="E326" s="8"/>
      <c r="F326" s="8"/>
      <c r="G326" s="1"/>
    </row>
    <row r="327" spans="2:7" ht="15.75" customHeight="1" x14ac:dyDescent="0.2">
      <c r="B327" s="8"/>
      <c r="C327" s="8"/>
      <c r="D327" s="8"/>
      <c r="E327" s="8"/>
      <c r="F327" s="8"/>
      <c r="G327" s="1"/>
    </row>
    <row r="328" spans="2:7" ht="15.75" customHeight="1" x14ac:dyDescent="0.2">
      <c r="B328" s="8"/>
      <c r="C328" s="8"/>
      <c r="D328" s="8"/>
      <c r="E328" s="8"/>
      <c r="F328" s="8"/>
      <c r="G328" s="1"/>
    </row>
    <row r="329" spans="2:7" ht="15.75" customHeight="1" x14ac:dyDescent="0.2">
      <c r="B329" s="8"/>
      <c r="C329" s="8"/>
      <c r="D329" s="8"/>
      <c r="E329" s="8"/>
      <c r="F329" s="8"/>
      <c r="G329" s="1"/>
    </row>
    <row r="330" spans="2:7" ht="15.75" customHeight="1" x14ac:dyDescent="0.2">
      <c r="B330" s="8"/>
      <c r="C330" s="8"/>
      <c r="D330" s="8"/>
      <c r="E330" s="8"/>
      <c r="F330" s="8"/>
      <c r="G330" s="1"/>
    </row>
    <row r="331" spans="2:7" ht="15.75" customHeight="1" x14ac:dyDescent="0.2">
      <c r="B331" s="8"/>
      <c r="C331" s="8"/>
      <c r="D331" s="8"/>
      <c r="E331" s="8"/>
      <c r="F331" s="8"/>
      <c r="G331" s="1"/>
    </row>
    <row r="332" spans="2:7" ht="15.75" customHeight="1" x14ac:dyDescent="0.2">
      <c r="B332" s="8"/>
      <c r="C332" s="8"/>
      <c r="D332" s="8"/>
      <c r="E332" s="8"/>
      <c r="F332" s="8"/>
      <c r="G332" s="1"/>
    </row>
    <row r="333" spans="2:7" ht="15.75" customHeight="1" x14ac:dyDescent="0.2">
      <c r="B333" s="8"/>
      <c r="C333" s="8"/>
      <c r="D333" s="8"/>
      <c r="E333" s="8"/>
      <c r="F333" s="8"/>
      <c r="G333" s="1"/>
    </row>
    <row r="334" spans="2:7" ht="15.75" customHeight="1" x14ac:dyDescent="0.2">
      <c r="B334" s="8"/>
      <c r="C334" s="8"/>
      <c r="D334" s="8"/>
      <c r="E334" s="8"/>
      <c r="F334" s="8"/>
      <c r="G334" s="1"/>
    </row>
    <row r="335" spans="2:7" ht="15.75" customHeight="1" x14ac:dyDescent="0.2">
      <c r="B335" s="8"/>
      <c r="C335" s="8"/>
      <c r="D335" s="8"/>
      <c r="E335" s="8"/>
      <c r="F335" s="8"/>
      <c r="G335" s="1"/>
    </row>
    <row r="336" spans="2:7" ht="15.75" customHeight="1" x14ac:dyDescent="0.2">
      <c r="B336" s="8"/>
      <c r="C336" s="8"/>
      <c r="D336" s="8"/>
      <c r="E336" s="8"/>
      <c r="F336" s="8"/>
      <c r="G336" s="1"/>
    </row>
    <row r="337" spans="2:7" ht="15.75" customHeight="1" x14ac:dyDescent="0.2">
      <c r="B337" s="8"/>
      <c r="C337" s="8"/>
      <c r="D337" s="8"/>
      <c r="E337" s="8"/>
      <c r="F337" s="8"/>
      <c r="G337" s="1"/>
    </row>
    <row r="338" spans="2:7" ht="15.75" customHeight="1" x14ac:dyDescent="0.2">
      <c r="B338" s="8"/>
      <c r="C338" s="8"/>
      <c r="D338" s="8"/>
      <c r="E338" s="8"/>
      <c r="F338" s="8"/>
      <c r="G338" s="1"/>
    </row>
    <row r="339" spans="2:7" ht="15.75" customHeight="1" x14ac:dyDescent="0.2">
      <c r="B339" s="8"/>
      <c r="C339" s="8"/>
      <c r="D339" s="8"/>
      <c r="E339" s="8"/>
      <c r="F339" s="8"/>
      <c r="G339" s="1"/>
    </row>
    <row r="340" spans="2:7" ht="15.75" customHeight="1" x14ac:dyDescent="0.2">
      <c r="B340" s="8"/>
      <c r="C340" s="8"/>
      <c r="D340" s="8"/>
      <c r="E340" s="8"/>
      <c r="F340" s="8"/>
      <c r="G340" s="1"/>
    </row>
    <row r="341" spans="2:7" ht="15.75" customHeight="1" x14ac:dyDescent="0.2">
      <c r="B341" s="8"/>
      <c r="C341" s="8"/>
      <c r="D341" s="8"/>
      <c r="E341" s="8"/>
      <c r="F341" s="8"/>
      <c r="G341" s="1"/>
    </row>
    <row r="342" spans="2:7" ht="15.75" customHeight="1" x14ac:dyDescent="0.2">
      <c r="B342" s="8"/>
      <c r="C342" s="8"/>
      <c r="D342" s="8"/>
      <c r="E342" s="8"/>
      <c r="F342" s="8"/>
      <c r="G342" s="1"/>
    </row>
    <row r="343" spans="2:7" ht="15.75" customHeight="1" x14ac:dyDescent="0.2">
      <c r="B343" s="8"/>
      <c r="C343" s="8"/>
      <c r="D343" s="8"/>
      <c r="E343" s="8"/>
      <c r="F343" s="8"/>
      <c r="G343" s="1"/>
    </row>
    <row r="344" spans="2:7" ht="15.75" customHeight="1" x14ac:dyDescent="0.2">
      <c r="B344" s="8"/>
      <c r="C344" s="8"/>
      <c r="D344" s="8"/>
      <c r="E344" s="8"/>
      <c r="F344" s="8"/>
      <c r="G344" s="1"/>
    </row>
    <row r="345" spans="2:7" ht="15.75" customHeight="1" x14ac:dyDescent="0.2">
      <c r="B345" s="8"/>
      <c r="C345" s="8"/>
      <c r="D345" s="8"/>
      <c r="E345" s="8"/>
      <c r="F345" s="8"/>
      <c r="G345" s="1"/>
    </row>
    <row r="346" spans="2:7" ht="15.75" customHeight="1" x14ac:dyDescent="0.2">
      <c r="B346" s="8"/>
      <c r="C346" s="8"/>
      <c r="D346" s="8"/>
      <c r="E346" s="8"/>
      <c r="F346" s="8"/>
      <c r="G346" s="1"/>
    </row>
    <row r="347" spans="2:7" ht="15.75" customHeight="1" x14ac:dyDescent="0.2">
      <c r="B347" s="8"/>
      <c r="C347" s="8"/>
      <c r="D347" s="8"/>
      <c r="E347" s="8"/>
      <c r="F347" s="8"/>
      <c r="G347" s="1"/>
    </row>
    <row r="348" spans="2:7" ht="15.75" customHeight="1" x14ac:dyDescent="0.2">
      <c r="B348" s="8"/>
      <c r="C348" s="8"/>
      <c r="D348" s="8"/>
      <c r="E348" s="8"/>
      <c r="F348" s="8"/>
      <c r="G348" s="1"/>
    </row>
    <row r="349" spans="2:7" ht="15.75" customHeight="1" x14ac:dyDescent="0.2">
      <c r="B349" s="8"/>
      <c r="C349" s="8"/>
      <c r="D349" s="8"/>
      <c r="E349" s="8"/>
      <c r="F349" s="8"/>
      <c r="G349" s="1"/>
    </row>
    <row r="350" spans="2:7" ht="15.75" customHeight="1" x14ac:dyDescent="0.2">
      <c r="B350" s="8"/>
      <c r="C350" s="8"/>
      <c r="D350" s="8"/>
      <c r="E350" s="8"/>
      <c r="F350" s="8"/>
      <c r="G350" s="1"/>
    </row>
    <row r="351" spans="2:7" ht="15.75" customHeight="1" x14ac:dyDescent="0.2">
      <c r="B351" s="8"/>
      <c r="C351" s="8"/>
      <c r="D351" s="8"/>
      <c r="E351" s="8"/>
      <c r="F351" s="8"/>
      <c r="G351" s="1"/>
    </row>
    <row r="352" spans="2:7" ht="15.75" customHeight="1" x14ac:dyDescent="0.2">
      <c r="B352" s="8"/>
      <c r="C352" s="8"/>
      <c r="D352" s="8"/>
      <c r="E352" s="8"/>
      <c r="F352" s="8"/>
      <c r="G352" s="1"/>
    </row>
    <row r="353" spans="2:7" ht="15.75" customHeight="1" x14ac:dyDescent="0.2">
      <c r="B353" s="8"/>
      <c r="C353" s="8"/>
      <c r="D353" s="8"/>
      <c r="E353" s="8"/>
      <c r="F353" s="8"/>
      <c r="G353" s="1"/>
    </row>
    <row r="354" spans="2:7" ht="15.75" customHeight="1" x14ac:dyDescent="0.2">
      <c r="B354" s="8"/>
      <c r="C354" s="8"/>
      <c r="D354" s="8"/>
      <c r="E354" s="8"/>
      <c r="F354" s="8"/>
      <c r="G354" s="1"/>
    </row>
    <row r="355" spans="2:7" ht="15.75" customHeight="1" x14ac:dyDescent="0.2">
      <c r="B355" s="8"/>
      <c r="C355" s="8"/>
      <c r="D355" s="8"/>
      <c r="E355" s="8"/>
      <c r="F355" s="8"/>
      <c r="G355" s="1"/>
    </row>
    <row r="356" spans="2:7" ht="15.75" customHeight="1" x14ac:dyDescent="0.2">
      <c r="B356" s="8"/>
      <c r="C356" s="8"/>
      <c r="D356" s="8"/>
      <c r="E356" s="8"/>
      <c r="F356" s="8"/>
      <c r="G356" s="1"/>
    </row>
    <row r="357" spans="2:7" ht="15.75" customHeight="1" x14ac:dyDescent="0.2">
      <c r="B357" s="8"/>
      <c r="C357" s="8"/>
      <c r="D357" s="8"/>
      <c r="E357" s="8"/>
      <c r="F357" s="8"/>
      <c r="G357" s="1"/>
    </row>
    <row r="358" spans="2:7" ht="15.75" customHeight="1" x14ac:dyDescent="0.2">
      <c r="B358" s="8"/>
      <c r="C358" s="8"/>
      <c r="D358" s="8"/>
      <c r="E358" s="8"/>
      <c r="F358" s="8"/>
      <c r="G358" s="1"/>
    </row>
    <row r="359" spans="2:7" ht="15.75" customHeight="1" x14ac:dyDescent="0.2">
      <c r="B359" s="8"/>
      <c r="C359" s="8"/>
      <c r="D359" s="8"/>
      <c r="E359" s="8"/>
      <c r="F359" s="8"/>
      <c r="G359" s="1"/>
    </row>
    <row r="360" spans="2:7" ht="15.75" customHeight="1" x14ac:dyDescent="0.2">
      <c r="B360" s="8"/>
      <c r="C360" s="8"/>
      <c r="D360" s="8"/>
      <c r="E360" s="8"/>
      <c r="F360" s="8"/>
      <c r="G360" s="1"/>
    </row>
    <row r="361" spans="2:7" ht="15.75" customHeight="1" x14ac:dyDescent="0.2">
      <c r="B361" s="8"/>
      <c r="C361" s="8"/>
      <c r="D361" s="8"/>
      <c r="E361" s="8"/>
      <c r="F361" s="8"/>
      <c r="G361" s="1"/>
    </row>
    <row r="362" spans="2:7" ht="15.75" customHeight="1" x14ac:dyDescent="0.2">
      <c r="B362" s="8"/>
      <c r="C362" s="8"/>
      <c r="D362" s="8"/>
      <c r="E362" s="8"/>
      <c r="F362" s="8"/>
      <c r="G362" s="1"/>
    </row>
    <row r="363" spans="2:7" ht="15.75" customHeight="1" x14ac:dyDescent="0.2">
      <c r="B363" s="8"/>
      <c r="C363" s="8"/>
      <c r="D363" s="8"/>
      <c r="E363" s="8"/>
      <c r="F363" s="8"/>
      <c r="G363" s="1"/>
    </row>
    <row r="364" spans="2:7" ht="15.75" customHeight="1" x14ac:dyDescent="0.2">
      <c r="B364" s="8"/>
      <c r="C364" s="8"/>
      <c r="D364" s="8"/>
      <c r="E364" s="8"/>
      <c r="F364" s="8"/>
      <c r="G364" s="1"/>
    </row>
    <row r="365" spans="2:7" ht="15.75" customHeight="1" x14ac:dyDescent="0.2">
      <c r="B365" s="8"/>
      <c r="C365" s="8"/>
      <c r="D365" s="8"/>
      <c r="E365" s="8"/>
      <c r="F365" s="8"/>
      <c r="G365" s="1"/>
    </row>
    <row r="366" spans="2:7" ht="15.75" customHeight="1" x14ac:dyDescent="0.2">
      <c r="B366" s="8"/>
      <c r="C366" s="8"/>
      <c r="D366" s="8"/>
      <c r="E366" s="8"/>
      <c r="F366" s="8"/>
      <c r="G366" s="1"/>
    </row>
    <row r="367" spans="2:7" ht="15.75" customHeight="1" x14ac:dyDescent="0.2">
      <c r="B367" s="8"/>
      <c r="C367" s="8"/>
      <c r="D367" s="8"/>
      <c r="E367" s="8"/>
      <c r="F367" s="8"/>
      <c r="G367" s="1"/>
    </row>
    <row r="368" spans="2:7" ht="15.75" customHeight="1" x14ac:dyDescent="0.2">
      <c r="B368" s="8"/>
      <c r="C368" s="8"/>
      <c r="D368" s="8"/>
      <c r="E368" s="8"/>
      <c r="F368" s="8"/>
      <c r="G368" s="1"/>
    </row>
    <row r="369" spans="2:7" ht="15.75" customHeight="1" x14ac:dyDescent="0.2">
      <c r="B369" s="8"/>
      <c r="C369" s="8"/>
      <c r="D369" s="8"/>
      <c r="E369" s="8"/>
      <c r="F369" s="8"/>
      <c r="G369" s="1"/>
    </row>
    <row r="370" spans="2:7" ht="15.75" customHeight="1" x14ac:dyDescent="0.2">
      <c r="B370" s="8"/>
      <c r="C370" s="8"/>
      <c r="D370" s="8"/>
      <c r="E370" s="8"/>
      <c r="F370" s="8"/>
      <c r="G370" s="1"/>
    </row>
    <row r="371" spans="2:7" ht="15.75" customHeight="1" x14ac:dyDescent="0.2">
      <c r="B371" s="8"/>
      <c r="C371" s="8"/>
      <c r="D371" s="8"/>
      <c r="E371" s="8"/>
      <c r="F371" s="8"/>
      <c r="G371" s="1"/>
    </row>
    <row r="372" spans="2:7" ht="15.75" customHeight="1" x14ac:dyDescent="0.2">
      <c r="B372" s="8"/>
      <c r="C372" s="8"/>
      <c r="D372" s="8"/>
      <c r="E372" s="8"/>
      <c r="F372" s="8"/>
      <c r="G372" s="1"/>
    </row>
    <row r="373" spans="2:7" ht="15.75" customHeight="1" x14ac:dyDescent="0.2">
      <c r="B373" s="8"/>
      <c r="C373" s="8"/>
      <c r="D373" s="8"/>
      <c r="E373" s="8"/>
      <c r="F373" s="8"/>
      <c r="G373" s="1"/>
    </row>
    <row r="374" spans="2:7" ht="15.75" customHeight="1" x14ac:dyDescent="0.2">
      <c r="B374" s="8"/>
      <c r="C374" s="8"/>
      <c r="D374" s="8"/>
      <c r="E374" s="8"/>
      <c r="F374" s="8"/>
      <c r="G374" s="1"/>
    </row>
    <row r="375" spans="2:7" ht="15.75" customHeight="1" x14ac:dyDescent="0.2">
      <c r="B375" s="8"/>
      <c r="C375" s="8"/>
      <c r="D375" s="8"/>
      <c r="E375" s="8"/>
      <c r="F375" s="8"/>
      <c r="G375" s="1"/>
    </row>
    <row r="376" spans="2:7" ht="15.75" customHeight="1" x14ac:dyDescent="0.2">
      <c r="B376" s="8"/>
      <c r="C376" s="8"/>
      <c r="D376" s="8"/>
      <c r="E376" s="8"/>
      <c r="F376" s="8"/>
      <c r="G376" s="1"/>
    </row>
    <row r="377" spans="2:7" ht="15.75" customHeight="1" x14ac:dyDescent="0.2">
      <c r="B377" s="8"/>
      <c r="C377" s="8"/>
      <c r="D377" s="8"/>
      <c r="E377" s="8"/>
      <c r="F377" s="8"/>
      <c r="G377" s="1"/>
    </row>
    <row r="378" spans="2:7" ht="15.75" customHeight="1" x14ac:dyDescent="0.2">
      <c r="B378" s="8"/>
      <c r="C378" s="8"/>
      <c r="D378" s="8"/>
      <c r="E378" s="8"/>
      <c r="F378" s="8"/>
      <c r="G378" s="1"/>
    </row>
    <row r="379" spans="2:7" ht="15.75" customHeight="1" x14ac:dyDescent="0.2">
      <c r="B379" s="8"/>
      <c r="C379" s="8"/>
      <c r="D379" s="8"/>
      <c r="E379" s="8"/>
      <c r="F379" s="8"/>
      <c r="G379" s="1"/>
    </row>
    <row r="380" spans="2:7" ht="15.75" customHeight="1" x14ac:dyDescent="0.2">
      <c r="B380" s="8"/>
      <c r="C380" s="8"/>
      <c r="D380" s="8"/>
      <c r="E380" s="8"/>
      <c r="F380" s="8"/>
      <c r="G380" s="1"/>
    </row>
    <row r="381" spans="2:7" ht="15.75" customHeight="1" x14ac:dyDescent="0.2">
      <c r="B381" s="8"/>
      <c r="C381" s="8"/>
      <c r="D381" s="8"/>
      <c r="E381" s="8"/>
      <c r="F381" s="8"/>
      <c r="G381" s="1"/>
    </row>
    <row r="382" spans="2:7" ht="15.75" customHeight="1" x14ac:dyDescent="0.2">
      <c r="B382" s="8"/>
      <c r="C382" s="8"/>
      <c r="D382" s="8"/>
      <c r="E382" s="8"/>
      <c r="F382" s="8"/>
      <c r="G382" s="1"/>
    </row>
    <row r="383" spans="2:7" ht="15.75" customHeight="1" x14ac:dyDescent="0.2">
      <c r="B383" s="8"/>
      <c r="C383" s="8"/>
      <c r="D383" s="8"/>
      <c r="E383" s="8"/>
      <c r="F383" s="8"/>
      <c r="G383" s="1"/>
    </row>
    <row r="384" spans="2:7" ht="15.75" customHeight="1" x14ac:dyDescent="0.2">
      <c r="B384" s="8"/>
      <c r="C384" s="8"/>
      <c r="D384" s="8"/>
      <c r="E384" s="8"/>
      <c r="F384" s="8"/>
      <c r="G384" s="1"/>
    </row>
    <row r="385" spans="2:7" ht="15.75" customHeight="1" x14ac:dyDescent="0.2">
      <c r="B385" s="8"/>
      <c r="C385" s="8"/>
      <c r="D385" s="8"/>
      <c r="E385" s="8"/>
      <c r="F385" s="8"/>
      <c r="G385" s="1"/>
    </row>
    <row r="386" spans="2:7" ht="15.75" customHeight="1" x14ac:dyDescent="0.2">
      <c r="B386" s="8"/>
      <c r="C386" s="8"/>
      <c r="D386" s="8"/>
      <c r="E386" s="8"/>
      <c r="F386" s="8"/>
      <c r="G386" s="1"/>
    </row>
    <row r="387" spans="2:7" ht="15.75" customHeight="1" x14ac:dyDescent="0.2">
      <c r="B387" s="8"/>
      <c r="C387" s="8"/>
      <c r="D387" s="8"/>
      <c r="E387" s="8"/>
      <c r="F387" s="8"/>
      <c r="G387" s="1"/>
    </row>
    <row r="388" spans="2:7" ht="15.75" customHeight="1" x14ac:dyDescent="0.2">
      <c r="B388" s="8"/>
      <c r="C388" s="8"/>
      <c r="D388" s="8"/>
      <c r="E388" s="8"/>
      <c r="F388" s="8"/>
      <c r="G388" s="1"/>
    </row>
    <row r="389" spans="2:7" ht="15.75" customHeight="1" x14ac:dyDescent="0.2">
      <c r="B389" s="8"/>
      <c r="C389" s="8"/>
      <c r="D389" s="8"/>
      <c r="E389" s="8"/>
      <c r="F389" s="8"/>
      <c r="G389" s="1"/>
    </row>
    <row r="390" spans="2:7" ht="15.75" customHeight="1" x14ac:dyDescent="0.2">
      <c r="B390" s="8"/>
      <c r="C390" s="8"/>
      <c r="D390" s="8"/>
      <c r="E390" s="8"/>
      <c r="F390" s="8"/>
      <c r="G390" s="1"/>
    </row>
    <row r="391" spans="2:7" ht="15.75" customHeight="1" x14ac:dyDescent="0.2">
      <c r="B391" s="8"/>
      <c r="C391" s="8"/>
      <c r="D391" s="8"/>
      <c r="E391" s="8"/>
      <c r="F391" s="8"/>
      <c r="G391" s="1"/>
    </row>
    <row r="392" spans="2:7" ht="15.75" customHeight="1" x14ac:dyDescent="0.2">
      <c r="B392" s="8"/>
      <c r="C392" s="8"/>
      <c r="D392" s="8"/>
      <c r="E392" s="8"/>
      <c r="F392" s="8"/>
      <c r="G392" s="1"/>
    </row>
    <row r="393" spans="2:7" ht="15.75" customHeight="1" x14ac:dyDescent="0.2">
      <c r="B393" s="8"/>
      <c r="C393" s="8"/>
      <c r="D393" s="8"/>
      <c r="E393" s="8"/>
      <c r="F393" s="8"/>
      <c r="G393" s="1"/>
    </row>
    <row r="394" spans="2:7" ht="15.75" customHeight="1" x14ac:dyDescent="0.2">
      <c r="B394" s="8"/>
      <c r="C394" s="8"/>
      <c r="D394" s="8"/>
      <c r="E394" s="8"/>
      <c r="F394" s="8"/>
      <c r="G394" s="1"/>
    </row>
    <row r="395" spans="2:7" ht="15.75" customHeight="1" x14ac:dyDescent="0.2">
      <c r="B395" s="8"/>
      <c r="C395" s="8"/>
      <c r="D395" s="8"/>
      <c r="E395" s="8"/>
      <c r="F395" s="8"/>
      <c r="G395" s="1"/>
    </row>
    <row r="396" spans="2:7" ht="15.75" customHeight="1" x14ac:dyDescent="0.2">
      <c r="B396" s="8"/>
      <c r="C396" s="8"/>
      <c r="D396" s="8"/>
      <c r="E396" s="8"/>
      <c r="F396" s="8"/>
      <c r="G396" s="1"/>
    </row>
    <row r="397" spans="2:7" ht="15.75" customHeight="1" x14ac:dyDescent="0.2">
      <c r="B397" s="8"/>
      <c r="C397" s="8"/>
      <c r="D397" s="8"/>
      <c r="E397" s="8"/>
      <c r="F397" s="8"/>
      <c r="G397" s="1"/>
    </row>
    <row r="398" spans="2:7" ht="15.75" customHeight="1" x14ac:dyDescent="0.2">
      <c r="B398" s="8"/>
      <c r="C398" s="8"/>
      <c r="D398" s="8"/>
      <c r="E398" s="8"/>
      <c r="F398" s="8"/>
      <c r="G398" s="1"/>
    </row>
    <row r="399" spans="2:7" ht="15.75" customHeight="1" x14ac:dyDescent="0.2">
      <c r="B399" s="8"/>
      <c r="C399" s="8"/>
      <c r="D399" s="8"/>
      <c r="E399" s="8"/>
      <c r="F399" s="8"/>
      <c r="G399" s="1"/>
    </row>
    <row r="400" spans="2:7" ht="15.75" customHeight="1" x14ac:dyDescent="0.2">
      <c r="B400" s="8"/>
      <c r="C400" s="8"/>
      <c r="D400" s="8"/>
      <c r="E400" s="8"/>
      <c r="F400" s="8"/>
      <c r="G400" s="1"/>
    </row>
    <row r="401" spans="2:7" ht="15.75" customHeight="1" x14ac:dyDescent="0.2">
      <c r="B401" s="8"/>
      <c r="C401" s="8"/>
      <c r="D401" s="8"/>
      <c r="E401" s="8"/>
      <c r="F401" s="8"/>
      <c r="G401" s="1"/>
    </row>
    <row r="402" spans="2:7" ht="15.75" customHeight="1" x14ac:dyDescent="0.2">
      <c r="B402" s="8"/>
      <c r="C402" s="8"/>
      <c r="D402" s="8"/>
      <c r="E402" s="8"/>
      <c r="F402" s="8"/>
      <c r="G402" s="1"/>
    </row>
    <row r="403" spans="2:7" ht="15.75" customHeight="1" x14ac:dyDescent="0.2">
      <c r="B403" s="8"/>
      <c r="C403" s="8"/>
      <c r="D403" s="8"/>
      <c r="E403" s="8"/>
      <c r="F403" s="8"/>
      <c r="G403" s="1"/>
    </row>
    <row r="404" spans="2:7" ht="15.75" customHeight="1" x14ac:dyDescent="0.2">
      <c r="B404" s="8"/>
      <c r="C404" s="8"/>
      <c r="D404" s="8"/>
      <c r="E404" s="8"/>
      <c r="F404" s="8"/>
      <c r="G404" s="1"/>
    </row>
    <row r="405" spans="2:7" ht="15.75" customHeight="1" x14ac:dyDescent="0.2">
      <c r="B405" s="8"/>
      <c r="C405" s="8"/>
      <c r="D405" s="8"/>
      <c r="E405" s="8"/>
      <c r="F405" s="8"/>
      <c r="G405" s="1"/>
    </row>
    <row r="406" spans="2:7" ht="15.75" customHeight="1" x14ac:dyDescent="0.2">
      <c r="B406" s="8"/>
      <c r="C406" s="8"/>
      <c r="D406" s="8"/>
      <c r="E406" s="8"/>
      <c r="F406" s="8"/>
      <c r="G406" s="1"/>
    </row>
    <row r="407" spans="2:7" ht="15.75" customHeight="1" x14ac:dyDescent="0.2">
      <c r="B407" s="8"/>
      <c r="C407" s="8"/>
      <c r="D407" s="8"/>
      <c r="E407" s="8"/>
      <c r="F407" s="8"/>
      <c r="G407" s="1"/>
    </row>
    <row r="408" spans="2:7" ht="15.75" customHeight="1" x14ac:dyDescent="0.2">
      <c r="B408" s="8"/>
      <c r="C408" s="8"/>
      <c r="D408" s="8"/>
      <c r="E408" s="8"/>
      <c r="F408" s="8"/>
      <c r="G408" s="1"/>
    </row>
    <row r="409" spans="2:7" ht="15.75" customHeight="1" x14ac:dyDescent="0.2">
      <c r="B409" s="8"/>
      <c r="C409" s="8"/>
      <c r="D409" s="8"/>
      <c r="E409" s="8"/>
      <c r="F409" s="8"/>
      <c r="G409" s="1"/>
    </row>
    <row r="410" spans="2:7" ht="15.75" customHeight="1" x14ac:dyDescent="0.2">
      <c r="B410" s="8"/>
      <c r="C410" s="8"/>
      <c r="D410" s="8"/>
      <c r="E410" s="8"/>
      <c r="F410" s="8"/>
      <c r="G410" s="1"/>
    </row>
    <row r="411" spans="2:7" ht="15.75" customHeight="1" x14ac:dyDescent="0.2">
      <c r="B411" s="8"/>
      <c r="C411" s="8"/>
      <c r="D411" s="8"/>
      <c r="E411" s="8"/>
      <c r="F411" s="8"/>
      <c r="G411" s="1"/>
    </row>
    <row r="412" spans="2:7" ht="15.75" customHeight="1" x14ac:dyDescent="0.2">
      <c r="B412" s="8"/>
      <c r="C412" s="8"/>
      <c r="D412" s="8"/>
      <c r="E412" s="8"/>
      <c r="F412" s="8"/>
      <c r="G412" s="1"/>
    </row>
    <row r="413" spans="2:7" ht="15.75" customHeight="1" x14ac:dyDescent="0.2">
      <c r="B413" s="8"/>
      <c r="C413" s="8"/>
      <c r="D413" s="8"/>
      <c r="E413" s="8"/>
      <c r="F413" s="8"/>
      <c r="G413" s="1"/>
    </row>
    <row r="414" spans="2:7" ht="15.75" customHeight="1" x14ac:dyDescent="0.2">
      <c r="B414" s="8"/>
      <c r="C414" s="8"/>
      <c r="D414" s="8"/>
      <c r="E414" s="8"/>
      <c r="F414" s="8"/>
      <c r="G414" s="1"/>
    </row>
    <row r="415" spans="2:7" ht="15.75" customHeight="1" x14ac:dyDescent="0.2">
      <c r="B415" s="8"/>
      <c r="C415" s="8"/>
      <c r="D415" s="8"/>
      <c r="E415" s="8"/>
      <c r="F415" s="8"/>
      <c r="G415" s="1"/>
    </row>
    <row r="416" spans="2:7" ht="15.75" customHeight="1" x14ac:dyDescent="0.2">
      <c r="B416" s="8"/>
      <c r="C416" s="8"/>
      <c r="D416" s="8"/>
      <c r="E416" s="8"/>
      <c r="F416" s="8"/>
      <c r="G416" s="1"/>
    </row>
    <row r="417" spans="2:7" ht="15.75" customHeight="1" x14ac:dyDescent="0.2">
      <c r="B417" s="8"/>
      <c r="C417" s="8"/>
      <c r="D417" s="8"/>
      <c r="E417" s="8"/>
      <c r="F417" s="8"/>
      <c r="G417" s="1"/>
    </row>
    <row r="418" spans="2:7" ht="15.75" customHeight="1" x14ac:dyDescent="0.2">
      <c r="B418" s="8"/>
      <c r="C418" s="8"/>
      <c r="D418" s="8"/>
      <c r="E418" s="8"/>
      <c r="F418" s="8"/>
      <c r="G418" s="1"/>
    </row>
    <row r="419" spans="2:7" ht="15.75" customHeight="1" x14ac:dyDescent="0.2">
      <c r="B419" s="8"/>
      <c r="C419" s="8"/>
      <c r="D419" s="8"/>
      <c r="E419" s="8"/>
      <c r="F419" s="8"/>
      <c r="G419" s="1"/>
    </row>
    <row r="420" spans="2:7" ht="15.75" customHeight="1" x14ac:dyDescent="0.2">
      <c r="B420" s="8"/>
      <c r="C420" s="8"/>
      <c r="D420" s="8"/>
      <c r="E420" s="8"/>
      <c r="F420" s="8"/>
      <c r="G420" s="1"/>
    </row>
    <row r="421" spans="2:7" ht="15.75" customHeight="1" x14ac:dyDescent="0.2">
      <c r="B421" s="8"/>
      <c r="C421" s="8"/>
      <c r="D421" s="8"/>
      <c r="E421" s="8"/>
      <c r="F421" s="8"/>
      <c r="G421" s="1"/>
    </row>
    <row r="422" spans="2:7" ht="15.75" customHeight="1" x14ac:dyDescent="0.2">
      <c r="B422" s="8"/>
      <c r="C422" s="8"/>
      <c r="D422" s="8"/>
      <c r="E422" s="8"/>
      <c r="F422" s="8"/>
      <c r="G422" s="1"/>
    </row>
    <row r="423" spans="2:7" ht="15.75" customHeight="1" x14ac:dyDescent="0.2">
      <c r="B423" s="8"/>
      <c r="C423" s="8"/>
      <c r="D423" s="8"/>
      <c r="E423" s="8"/>
      <c r="F423" s="8"/>
      <c r="G423" s="1"/>
    </row>
    <row r="424" spans="2:7" ht="15.75" customHeight="1" x14ac:dyDescent="0.2">
      <c r="B424" s="8"/>
      <c r="C424" s="8"/>
      <c r="D424" s="8"/>
      <c r="E424" s="8"/>
      <c r="F424" s="8"/>
      <c r="G424" s="1"/>
    </row>
    <row r="425" spans="2:7" ht="15.75" customHeight="1" x14ac:dyDescent="0.2">
      <c r="B425" s="8"/>
      <c r="C425" s="8"/>
      <c r="D425" s="8"/>
      <c r="E425" s="8"/>
      <c r="F425" s="8"/>
      <c r="G425" s="1"/>
    </row>
    <row r="426" spans="2:7" ht="15.75" customHeight="1" x14ac:dyDescent="0.2">
      <c r="B426" s="8"/>
      <c r="C426" s="8"/>
      <c r="D426" s="8"/>
      <c r="E426" s="8"/>
      <c r="F426" s="8"/>
      <c r="G426" s="1"/>
    </row>
    <row r="427" spans="2:7" ht="15.75" customHeight="1" x14ac:dyDescent="0.2">
      <c r="B427" s="8"/>
      <c r="C427" s="8"/>
      <c r="D427" s="8"/>
      <c r="E427" s="8"/>
      <c r="F427" s="8"/>
      <c r="G427" s="1"/>
    </row>
    <row r="428" spans="2:7" ht="15.75" customHeight="1" x14ac:dyDescent="0.2">
      <c r="B428" s="8"/>
      <c r="C428" s="8"/>
      <c r="D428" s="8"/>
      <c r="E428" s="8"/>
      <c r="F428" s="8"/>
      <c r="G428" s="1"/>
    </row>
    <row r="429" spans="2:7" ht="15.75" customHeight="1" x14ac:dyDescent="0.2">
      <c r="B429" s="8"/>
      <c r="C429" s="8"/>
      <c r="D429" s="8"/>
      <c r="E429" s="8"/>
      <c r="F429" s="8"/>
      <c r="G429" s="1"/>
    </row>
    <row r="430" spans="2:7" ht="15.75" customHeight="1" x14ac:dyDescent="0.2">
      <c r="B430" s="8"/>
      <c r="C430" s="8"/>
      <c r="D430" s="8"/>
      <c r="E430" s="8"/>
      <c r="F430" s="8"/>
      <c r="G430" s="1"/>
    </row>
    <row r="431" spans="2:7" ht="15.75" customHeight="1" x14ac:dyDescent="0.2">
      <c r="B431" s="8"/>
      <c r="C431" s="8"/>
      <c r="D431" s="8"/>
      <c r="E431" s="8"/>
      <c r="F431" s="8"/>
      <c r="G431" s="1"/>
    </row>
    <row r="432" spans="2:7" ht="15.75" customHeight="1" x14ac:dyDescent="0.2">
      <c r="B432" s="8"/>
      <c r="C432" s="8"/>
      <c r="D432" s="8"/>
      <c r="E432" s="8"/>
      <c r="F432" s="8"/>
      <c r="G432" s="1"/>
    </row>
    <row r="433" spans="2:7" ht="15.75" customHeight="1" x14ac:dyDescent="0.2">
      <c r="B433" s="8"/>
      <c r="C433" s="8"/>
      <c r="D433" s="8"/>
      <c r="E433" s="8"/>
      <c r="F433" s="8"/>
      <c r="G433" s="1"/>
    </row>
    <row r="434" spans="2:7" ht="15.75" customHeight="1" x14ac:dyDescent="0.2">
      <c r="B434" s="8"/>
      <c r="C434" s="8"/>
      <c r="D434" s="8"/>
      <c r="E434" s="8"/>
      <c r="F434" s="8"/>
      <c r="G434" s="1"/>
    </row>
    <row r="435" spans="2:7" ht="15.75" customHeight="1" x14ac:dyDescent="0.2">
      <c r="B435" s="8"/>
      <c r="C435" s="8"/>
      <c r="D435" s="8"/>
      <c r="E435" s="8"/>
      <c r="F435" s="8"/>
      <c r="G435" s="1"/>
    </row>
    <row r="436" spans="2:7" ht="15.75" customHeight="1" x14ac:dyDescent="0.2">
      <c r="B436" s="8"/>
      <c r="C436" s="8"/>
      <c r="D436" s="8"/>
      <c r="E436" s="8"/>
      <c r="F436" s="8"/>
      <c r="G436" s="1"/>
    </row>
    <row r="437" spans="2:7" ht="15.75" customHeight="1" x14ac:dyDescent="0.2">
      <c r="B437" s="8"/>
      <c r="C437" s="8"/>
      <c r="D437" s="8"/>
      <c r="E437" s="8"/>
      <c r="F437" s="8"/>
      <c r="G437" s="1"/>
    </row>
    <row r="438" spans="2:7" ht="15.75" customHeight="1" x14ac:dyDescent="0.2">
      <c r="B438" s="8"/>
      <c r="C438" s="8"/>
      <c r="D438" s="8"/>
      <c r="E438" s="8"/>
      <c r="F438" s="8"/>
      <c r="G438" s="1"/>
    </row>
    <row r="439" spans="2:7" ht="15.75" customHeight="1" x14ac:dyDescent="0.2">
      <c r="B439" s="8"/>
      <c r="C439" s="8"/>
      <c r="D439" s="8"/>
      <c r="E439" s="8"/>
      <c r="F439" s="8"/>
      <c r="G439" s="1"/>
    </row>
    <row r="440" spans="2:7" ht="15.75" customHeight="1" x14ac:dyDescent="0.2">
      <c r="B440" s="8"/>
      <c r="C440" s="8"/>
      <c r="D440" s="8"/>
      <c r="E440" s="8"/>
      <c r="F440" s="8"/>
      <c r="G440" s="1"/>
    </row>
    <row r="441" spans="2:7" ht="15.75" customHeight="1" x14ac:dyDescent="0.2">
      <c r="B441" s="8"/>
      <c r="C441" s="8"/>
      <c r="D441" s="8"/>
      <c r="E441" s="8"/>
      <c r="F441" s="8"/>
      <c r="G441" s="1"/>
    </row>
    <row r="442" spans="2:7" ht="15.75" customHeight="1" x14ac:dyDescent="0.2">
      <c r="B442" s="8"/>
      <c r="C442" s="8"/>
      <c r="D442" s="8"/>
      <c r="E442" s="8"/>
      <c r="F442" s="8"/>
      <c r="G442" s="1"/>
    </row>
    <row r="443" spans="2:7" ht="15.75" customHeight="1" x14ac:dyDescent="0.2">
      <c r="B443" s="8"/>
      <c r="C443" s="8"/>
      <c r="D443" s="8"/>
      <c r="E443" s="8"/>
      <c r="F443" s="8"/>
      <c r="G443" s="1"/>
    </row>
    <row r="444" spans="2:7" ht="15.75" customHeight="1" x14ac:dyDescent="0.2">
      <c r="B444" s="8"/>
      <c r="C444" s="8"/>
      <c r="D444" s="8"/>
      <c r="E444" s="8"/>
      <c r="F444" s="8"/>
      <c r="G444" s="1"/>
    </row>
    <row r="445" spans="2:7" ht="15.75" customHeight="1" x14ac:dyDescent="0.2">
      <c r="B445" s="8"/>
      <c r="C445" s="8"/>
      <c r="D445" s="8"/>
      <c r="E445" s="8"/>
      <c r="F445" s="8"/>
      <c r="G445" s="1"/>
    </row>
    <row r="446" spans="2:7" ht="15.75" customHeight="1" x14ac:dyDescent="0.2">
      <c r="B446" s="8"/>
      <c r="C446" s="8"/>
      <c r="D446" s="8"/>
      <c r="E446" s="8"/>
      <c r="F446" s="8"/>
      <c r="G446" s="1"/>
    </row>
    <row r="447" spans="2:7" ht="15.75" customHeight="1" x14ac:dyDescent="0.2">
      <c r="B447" s="8"/>
      <c r="C447" s="8"/>
      <c r="D447" s="8"/>
      <c r="E447" s="8"/>
      <c r="F447" s="8"/>
      <c r="G447" s="1"/>
    </row>
    <row r="448" spans="2:7" ht="15.75" customHeight="1" x14ac:dyDescent="0.2">
      <c r="B448" s="8"/>
      <c r="C448" s="8"/>
      <c r="D448" s="8"/>
      <c r="E448" s="8"/>
      <c r="F448" s="8"/>
      <c r="G448" s="1"/>
    </row>
    <row r="449" spans="2:7" ht="15.75" customHeight="1" x14ac:dyDescent="0.2">
      <c r="B449" s="8"/>
      <c r="C449" s="8"/>
      <c r="D449" s="8"/>
      <c r="E449" s="8"/>
      <c r="F449" s="8"/>
      <c r="G449" s="1"/>
    </row>
    <row r="450" spans="2:7" ht="15.75" customHeight="1" x14ac:dyDescent="0.2">
      <c r="B450" s="8"/>
      <c r="C450" s="8"/>
      <c r="D450" s="8"/>
      <c r="E450" s="8"/>
      <c r="F450" s="8"/>
      <c r="G450" s="1"/>
    </row>
    <row r="451" spans="2:7" ht="15.75" customHeight="1" x14ac:dyDescent="0.2">
      <c r="B451" s="8"/>
      <c r="C451" s="8"/>
      <c r="D451" s="8"/>
      <c r="E451" s="8"/>
      <c r="F451" s="8"/>
      <c r="G451" s="1"/>
    </row>
    <row r="452" spans="2:7" ht="15.75" customHeight="1" x14ac:dyDescent="0.2">
      <c r="B452" s="8"/>
      <c r="C452" s="8"/>
      <c r="D452" s="8"/>
      <c r="E452" s="8"/>
      <c r="F452" s="8"/>
      <c r="G452" s="1"/>
    </row>
    <row r="453" spans="2:7" ht="15.75" customHeight="1" x14ac:dyDescent="0.2">
      <c r="B453" s="8"/>
      <c r="C453" s="8"/>
      <c r="D453" s="8"/>
      <c r="E453" s="8"/>
      <c r="F453" s="8"/>
      <c r="G453" s="1"/>
    </row>
    <row r="454" spans="2:7" ht="15.75" customHeight="1" x14ac:dyDescent="0.2">
      <c r="B454" s="8"/>
      <c r="C454" s="8"/>
      <c r="D454" s="8"/>
      <c r="E454" s="8"/>
      <c r="F454" s="8"/>
      <c r="G454" s="1"/>
    </row>
    <row r="455" spans="2:7" ht="15.75" customHeight="1" x14ac:dyDescent="0.2">
      <c r="B455" s="8"/>
      <c r="C455" s="8"/>
      <c r="D455" s="8"/>
      <c r="E455" s="8"/>
      <c r="F455" s="8"/>
      <c r="G455" s="1"/>
    </row>
    <row r="456" spans="2:7" ht="15.75" customHeight="1" x14ac:dyDescent="0.2">
      <c r="B456" s="8"/>
      <c r="C456" s="8"/>
      <c r="D456" s="8"/>
      <c r="E456" s="8"/>
      <c r="F456" s="8"/>
      <c r="G456" s="1"/>
    </row>
    <row r="457" spans="2:7" ht="15.75" customHeight="1" x14ac:dyDescent="0.2">
      <c r="B457" s="8"/>
      <c r="C457" s="8"/>
      <c r="D457" s="8"/>
      <c r="E457" s="8"/>
      <c r="F457" s="8"/>
      <c r="G457" s="1"/>
    </row>
    <row r="458" spans="2:7" ht="15.75" customHeight="1" x14ac:dyDescent="0.2">
      <c r="B458" s="8"/>
      <c r="C458" s="8"/>
      <c r="D458" s="8"/>
      <c r="E458" s="8"/>
      <c r="F458" s="8"/>
      <c r="G458" s="1"/>
    </row>
    <row r="459" spans="2:7" ht="15.75" customHeight="1" x14ac:dyDescent="0.2">
      <c r="B459" s="8"/>
      <c r="C459" s="8"/>
      <c r="D459" s="8"/>
      <c r="E459" s="8"/>
      <c r="F459" s="8"/>
      <c r="G459" s="1"/>
    </row>
    <row r="460" spans="2:7" ht="15.75" customHeight="1" x14ac:dyDescent="0.2">
      <c r="B460" s="8"/>
      <c r="C460" s="8"/>
      <c r="D460" s="8"/>
      <c r="E460" s="8"/>
      <c r="F460" s="8"/>
      <c r="G460" s="1"/>
    </row>
    <row r="461" spans="2:7" ht="15.75" customHeight="1" x14ac:dyDescent="0.2">
      <c r="B461" s="8"/>
      <c r="C461" s="8"/>
      <c r="D461" s="8"/>
      <c r="E461" s="8"/>
      <c r="F461" s="8"/>
      <c r="G461" s="1"/>
    </row>
    <row r="462" spans="2:7" ht="15.75" customHeight="1" x14ac:dyDescent="0.2">
      <c r="B462" s="8"/>
      <c r="C462" s="8"/>
      <c r="D462" s="8"/>
      <c r="E462" s="8"/>
      <c r="F462" s="8"/>
      <c r="G462" s="1"/>
    </row>
    <row r="463" spans="2:7" ht="15.75" customHeight="1" x14ac:dyDescent="0.2">
      <c r="B463" s="8"/>
      <c r="C463" s="8"/>
      <c r="D463" s="8"/>
      <c r="E463" s="8"/>
      <c r="F463" s="8"/>
      <c r="G463" s="1"/>
    </row>
    <row r="464" spans="2:7" ht="15.75" customHeight="1" x14ac:dyDescent="0.2">
      <c r="B464" s="8"/>
      <c r="C464" s="8"/>
      <c r="D464" s="8"/>
      <c r="E464" s="8"/>
      <c r="F464" s="8"/>
      <c r="G464" s="1"/>
    </row>
    <row r="465" spans="2:7" ht="15.75" customHeight="1" x14ac:dyDescent="0.2">
      <c r="B465" s="8"/>
      <c r="C465" s="8"/>
      <c r="D465" s="8"/>
      <c r="E465" s="8"/>
      <c r="F465" s="8"/>
      <c r="G465" s="1"/>
    </row>
    <row r="466" spans="2:7" ht="15.75" customHeight="1" x14ac:dyDescent="0.2">
      <c r="B466" s="8"/>
      <c r="C466" s="8"/>
      <c r="D466" s="8"/>
      <c r="E466" s="8"/>
      <c r="F466" s="8"/>
      <c r="G466" s="1"/>
    </row>
    <row r="467" spans="2:7" ht="15.75" customHeight="1" x14ac:dyDescent="0.2">
      <c r="B467" s="8"/>
      <c r="C467" s="8"/>
      <c r="D467" s="8"/>
      <c r="E467" s="8"/>
      <c r="F467" s="8"/>
      <c r="G467" s="1"/>
    </row>
    <row r="468" spans="2:7" ht="15.75" customHeight="1" x14ac:dyDescent="0.2">
      <c r="B468" s="8"/>
      <c r="C468" s="8"/>
      <c r="D468" s="8"/>
      <c r="E468" s="8"/>
      <c r="F468" s="8"/>
      <c r="G468" s="1"/>
    </row>
    <row r="469" spans="2:7" ht="15.75" customHeight="1" x14ac:dyDescent="0.2">
      <c r="B469" s="8"/>
      <c r="C469" s="8"/>
      <c r="D469" s="8"/>
      <c r="E469" s="8"/>
      <c r="F469" s="8"/>
      <c r="G469" s="1"/>
    </row>
    <row r="470" spans="2:7" ht="15.75" customHeight="1" x14ac:dyDescent="0.2">
      <c r="B470" s="8"/>
      <c r="C470" s="8"/>
      <c r="D470" s="8"/>
      <c r="E470" s="8"/>
      <c r="F470" s="8"/>
      <c r="G470" s="1"/>
    </row>
    <row r="471" spans="2:7" ht="15.75" customHeight="1" x14ac:dyDescent="0.2">
      <c r="B471" s="8"/>
      <c r="C471" s="8"/>
      <c r="D471" s="8"/>
      <c r="E471" s="8"/>
      <c r="F471" s="8"/>
      <c r="G471" s="1"/>
    </row>
    <row r="472" spans="2:7" ht="15.75" customHeight="1" x14ac:dyDescent="0.2">
      <c r="B472" s="8"/>
      <c r="C472" s="8"/>
      <c r="D472" s="8"/>
      <c r="E472" s="8"/>
      <c r="F472" s="8"/>
      <c r="G472" s="1"/>
    </row>
    <row r="473" spans="2:7" ht="15.75" customHeight="1" x14ac:dyDescent="0.2">
      <c r="B473" s="8"/>
      <c r="C473" s="8"/>
      <c r="D473" s="8"/>
      <c r="E473" s="8"/>
      <c r="F473" s="8"/>
      <c r="G473" s="1"/>
    </row>
    <row r="474" spans="2:7" ht="15.75" customHeight="1" x14ac:dyDescent="0.2">
      <c r="B474" s="8"/>
      <c r="C474" s="8"/>
      <c r="D474" s="8"/>
      <c r="E474" s="8"/>
      <c r="F474" s="8"/>
      <c r="G474" s="1"/>
    </row>
    <row r="475" spans="2:7" ht="15.75" customHeight="1" x14ac:dyDescent="0.2">
      <c r="B475" s="8"/>
      <c r="C475" s="8"/>
      <c r="D475" s="8"/>
      <c r="E475" s="8"/>
      <c r="F475" s="8"/>
      <c r="G475" s="1"/>
    </row>
    <row r="476" spans="2:7" ht="15.75" customHeight="1" x14ac:dyDescent="0.2">
      <c r="B476" s="8"/>
      <c r="C476" s="8"/>
      <c r="D476" s="8"/>
      <c r="E476" s="8"/>
      <c r="F476" s="8"/>
      <c r="G476" s="1"/>
    </row>
    <row r="477" spans="2:7" ht="15.75" customHeight="1" x14ac:dyDescent="0.2">
      <c r="B477" s="8"/>
      <c r="C477" s="8"/>
      <c r="D477" s="8"/>
      <c r="E477" s="8"/>
      <c r="F477" s="8"/>
      <c r="G477" s="1"/>
    </row>
    <row r="478" spans="2:7" ht="15.75" customHeight="1" x14ac:dyDescent="0.2">
      <c r="B478" s="8"/>
      <c r="C478" s="8"/>
      <c r="D478" s="8"/>
      <c r="E478" s="8"/>
      <c r="F478" s="8"/>
      <c r="G478" s="1"/>
    </row>
    <row r="479" spans="2:7" ht="15.75" customHeight="1" x14ac:dyDescent="0.2">
      <c r="B479" s="8"/>
      <c r="C479" s="8"/>
      <c r="D479" s="8"/>
      <c r="E479" s="8"/>
      <c r="F479" s="8"/>
      <c r="G479" s="1"/>
    </row>
    <row r="480" spans="2:7" ht="15.75" customHeight="1" x14ac:dyDescent="0.2">
      <c r="B480" s="8"/>
      <c r="C480" s="8"/>
      <c r="D480" s="8"/>
      <c r="E480" s="8"/>
      <c r="F480" s="8"/>
      <c r="G480" s="1"/>
    </row>
    <row r="481" spans="2:7" ht="15.75" customHeight="1" x14ac:dyDescent="0.2">
      <c r="B481" s="8"/>
      <c r="C481" s="8"/>
      <c r="D481" s="8"/>
      <c r="E481" s="8"/>
      <c r="F481" s="8"/>
      <c r="G481" s="1"/>
    </row>
    <row r="482" spans="2:7" ht="15.75" customHeight="1" x14ac:dyDescent="0.2">
      <c r="B482" s="8"/>
      <c r="C482" s="8"/>
      <c r="D482" s="8"/>
      <c r="E482" s="8"/>
      <c r="F482" s="8"/>
      <c r="G482" s="1"/>
    </row>
    <row r="483" spans="2:7" ht="15.75" customHeight="1" x14ac:dyDescent="0.2">
      <c r="B483" s="8"/>
      <c r="C483" s="8"/>
      <c r="D483" s="8"/>
      <c r="E483" s="8"/>
      <c r="F483" s="8"/>
      <c r="G483" s="1"/>
    </row>
    <row r="484" spans="2:7" ht="15.75" customHeight="1" x14ac:dyDescent="0.2">
      <c r="B484" s="8"/>
      <c r="C484" s="8"/>
      <c r="D484" s="8"/>
      <c r="E484" s="8"/>
      <c r="F484" s="8"/>
      <c r="G484" s="1"/>
    </row>
    <row r="485" spans="2:7" ht="15.75" customHeight="1" x14ac:dyDescent="0.2">
      <c r="B485" s="8"/>
      <c r="C485" s="8"/>
      <c r="D485" s="8"/>
      <c r="E485" s="8"/>
      <c r="F485" s="8"/>
      <c r="G485" s="1"/>
    </row>
    <row r="486" spans="2:7" ht="15.75" customHeight="1" x14ac:dyDescent="0.2">
      <c r="B486" s="8"/>
      <c r="C486" s="8"/>
      <c r="D486" s="8"/>
      <c r="E486" s="8"/>
      <c r="F486" s="8"/>
      <c r="G486" s="1"/>
    </row>
    <row r="487" spans="2:7" ht="15.75" customHeight="1" x14ac:dyDescent="0.2">
      <c r="B487" s="8"/>
      <c r="C487" s="8"/>
      <c r="D487" s="8"/>
      <c r="E487" s="8"/>
      <c r="F487" s="8"/>
      <c r="G487" s="1"/>
    </row>
    <row r="488" spans="2:7" ht="15.75" customHeight="1" x14ac:dyDescent="0.2">
      <c r="B488" s="8"/>
      <c r="C488" s="8"/>
      <c r="D488" s="8"/>
      <c r="E488" s="8"/>
      <c r="F488" s="8"/>
      <c r="G488" s="1"/>
    </row>
    <row r="489" spans="2:7" ht="15.75" customHeight="1" x14ac:dyDescent="0.2">
      <c r="B489" s="8"/>
      <c r="C489" s="8"/>
      <c r="D489" s="8"/>
      <c r="E489" s="8"/>
      <c r="F489" s="8"/>
      <c r="G489" s="1"/>
    </row>
    <row r="490" spans="2:7" ht="15.75" customHeight="1" x14ac:dyDescent="0.2">
      <c r="B490" s="8"/>
      <c r="C490" s="8"/>
      <c r="D490" s="8"/>
      <c r="E490" s="8"/>
      <c r="F490" s="8"/>
      <c r="G490" s="1"/>
    </row>
    <row r="491" spans="2:7" ht="15.75" customHeight="1" x14ac:dyDescent="0.2">
      <c r="B491" s="8"/>
      <c r="C491" s="8"/>
      <c r="D491" s="8"/>
      <c r="E491" s="8"/>
      <c r="F491" s="8"/>
      <c r="G491" s="1"/>
    </row>
    <row r="492" spans="2:7" ht="15.75" customHeight="1" x14ac:dyDescent="0.2">
      <c r="B492" s="8"/>
      <c r="C492" s="8"/>
      <c r="D492" s="8"/>
      <c r="E492" s="8"/>
      <c r="F492" s="8"/>
      <c r="G492" s="1"/>
    </row>
    <row r="493" spans="2:7" ht="15.75" customHeight="1" x14ac:dyDescent="0.2">
      <c r="B493" s="8"/>
      <c r="C493" s="8"/>
      <c r="D493" s="8"/>
      <c r="E493" s="8"/>
      <c r="F493" s="8"/>
      <c r="G493" s="1"/>
    </row>
    <row r="494" spans="2:7" ht="15.75" customHeight="1" x14ac:dyDescent="0.2">
      <c r="B494" s="8"/>
      <c r="C494" s="8"/>
      <c r="D494" s="8"/>
      <c r="E494" s="8"/>
      <c r="F494" s="8"/>
      <c r="G494" s="1"/>
    </row>
    <row r="495" spans="2:7" ht="15.75" customHeight="1" x14ac:dyDescent="0.2">
      <c r="B495" s="8"/>
      <c r="C495" s="8"/>
      <c r="D495" s="8"/>
      <c r="E495" s="8"/>
      <c r="F495" s="8"/>
      <c r="G495" s="1"/>
    </row>
    <row r="496" spans="2:7" ht="15.75" customHeight="1" x14ac:dyDescent="0.2">
      <c r="B496" s="8"/>
      <c r="C496" s="8"/>
      <c r="D496" s="8"/>
      <c r="E496" s="8"/>
      <c r="F496" s="8"/>
      <c r="G496" s="1"/>
    </row>
    <row r="497" spans="2:7" ht="15.75" customHeight="1" x14ac:dyDescent="0.2">
      <c r="B497" s="8"/>
      <c r="C497" s="8"/>
      <c r="D497" s="8"/>
      <c r="E497" s="8"/>
      <c r="F497" s="8"/>
      <c r="G497" s="1"/>
    </row>
    <row r="498" spans="2:7" ht="15.75" customHeight="1" x14ac:dyDescent="0.2">
      <c r="B498" s="8"/>
      <c r="C498" s="8"/>
      <c r="D498" s="8"/>
      <c r="E498" s="8"/>
      <c r="F498" s="8"/>
      <c r="G498" s="1"/>
    </row>
    <row r="499" spans="2:7" ht="15.75" customHeight="1" x14ac:dyDescent="0.2">
      <c r="B499" s="8"/>
      <c r="C499" s="8"/>
      <c r="D499" s="8"/>
      <c r="E499" s="8"/>
      <c r="F499" s="8"/>
      <c r="G499" s="1"/>
    </row>
    <row r="500" spans="2:7" ht="15.75" customHeight="1" x14ac:dyDescent="0.2">
      <c r="B500" s="8"/>
      <c r="C500" s="8"/>
      <c r="D500" s="8"/>
      <c r="E500" s="8"/>
      <c r="F500" s="8"/>
      <c r="G500" s="1"/>
    </row>
    <row r="501" spans="2:7" ht="15.75" customHeight="1" x14ac:dyDescent="0.2">
      <c r="B501" s="8"/>
      <c r="C501" s="8"/>
      <c r="D501" s="8"/>
      <c r="E501" s="8"/>
      <c r="F501" s="8"/>
      <c r="G501" s="1"/>
    </row>
    <row r="502" spans="2:7" ht="15.75" customHeight="1" x14ac:dyDescent="0.2">
      <c r="B502" s="8"/>
      <c r="C502" s="8"/>
      <c r="D502" s="8"/>
      <c r="E502" s="8"/>
      <c r="F502" s="8"/>
      <c r="G502" s="1"/>
    </row>
    <row r="503" spans="2:7" ht="15.75" customHeight="1" x14ac:dyDescent="0.2">
      <c r="B503" s="8"/>
      <c r="C503" s="8"/>
      <c r="D503" s="8"/>
      <c r="E503" s="8"/>
      <c r="F503" s="8"/>
      <c r="G503" s="1"/>
    </row>
    <row r="504" spans="2:7" ht="15.75" customHeight="1" x14ac:dyDescent="0.2">
      <c r="B504" s="8"/>
      <c r="C504" s="8"/>
      <c r="D504" s="8"/>
      <c r="E504" s="8"/>
      <c r="F504" s="8"/>
      <c r="G504" s="1"/>
    </row>
    <row r="505" spans="2:7" ht="15.75" customHeight="1" x14ac:dyDescent="0.2">
      <c r="B505" s="8"/>
      <c r="C505" s="8"/>
      <c r="D505" s="8"/>
      <c r="E505" s="8"/>
      <c r="F505" s="8"/>
      <c r="G505" s="1"/>
    </row>
    <row r="506" spans="2:7" ht="15.75" customHeight="1" x14ac:dyDescent="0.2">
      <c r="B506" s="8"/>
      <c r="C506" s="8"/>
      <c r="D506" s="8"/>
      <c r="E506" s="8"/>
      <c r="F506" s="8"/>
      <c r="G506" s="1"/>
    </row>
    <row r="507" spans="2:7" ht="15.75" customHeight="1" x14ac:dyDescent="0.2">
      <c r="B507" s="8"/>
      <c r="C507" s="8"/>
      <c r="D507" s="8"/>
      <c r="E507" s="8"/>
      <c r="F507" s="8"/>
      <c r="G507" s="1"/>
    </row>
    <row r="508" spans="2:7" ht="15.75" customHeight="1" x14ac:dyDescent="0.2">
      <c r="B508" s="8"/>
      <c r="C508" s="8"/>
      <c r="D508" s="8"/>
      <c r="E508" s="8"/>
      <c r="F508" s="8"/>
      <c r="G508" s="1"/>
    </row>
    <row r="509" spans="2:7" ht="15.75" customHeight="1" x14ac:dyDescent="0.2">
      <c r="B509" s="8"/>
      <c r="C509" s="8"/>
      <c r="D509" s="8"/>
      <c r="E509" s="8"/>
      <c r="F509" s="8"/>
      <c r="G509" s="1"/>
    </row>
    <row r="510" spans="2:7" ht="15.75" customHeight="1" x14ac:dyDescent="0.2">
      <c r="B510" s="8"/>
      <c r="C510" s="8"/>
      <c r="D510" s="8"/>
      <c r="E510" s="8"/>
      <c r="F510" s="8"/>
      <c r="G510" s="1"/>
    </row>
    <row r="511" spans="2:7" ht="15.75" customHeight="1" x14ac:dyDescent="0.2">
      <c r="B511" s="8"/>
      <c r="C511" s="8"/>
      <c r="D511" s="8"/>
      <c r="E511" s="8"/>
      <c r="F511" s="8"/>
      <c r="G511" s="1"/>
    </row>
    <row r="512" spans="2:7" ht="15.75" customHeight="1" x14ac:dyDescent="0.2">
      <c r="B512" s="8"/>
      <c r="C512" s="8"/>
      <c r="D512" s="8"/>
      <c r="E512" s="8"/>
      <c r="F512" s="8"/>
      <c r="G512" s="1"/>
    </row>
    <row r="513" spans="2:7" ht="15.75" customHeight="1" x14ac:dyDescent="0.2">
      <c r="B513" s="8"/>
      <c r="C513" s="8"/>
      <c r="D513" s="8"/>
      <c r="E513" s="8"/>
      <c r="F513" s="8"/>
      <c r="G513" s="1"/>
    </row>
    <row r="514" spans="2:7" ht="15.75" customHeight="1" x14ac:dyDescent="0.2">
      <c r="B514" s="8"/>
      <c r="C514" s="8"/>
      <c r="D514" s="8"/>
      <c r="E514" s="8"/>
      <c r="F514" s="8"/>
      <c r="G514" s="1"/>
    </row>
    <row r="515" spans="2:7" ht="15.75" customHeight="1" x14ac:dyDescent="0.2">
      <c r="B515" s="8"/>
      <c r="C515" s="8"/>
      <c r="D515" s="8"/>
      <c r="E515" s="8"/>
      <c r="F515" s="8"/>
      <c r="G515" s="1"/>
    </row>
    <row r="516" spans="2:7" ht="15.75" customHeight="1" x14ac:dyDescent="0.2">
      <c r="B516" s="8"/>
      <c r="C516" s="8"/>
      <c r="D516" s="8"/>
      <c r="E516" s="8"/>
      <c r="F516" s="8"/>
      <c r="G516" s="1"/>
    </row>
    <row r="517" spans="2:7" ht="15.75" customHeight="1" x14ac:dyDescent="0.2">
      <c r="B517" s="8"/>
      <c r="C517" s="8"/>
      <c r="D517" s="8"/>
      <c r="E517" s="8"/>
      <c r="F517" s="8"/>
      <c r="G517" s="1"/>
    </row>
    <row r="518" spans="2:7" ht="15.75" customHeight="1" x14ac:dyDescent="0.2">
      <c r="B518" s="8"/>
      <c r="C518" s="8"/>
      <c r="D518" s="8"/>
      <c r="E518" s="8"/>
      <c r="F518" s="8"/>
      <c r="G518" s="1"/>
    </row>
    <row r="519" spans="2:7" ht="15.75" customHeight="1" x14ac:dyDescent="0.2">
      <c r="B519" s="8"/>
      <c r="C519" s="8"/>
      <c r="D519" s="8"/>
      <c r="E519" s="8"/>
      <c r="F519" s="8"/>
      <c r="G519" s="1"/>
    </row>
    <row r="520" spans="2:7" ht="15.75" customHeight="1" x14ac:dyDescent="0.2">
      <c r="B520" s="8"/>
      <c r="C520" s="8"/>
      <c r="D520" s="8"/>
      <c r="E520" s="8"/>
      <c r="F520" s="8"/>
      <c r="G520" s="1"/>
    </row>
    <row r="521" spans="2:7" ht="15.75" customHeight="1" x14ac:dyDescent="0.2">
      <c r="B521" s="8"/>
      <c r="C521" s="8"/>
      <c r="D521" s="8"/>
      <c r="E521" s="8"/>
      <c r="F521" s="8"/>
      <c r="G521" s="1"/>
    </row>
    <row r="522" spans="2:7" ht="15.75" customHeight="1" x14ac:dyDescent="0.2">
      <c r="B522" s="8"/>
      <c r="C522" s="8"/>
      <c r="D522" s="8"/>
      <c r="E522" s="8"/>
      <c r="F522" s="8"/>
      <c r="G522" s="1"/>
    </row>
    <row r="523" spans="2:7" ht="15.75" customHeight="1" x14ac:dyDescent="0.2">
      <c r="B523" s="8"/>
      <c r="C523" s="8"/>
      <c r="D523" s="8"/>
      <c r="E523" s="8"/>
      <c r="F523" s="8"/>
      <c r="G523" s="1"/>
    </row>
    <row r="524" spans="2:7" ht="15.75" customHeight="1" x14ac:dyDescent="0.2">
      <c r="B524" s="8"/>
      <c r="C524" s="8"/>
      <c r="D524" s="8"/>
      <c r="E524" s="8"/>
      <c r="F524" s="8"/>
      <c r="G524" s="1"/>
    </row>
    <row r="525" spans="2:7" ht="15.75" customHeight="1" x14ac:dyDescent="0.2">
      <c r="B525" s="8"/>
      <c r="C525" s="8"/>
      <c r="D525" s="8"/>
      <c r="E525" s="8"/>
      <c r="F525" s="8"/>
      <c r="G525" s="1"/>
    </row>
    <row r="526" spans="2:7" ht="15.75" customHeight="1" x14ac:dyDescent="0.2">
      <c r="B526" s="8"/>
      <c r="C526" s="8"/>
      <c r="D526" s="8"/>
      <c r="E526" s="8"/>
      <c r="F526" s="8"/>
      <c r="G526" s="1"/>
    </row>
    <row r="527" spans="2:7" ht="15.75" customHeight="1" x14ac:dyDescent="0.2">
      <c r="B527" s="8"/>
      <c r="C527" s="8"/>
      <c r="D527" s="8"/>
      <c r="E527" s="8"/>
      <c r="F527" s="8"/>
      <c r="G527" s="1"/>
    </row>
    <row r="528" spans="2:7" ht="15.75" customHeight="1" x14ac:dyDescent="0.2">
      <c r="B528" s="8"/>
      <c r="C528" s="8"/>
      <c r="D528" s="8"/>
      <c r="E528" s="8"/>
      <c r="F528" s="8"/>
      <c r="G528" s="1"/>
    </row>
    <row r="529" spans="2:7" ht="15.75" customHeight="1" x14ac:dyDescent="0.2">
      <c r="B529" s="8"/>
      <c r="C529" s="8"/>
      <c r="D529" s="8"/>
      <c r="E529" s="8"/>
      <c r="F529" s="8"/>
      <c r="G529" s="1"/>
    </row>
    <row r="530" spans="2:7" ht="15.75" customHeight="1" x14ac:dyDescent="0.2">
      <c r="B530" s="8"/>
      <c r="C530" s="8"/>
      <c r="D530" s="8"/>
      <c r="E530" s="8"/>
      <c r="F530" s="8"/>
      <c r="G530" s="1"/>
    </row>
    <row r="531" spans="2:7" ht="15.75" customHeight="1" x14ac:dyDescent="0.2">
      <c r="B531" s="8"/>
      <c r="C531" s="8"/>
      <c r="D531" s="8"/>
      <c r="E531" s="8"/>
      <c r="F531" s="8"/>
      <c r="G531" s="1"/>
    </row>
    <row r="532" spans="2:7" ht="15.75" customHeight="1" x14ac:dyDescent="0.2">
      <c r="B532" s="8"/>
      <c r="C532" s="8"/>
      <c r="D532" s="8"/>
      <c r="E532" s="8"/>
      <c r="F532" s="8"/>
      <c r="G532" s="1"/>
    </row>
    <row r="533" spans="2:7" ht="15.75" customHeight="1" x14ac:dyDescent="0.2">
      <c r="B533" s="8"/>
      <c r="C533" s="8"/>
      <c r="D533" s="8"/>
      <c r="E533" s="8"/>
      <c r="F533" s="8"/>
      <c r="G533" s="1"/>
    </row>
    <row r="534" spans="2:7" ht="15.75" customHeight="1" x14ac:dyDescent="0.2">
      <c r="B534" s="8"/>
      <c r="C534" s="8"/>
      <c r="D534" s="8"/>
      <c r="E534" s="8"/>
      <c r="F534" s="8"/>
      <c r="G534" s="1"/>
    </row>
    <row r="535" spans="2:7" ht="15.75" customHeight="1" x14ac:dyDescent="0.2">
      <c r="B535" s="8"/>
      <c r="C535" s="8"/>
      <c r="D535" s="8"/>
      <c r="E535" s="8"/>
      <c r="F535" s="8"/>
      <c r="G535" s="1"/>
    </row>
    <row r="536" spans="2:7" ht="15.75" customHeight="1" x14ac:dyDescent="0.2">
      <c r="B536" s="8"/>
      <c r="C536" s="8"/>
      <c r="D536" s="8"/>
      <c r="E536" s="8"/>
      <c r="F536" s="8"/>
      <c r="G536" s="1"/>
    </row>
    <row r="537" spans="2:7" ht="15.75" customHeight="1" x14ac:dyDescent="0.2">
      <c r="B537" s="8"/>
      <c r="C537" s="8"/>
      <c r="D537" s="8"/>
      <c r="E537" s="8"/>
      <c r="F537" s="8"/>
      <c r="G537" s="1"/>
    </row>
    <row r="538" spans="2:7" ht="15.75" customHeight="1" x14ac:dyDescent="0.2">
      <c r="B538" s="8"/>
      <c r="C538" s="8"/>
      <c r="D538" s="8"/>
      <c r="E538" s="8"/>
      <c r="F538" s="8"/>
      <c r="G538" s="1"/>
    </row>
    <row r="539" spans="2:7" ht="15.75" customHeight="1" x14ac:dyDescent="0.2">
      <c r="B539" s="8"/>
      <c r="C539" s="8"/>
      <c r="D539" s="8"/>
      <c r="E539" s="8"/>
      <c r="F539" s="8"/>
      <c r="G539" s="1"/>
    </row>
    <row r="540" spans="2:7" ht="15.75" customHeight="1" x14ac:dyDescent="0.2">
      <c r="B540" s="8"/>
      <c r="C540" s="8"/>
      <c r="D540" s="8"/>
      <c r="E540" s="8"/>
      <c r="F540" s="8"/>
      <c r="G540" s="1"/>
    </row>
    <row r="541" spans="2:7" ht="15.75" customHeight="1" x14ac:dyDescent="0.2">
      <c r="B541" s="8"/>
      <c r="C541" s="8"/>
      <c r="D541" s="8"/>
      <c r="E541" s="8"/>
      <c r="F541" s="8"/>
      <c r="G541" s="1"/>
    </row>
    <row r="542" spans="2:7" ht="15.75" customHeight="1" x14ac:dyDescent="0.2">
      <c r="B542" s="8"/>
      <c r="C542" s="8"/>
      <c r="D542" s="8"/>
      <c r="E542" s="8"/>
      <c r="F542" s="8"/>
      <c r="G542" s="1"/>
    </row>
    <row r="543" spans="2:7" ht="15.75" customHeight="1" x14ac:dyDescent="0.2">
      <c r="B543" s="8"/>
      <c r="C543" s="8"/>
      <c r="D543" s="8"/>
      <c r="E543" s="8"/>
      <c r="F543" s="8"/>
      <c r="G543" s="1"/>
    </row>
    <row r="544" spans="2:7" ht="15.75" customHeight="1" x14ac:dyDescent="0.2">
      <c r="B544" s="8"/>
      <c r="C544" s="8"/>
      <c r="D544" s="8"/>
      <c r="E544" s="8"/>
      <c r="F544" s="8"/>
      <c r="G544" s="1"/>
    </row>
    <row r="545" spans="2:7" ht="15.75" customHeight="1" x14ac:dyDescent="0.2">
      <c r="B545" s="8"/>
      <c r="C545" s="8"/>
      <c r="D545" s="8"/>
      <c r="E545" s="8"/>
      <c r="F545" s="8"/>
      <c r="G545" s="1"/>
    </row>
    <row r="546" spans="2:7" ht="15.75" customHeight="1" x14ac:dyDescent="0.2">
      <c r="B546" s="8"/>
      <c r="C546" s="8"/>
      <c r="D546" s="8"/>
      <c r="E546" s="8"/>
      <c r="F546" s="8"/>
      <c r="G546" s="1"/>
    </row>
    <row r="547" spans="2:7" ht="15.75" customHeight="1" x14ac:dyDescent="0.2">
      <c r="B547" s="8"/>
      <c r="C547" s="8"/>
      <c r="D547" s="8"/>
      <c r="E547" s="8"/>
      <c r="F547" s="8"/>
      <c r="G547" s="1"/>
    </row>
    <row r="548" spans="2:7" ht="15.75" customHeight="1" x14ac:dyDescent="0.2">
      <c r="B548" s="8"/>
      <c r="C548" s="8"/>
      <c r="D548" s="8"/>
      <c r="E548" s="8"/>
      <c r="F548" s="8"/>
      <c r="G548" s="1"/>
    </row>
    <row r="549" spans="2:7" ht="15.75" customHeight="1" x14ac:dyDescent="0.2">
      <c r="B549" s="8"/>
      <c r="C549" s="8"/>
      <c r="D549" s="8"/>
      <c r="E549" s="8"/>
      <c r="F549" s="8"/>
      <c r="G549" s="1"/>
    </row>
    <row r="550" spans="2:7" ht="15.75" customHeight="1" x14ac:dyDescent="0.2">
      <c r="B550" s="8"/>
      <c r="C550" s="8"/>
      <c r="D550" s="8"/>
      <c r="E550" s="8"/>
      <c r="F550" s="8"/>
      <c r="G550" s="1"/>
    </row>
    <row r="551" spans="2:7" ht="15.75" customHeight="1" x14ac:dyDescent="0.2">
      <c r="B551" s="8"/>
      <c r="C551" s="8"/>
      <c r="D551" s="8"/>
      <c r="E551" s="8"/>
      <c r="F551" s="8"/>
      <c r="G551" s="1"/>
    </row>
    <row r="552" spans="2:7" ht="15.75" customHeight="1" x14ac:dyDescent="0.2">
      <c r="B552" s="8"/>
      <c r="C552" s="8"/>
      <c r="D552" s="8"/>
      <c r="E552" s="8"/>
      <c r="F552" s="8"/>
      <c r="G552" s="1"/>
    </row>
    <row r="553" spans="2:7" ht="15.75" customHeight="1" x14ac:dyDescent="0.2">
      <c r="B553" s="8"/>
      <c r="C553" s="8"/>
      <c r="D553" s="8"/>
      <c r="E553" s="8"/>
      <c r="F553" s="8"/>
      <c r="G553" s="1"/>
    </row>
    <row r="554" spans="2:7" ht="15.75" customHeight="1" x14ac:dyDescent="0.2">
      <c r="B554" s="8"/>
      <c r="C554" s="8"/>
      <c r="D554" s="8"/>
      <c r="E554" s="8"/>
      <c r="F554" s="8"/>
      <c r="G554" s="1"/>
    </row>
    <row r="555" spans="2:7" ht="15.75" customHeight="1" x14ac:dyDescent="0.2">
      <c r="B555" s="8"/>
      <c r="C555" s="8"/>
      <c r="D555" s="8"/>
      <c r="E555" s="8"/>
      <c r="F555" s="8"/>
      <c r="G555" s="1"/>
    </row>
    <row r="556" spans="2:7" ht="15.75" customHeight="1" x14ac:dyDescent="0.2">
      <c r="B556" s="8"/>
      <c r="C556" s="8"/>
      <c r="D556" s="8"/>
      <c r="E556" s="8"/>
      <c r="F556" s="8"/>
      <c r="G556" s="1"/>
    </row>
    <row r="557" spans="2:7" ht="15.75" customHeight="1" x14ac:dyDescent="0.2">
      <c r="B557" s="8"/>
      <c r="C557" s="8"/>
      <c r="D557" s="8"/>
      <c r="E557" s="8"/>
      <c r="F557" s="8"/>
      <c r="G557" s="1"/>
    </row>
    <row r="558" spans="2:7" ht="15.75" customHeight="1" x14ac:dyDescent="0.2">
      <c r="B558" s="8"/>
      <c r="C558" s="8"/>
      <c r="D558" s="8"/>
      <c r="E558" s="8"/>
      <c r="F558" s="8"/>
      <c r="G558" s="1"/>
    </row>
    <row r="559" spans="2:7" ht="15.75" customHeight="1" x14ac:dyDescent="0.2">
      <c r="B559" s="8"/>
      <c r="C559" s="8"/>
      <c r="D559" s="8"/>
      <c r="E559" s="8"/>
      <c r="F559" s="8"/>
      <c r="G559" s="1"/>
    </row>
    <row r="560" spans="2:7" ht="15.75" customHeight="1" x14ac:dyDescent="0.2">
      <c r="B560" s="8"/>
      <c r="C560" s="8"/>
      <c r="D560" s="8"/>
      <c r="E560" s="8"/>
      <c r="F560" s="8"/>
      <c r="G560" s="1"/>
    </row>
    <row r="561" spans="2:7" ht="15.75" customHeight="1" x14ac:dyDescent="0.2">
      <c r="B561" s="8"/>
      <c r="C561" s="8"/>
      <c r="D561" s="8"/>
      <c r="E561" s="8"/>
      <c r="F561" s="8"/>
      <c r="G561" s="1"/>
    </row>
    <row r="562" spans="2:7" ht="15.75" customHeight="1" x14ac:dyDescent="0.2">
      <c r="B562" s="8"/>
      <c r="C562" s="8"/>
      <c r="D562" s="8"/>
      <c r="E562" s="8"/>
      <c r="F562" s="8"/>
      <c r="G562" s="1"/>
    </row>
    <row r="563" spans="2:7" ht="15.75" customHeight="1" x14ac:dyDescent="0.2">
      <c r="B563" s="8"/>
      <c r="C563" s="8"/>
      <c r="D563" s="8"/>
      <c r="E563" s="8"/>
      <c r="F563" s="8"/>
      <c r="G563" s="1"/>
    </row>
    <row r="564" spans="2:7" ht="15.75" customHeight="1" x14ac:dyDescent="0.2">
      <c r="B564" s="8"/>
      <c r="C564" s="8"/>
      <c r="D564" s="8"/>
      <c r="E564" s="8"/>
      <c r="F564" s="8"/>
      <c r="G564" s="1"/>
    </row>
    <row r="565" spans="2:7" ht="15.75" customHeight="1" x14ac:dyDescent="0.2">
      <c r="B565" s="8"/>
      <c r="C565" s="8"/>
      <c r="D565" s="8"/>
      <c r="E565" s="8"/>
      <c r="F565" s="8"/>
      <c r="G565" s="1"/>
    </row>
    <row r="566" spans="2:7" ht="15.75" customHeight="1" x14ac:dyDescent="0.2">
      <c r="B566" s="8"/>
      <c r="C566" s="8"/>
      <c r="D566" s="8"/>
      <c r="E566" s="8"/>
      <c r="F566" s="8"/>
      <c r="G566" s="1"/>
    </row>
    <row r="567" spans="2:7" ht="15.75" customHeight="1" x14ac:dyDescent="0.2">
      <c r="B567" s="8"/>
      <c r="C567" s="8"/>
      <c r="D567" s="8"/>
      <c r="E567" s="8"/>
      <c r="F567" s="8"/>
      <c r="G567" s="1"/>
    </row>
    <row r="568" spans="2:7" ht="15.75" customHeight="1" x14ac:dyDescent="0.2">
      <c r="B568" s="8"/>
      <c r="C568" s="8"/>
      <c r="D568" s="8"/>
      <c r="E568" s="8"/>
      <c r="F568" s="8"/>
      <c r="G568" s="1"/>
    </row>
    <row r="569" spans="2:7" ht="15.75" customHeight="1" x14ac:dyDescent="0.2">
      <c r="B569" s="8"/>
      <c r="C569" s="8"/>
      <c r="D569" s="8"/>
      <c r="E569" s="8"/>
      <c r="F569" s="8"/>
      <c r="G569" s="1"/>
    </row>
    <row r="570" spans="2:7" ht="15.75" customHeight="1" x14ac:dyDescent="0.2">
      <c r="B570" s="8"/>
      <c r="C570" s="8"/>
      <c r="D570" s="8"/>
      <c r="E570" s="8"/>
      <c r="F570" s="8"/>
      <c r="G570" s="1"/>
    </row>
    <row r="571" spans="2:7" ht="15.75" customHeight="1" x14ac:dyDescent="0.2">
      <c r="B571" s="8"/>
      <c r="C571" s="8"/>
      <c r="D571" s="8"/>
      <c r="E571" s="8"/>
      <c r="F571" s="8"/>
      <c r="G571" s="1"/>
    </row>
    <row r="572" spans="2:7" ht="15.75" customHeight="1" x14ac:dyDescent="0.2">
      <c r="B572" s="8"/>
      <c r="C572" s="8"/>
      <c r="D572" s="8"/>
      <c r="E572" s="8"/>
      <c r="F572" s="8"/>
      <c r="G572" s="1"/>
    </row>
    <row r="573" spans="2:7" ht="15.75" customHeight="1" x14ac:dyDescent="0.2">
      <c r="B573" s="8"/>
      <c r="C573" s="8"/>
      <c r="D573" s="8"/>
      <c r="E573" s="8"/>
      <c r="F573" s="8"/>
      <c r="G573" s="1"/>
    </row>
    <row r="574" spans="2:7" ht="15.75" customHeight="1" x14ac:dyDescent="0.2">
      <c r="B574" s="8"/>
      <c r="C574" s="8"/>
      <c r="D574" s="8"/>
      <c r="E574" s="8"/>
      <c r="F574" s="8"/>
      <c r="G574" s="1"/>
    </row>
    <row r="575" spans="2:7" ht="15.75" customHeight="1" x14ac:dyDescent="0.2">
      <c r="B575" s="8"/>
      <c r="C575" s="8"/>
      <c r="D575" s="8"/>
      <c r="E575" s="8"/>
      <c r="F575" s="8"/>
      <c r="G575" s="1"/>
    </row>
    <row r="576" spans="2:7" ht="15.75" customHeight="1" x14ac:dyDescent="0.2">
      <c r="B576" s="8"/>
      <c r="C576" s="8"/>
      <c r="D576" s="8"/>
      <c r="E576" s="8"/>
      <c r="F576" s="8"/>
      <c r="G576" s="1"/>
    </row>
    <row r="577" spans="2:7" ht="15.75" customHeight="1" x14ac:dyDescent="0.2">
      <c r="B577" s="8"/>
      <c r="C577" s="8"/>
      <c r="D577" s="8"/>
      <c r="E577" s="8"/>
      <c r="F577" s="8"/>
      <c r="G577" s="1"/>
    </row>
    <row r="578" spans="2:7" ht="15.75" customHeight="1" x14ac:dyDescent="0.2">
      <c r="B578" s="8"/>
      <c r="C578" s="8"/>
      <c r="D578" s="8"/>
      <c r="E578" s="8"/>
      <c r="F578" s="8"/>
      <c r="G578" s="1"/>
    </row>
    <row r="579" spans="2:7" ht="15.75" customHeight="1" x14ac:dyDescent="0.2">
      <c r="B579" s="8"/>
      <c r="C579" s="8"/>
      <c r="D579" s="8"/>
      <c r="E579" s="8"/>
      <c r="F579" s="8"/>
      <c r="G579" s="1"/>
    </row>
    <row r="580" spans="2:7" ht="15.75" customHeight="1" x14ac:dyDescent="0.2">
      <c r="B580" s="8"/>
      <c r="C580" s="8"/>
      <c r="D580" s="8"/>
      <c r="E580" s="8"/>
      <c r="F580" s="8"/>
      <c r="G580" s="1"/>
    </row>
    <row r="581" spans="2:7" ht="15.75" customHeight="1" x14ac:dyDescent="0.2">
      <c r="B581" s="8"/>
      <c r="C581" s="8"/>
      <c r="D581" s="8"/>
      <c r="E581" s="8"/>
      <c r="F581" s="8"/>
      <c r="G581" s="1"/>
    </row>
    <row r="582" spans="2:7" ht="15.75" customHeight="1" x14ac:dyDescent="0.2">
      <c r="B582" s="8"/>
      <c r="C582" s="8"/>
      <c r="D582" s="8"/>
      <c r="E582" s="8"/>
      <c r="F582" s="8"/>
      <c r="G582" s="1"/>
    </row>
    <row r="583" spans="2:7" ht="15.75" customHeight="1" x14ac:dyDescent="0.2">
      <c r="B583" s="8"/>
      <c r="C583" s="8"/>
      <c r="D583" s="8"/>
      <c r="E583" s="8"/>
      <c r="F583" s="8"/>
      <c r="G583" s="1"/>
    </row>
    <row r="584" spans="2:7" ht="15.75" customHeight="1" x14ac:dyDescent="0.2">
      <c r="B584" s="8"/>
      <c r="C584" s="8"/>
      <c r="D584" s="8"/>
      <c r="E584" s="8"/>
      <c r="F584" s="8"/>
      <c r="G584" s="1"/>
    </row>
    <row r="585" spans="2:7" ht="15.75" customHeight="1" x14ac:dyDescent="0.2">
      <c r="B585" s="8"/>
      <c r="C585" s="8"/>
      <c r="D585" s="8"/>
      <c r="E585" s="8"/>
      <c r="F585" s="8"/>
      <c r="G585" s="1"/>
    </row>
    <row r="586" spans="2:7" ht="15.75" customHeight="1" x14ac:dyDescent="0.2">
      <c r="B586" s="8"/>
      <c r="C586" s="8"/>
      <c r="D586" s="8"/>
      <c r="E586" s="8"/>
      <c r="F586" s="8"/>
      <c r="G586" s="1"/>
    </row>
    <row r="587" spans="2:7" ht="15.75" customHeight="1" x14ac:dyDescent="0.2">
      <c r="B587" s="8"/>
      <c r="C587" s="8"/>
      <c r="D587" s="8"/>
      <c r="E587" s="8"/>
      <c r="F587" s="8"/>
      <c r="G587" s="1"/>
    </row>
    <row r="588" spans="2:7" ht="15.75" customHeight="1" x14ac:dyDescent="0.2">
      <c r="B588" s="8"/>
      <c r="C588" s="8"/>
      <c r="D588" s="8"/>
      <c r="E588" s="8"/>
      <c r="F588" s="8"/>
      <c r="G588" s="1"/>
    </row>
    <row r="589" spans="2:7" ht="15.75" customHeight="1" x14ac:dyDescent="0.2">
      <c r="B589" s="8"/>
      <c r="C589" s="8"/>
      <c r="D589" s="8"/>
      <c r="E589" s="8"/>
      <c r="F589" s="8"/>
      <c r="G589" s="1"/>
    </row>
    <row r="590" spans="2:7" ht="15.75" customHeight="1" x14ac:dyDescent="0.2">
      <c r="B590" s="8"/>
      <c r="C590" s="8"/>
      <c r="D590" s="8"/>
      <c r="E590" s="8"/>
      <c r="F590" s="8"/>
      <c r="G590" s="1"/>
    </row>
    <row r="591" spans="2:7" ht="15.75" customHeight="1" x14ac:dyDescent="0.2">
      <c r="B591" s="8"/>
      <c r="C591" s="8"/>
      <c r="D591" s="8"/>
      <c r="E591" s="8"/>
      <c r="F591" s="8"/>
      <c r="G591" s="1"/>
    </row>
    <row r="592" spans="2:7" ht="15.75" customHeight="1" x14ac:dyDescent="0.2">
      <c r="B592" s="8"/>
      <c r="C592" s="8"/>
      <c r="D592" s="8"/>
      <c r="E592" s="8"/>
      <c r="F592" s="8"/>
      <c r="G592" s="1"/>
    </row>
    <row r="593" spans="2:7" ht="15.75" customHeight="1" x14ac:dyDescent="0.2">
      <c r="B593" s="8"/>
      <c r="C593" s="8"/>
      <c r="D593" s="8"/>
      <c r="E593" s="8"/>
      <c r="F593" s="8"/>
      <c r="G593" s="1"/>
    </row>
    <row r="594" spans="2:7" ht="15.75" customHeight="1" x14ac:dyDescent="0.2">
      <c r="B594" s="8"/>
      <c r="C594" s="8"/>
      <c r="D594" s="8"/>
      <c r="E594" s="8"/>
      <c r="F594" s="8"/>
      <c r="G594" s="1"/>
    </row>
    <row r="595" spans="2:7" ht="15.75" customHeight="1" x14ac:dyDescent="0.2">
      <c r="B595" s="8"/>
      <c r="C595" s="8"/>
      <c r="D595" s="8"/>
      <c r="E595" s="8"/>
      <c r="F595" s="8"/>
      <c r="G595" s="1"/>
    </row>
    <row r="596" spans="2:7" ht="15.75" customHeight="1" x14ac:dyDescent="0.2">
      <c r="B596" s="8"/>
      <c r="C596" s="8"/>
      <c r="D596" s="8"/>
      <c r="E596" s="8"/>
      <c r="F596" s="8"/>
      <c r="G596" s="1"/>
    </row>
    <row r="597" spans="2:7" ht="15.75" customHeight="1" x14ac:dyDescent="0.2">
      <c r="B597" s="8"/>
      <c r="C597" s="8"/>
      <c r="D597" s="8"/>
      <c r="E597" s="8"/>
      <c r="F597" s="8"/>
      <c r="G597" s="1"/>
    </row>
    <row r="598" spans="2:7" ht="15.75" customHeight="1" x14ac:dyDescent="0.2">
      <c r="B598" s="8"/>
      <c r="C598" s="8"/>
      <c r="D598" s="8"/>
      <c r="E598" s="8"/>
      <c r="F598" s="8"/>
      <c r="G598" s="1"/>
    </row>
    <row r="599" spans="2:7" ht="15.75" customHeight="1" x14ac:dyDescent="0.2">
      <c r="B599" s="8"/>
      <c r="C599" s="8"/>
      <c r="D599" s="8"/>
      <c r="E599" s="8"/>
      <c r="F599" s="8"/>
      <c r="G599" s="1"/>
    </row>
    <row r="600" spans="2:7" ht="15.75" customHeight="1" x14ac:dyDescent="0.2">
      <c r="B600" s="8"/>
      <c r="C600" s="8"/>
      <c r="D600" s="8"/>
      <c r="E600" s="8"/>
      <c r="F600" s="8"/>
      <c r="G600" s="1"/>
    </row>
    <row r="601" spans="2:7" ht="15.75" customHeight="1" x14ac:dyDescent="0.2">
      <c r="B601" s="8"/>
      <c r="C601" s="8"/>
      <c r="D601" s="8"/>
      <c r="E601" s="8"/>
      <c r="F601" s="8"/>
      <c r="G601" s="1"/>
    </row>
    <row r="602" spans="2:7" ht="15.75" customHeight="1" x14ac:dyDescent="0.2">
      <c r="B602" s="8"/>
      <c r="C602" s="8"/>
      <c r="D602" s="8"/>
      <c r="E602" s="8"/>
      <c r="F602" s="8"/>
      <c r="G602" s="1"/>
    </row>
    <row r="603" spans="2:7" ht="15.75" customHeight="1" x14ac:dyDescent="0.2">
      <c r="B603" s="8"/>
      <c r="C603" s="8"/>
      <c r="D603" s="8"/>
      <c r="E603" s="8"/>
      <c r="F603" s="8"/>
      <c r="G603" s="1"/>
    </row>
    <row r="604" spans="2:7" ht="15.75" customHeight="1" x14ac:dyDescent="0.2">
      <c r="B604" s="8"/>
      <c r="C604" s="8"/>
      <c r="D604" s="8"/>
      <c r="E604" s="8"/>
      <c r="F604" s="8"/>
      <c r="G604" s="1"/>
    </row>
    <row r="605" spans="2:7" ht="15.75" customHeight="1" x14ac:dyDescent="0.2">
      <c r="B605" s="8"/>
      <c r="C605" s="8"/>
      <c r="D605" s="8"/>
      <c r="E605" s="8"/>
      <c r="F605" s="8"/>
      <c r="G605" s="1"/>
    </row>
    <row r="606" spans="2:7" ht="15.75" customHeight="1" x14ac:dyDescent="0.2">
      <c r="B606" s="8"/>
      <c r="C606" s="8"/>
      <c r="D606" s="8"/>
      <c r="E606" s="8"/>
      <c r="F606" s="8"/>
      <c r="G606" s="1"/>
    </row>
    <row r="607" spans="2:7" ht="15.75" customHeight="1" x14ac:dyDescent="0.2">
      <c r="B607" s="8"/>
      <c r="C607" s="8"/>
      <c r="D607" s="8"/>
      <c r="E607" s="8"/>
      <c r="F607" s="8"/>
      <c r="G607" s="1"/>
    </row>
    <row r="608" spans="2:7" ht="15.75" customHeight="1" x14ac:dyDescent="0.2">
      <c r="B608" s="8"/>
      <c r="C608" s="8"/>
      <c r="D608" s="8"/>
      <c r="E608" s="8"/>
      <c r="F608" s="8"/>
      <c r="G608" s="1"/>
    </row>
    <row r="609" spans="2:7" ht="15.75" customHeight="1" x14ac:dyDescent="0.2">
      <c r="B609" s="8"/>
      <c r="C609" s="8"/>
      <c r="D609" s="8"/>
      <c r="E609" s="8"/>
      <c r="F609" s="8"/>
      <c r="G609" s="1"/>
    </row>
    <row r="610" spans="2:7" ht="15.75" customHeight="1" x14ac:dyDescent="0.2">
      <c r="B610" s="8"/>
      <c r="C610" s="8"/>
      <c r="D610" s="8"/>
      <c r="E610" s="8"/>
      <c r="F610" s="8"/>
      <c r="G610" s="1"/>
    </row>
    <row r="611" spans="2:7" ht="15.75" customHeight="1" x14ac:dyDescent="0.2">
      <c r="B611" s="8"/>
      <c r="C611" s="8"/>
      <c r="D611" s="8"/>
      <c r="E611" s="8"/>
      <c r="F611" s="8"/>
      <c r="G611" s="1"/>
    </row>
    <row r="612" spans="2:7" ht="15.75" customHeight="1" x14ac:dyDescent="0.2">
      <c r="B612" s="8"/>
      <c r="C612" s="8"/>
      <c r="D612" s="8"/>
      <c r="E612" s="8"/>
      <c r="F612" s="8"/>
      <c r="G612" s="1"/>
    </row>
    <row r="613" spans="2:7" ht="15.75" customHeight="1" x14ac:dyDescent="0.2">
      <c r="B613" s="8"/>
      <c r="C613" s="8"/>
      <c r="D613" s="8"/>
      <c r="E613" s="8"/>
      <c r="F613" s="8"/>
      <c r="G613" s="1"/>
    </row>
    <row r="614" spans="2:7" ht="15.75" customHeight="1" x14ac:dyDescent="0.2">
      <c r="B614" s="8"/>
      <c r="C614" s="8"/>
      <c r="D614" s="8"/>
      <c r="E614" s="8"/>
      <c r="F614" s="8"/>
      <c r="G614" s="1"/>
    </row>
    <row r="615" spans="2:7" ht="15.75" customHeight="1" x14ac:dyDescent="0.2">
      <c r="B615" s="8"/>
      <c r="C615" s="8"/>
      <c r="D615" s="8"/>
      <c r="E615" s="8"/>
      <c r="F615" s="8"/>
      <c r="G615" s="1"/>
    </row>
    <row r="616" spans="2:7" ht="15.75" customHeight="1" x14ac:dyDescent="0.2">
      <c r="B616" s="8"/>
      <c r="C616" s="8"/>
      <c r="D616" s="8"/>
      <c r="E616" s="8"/>
      <c r="F616" s="8"/>
      <c r="G616" s="1"/>
    </row>
    <row r="617" spans="2:7" ht="15.75" customHeight="1" x14ac:dyDescent="0.2">
      <c r="B617" s="8"/>
      <c r="C617" s="8"/>
      <c r="D617" s="8"/>
      <c r="E617" s="8"/>
      <c r="F617" s="8"/>
      <c r="G617" s="1"/>
    </row>
    <row r="618" spans="2:7" ht="15.75" customHeight="1" x14ac:dyDescent="0.2">
      <c r="B618" s="8"/>
      <c r="C618" s="8"/>
      <c r="D618" s="8"/>
      <c r="E618" s="8"/>
      <c r="F618" s="8"/>
      <c r="G618" s="1"/>
    </row>
    <row r="619" spans="2:7" ht="15.75" customHeight="1" x14ac:dyDescent="0.2">
      <c r="B619" s="8"/>
      <c r="C619" s="8"/>
      <c r="D619" s="8"/>
      <c r="E619" s="8"/>
      <c r="F619" s="8"/>
      <c r="G619" s="1"/>
    </row>
    <row r="620" spans="2:7" ht="15.75" customHeight="1" x14ac:dyDescent="0.2">
      <c r="B620" s="8"/>
      <c r="C620" s="8"/>
      <c r="D620" s="8"/>
      <c r="E620" s="8"/>
      <c r="F620" s="8"/>
      <c r="G620" s="1"/>
    </row>
    <row r="621" spans="2:7" ht="15.75" customHeight="1" x14ac:dyDescent="0.2">
      <c r="B621" s="8"/>
      <c r="C621" s="8"/>
      <c r="D621" s="8"/>
      <c r="E621" s="8"/>
      <c r="F621" s="8"/>
      <c r="G621" s="1"/>
    </row>
    <row r="622" spans="2:7" ht="15.75" customHeight="1" x14ac:dyDescent="0.2">
      <c r="B622" s="8"/>
      <c r="C622" s="8"/>
      <c r="D622" s="8"/>
      <c r="E622" s="8"/>
      <c r="F622" s="8"/>
      <c r="G622" s="1"/>
    </row>
    <row r="623" spans="2:7" ht="15.75" customHeight="1" x14ac:dyDescent="0.2">
      <c r="B623" s="8"/>
      <c r="C623" s="8"/>
      <c r="D623" s="8"/>
      <c r="E623" s="8"/>
      <c r="F623" s="8"/>
      <c r="G623" s="1"/>
    </row>
    <row r="624" spans="2:7" ht="15.75" customHeight="1" x14ac:dyDescent="0.2">
      <c r="B624" s="8"/>
      <c r="C624" s="8"/>
      <c r="D624" s="8"/>
      <c r="E624" s="8"/>
      <c r="F624" s="8"/>
      <c r="G624" s="1"/>
    </row>
    <row r="625" spans="2:7" ht="15.75" customHeight="1" x14ac:dyDescent="0.2">
      <c r="B625" s="8"/>
      <c r="C625" s="8"/>
      <c r="D625" s="8"/>
      <c r="E625" s="8"/>
      <c r="F625" s="8"/>
      <c r="G625" s="1"/>
    </row>
    <row r="626" spans="2:7" ht="15.75" customHeight="1" x14ac:dyDescent="0.2">
      <c r="B626" s="8"/>
      <c r="C626" s="8"/>
      <c r="D626" s="8"/>
      <c r="E626" s="8"/>
      <c r="F626" s="8"/>
      <c r="G626" s="1"/>
    </row>
    <row r="627" spans="2:7" ht="15.75" customHeight="1" x14ac:dyDescent="0.2">
      <c r="B627" s="8"/>
      <c r="C627" s="8"/>
      <c r="D627" s="8"/>
      <c r="E627" s="8"/>
      <c r="F627" s="8"/>
      <c r="G627" s="1"/>
    </row>
    <row r="628" spans="2:7" ht="15.75" customHeight="1" x14ac:dyDescent="0.2">
      <c r="B628" s="8"/>
      <c r="C628" s="8"/>
      <c r="D628" s="8"/>
      <c r="E628" s="8"/>
      <c r="F628" s="8"/>
      <c r="G628" s="1"/>
    </row>
    <row r="629" spans="2:7" ht="15.75" customHeight="1" x14ac:dyDescent="0.2">
      <c r="B629" s="8"/>
      <c r="C629" s="8"/>
      <c r="D629" s="8"/>
      <c r="E629" s="8"/>
      <c r="F629" s="8"/>
      <c r="G629" s="1"/>
    </row>
    <row r="630" spans="2:7" ht="15.75" customHeight="1" x14ac:dyDescent="0.2">
      <c r="B630" s="8"/>
      <c r="C630" s="8"/>
      <c r="D630" s="8"/>
      <c r="E630" s="8"/>
      <c r="F630" s="8"/>
      <c r="G630" s="1"/>
    </row>
    <row r="631" spans="2:7" ht="15.75" customHeight="1" x14ac:dyDescent="0.2">
      <c r="B631" s="8"/>
      <c r="C631" s="8"/>
      <c r="D631" s="8"/>
      <c r="E631" s="8"/>
      <c r="F631" s="8"/>
      <c r="G631" s="1"/>
    </row>
    <row r="632" spans="2:7" ht="15.75" customHeight="1" x14ac:dyDescent="0.2">
      <c r="B632" s="8"/>
      <c r="C632" s="8"/>
      <c r="D632" s="8"/>
      <c r="E632" s="8"/>
      <c r="F632" s="8"/>
      <c r="G632" s="1"/>
    </row>
    <row r="633" spans="2:7" ht="15.75" customHeight="1" x14ac:dyDescent="0.2">
      <c r="B633" s="8"/>
      <c r="C633" s="8"/>
      <c r="D633" s="8"/>
      <c r="E633" s="8"/>
      <c r="F633" s="8"/>
      <c r="G633" s="1"/>
    </row>
    <row r="634" spans="2:7" ht="15.75" customHeight="1" x14ac:dyDescent="0.2">
      <c r="B634" s="8"/>
      <c r="C634" s="8"/>
      <c r="D634" s="8"/>
      <c r="E634" s="8"/>
      <c r="F634" s="8"/>
      <c r="G634" s="1"/>
    </row>
    <row r="635" spans="2:7" ht="15.75" customHeight="1" x14ac:dyDescent="0.2">
      <c r="B635" s="8"/>
      <c r="C635" s="8"/>
      <c r="D635" s="8"/>
      <c r="E635" s="8"/>
      <c r="F635" s="8"/>
      <c r="G635" s="1"/>
    </row>
    <row r="636" spans="2:7" ht="15.75" customHeight="1" x14ac:dyDescent="0.2">
      <c r="B636" s="8"/>
      <c r="C636" s="8"/>
      <c r="D636" s="8"/>
      <c r="E636" s="8"/>
      <c r="F636" s="8"/>
      <c r="G636" s="1"/>
    </row>
    <row r="637" spans="2:7" ht="15.75" customHeight="1" x14ac:dyDescent="0.2">
      <c r="B637" s="8"/>
      <c r="C637" s="8"/>
      <c r="D637" s="8"/>
      <c r="E637" s="8"/>
      <c r="F637" s="8"/>
      <c r="G637" s="1"/>
    </row>
    <row r="638" spans="2:7" ht="15.75" customHeight="1" x14ac:dyDescent="0.2">
      <c r="B638" s="8"/>
      <c r="C638" s="8"/>
      <c r="D638" s="8"/>
      <c r="E638" s="8"/>
      <c r="F638" s="8"/>
      <c r="G638" s="1"/>
    </row>
    <row r="639" spans="2:7" ht="15.75" customHeight="1" x14ac:dyDescent="0.2">
      <c r="B639" s="8"/>
      <c r="C639" s="8"/>
      <c r="D639" s="8"/>
      <c r="E639" s="8"/>
      <c r="F639" s="8"/>
      <c r="G639" s="1"/>
    </row>
    <row r="640" spans="2:7" ht="15.75" customHeight="1" x14ac:dyDescent="0.2">
      <c r="B640" s="8"/>
      <c r="C640" s="8"/>
      <c r="D640" s="8"/>
      <c r="E640" s="8"/>
      <c r="F640" s="8"/>
      <c r="G640" s="1"/>
    </row>
    <row r="641" spans="2:7" ht="15.75" customHeight="1" x14ac:dyDescent="0.2">
      <c r="B641" s="8"/>
      <c r="C641" s="8"/>
      <c r="D641" s="8"/>
      <c r="E641" s="8"/>
      <c r="F641" s="8"/>
      <c r="G641" s="1"/>
    </row>
    <row r="642" spans="2:7" ht="15.75" customHeight="1" x14ac:dyDescent="0.2">
      <c r="B642" s="8"/>
      <c r="C642" s="8"/>
      <c r="D642" s="8"/>
      <c r="E642" s="8"/>
      <c r="F642" s="8"/>
      <c r="G642" s="1"/>
    </row>
    <row r="643" spans="2:7" ht="15.75" customHeight="1" x14ac:dyDescent="0.2">
      <c r="B643" s="8"/>
      <c r="C643" s="8"/>
      <c r="D643" s="8"/>
      <c r="E643" s="8"/>
      <c r="F643" s="8"/>
      <c r="G643" s="1"/>
    </row>
    <row r="644" spans="2:7" ht="15.75" customHeight="1" x14ac:dyDescent="0.2">
      <c r="B644" s="8"/>
      <c r="C644" s="8"/>
      <c r="D644" s="8"/>
      <c r="E644" s="8"/>
      <c r="F644" s="8"/>
      <c r="G644" s="1"/>
    </row>
    <row r="645" spans="2:7" ht="15.75" customHeight="1" x14ac:dyDescent="0.2">
      <c r="B645" s="8"/>
      <c r="C645" s="8"/>
      <c r="D645" s="8"/>
      <c r="E645" s="8"/>
      <c r="F645" s="8"/>
      <c r="G645" s="1"/>
    </row>
    <row r="646" spans="2:7" ht="15.75" customHeight="1" x14ac:dyDescent="0.2">
      <c r="B646" s="8"/>
      <c r="C646" s="8"/>
      <c r="D646" s="8"/>
      <c r="E646" s="8"/>
      <c r="F646" s="8"/>
      <c r="G646" s="1"/>
    </row>
    <row r="647" spans="2:7" ht="15.75" customHeight="1" x14ac:dyDescent="0.2">
      <c r="B647" s="8"/>
      <c r="C647" s="8"/>
      <c r="D647" s="8"/>
      <c r="E647" s="8"/>
      <c r="F647" s="8"/>
      <c r="G647" s="1"/>
    </row>
    <row r="648" spans="2:7" ht="15.75" customHeight="1" x14ac:dyDescent="0.2">
      <c r="B648" s="8"/>
      <c r="C648" s="8"/>
      <c r="D648" s="8"/>
      <c r="E648" s="8"/>
      <c r="F648" s="8"/>
      <c r="G648" s="1"/>
    </row>
    <row r="649" spans="2:7" ht="15.75" customHeight="1" x14ac:dyDescent="0.2">
      <c r="B649" s="8"/>
      <c r="C649" s="8"/>
      <c r="D649" s="8"/>
      <c r="E649" s="8"/>
      <c r="F649" s="8"/>
      <c r="G649" s="1"/>
    </row>
    <row r="650" spans="2:7" ht="15.75" customHeight="1" x14ac:dyDescent="0.2">
      <c r="B650" s="8"/>
      <c r="C650" s="8"/>
      <c r="D650" s="8"/>
      <c r="E650" s="8"/>
      <c r="F650" s="8"/>
      <c r="G650" s="1"/>
    </row>
    <row r="651" spans="2:7" ht="15.75" customHeight="1" x14ac:dyDescent="0.2">
      <c r="B651" s="8"/>
      <c r="C651" s="8"/>
      <c r="D651" s="8"/>
      <c r="E651" s="8"/>
      <c r="F651" s="8"/>
      <c r="G651" s="1"/>
    </row>
    <row r="652" spans="2:7" ht="15.75" customHeight="1" x14ac:dyDescent="0.2">
      <c r="B652" s="8"/>
      <c r="C652" s="8"/>
      <c r="D652" s="8"/>
      <c r="E652" s="8"/>
      <c r="F652" s="8"/>
      <c r="G652" s="1"/>
    </row>
    <row r="653" spans="2:7" ht="15.75" customHeight="1" x14ac:dyDescent="0.2">
      <c r="B653" s="8"/>
      <c r="C653" s="8"/>
      <c r="D653" s="8"/>
      <c r="E653" s="8"/>
      <c r="F653" s="8"/>
      <c r="G653" s="1"/>
    </row>
    <row r="654" spans="2:7" ht="15.75" customHeight="1" x14ac:dyDescent="0.2">
      <c r="B654" s="8"/>
      <c r="C654" s="8"/>
      <c r="D654" s="8"/>
      <c r="E654" s="8"/>
      <c r="F654" s="8"/>
      <c r="G654" s="1"/>
    </row>
    <row r="655" spans="2:7" ht="15.75" customHeight="1" x14ac:dyDescent="0.2">
      <c r="B655" s="8"/>
      <c r="C655" s="8"/>
      <c r="D655" s="8"/>
      <c r="E655" s="8"/>
      <c r="F655" s="8"/>
      <c r="G655" s="1"/>
    </row>
    <row r="656" spans="2:7" ht="15.75" customHeight="1" x14ac:dyDescent="0.2">
      <c r="B656" s="8"/>
      <c r="C656" s="8"/>
      <c r="D656" s="8"/>
      <c r="E656" s="8"/>
      <c r="F656" s="8"/>
      <c r="G656" s="1"/>
    </row>
    <row r="657" spans="2:7" ht="15.75" customHeight="1" x14ac:dyDescent="0.2">
      <c r="B657" s="8"/>
      <c r="C657" s="8"/>
      <c r="D657" s="8"/>
      <c r="E657" s="8"/>
      <c r="F657" s="8"/>
      <c r="G657" s="1"/>
    </row>
    <row r="658" spans="2:7" ht="15.75" customHeight="1" x14ac:dyDescent="0.2">
      <c r="B658" s="8"/>
      <c r="C658" s="8"/>
      <c r="D658" s="8"/>
      <c r="E658" s="8"/>
      <c r="F658" s="8"/>
      <c r="G658" s="1"/>
    </row>
    <row r="659" spans="2:7" ht="15.75" customHeight="1" x14ac:dyDescent="0.2">
      <c r="B659" s="8"/>
      <c r="C659" s="8"/>
      <c r="D659" s="8"/>
      <c r="E659" s="8"/>
      <c r="F659" s="8"/>
      <c r="G659" s="1"/>
    </row>
    <row r="660" spans="2:7" ht="15.75" customHeight="1" x14ac:dyDescent="0.2">
      <c r="B660" s="8"/>
      <c r="C660" s="8"/>
      <c r="D660" s="8"/>
      <c r="E660" s="8"/>
      <c r="F660" s="8"/>
      <c r="G660" s="1"/>
    </row>
    <row r="661" spans="2:7" ht="15.75" customHeight="1" x14ac:dyDescent="0.2">
      <c r="B661" s="8"/>
      <c r="C661" s="8"/>
      <c r="D661" s="8"/>
      <c r="E661" s="8"/>
      <c r="F661" s="8"/>
      <c r="G661" s="1"/>
    </row>
    <row r="662" spans="2:7" ht="15.75" customHeight="1" x14ac:dyDescent="0.2">
      <c r="B662" s="8"/>
      <c r="C662" s="8"/>
      <c r="D662" s="8"/>
      <c r="E662" s="8"/>
      <c r="F662" s="8"/>
      <c r="G662" s="1"/>
    </row>
    <row r="663" spans="2:7" ht="15.75" customHeight="1" x14ac:dyDescent="0.2">
      <c r="B663" s="8"/>
      <c r="C663" s="8"/>
      <c r="D663" s="8"/>
      <c r="E663" s="8"/>
      <c r="F663" s="8"/>
      <c r="G663" s="1"/>
    </row>
    <row r="664" spans="2:7" ht="15.75" customHeight="1" x14ac:dyDescent="0.2">
      <c r="B664" s="8"/>
      <c r="C664" s="8"/>
      <c r="D664" s="8"/>
      <c r="E664" s="8"/>
      <c r="F664" s="8"/>
      <c r="G664" s="1"/>
    </row>
    <row r="665" spans="2:7" ht="15.75" customHeight="1" x14ac:dyDescent="0.2">
      <c r="B665" s="8"/>
      <c r="C665" s="8"/>
      <c r="D665" s="8"/>
      <c r="E665" s="8"/>
      <c r="F665" s="8"/>
      <c r="G665" s="1"/>
    </row>
    <row r="666" spans="2:7" ht="15.75" customHeight="1" x14ac:dyDescent="0.2">
      <c r="B666" s="8"/>
      <c r="C666" s="8"/>
      <c r="D666" s="8"/>
      <c r="E666" s="8"/>
      <c r="F666" s="8"/>
      <c r="G666" s="1"/>
    </row>
    <row r="667" spans="2:7" ht="15.75" customHeight="1" x14ac:dyDescent="0.2">
      <c r="B667" s="8"/>
      <c r="C667" s="8"/>
      <c r="D667" s="8"/>
      <c r="E667" s="8"/>
      <c r="F667" s="8"/>
      <c r="G667" s="1"/>
    </row>
    <row r="668" spans="2:7" ht="15.75" customHeight="1" x14ac:dyDescent="0.2">
      <c r="B668" s="8"/>
      <c r="C668" s="8"/>
      <c r="D668" s="8"/>
      <c r="E668" s="8"/>
      <c r="F668" s="8"/>
      <c r="G668" s="1"/>
    </row>
    <row r="669" spans="2:7" ht="15.75" customHeight="1" x14ac:dyDescent="0.2">
      <c r="B669" s="8"/>
      <c r="C669" s="8"/>
      <c r="D669" s="8"/>
      <c r="E669" s="8"/>
      <c r="F669" s="8"/>
      <c r="G669" s="1"/>
    </row>
    <row r="670" spans="2:7" ht="15.75" customHeight="1" x14ac:dyDescent="0.2">
      <c r="B670" s="8"/>
      <c r="C670" s="8"/>
      <c r="D670" s="8"/>
      <c r="E670" s="8"/>
      <c r="F670" s="8"/>
      <c r="G670" s="1"/>
    </row>
    <row r="671" spans="2:7" ht="15.75" customHeight="1" x14ac:dyDescent="0.2">
      <c r="B671" s="8"/>
      <c r="C671" s="8"/>
      <c r="D671" s="8"/>
      <c r="E671" s="8"/>
      <c r="F671" s="8"/>
      <c r="G671" s="1"/>
    </row>
    <row r="672" spans="2:7" ht="15.75" customHeight="1" x14ac:dyDescent="0.2">
      <c r="B672" s="8"/>
      <c r="C672" s="8"/>
      <c r="D672" s="8"/>
      <c r="E672" s="8"/>
      <c r="F672" s="8"/>
      <c r="G672" s="1"/>
    </row>
    <row r="673" spans="2:7" ht="15.75" customHeight="1" x14ac:dyDescent="0.2">
      <c r="B673" s="8"/>
      <c r="C673" s="8"/>
      <c r="D673" s="8"/>
      <c r="E673" s="8"/>
      <c r="F673" s="8"/>
      <c r="G673" s="1"/>
    </row>
    <row r="674" spans="2:7" ht="15.75" customHeight="1" x14ac:dyDescent="0.2">
      <c r="B674" s="8"/>
      <c r="C674" s="8"/>
      <c r="D674" s="8"/>
      <c r="E674" s="8"/>
      <c r="F674" s="8"/>
      <c r="G674" s="1"/>
    </row>
    <row r="675" spans="2:7" ht="15.75" customHeight="1" x14ac:dyDescent="0.2">
      <c r="B675" s="8"/>
      <c r="C675" s="8"/>
      <c r="D675" s="8"/>
      <c r="E675" s="8"/>
      <c r="F675" s="8"/>
      <c r="G675" s="1"/>
    </row>
    <row r="676" spans="2:7" ht="15.75" customHeight="1" x14ac:dyDescent="0.2">
      <c r="B676" s="8"/>
      <c r="C676" s="8"/>
      <c r="D676" s="8"/>
      <c r="E676" s="8"/>
      <c r="F676" s="8"/>
      <c r="G676" s="1"/>
    </row>
    <row r="677" spans="2:7" ht="15.75" customHeight="1" x14ac:dyDescent="0.2">
      <c r="B677" s="8"/>
      <c r="C677" s="8"/>
      <c r="D677" s="8"/>
      <c r="E677" s="8"/>
      <c r="F677" s="8"/>
      <c r="G677" s="1"/>
    </row>
    <row r="678" spans="2:7" ht="15.75" customHeight="1" x14ac:dyDescent="0.2">
      <c r="B678" s="8"/>
      <c r="C678" s="8"/>
      <c r="D678" s="8"/>
      <c r="E678" s="8"/>
      <c r="F678" s="8"/>
      <c r="G678" s="1"/>
    </row>
    <row r="679" spans="2:7" ht="15.75" customHeight="1" x14ac:dyDescent="0.2">
      <c r="B679" s="8"/>
      <c r="C679" s="8"/>
      <c r="D679" s="8"/>
      <c r="E679" s="8"/>
      <c r="F679" s="8"/>
      <c r="G679" s="1"/>
    </row>
    <row r="680" spans="2:7" ht="15.75" customHeight="1" x14ac:dyDescent="0.2">
      <c r="B680" s="8"/>
      <c r="C680" s="8"/>
      <c r="D680" s="8"/>
      <c r="E680" s="8"/>
      <c r="F680" s="8"/>
      <c r="G680" s="1"/>
    </row>
    <row r="681" spans="2:7" ht="15.75" customHeight="1" x14ac:dyDescent="0.2">
      <c r="B681" s="8"/>
      <c r="C681" s="8"/>
      <c r="D681" s="8"/>
      <c r="E681" s="8"/>
      <c r="F681" s="8"/>
      <c r="G681" s="1"/>
    </row>
    <row r="682" spans="2:7" ht="15.75" customHeight="1" x14ac:dyDescent="0.2">
      <c r="B682" s="8"/>
      <c r="C682" s="8"/>
      <c r="D682" s="8"/>
      <c r="E682" s="8"/>
      <c r="F682" s="8"/>
      <c r="G682" s="1"/>
    </row>
    <row r="683" spans="2:7" ht="15.75" customHeight="1" x14ac:dyDescent="0.2">
      <c r="B683" s="8"/>
      <c r="C683" s="8"/>
      <c r="D683" s="8"/>
      <c r="E683" s="8"/>
      <c r="F683" s="8"/>
      <c r="G683" s="1"/>
    </row>
    <row r="684" spans="2:7" ht="15.75" customHeight="1" x14ac:dyDescent="0.2">
      <c r="B684" s="8"/>
      <c r="C684" s="8"/>
      <c r="D684" s="8"/>
      <c r="E684" s="8"/>
      <c r="F684" s="8"/>
      <c r="G684" s="1"/>
    </row>
    <row r="685" spans="2:7" ht="15.75" customHeight="1" x14ac:dyDescent="0.2">
      <c r="B685" s="8"/>
      <c r="C685" s="8"/>
      <c r="D685" s="8"/>
      <c r="E685" s="8"/>
      <c r="F685" s="8"/>
      <c r="G685" s="1"/>
    </row>
    <row r="686" spans="2:7" ht="15.75" customHeight="1" x14ac:dyDescent="0.2">
      <c r="B686" s="8"/>
      <c r="C686" s="8"/>
      <c r="D686" s="8"/>
      <c r="E686" s="8"/>
      <c r="F686" s="8"/>
      <c r="G686" s="1"/>
    </row>
    <row r="687" spans="2:7" ht="15.75" customHeight="1" x14ac:dyDescent="0.2">
      <c r="B687" s="8"/>
      <c r="C687" s="8"/>
      <c r="D687" s="8"/>
      <c r="E687" s="8"/>
      <c r="F687" s="8"/>
      <c r="G687" s="1"/>
    </row>
    <row r="688" spans="2:7" ht="15.75" customHeight="1" x14ac:dyDescent="0.2">
      <c r="B688" s="8"/>
      <c r="C688" s="8"/>
      <c r="D688" s="8"/>
      <c r="E688" s="8"/>
      <c r="F688" s="8"/>
      <c r="G688" s="1"/>
    </row>
    <row r="689" spans="2:7" ht="15.75" customHeight="1" x14ac:dyDescent="0.2">
      <c r="B689" s="8"/>
      <c r="C689" s="8"/>
      <c r="D689" s="8"/>
      <c r="E689" s="8"/>
      <c r="F689" s="8"/>
      <c r="G689" s="1"/>
    </row>
    <row r="690" spans="2:7" ht="15.75" customHeight="1" x14ac:dyDescent="0.2">
      <c r="B690" s="8"/>
      <c r="C690" s="8"/>
      <c r="D690" s="8"/>
      <c r="E690" s="8"/>
      <c r="F690" s="8"/>
      <c r="G690" s="1"/>
    </row>
    <row r="691" spans="2:7" ht="15.75" customHeight="1" x14ac:dyDescent="0.2">
      <c r="B691" s="8"/>
      <c r="C691" s="8"/>
      <c r="D691" s="8"/>
      <c r="E691" s="8"/>
      <c r="F691" s="8"/>
      <c r="G691" s="1"/>
    </row>
    <row r="692" spans="2:7" ht="15.75" customHeight="1" x14ac:dyDescent="0.2">
      <c r="B692" s="8"/>
      <c r="C692" s="8"/>
      <c r="D692" s="8"/>
      <c r="E692" s="8"/>
      <c r="F692" s="8"/>
      <c r="G692" s="1"/>
    </row>
    <row r="693" spans="2:7" ht="15.75" customHeight="1" x14ac:dyDescent="0.2">
      <c r="B693" s="8"/>
      <c r="C693" s="8"/>
      <c r="D693" s="8"/>
      <c r="E693" s="8"/>
      <c r="F693" s="8"/>
      <c r="G693" s="1"/>
    </row>
    <row r="694" spans="2:7" ht="15.75" customHeight="1" x14ac:dyDescent="0.2">
      <c r="B694" s="8"/>
      <c r="C694" s="8"/>
      <c r="D694" s="8"/>
      <c r="E694" s="8"/>
      <c r="F694" s="8"/>
      <c r="G694" s="1"/>
    </row>
    <row r="695" spans="2:7" ht="15.75" customHeight="1" x14ac:dyDescent="0.2">
      <c r="B695" s="8"/>
      <c r="C695" s="8"/>
      <c r="D695" s="8"/>
      <c r="E695" s="8"/>
      <c r="F695" s="8"/>
      <c r="G695" s="1"/>
    </row>
    <row r="696" spans="2:7" ht="15.75" customHeight="1" x14ac:dyDescent="0.2">
      <c r="B696" s="8"/>
      <c r="C696" s="8"/>
      <c r="D696" s="8"/>
      <c r="E696" s="8"/>
      <c r="F696" s="8"/>
      <c r="G696" s="1"/>
    </row>
    <row r="697" spans="2:7" ht="15.75" customHeight="1" x14ac:dyDescent="0.2">
      <c r="B697" s="8"/>
      <c r="C697" s="8"/>
      <c r="D697" s="8"/>
      <c r="E697" s="8"/>
      <c r="F697" s="8"/>
      <c r="G697" s="1"/>
    </row>
    <row r="698" spans="2:7" ht="15.75" customHeight="1" x14ac:dyDescent="0.2">
      <c r="B698" s="8"/>
      <c r="C698" s="8"/>
      <c r="D698" s="8"/>
      <c r="E698" s="8"/>
      <c r="F698" s="8"/>
      <c r="G698" s="1"/>
    </row>
    <row r="699" spans="2:7" ht="15.75" customHeight="1" x14ac:dyDescent="0.2">
      <c r="B699" s="8"/>
      <c r="C699" s="8"/>
      <c r="D699" s="8"/>
      <c r="E699" s="8"/>
      <c r="F699" s="8"/>
      <c r="G699" s="1"/>
    </row>
    <row r="700" spans="2:7" ht="15.75" customHeight="1" x14ac:dyDescent="0.2">
      <c r="B700" s="8"/>
      <c r="C700" s="8"/>
      <c r="D700" s="8"/>
      <c r="E700" s="8"/>
      <c r="F700" s="8"/>
      <c r="G700" s="1"/>
    </row>
    <row r="701" spans="2:7" ht="15.75" customHeight="1" x14ac:dyDescent="0.2">
      <c r="B701" s="8"/>
      <c r="C701" s="8"/>
      <c r="D701" s="8"/>
      <c r="E701" s="8"/>
      <c r="F701" s="8"/>
      <c r="G701" s="1"/>
    </row>
    <row r="702" spans="2:7" ht="15.75" customHeight="1" x14ac:dyDescent="0.2">
      <c r="B702" s="8"/>
      <c r="C702" s="8"/>
      <c r="D702" s="8"/>
      <c r="E702" s="8"/>
      <c r="F702" s="8"/>
      <c r="G702" s="1"/>
    </row>
    <row r="703" spans="2:7" ht="15.75" customHeight="1" x14ac:dyDescent="0.2">
      <c r="B703" s="8"/>
      <c r="C703" s="8"/>
      <c r="D703" s="8"/>
      <c r="E703" s="8"/>
      <c r="F703" s="8"/>
      <c r="G703" s="1"/>
    </row>
    <row r="704" spans="2:7" ht="15.75" customHeight="1" x14ac:dyDescent="0.2">
      <c r="B704" s="8"/>
      <c r="C704" s="8"/>
      <c r="D704" s="8"/>
      <c r="E704" s="8"/>
      <c r="F704" s="8"/>
      <c r="G704" s="1"/>
    </row>
    <row r="705" spans="2:7" ht="15.75" customHeight="1" x14ac:dyDescent="0.2">
      <c r="B705" s="8"/>
      <c r="C705" s="8"/>
      <c r="D705" s="8"/>
      <c r="E705" s="8"/>
      <c r="F705" s="8"/>
      <c r="G705" s="1"/>
    </row>
    <row r="706" spans="2:7" ht="15.75" customHeight="1" x14ac:dyDescent="0.2">
      <c r="B706" s="8"/>
      <c r="C706" s="8"/>
      <c r="D706" s="8"/>
      <c r="E706" s="8"/>
      <c r="F706" s="8"/>
      <c r="G706" s="1"/>
    </row>
    <row r="707" spans="2:7" ht="15.75" customHeight="1" x14ac:dyDescent="0.2">
      <c r="B707" s="8"/>
      <c r="C707" s="8"/>
      <c r="D707" s="8"/>
      <c r="E707" s="8"/>
      <c r="F707" s="8"/>
      <c r="G707" s="1"/>
    </row>
    <row r="708" spans="2:7" ht="15.75" customHeight="1" x14ac:dyDescent="0.2">
      <c r="B708" s="8"/>
      <c r="C708" s="8"/>
      <c r="D708" s="8"/>
      <c r="E708" s="8"/>
      <c r="F708" s="8"/>
      <c r="G708" s="1"/>
    </row>
    <row r="709" spans="2:7" ht="15.75" customHeight="1" x14ac:dyDescent="0.2">
      <c r="B709" s="8"/>
      <c r="C709" s="8"/>
      <c r="D709" s="8"/>
      <c r="E709" s="8"/>
      <c r="F709" s="8"/>
      <c r="G709" s="1"/>
    </row>
    <row r="710" spans="2:7" ht="15.75" customHeight="1" x14ac:dyDescent="0.2">
      <c r="B710" s="8"/>
      <c r="C710" s="8"/>
      <c r="D710" s="8"/>
      <c r="E710" s="8"/>
      <c r="F710" s="8"/>
      <c r="G710" s="1"/>
    </row>
    <row r="711" spans="2:7" ht="15.75" customHeight="1" x14ac:dyDescent="0.2">
      <c r="B711" s="8"/>
      <c r="C711" s="8"/>
      <c r="D711" s="8"/>
      <c r="E711" s="8"/>
      <c r="F711" s="8"/>
      <c r="G711" s="1"/>
    </row>
    <row r="712" spans="2:7" ht="15.75" customHeight="1" x14ac:dyDescent="0.2">
      <c r="B712" s="8"/>
      <c r="C712" s="8"/>
      <c r="D712" s="8"/>
      <c r="E712" s="8"/>
      <c r="F712" s="8"/>
      <c r="G712" s="1"/>
    </row>
    <row r="713" spans="2:7" ht="15.75" customHeight="1" x14ac:dyDescent="0.2">
      <c r="B713" s="8"/>
      <c r="C713" s="8"/>
      <c r="D713" s="8"/>
      <c r="E713" s="8"/>
      <c r="F713" s="8"/>
      <c r="G713" s="1"/>
    </row>
    <row r="714" spans="2:7" ht="15.75" customHeight="1" x14ac:dyDescent="0.2">
      <c r="B714" s="8"/>
      <c r="C714" s="8"/>
      <c r="D714" s="8"/>
      <c r="E714" s="8"/>
      <c r="F714" s="8"/>
      <c r="G714" s="1"/>
    </row>
    <row r="715" spans="2:7" ht="15.75" customHeight="1" x14ac:dyDescent="0.2">
      <c r="B715" s="8"/>
      <c r="C715" s="8"/>
      <c r="D715" s="8"/>
      <c r="E715" s="8"/>
      <c r="F715" s="8"/>
      <c r="G715" s="1"/>
    </row>
    <row r="716" spans="2:7" ht="15.75" customHeight="1" x14ac:dyDescent="0.2">
      <c r="B716" s="8"/>
      <c r="C716" s="8"/>
      <c r="D716" s="8"/>
      <c r="E716" s="8"/>
      <c r="F716" s="8"/>
      <c r="G716" s="1"/>
    </row>
    <row r="717" spans="2:7" ht="15.75" customHeight="1" x14ac:dyDescent="0.2">
      <c r="B717" s="8"/>
      <c r="C717" s="8"/>
      <c r="D717" s="8"/>
      <c r="E717" s="8"/>
      <c r="F717" s="8"/>
      <c r="G717" s="1"/>
    </row>
    <row r="718" spans="2:7" ht="15.75" customHeight="1" x14ac:dyDescent="0.2">
      <c r="B718" s="8"/>
      <c r="C718" s="8"/>
      <c r="D718" s="8"/>
      <c r="E718" s="8"/>
      <c r="F718" s="8"/>
      <c r="G718" s="1"/>
    </row>
    <row r="719" spans="2:7" ht="15.75" customHeight="1" x14ac:dyDescent="0.2">
      <c r="B719" s="8"/>
      <c r="C719" s="8"/>
      <c r="D719" s="8"/>
      <c r="E719" s="8"/>
      <c r="F719" s="8"/>
      <c r="G719" s="1"/>
    </row>
    <row r="720" spans="2:7" ht="15.75" customHeight="1" x14ac:dyDescent="0.2">
      <c r="B720" s="8"/>
      <c r="C720" s="8"/>
      <c r="D720" s="8"/>
      <c r="E720" s="8"/>
      <c r="F720" s="8"/>
      <c r="G720" s="1"/>
    </row>
    <row r="721" spans="2:7" ht="15.75" customHeight="1" x14ac:dyDescent="0.2">
      <c r="B721" s="8"/>
      <c r="C721" s="8"/>
      <c r="D721" s="8"/>
      <c r="E721" s="8"/>
      <c r="F721" s="8"/>
      <c r="G721" s="1"/>
    </row>
    <row r="722" spans="2:7" ht="15.75" customHeight="1" x14ac:dyDescent="0.2">
      <c r="B722" s="8"/>
      <c r="C722" s="8"/>
      <c r="D722" s="8"/>
      <c r="E722" s="8"/>
      <c r="F722" s="8"/>
      <c r="G722" s="1"/>
    </row>
    <row r="723" spans="2:7" ht="15.75" customHeight="1" x14ac:dyDescent="0.2">
      <c r="B723" s="8"/>
      <c r="C723" s="8"/>
      <c r="D723" s="8"/>
      <c r="E723" s="8"/>
      <c r="F723" s="8"/>
      <c r="G723" s="1"/>
    </row>
    <row r="724" spans="2:7" ht="15.75" customHeight="1" x14ac:dyDescent="0.2">
      <c r="B724" s="8"/>
      <c r="C724" s="8"/>
      <c r="D724" s="8"/>
      <c r="E724" s="8"/>
      <c r="F724" s="8"/>
      <c r="G724" s="1"/>
    </row>
    <row r="725" spans="2:7" ht="15.75" customHeight="1" x14ac:dyDescent="0.2">
      <c r="B725" s="8"/>
      <c r="C725" s="8"/>
      <c r="D725" s="8"/>
      <c r="E725" s="8"/>
      <c r="F725" s="8"/>
      <c r="G725" s="1"/>
    </row>
    <row r="726" spans="2:7" ht="15.75" customHeight="1" x14ac:dyDescent="0.2">
      <c r="B726" s="8"/>
      <c r="C726" s="8"/>
      <c r="D726" s="8"/>
      <c r="E726" s="8"/>
      <c r="F726" s="8"/>
      <c r="G726" s="1"/>
    </row>
    <row r="727" spans="2:7" ht="15.75" customHeight="1" x14ac:dyDescent="0.2">
      <c r="B727" s="8"/>
      <c r="C727" s="8"/>
      <c r="D727" s="8"/>
      <c r="E727" s="8"/>
      <c r="F727" s="8"/>
      <c r="G727" s="1"/>
    </row>
    <row r="728" spans="2:7" ht="15.75" customHeight="1" x14ac:dyDescent="0.2">
      <c r="B728" s="8"/>
      <c r="C728" s="8"/>
      <c r="D728" s="8"/>
      <c r="E728" s="8"/>
      <c r="F728" s="8"/>
      <c r="G728" s="1"/>
    </row>
    <row r="729" spans="2:7" ht="15.75" customHeight="1" x14ac:dyDescent="0.2">
      <c r="B729" s="8"/>
      <c r="C729" s="8"/>
      <c r="D729" s="8"/>
      <c r="E729" s="8"/>
      <c r="F729" s="8"/>
      <c r="G729" s="1"/>
    </row>
    <row r="730" spans="2:7" ht="15.75" customHeight="1" x14ac:dyDescent="0.2">
      <c r="B730" s="8"/>
      <c r="C730" s="8"/>
      <c r="D730" s="8"/>
      <c r="E730" s="8"/>
      <c r="F730" s="8"/>
      <c r="G730" s="1"/>
    </row>
    <row r="731" spans="2:7" ht="15.75" customHeight="1" x14ac:dyDescent="0.2">
      <c r="B731" s="8"/>
      <c r="C731" s="8"/>
      <c r="D731" s="8"/>
      <c r="E731" s="8"/>
      <c r="F731" s="8"/>
      <c r="G731" s="1"/>
    </row>
    <row r="732" spans="2:7" ht="15.75" customHeight="1" x14ac:dyDescent="0.2">
      <c r="B732" s="8"/>
      <c r="C732" s="8"/>
      <c r="D732" s="8"/>
      <c r="E732" s="8"/>
      <c r="F732" s="8"/>
      <c r="G732" s="1"/>
    </row>
    <row r="733" spans="2:7" ht="15.75" customHeight="1" x14ac:dyDescent="0.2">
      <c r="B733" s="8"/>
      <c r="C733" s="8"/>
      <c r="D733" s="8"/>
      <c r="E733" s="8"/>
      <c r="F733" s="8"/>
      <c r="G733" s="1"/>
    </row>
    <row r="734" spans="2:7" ht="15.75" customHeight="1" x14ac:dyDescent="0.2">
      <c r="B734" s="8"/>
      <c r="C734" s="8"/>
      <c r="D734" s="8"/>
      <c r="E734" s="8"/>
      <c r="F734" s="8"/>
      <c r="G734" s="1"/>
    </row>
    <row r="735" spans="2:7" ht="15.75" customHeight="1" x14ac:dyDescent="0.2">
      <c r="B735" s="8"/>
      <c r="C735" s="8"/>
      <c r="D735" s="8"/>
      <c r="E735" s="8"/>
      <c r="F735" s="8"/>
      <c r="G735" s="1"/>
    </row>
    <row r="736" spans="2:7" ht="15.75" customHeight="1" x14ac:dyDescent="0.2">
      <c r="B736" s="8"/>
      <c r="C736" s="8"/>
      <c r="D736" s="8"/>
      <c r="E736" s="8"/>
      <c r="F736" s="8"/>
      <c r="G736" s="1"/>
    </row>
    <row r="737" spans="2:7" ht="15.75" customHeight="1" x14ac:dyDescent="0.2">
      <c r="B737" s="8"/>
      <c r="C737" s="8"/>
      <c r="D737" s="8"/>
      <c r="E737" s="8"/>
      <c r="F737" s="8"/>
      <c r="G737" s="1"/>
    </row>
    <row r="738" spans="2:7" ht="15.75" customHeight="1" x14ac:dyDescent="0.2">
      <c r="B738" s="8"/>
      <c r="C738" s="8"/>
      <c r="D738" s="8"/>
      <c r="E738" s="8"/>
      <c r="F738" s="8"/>
      <c r="G738" s="1"/>
    </row>
    <row r="739" spans="2:7" ht="15.75" customHeight="1" x14ac:dyDescent="0.2">
      <c r="B739" s="8"/>
      <c r="C739" s="8"/>
      <c r="D739" s="8"/>
      <c r="E739" s="8"/>
      <c r="F739" s="8"/>
      <c r="G739" s="1"/>
    </row>
    <row r="740" spans="2:7" ht="15.75" customHeight="1" x14ac:dyDescent="0.2">
      <c r="B740" s="8"/>
      <c r="C740" s="8"/>
      <c r="D740" s="8"/>
      <c r="E740" s="8"/>
      <c r="F740" s="8"/>
      <c r="G740" s="1"/>
    </row>
    <row r="741" spans="2:7" ht="15.75" customHeight="1" x14ac:dyDescent="0.2">
      <c r="B741" s="8"/>
      <c r="C741" s="8"/>
      <c r="D741" s="8"/>
      <c r="E741" s="8"/>
      <c r="F741" s="8"/>
      <c r="G741" s="1"/>
    </row>
    <row r="742" spans="2:7" ht="15.75" customHeight="1" x14ac:dyDescent="0.2">
      <c r="B742" s="8"/>
      <c r="C742" s="8"/>
      <c r="D742" s="8"/>
      <c r="E742" s="8"/>
      <c r="F742" s="8"/>
      <c r="G742" s="1"/>
    </row>
    <row r="743" spans="2:7" ht="15.75" customHeight="1" x14ac:dyDescent="0.2">
      <c r="B743" s="8"/>
      <c r="C743" s="8"/>
      <c r="D743" s="8"/>
      <c r="E743" s="8"/>
      <c r="F743" s="8"/>
      <c r="G743" s="1"/>
    </row>
    <row r="744" spans="2:7" ht="15.75" customHeight="1" x14ac:dyDescent="0.2">
      <c r="B744" s="8"/>
      <c r="C744" s="8"/>
      <c r="D744" s="8"/>
      <c r="E744" s="8"/>
      <c r="F744" s="8"/>
      <c r="G744" s="1"/>
    </row>
    <row r="745" spans="2:7" ht="15.75" customHeight="1" x14ac:dyDescent="0.2">
      <c r="B745" s="8"/>
      <c r="C745" s="8"/>
      <c r="D745" s="8"/>
      <c r="E745" s="8"/>
      <c r="F745" s="8"/>
      <c r="G745" s="1"/>
    </row>
    <row r="746" spans="2:7" ht="15.75" customHeight="1" x14ac:dyDescent="0.2">
      <c r="B746" s="8"/>
      <c r="C746" s="8"/>
      <c r="D746" s="8"/>
      <c r="E746" s="8"/>
      <c r="F746" s="8"/>
      <c r="G746" s="1"/>
    </row>
    <row r="747" spans="2:7" ht="15.75" customHeight="1" x14ac:dyDescent="0.2">
      <c r="B747" s="8"/>
      <c r="C747" s="8"/>
      <c r="D747" s="8"/>
      <c r="E747" s="8"/>
      <c r="F747" s="8"/>
      <c r="G747" s="1"/>
    </row>
    <row r="748" spans="2:7" ht="15.75" customHeight="1" x14ac:dyDescent="0.2">
      <c r="B748" s="8"/>
      <c r="C748" s="8"/>
      <c r="D748" s="8"/>
      <c r="E748" s="8"/>
      <c r="F748" s="8"/>
      <c r="G748" s="1"/>
    </row>
    <row r="749" spans="2:7" ht="15.75" customHeight="1" x14ac:dyDescent="0.2">
      <c r="B749" s="8"/>
      <c r="C749" s="8"/>
      <c r="D749" s="8"/>
      <c r="E749" s="8"/>
      <c r="F749" s="8"/>
      <c r="G749" s="1"/>
    </row>
    <row r="750" spans="2:7" ht="15.75" customHeight="1" x14ac:dyDescent="0.2">
      <c r="B750" s="8"/>
      <c r="C750" s="8"/>
      <c r="D750" s="8"/>
      <c r="E750" s="8"/>
      <c r="F750" s="8"/>
      <c r="G750" s="1"/>
    </row>
    <row r="751" spans="2:7" ht="15.75" customHeight="1" x14ac:dyDescent="0.2">
      <c r="B751" s="8"/>
      <c r="C751" s="8"/>
      <c r="D751" s="8"/>
      <c r="E751" s="8"/>
      <c r="F751" s="8"/>
      <c r="G751" s="1"/>
    </row>
    <row r="752" spans="2:7" ht="15.75" customHeight="1" x14ac:dyDescent="0.2">
      <c r="B752" s="8"/>
      <c r="C752" s="8"/>
      <c r="D752" s="8"/>
      <c r="E752" s="8"/>
      <c r="F752" s="8"/>
      <c r="G752" s="1"/>
    </row>
    <row r="753" spans="2:7" ht="15.75" customHeight="1" x14ac:dyDescent="0.2">
      <c r="B753" s="8"/>
      <c r="C753" s="8"/>
      <c r="D753" s="8"/>
      <c r="E753" s="8"/>
      <c r="F753" s="8"/>
      <c r="G753" s="1"/>
    </row>
    <row r="754" spans="2:7" ht="15.75" customHeight="1" x14ac:dyDescent="0.2">
      <c r="B754" s="8"/>
      <c r="C754" s="8"/>
      <c r="D754" s="8"/>
      <c r="E754" s="8"/>
      <c r="F754" s="8"/>
      <c r="G754" s="1"/>
    </row>
    <row r="755" spans="2:7" ht="15.75" customHeight="1" x14ac:dyDescent="0.2">
      <c r="B755" s="8"/>
      <c r="C755" s="8"/>
      <c r="D755" s="8"/>
      <c r="E755" s="8"/>
      <c r="F755" s="8"/>
      <c r="G755" s="1"/>
    </row>
    <row r="756" spans="2:7" ht="15.75" customHeight="1" x14ac:dyDescent="0.2">
      <c r="B756" s="8"/>
      <c r="C756" s="8"/>
      <c r="D756" s="8"/>
      <c r="E756" s="8"/>
      <c r="F756" s="8"/>
      <c r="G756" s="1"/>
    </row>
    <row r="757" spans="2:7" ht="15.75" customHeight="1" x14ac:dyDescent="0.2">
      <c r="B757" s="8"/>
      <c r="C757" s="8"/>
      <c r="D757" s="8"/>
      <c r="E757" s="8"/>
      <c r="F757" s="8"/>
      <c r="G757" s="1"/>
    </row>
    <row r="758" spans="2:7" ht="15.75" customHeight="1" x14ac:dyDescent="0.2">
      <c r="B758" s="8"/>
      <c r="C758" s="8"/>
      <c r="D758" s="8"/>
      <c r="E758" s="8"/>
      <c r="F758" s="8"/>
      <c r="G758" s="1"/>
    </row>
    <row r="759" spans="2:7" ht="15.75" customHeight="1" x14ac:dyDescent="0.2">
      <c r="B759" s="8"/>
      <c r="C759" s="8"/>
      <c r="D759" s="8"/>
      <c r="E759" s="8"/>
      <c r="F759" s="8"/>
      <c r="G759" s="1"/>
    </row>
    <row r="760" spans="2:7" ht="15.75" customHeight="1" x14ac:dyDescent="0.2">
      <c r="B760" s="8"/>
      <c r="C760" s="8"/>
      <c r="D760" s="8"/>
      <c r="E760" s="8"/>
      <c r="F760" s="8"/>
      <c r="G760" s="1"/>
    </row>
    <row r="761" spans="2:7" ht="15.75" customHeight="1" x14ac:dyDescent="0.2">
      <c r="B761" s="8"/>
      <c r="C761" s="8"/>
      <c r="D761" s="8"/>
      <c r="E761" s="8"/>
      <c r="F761" s="8"/>
      <c r="G761" s="1"/>
    </row>
    <row r="762" spans="2:7" ht="15.75" customHeight="1" x14ac:dyDescent="0.2">
      <c r="B762" s="8"/>
      <c r="C762" s="8"/>
      <c r="D762" s="8"/>
      <c r="E762" s="8"/>
      <c r="F762" s="8"/>
      <c r="G762" s="1"/>
    </row>
    <row r="763" spans="2:7" ht="15.75" customHeight="1" x14ac:dyDescent="0.2">
      <c r="B763" s="8"/>
      <c r="C763" s="8"/>
      <c r="D763" s="8"/>
      <c r="E763" s="8"/>
      <c r="F763" s="8"/>
      <c r="G763" s="1"/>
    </row>
    <row r="764" spans="2:7" ht="15.75" customHeight="1" x14ac:dyDescent="0.2">
      <c r="B764" s="8"/>
      <c r="C764" s="8"/>
      <c r="D764" s="8"/>
      <c r="E764" s="8"/>
      <c r="F764" s="8"/>
      <c r="G764" s="1"/>
    </row>
    <row r="765" spans="2:7" ht="15.75" customHeight="1" x14ac:dyDescent="0.2">
      <c r="B765" s="8"/>
      <c r="C765" s="8"/>
      <c r="D765" s="8"/>
      <c r="E765" s="8"/>
      <c r="F765" s="8"/>
      <c r="G765" s="1"/>
    </row>
    <row r="766" spans="2:7" ht="15.75" customHeight="1" x14ac:dyDescent="0.2">
      <c r="B766" s="8"/>
      <c r="C766" s="8"/>
      <c r="D766" s="8"/>
      <c r="E766" s="8"/>
      <c r="F766" s="8"/>
      <c r="G766" s="1"/>
    </row>
    <row r="767" spans="2:7" ht="15.75" customHeight="1" x14ac:dyDescent="0.2">
      <c r="B767" s="8"/>
      <c r="C767" s="8"/>
      <c r="D767" s="8"/>
      <c r="E767" s="8"/>
      <c r="F767" s="8"/>
      <c r="G767" s="1"/>
    </row>
    <row r="768" spans="2:7" ht="15.75" customHeight="1" x14ac:dyDescent="0.2">
      <c r="B768" s="8"/>
      <c r="C768" s="8"/>
      <c r="D768" s="8"/>
      <c r="E768" s="8"/>
      <c r="F768" s="8"/>
      <c r="G768" s="1"/>
    </row>
    <row r="769" spans="2:7" ht="15.75" customHeight="1" x14ac:dyDescent="0.2">
      <c r="B769" s="8"/>
      <c r="C769" s="8"/>
      <c r="D769" s="8"/>
      <c r="E769" s="8"/>
      <c r="F769" s="8"/>
      <c r="G769" s="1"/>
    </row>
    <row r="770" spans="2:7" ht="15.75" customHeight="1" x14ac:dyDescent="0.2">
      <c r="B770" s="8"/>
      <c r="C770" s="8"/>
      <c r="D770" s="8"/>
      <c r="E770" s="8"/>
      <c r="F770" s="8"/>
      <c r="G770" s="1"/>
    </row>
    <row r="771" spans="2:7" ht="15.75" customHeight="1" x14ac:dyDescent="0.2">
      <c r="B771" s="8"/>
      <c r="C771" s="8"/>
      <c r="D771" s="8"/>
      <c r="E771" s="8"/>
      <c r="F771" s="8"/>
      <c r="G771" s="1"/>
    </row>
    <row r="772" spans="2:7" ht="15.75" customHeight="1" x14ac:dyDescent="0.2">
      <c r="B772" s="8"/>
      <c r="C772" s="8"/>
      <c r="D772" s="8"/>
      <c r="E772" s="8"/>
      <c r="F772" s="8"/>
      <c r="G772" s="1"/>
    </row>
    <row r="773" spans="2:7" ht="15.75" customHeight="1" x14ac:dyDescent="0.2">
      <c r="B773" s="8"/>
      <c r="C773" s="8"/>
      <c r="D773" s="8"/>
      <c r="E773" s="8"/>
      <c r="F773" s="8"/>
      <c r="G773" s="1"/>
    </row>
    <row r="774" spans="2:7" ht="15.75" customHeight="1" x14ac:dyDescent="0.2">
      <c r="B774" s="8"/>
      <c r="C774" s="8"/>
      <c r="D774" s="8"/>
      <c r="E774" s="8"/>
      <c r="F774" s="8"/>
      <c r="G774" s="1"/>
    </row>
    <row r="775" spans="2:7" ht="15.75" customHeight="1" x14ac:dyDescent="0.2">
      <c r="B775" s="8"/>
      <c r="C775" s="8"/>
      <c r="D775" s="8"/>
      <c r="E775" s="8"/>
      <c r="F775" s="8"/>
      <c r="G775" s="1"/>
    </row>
    <row r="776" spans="2:7" ht="15.75" customHeight="1" x14ac:dyDescent="0.2">
      <c r="B776" s="8"/>
      <c r="C776" s="8"/>
      <c r="D776" s="8"/>
      <c r="E776" s="8"/>
      <c r="F776" s="8"/>
      <c r="G776" s="1"/>
    </row>
    <row r="777" spans="2:7" ht="15.75" customHeight="1" x14ac:dyDescent="0.2">
      <c r="B777" s="8"/>
      <c r="C777" s="8"/>
      <c r="D777" s="8"/>
      <c r="E777" s="8"/>
      <c r="F777" s="8"/>
      <c r="G777" s="1"/>
    </row>
    <row r="778" spans="2:7" ht="15.75" customHeight="1" x14ac:dyDescent="0.2">
      <c r="B778" s="8"/>
      <c r="C778" s="8"/>
      <c r="D778" s="8"/>
      <c r="E778" s="8"/>
      <c r="F778" s="8"/>
      <c r="G778" s="1"/>
    </row>
    <row r="779" spans="2:7" ht="15.75" customHeight="1" x14ac:dyDescent="0.2">
      <c r="B779" s="8"/>
      <c r="C779" s="8"/>
      <c r="D779" s="8"/>
      <c r="E779" s="8"/>
      <c r="F779" s="8"/>
      <c r="G779" s="1"/>
    </row>
    <row r="780" spans="2:7" ht="15.75" customHeight="1" x14ac:dyDescent="0.2">
      <c r="B780" s="8"/>
      <c r="C780" s="8"/>
      <c r="D780" s="8"/>
      <c r="E780" s="8"/>
      <c r="F780" s="8"/>
      <c r="G780" s="1"/>
    </row>
    <row r="781" spans="2:7" ht="15.75" customHeight="1" x14ac:dyDescent="0.2">
      <c r="B781" s="8"/>
      <c r="C781" s="8"/>
      <c r="D781" s="8"/>
      <c r="E781" s="8"/>
      <c r="F781" s="8"/>
      <c r="G781" s="1"/>
    </row>
    <row r="782" spans="2:7" ht="15.75" customHeight="1" x14ac:dyDescent="0.2">
      <c r="B782" s="8"/>
      <c r="C782" s="8"/>
      <c r="D782" s="8"/>
      <c r="E782" s="8"/>
      <c r="F782" s="8"/>
      <c r="G782" s="1"/>
    </row>
    <row r="783" spans="2:7" ht="15.75" customHeight="1" x14ac:dyDescent="0.2">
      <c r="B783" s="8"/>
      <c r="C783" s="8"/>
      <c r="D783" s="8"/>
      <c r="E783" s="8"/>
      <c r="F783" s="8"/>
      <c r="G783" s="1"/>
    </row>
    <row r="784" spans="2:7" ht="15.75" customHeight="1" x14ac:dyDescent="0.2">
      <c r="B784" s="8"/>
      <c r="C784" s="8"/>
      <c r="D784" s="8"/>
      <c r="E784" s="8"/>
      <c r="F784" s="8"/>
      <c r="G784" s="1"/>
    </row>
    <row r="785" spans="2:7" ht="15.75" customHeight="1" x14ac:dyDescent="0.2">
      <c r="B785" s="8"/>
      <c r="C785" s="8"/>
      <c r="D785" s="8"/>
      <c r="E785" s="8"/>
      <c r="F785" s="8"/>
      <c r="G785" s="1"/>
    </row>
    <row r="786" spans="2:7" ht="15.75" customHeight="1" x14ac:dyDescent="0.2">
      <c r="B786" s="8"/>
      <c r="C786" s="8"/>
      <c r="D786" s="8"/>
      <c r="E786" s="8"/>
      <c r="F786" s="8"/>
      <c r="G786" s="1"/>
    </row>
    <row r="787" spans="2:7" ht="15.75" customHeight="1" x14ac:dyDescent="0.2">
      <c r="B787" s="8"/>
      <c r="C787" s="8"/>
      <c r="D787" s="8"/>
      <c r="E787" s="8"/>
      <c r="F787" s="8"/>
      <c r="G787" s="1"/>
    </row>
    <row r="788" spans="2:7" ht="15.75" customHeight="1" x14ac:dyDescent="0.2">
      <c r="B788" s="8"/>
      <c r="C788" s="8"/>
      <c r="D788" s="8"/>
      <c r="E788" s="8"/>
      <c r="F788" s="8"/>
      <c r="G788" s="1"/>
    </row>
    <row r="789" spans="2:7" ht="15.75" customHeight="1" x14ac:dyDescent="0.2">
      <c r="B789" s="8"/>
      <c r="C789" s="8"/>
      <c r="D789" s="8"/>
      <c r="E789" s="8"/>
      <c r="F789" s="8"/>
      <c r="G789" s="1"/>
    </row>
    <row r="790" spans="2:7" ht="15.75" customHeight="1" x14ac:dyDescent="0.2">
      <c r="B790" s="8"/>
      <c r="C790" s="8"/>
      <c r="D790" s="8"/>
      <c r="E790" s="8"/>
      <c r="F790" s="8"/>
      <c r="G790" s="1"/>
    </row>
    <row r="791" spans="2:7" ht="15.75" customHeight="1" x14ac:dyDescent="0.2">
      <c r="B791" s="8"/>
      <c r="C791" s="8"/>
      <c r="D791" s="8"/>
      <c r="E791" s="8"/>
      <c r="F791" s="8"/>
      <c r="G791" s="1"/>
    </row>
    <row r="792" spans="2:7" ht="15.75" customHeight="1" x14ac:dyDescent="0.2">
      <c r="B792" s="8"/>
      <c r="C792" s="8"/>
      <c r="D792" s="8"/>
      <c r="E792" s="8"/>
      <c r="F792" s="8"/>
      <c r="G792" s="1"/>
    </row>
    <row r="793" spans="2:7" ht="15.75" customHeight="1" x14ac:dyDescent="0.2">
      <c r="B793" s="8"/>
      <c r="C793" s="8"/>
      <c r="D793" s="8"/>
      <c r="E793" s="8"/>
      <c r="F793" s="8"/>
      <c r="G793" s="1"/>
    </row>
    <row r="794" spans="2:7" ht="15.75" customHeight="1" x14ac:dyDescent="0.2">
      <c r="B794" s="8"/>
      <c r="C794" s="8"/>
      <c r="D794" s="8"/>
      <c r="E794" s="8"/>
      <c r="F794" s="8"/>
      <c r="G794" s="1"/>
    </row>
    <row r="795" spans="2:7" ht="15.75" customHeight="1" x14ac:dyDescent="0.2">
      <c r="B795" s="8"/>
      <c r="C795" s="8"/>
      <c r="D795" s="8"/>
      <c r="E795" s="8"/>
      <c r="F795" s="8"/>
      <c r="G795" s="1"/>
    </row>
    <row r="796" spans="2:7" ht="15.75" customHeight="1" x14ac:dyDescent="0.2">
      <c r="B796" s="8"/>
      <c r="C796" s="8"/>
      <c r="D796" s="8"/>
      <c r="E796" s="8"/>
      <c r="F796" s="8"/>
      <c r="G796" s="1"/>
    </row>
    <row r="797" spans="2:7" ht="15.75" customHeight="1" x14ac:dyDescent="0.2">
      <c r="B797" s="8"/>
      <c r="C797" s="8"/>
      <c r="D797" s="8"/>
      <c r="E797" s="8"/>
      <c r="F797" s="8"/>
      <c r="G797" s="1"/>
    </row>
    <row r="798" spans="2:7" ht="15.75" customHeight="1" x14ac:dyDescent="0.2">
      <c r="B798" s="8"/>
      <c r="C798" s="8"/>
      <c r="D798" s="8"/>
      <c r="E798" s="8"/>
      <c r="F798" s="8"/>
      <c r="G798" s="1"/>
    </row>
    <row r="799" spans="2:7" ht="15.75" customHeight="1" x14ac:dyDescent="0.2">
      <c r="B799" s="8"/>
      <c r="C799" s="8"/>
      <c r="D799" s="8"/>
      <c r="E799" s="8"/>
      <c r="F799" s="8"/>
      <c r="G799" s="1"/>
    </row>
    <row r="800" spans="2:7" ht="15.75" customHeight="1" x14ac:dyDescent="0.2">
      <c r="B800" s="8"/>
      <c r="C800" s="8"/>
      <c r="D800" s="8"/>
      <c r="E800" s="8"/>
      <c r="F800" s="8"/>
      <c r="G800" s="1"/>
    </row>
    <row r="801" spans="2:7" ht="15.75" customHeight="1" x14ac:dyDescent="0.2">
      <c r="B801" s="8"/>
      <c r="C801" s="8"/>
      <c r="D801" s="8"/>
      <c r="E801" s="8"/>
      <c r="F801" s="8"/>
      <c r="G801" s="1"/>
    </row>
    <row r="802" spans="2:7" ht="15.75" customHeight="1" x14ac:dyDescent="0.2">
      <c r="B802" s="8"/>
      <c r="C802" s="8"/>
      <c r="D802" s="8"/>
      <c r="E802" s="8"/>
      <c r="F802" s="8"/>
      <c r="G802" s="1"/>
    </row>
    <row r="803" spans="2:7" ht="15.75" customHeight="1" x14ac:dyDescent="0.2">
      <c r="B803" s="8"/>
      <c r="C803" s="8"/>
      <c r="D803" s="8"/>
      <c r="E803" s="8"/>
      <c r="F803" s="8"/>
      <c r="G803" s="1"/>
    </row>
    <row r="804" spans="2:7" ht="15.75" customHeight="1" x14ac:dyDescent="0.2">
      <c r="B804" s="8"/>
      <c r="C804" s="8"/>
      <c r="D804" s="8"/>
      <c r="E804" s="8"/>
      <c r="F804" s="8"/>
      <c r="G804" s="1"/>
    </row>
    <row r="805" spans="2:7" ht="15.75" customHeight="1" x14ac:dyDescent="0.2">
      <c r="B805" s="8"/>
      <c r="C805" s="8"/>
      <c r="D805" s="8"/>
      <c r="E805" s="8"/>
      <c r="F805" s="8"/>
      <c r="G805" s="1"/>
    </row>
    <row r="806" spans="2:7" ht="15.75" customHeight="1" x14ac:dyDescent="0.2">
      <c r="B806" s="8"/>
      <c r="C806" s="8"/>
      <c r="D806" s="8"/>
      <c r="E806" s="8"/>
      <c r="F806" s="8"/>
      <c r="G806" s="1"/>
    </row>
    <row r="807" spans="2:7" ht="15.75" customHeight="1" x14ac:dyDescent="0.2">
      <c r="B807" s="8"/>
      <c r="C807" s="8"/>
      <c r="D807" s="8"/>
      <c r="E807" s="8"/>
      <c r="F807" s="8"/>
      <c r="G807" s="1"/>
    </row>
    <row r="808" spans="2:7" ht="15.75" customHeight="1" x14ac:dyDescent="0.2">
      <c r="B808" s="8"/>
      <c r="C808" s="8"/>
      <c r="D808" s="8"/>
      <c r="E808" s="8"/>
      <c r="F808" s="8"/>
      <c r="G808" s="1"/>
    </row>
    <row r="809" spans="2:7" ht="15.75" customHeight="1" x14ac:dyDescent="0.2">
      <c r="B809" s="8"/>
      <c r="C809" s="8"/>
      <c r="D809" s="8"/>
      <c r="E809" s="8"/>
      <c r="F809" s="8"/>
      <c r="G809" s="1"/>
    </row>
    <row r="810" spans="2:7" ht="15.75" customHeight="1" x14ac:dyDescent="0.2">
      <c r="B810" s="8"/>
      <c r="C810" s="8"/>
      <c r="D810" s="8"/>
      <c r="E810" s="8"/>
      <c r="F810" s="8"/>
      <c r="G810" s="1"/>
    </row>
    <row r="811" spans="2:7" ht="15.75" customHeight="1" x14ac:dyDescent="0.2">
      <c r="B811" s="8"/>
      <c r="C811" s="8"/>
      <c r="D811" s="8"/>
      <c r="E811" s="8"/>
      <c r="F811" s="8"/>
      <c r="G811" s="1"/>
    </row>
    <row r="812" spans="2:7" ht="15.75" customHeight="1" x14ac:dyDescent="0.2">
      <c r="B812" s="8"/>
      <c r="C812" s="8"/>
      <c r="D812" s="8"/>
      <c r="E812" s="8"/>
      <c r="F812" s="8"/>
      <c r="G812" s="1"/>
    </row>
    <row r="813" spans="2:7" ht="15.75" customHeight="1" x14ac:dyDescent="0.2">
      <c r="B813" s="8"/>
      <c r="C813" s="8"/>
      <c r="D813" s="8"/>
      <c r="E813" s="8"/>
      <c r="F813" s="8"/>
      <c r="G813" s="1"/>
    </row>
    <row r="814" spans="2:7" ht="15.75" customHeight="1" x14ac:dyDescent="0.2">
      <c r="B814" s="8"/>
      <c r="C814" s="8"/>
      <c r="D814" s="8"/>
      <c r="E814" s="8"/>
      <c r="F814" s="8"/>
      <c r="G814" s="1"/>
    </row>
    <row r="815" spans="2:7" ht="15.75" customHeight="1" x14ac:dyDescent="0.2">
      <c r="B815" s="8"/>
      <c r="C815" s="8"/>
      <c r="D815" s="8"/>
      <c r="E815" s="8"/>
      <c r="F815" s="8"/>
      <c r="G815" s="1"/>
    </row>
    <row r="816" spans="2:7" ht="15.75" customHeight="1" x14ac:dyDescent="0.2">
      <c r="B816" s="8"/>
      <c r="C816" s="8"/>
      <c r="D816" s="8"/>
      <c r="E816" s="8"/>
      <c r="F816" s="8"/>
      <c r="G816" s="1"/>
    </row>
    <row r="817" spans="2:7" ht="15.75" customHeight="1" x14ac:dyDescent="0.2">
      <c r="B817" s="8"/>
      <c r="C817" s="8"/>
      <c r="D817" s="8"/>
      <c r="E817" s="8"/>
      <c r="F817" s="8"/>
      <c r="G817" s="1"/>
    </row>
    <row r="818" spans="2:7" ht="15.75" customHeight="1" x14ac:dyDescent="0.2">
      <c r="B818" s="8"/>
      <c r="C818" s="8"/>
      <c r="D818" s="8"/>
      <c r="E818" s="8"/>
      <c r="F818" s="8"/>
      <c r="G818" s="1"/>
    </row>
    <row r="819" spans="2:7" ht="15.75" customHeight="1" x14ac:dyDescent="0.2">
      <c r="B819" s="8"/>
      <c r="C819" s="8"/>
      <c r="D819" s="8"/>
      <c r="E819" s="8"/>
      <c r="F819" s="8"/>
      <c r="G819" s="1"/>
    </row>
    <row r="820" spans="2:7" ht="15.75" customHeight="1" x14ac:dyDescent="0.2">
      <c r="B820" s="8"/>
      <c r="C820" s="8"/>
      <c r="D820" s="8"/>
      <c r="E820" s="8"/>
      <c r="F820" s="8"/>
      <c r="G820" s="1"/>
    </row>
    <row r="821" spans="2:7" ht="15.75" customHeight="1" x14ac:dyDescent="0.2">
      <c r="B821" s="8"/>
      <c r="C821" s="8"/>
      <c r="D821" s="8"/>
      <c r="E821" s="8"/>
      <c r="F821" s="8"/>
      <c r="G821" s="1"/>
    </row>
    <row r="822" spans="2:7" ht="15.75" customHeight="1" x14ac:dyDescent="0.2">
      <c r="B822" s="8"/>
      <c r="C822" s="8"/>
      <c r="D822" s="8"/>
      <c r="E822" s="8"/>
      <c r="F822" s="8"/>
      <c r="G822" s="1"/>
    </row>
    <row r="823" spans="2:7" ht="15.75" customHeight="1" x14ac:dyDescent="0.2">
      <c r="B823" s="8"/>
      <c r="C823" s="8"/>
      <c r="D823" s="8"/>
      <c r="E823" s="8"/>
      <c r="F823" s="8"/>
      <c r="G823" s="1"/>
    </row>
    <row r="824" spans="2:7" ht="15.75" customHeight="1" x14ac:dyDescent="0.2">
      <c r="B824" s="8"/>
      <c r="C824" s="8"/>
      <c r="D824" s="8"/>
      <c r="E824" s="8"/>
      <c r="F824" s="8"/>
      <c r="G824" s="1"/>
    </row>
    <row r="825" spans="2:7" ht="15.75" customHeight="1" x14ac:dyDescent="0.2">
      <c r="B825" s="8"/>
      <c r="C825" s="8"/>
      <c r="D825" s="8"/>
      <c r="E825" s="8"/>
      <c r="F825" s="8"/>
      <c r="G825" s="1"/>
    </row>
    <row r="826" spans="2:7" ht="15.75" customHeight="1" x14ac:dyDescent="0.2">
      <c r="B826" s="8"/>
      <c r="C826" s="8"/>
      <c r="D826" s="8"/>
      <c r="E826" s="8"/>
      <c r="F826" s="8"/>
      <c r="G826" s="1"/>
    </row>
    <row r="827" spans="2:7" ht="15.75" customHeight="1" x14ac:dyDescent="0.2">
      <c r="B827" s="8"/>
      <c r="C827" s="8"/>
      <c r="D827" s="8"/>
      <c r="E827" s="8"/>
      <c r="F827" s="8"/>
      <c r="G827" s="1"/>
    </row>
    <row r="828" spans="2:7" ht="15.75" customHeight="1" x14ac:dyDescent="0.2">
      <c r="B828" s="8"/>
      <c r="C828" s="8"/>
      <c r="D828" s="8"/>
      <c r="E828" s="8"/>
      <c r="F828" s="8"/>
      <c r="G828" s="1"/>
    </row>
    <row r="829" spans="2:7" ht="15.75" customHeight="1" x14ac:dyDescent="0.2">
      <c r="B829" s="8"/>
      <c r="C829" s="8"/>
      <c r="D829" s="8"/>
      <c r="E829" s="8"/>
      <c r="F829" s="8"/>
      <c r="G829" s="1"/>
    </row>
    <row r="830" spans="2:7" ht="15.75" customHeight="1" x14ac:dyDescent="0.2">
      <c r="B830" s="8"/>
      <c r="C830" s="8"/>
      <c r="D830" s="8"/>
      <c r="E830" s="8"/>
      <c r="F830" s="8"/>
      <c r="G830" s="1"/>
    </row>
    <row r="831" spans="2:7" ht="15.75" customHeight="1" x14ac:dyDescent="0.2">
      <c r="B831" s="8"/>
      <c r="C831" s="8"/>
      <c r="D831" s="8"/>
      <c r="E831" s="8"/>
      <c r="F831" s="8"/>
      <c r="G831" s="1"/>
    </row>
    <row r="832" spans="2:7" ht="15.75" customHeight="1" x14ac:dyDescent="0.2">
      <c r="B832" s="8"/>
      <c r="C832" s="8"/>
      <c r="D832" s="8"/>
      <c r="E832" s="8"/>
      <c r="F832" s="8"/>
      <c r="G832" s="1"/>
    </row>
    <row r="833" spans="2:7" ht="15.75" customHeight="1" x14ac:dyDescent="0.2">
      <c r="B833" s="8"/>
      <c r="C833" s="8"/>
      <c r="D833" s="8"/>
      <c r="E833" s="8"/>
      <c r="F833" s="8"/>
      <c r="G833" s="1"/>
    </row>
    <row r="834" spans="2:7" ht="15.75" customHeight="1" x14ac:dyDescent="0.2">
      <c r="B834" s="8"/>
      <c r="C834" s="8"/>
      <c r="D834" s="8"/>
      <c r="E834" s="8"/>
      <c r="F834" s="8"/>
      <c r="G834" s="1"/>
    </row>
    <row r="835" spans="2:7" ht="15.75" customHeight="1" x14ac:dyDescent="0.2">
      <c r="B835" s="8"/>
      <c r="C835" s="8"/>
      <c r="D835" s="8"/>
      <c r="E835" s="8"/>
      <c r="F835" s="8"/>
      <c r="G835" s="1"/>
    </row>
    <row r="836" spans="2:7" ht="15.75" customHeight="1" x14ac:dyDescent="0.2">
      <c r="B836" s="8"/>
      <c r="C836" s="8"/>
      <c r="D836" s="8"/>
      <c r="E836" s="8"/>
      <c r="F836" s="8"/>
      <c r="G836" s="1"/>
    </row>
    <row r="837" spans="2:7" ht="15.75" customHeight="1" x14ac:dyDescent="0.2">
      <c r="B837" s="8"/>
      <c r="C837" s="8"/>
      <c r="D837" s="8"/>
      <c r="E837" s="8"/>
      <c r="F837" s="8"/>
      <c r="G837" s="1"/>
    </row>
    <row r="838" spans="2:7" ht="15.75" customHeight="1" x14ac:dyDescent="0.2">
      <c r="B838" s="8"/>
      <c r="C838" s="8"/>
      <c r="D838" s="8"/>
      <c r="E838" s="8"/>
      <c r="F838" s="8"/>
      <c r="G838" s="1"/>
    </row>
    <row r="839" spans="2:7" ht="15.75" customHeight="1" x14ac:dyDescent="0.2">
      <c r="B839" s="8"/>
      <c r="C839" s="8"/>
      <c r="D839" s="8"/>
      <c r="E839" s="8"/>
      <c r="F839" s="8"/>
      <c r="G839" s="1"/>
    </row>
    <row r="840" spans="2:7" ht="15.75" customHeight="1" x14ac:dyDescent="0.2">
      <c r="B840" s="8"/>
      <c r="C840" s="8"/>
      <c r="D840" s="8"/>
      <c r="E840" s="8"/>
      <c r="F840" s="8"/>
      <c r="G840" s="1"/>
    </row>
    <row r="841" spans="2:7" ht="15.75" customHeight="1" x14ac:dyDescent="0.2">
      <c r="B841" s="8"/>
      <c r="C841" s="8"/>
      <c r="D841" s="8"/>
      <c r="E841" s="8"/>
      <c r="F841" s="8"/>
      <c r="G841" s="1"/>
    </row>
    <row r="842" spans="2:7" ht="15.75" customHeight="1" x14ac:dyDescent="0.2">
      <c r="B842" s="8"/>
      <c r="C842" s="8"/>
      <c r="D842" s="8"/>
      <c r="E842" s="8"/>
      <c r="F842" s="8"/>
      <c r="G842" s="1"/>
    </row>
    <row r="843" spans="2:7" ht="15.75" customHeight="1" x14ac:dyDescent="0.2">
      <c r="B843" s="8"/>
      <c r="C843" s="8"/>
      <c r="D843" s="8"/>
      <c r="E843" s="8"/>
      <c r="F843" s="8"/>
      <c r="G843" s="1"/>
    </row>
    <row r="844" spans="2:7" ht="15.75" customHeight="1" x14ac:dyDescent="0.2">
      <c r="B844" s="8"/>
      <c r="C844" s="8"/>
      <c r="D844" s="8"/>
      <c r="E844" s="8"/>
      <c r="F844" s="8"/>
      <c r="G844" s="1"/>
    </row>
    <row r="845" spans="2:7" ht="15.75" customHeight="1" x14ac:dyDescent="0.2">
      <c r="B845" s="8"/>
      <c r="C845" s="8"/>
      <c r="D845" s="8"/>
      <c r="E845" s="8"/>
      <c r="F845" s="8"/>
      <c r="G845" s="1"/>
    </row>
    <row r="846" spans="2:7" ht="15.75" customHeight="1" x14ac:dyDescent="0.2">
      <c r="B846" s="8"/>
      <c r="C846" s="8"/>
      <c r="D846" s="8"/>
      <c r="E846" s="8"/>
      <c r="F846" s="8"/>
      <c r="G846" s="1"/>
    </row>
    <row r="847" spans="2:7" ht="15.75" customHeight="1" x14ac:dyDescent="0.2">
      <c r="B847" s="8"/>
      <c r="C847" s="8"/>
      <c r="D847" s="8"/>
      <c r="E847" s="8"/>
      <c r="F847" s="8"/>
      <c r="G847" s="1"/>
    </row>
    <row r="848" spans="2:7" ht="15.75" customHeight="1" x14ac:dyDescent="0.2">
      <c r="B848" s="8"/>
      <c r="C848" s="8"/>
      <c r="D848" s="8"/>
      <c r="E848" s="8"/>
      <c r="F848" s="8"/>
      <c r="G848" s="1"/>
    </row>
    <row r="849" spans="2:7" ht="15.75" customHeight="1" x14ac:dyDescent="0.2">
      <c r="B849" s="8"/>
      <c r="C849" s="8"/>
      <c r="D849" s="8"/>
      <c r="E849" s="8"/>
      <c r="F849" s="8"/>
      <c r="G849" s="1"/>
    </row>
    <row r="850" spans="2:7" ht="15.75" customHeight="1" x14ac:dyDescent="0.2">
      <c r="B850" s="8"/>
      <c r="C850" s="8"/>
      <c r="D850" s="8"/>
      <c r="E850" s="8"/>
      <c r="F850" s="8"/>
      <c r="G850" s="1"/>
    </row>
    <row r="851" spans="2:7" ht="15.75" customHeight="1" x14ac:dyDescent="0.2">
      <c r="B851" s="8"/>
      <c r="C851" s="8"/>
      <c r="D851" s="8"/>
      <c r="E851" s="8"/>
      <c r="F851" s="8"/>
      <c r="G851" s="1"/>
    </row>
    <row r="852" spans="2:7" ht="15.75" customHeight="1" x14ac:dyDescent="0.2">
      <c r="B852" s="8"/>
      <c r="C852" s="8"/>
      <c r="D852" s="8"/>
      <c r="E852" s="8"/>
      <c r="F852" s="8"/>
      <c r="G852" s="1"/>
    </row>
    <row r="853" spans="2:7" ht="15.75" customHeight="1" x14ac:dyDescent="0.2">
      <c r="B853" s="8"/>
      <c r="C853" s="8"/>
      <c r="D853" s="8"/>
      <c r="E853" s="8"/>
      <c r="F853" s="8"/>
      <c r="G853" s="1"/>
    </row>
    <row r="854" spans="2:7" ht="15.75" customHeight="1" x14ac:dyDescent="0.2">
      <c r="B854" s="8"/>
      <c r="C854" s="8"/>
      <c r="D854" s="8"/>
      <c r="E854" s="8"/>
      <c r="F854" s="8"/>
      <c r="G854" s="1"/>
    </row>
    <row r="855" spans="2:7" ht="15.75" customHeight="1" x14ac:dyDescent="0.2">
      <c r="B855" s="8"/>
      <c r="C855" s="8"/>
      <c r="D855" s="8"/>
      <c r="E855" s="8"/>
      <c r="F855" s="8"/>
      <c r="G855" s="1"/>
    </row>
    <row r="856" spans="2:7" ht="15.75" customHeight="1" x14ac:dyDescent="0.2">
      <c r="B856" s="8"/>
      <c r="C856" s="8"/>
      <c r="D856" s="8"/>
      <c r="E856" s="8"/>
      <c r="F856" s="8"/>
      <c r="G856" s="1"/>
    </row>
    <row r="857" spans="2:7" ht="15.75" customHeight="1" x14ac:dyDescent="0.2">
      <c r="B857" s="8"/>
      <c r="C857" s="8"/>
      <c r="D857" s="8"/>
      <c r="E857" s="8"/>
      <c r="F857" s="8"/>
      <c r="G857" s="1"/>
    </row>
    <row r="858" spans="2:7" ht="15.75" customHeight="1" x14ac:dyDescent="0.2">
      <c r="B858" s="8"/>
      <c r="C858" s="8"/>
      <c r="D858" s="8"/>
      <c r="E858" s="8"/>
      <c r="F858" s="8"/>
      <c r="G858" s="1"/>
    </row>
    <row r="859" spans="2:7" ht="15.75" customHeight="1" x14ac:dyDescent="0.2">
      <c r="B859" s="8"/>
      <c r="C859" s="8"/>
      <c r="D859" s="8"/>
      <c r="E859" s="8"/>
      <c r="F859" s="8"/>
      <c r="G859" s="1"/>
    </row>
    <row r="860" spans="2:7" ht="15.75" customHeight="1" x14ac:dyDescent="0.2">
      <c r="B860" s="8"/>
      <c r="C860" s="8"/>
      <c r="D860" s="8"/>
      <c r="E860" s="8"/>
      <c r="F860" s="8"/>
      <c r="G860" s="1"/>
    </row>
    <row r="861" spans="2:7" ht="15.75" customHeight="1" x14ac:dyDescent="0.2">
      <c r="B861" s="8"/>
      <c r="C861" s="8"/>
      <c r="D861" s="8"/>
      <c r="E861" s="8"/>
      <c r="F861" s="8"/>
      <c r="G861" s="1"/>
    </row>
    <row r="862" spans="2:7" ht="15.75" customHeight="1" x14ac:dyDescent="0.2">
      <c r="B862" s="8"/>
      <c r="C862" s="8"/>
      <c r="D862" s="8"/>
      <c r="E862" s="8"/>
      <c r="F862" s="8"/>
      <c r="G862" s="1"/>
    </row>
    <row r="863" spans="2:7" ht="15.75" customHeight="1" x14ac:dyDescent="0.2">
      <c r="B863" s="8"/>
      <c r="C863" s="8"/>
      <c r="D863" s="8"/>
      <c r="E863" s="8"/>
      <c r="F863" s="8"/>
      <c r="G863" s="1"/>
    </row>
    <row r="864" spans="2:7" ht="15.75" customHeight="1" x14ac:dyDescent="0.2">
      <c r="B864" s="8"/>
      <c r="C864" s="8"/>
      <c r="D864" s="8"/>
      <c r="E864" s="8"/>
      <c r="F864" s="8"/>
      <c r="G864" s="1"/>
    </row>
    <row r="865" spans="2:7" ht="15.75" customHeight="1" x14ac:dyDescent="0.2">
      <c r="B865" s="8"/>
      <c r="C865" s="8"/>
      <c r="D865" s="8"/>
      <c r="E865" s="8"/>
      <c r="F865" s="8"/>
      <c r="G865" s="1"/>
    </row>
    <row r="866" spans="2:7" ht="15.75" customHeight="1" x14ac:dyDescent="0.2">
      <c r="B866" s="8"/>
      <c r="C866" s="8"/>
      <c r="D866" s="8"/>
      <c r="E866" s="8"/>
      <c r="F866" s="8"/>
      <c r="G866" s="1"/>
    </row>
    <row r="867" spans="2:7" ht="15.75" customHeight="1" x14ac:dyDescent="0.2">
      <c r="B867" s="8"/>
      <c r="C867" s="8"/>
      <c r="D867" s="8"/>
      <c r="E867" s="8"/>
      <c r="F867" s="8"/>
      <c r="G867" s="1"/>
    </row>
    <row r="868" spans="2:7" ht="15.75" customHeight="1" x14ac:dyDescent="0.2">
      <c r="B868" s="8"/>
      <c r="C868" s="8"/>
      <c r="D868" s="8"/>
      <c r="E868" s="8"/>
      <c r="F868" s="8"/>
      <c r="G868" s="1"/>
    </row>
    <row r="869" spans="2:7" ht="15.75" customHeight="1" x14ac:dyDescent="0.2">
      <c r="B869" s="8"/>
      <c r="C869" s="8"/>
      <c r="D869" s="8"/>
      <c r="E869" s="8"/>
      <c r="F869" s="8"/>
      <c r="G869" s="1"/>
    </row>
    <row r="870" spans="2:7" ht="15.75" customHeight="1" x14ac:dyDescent="0.2">
      <c r="B870" s="8"/>
      <c r="C870" s="8"/>
      <c r="D870" s="8"/>
      <c r="E870" s="8"/>
      <c r="F870" s="8"/>
      <c r="G870" s="1"/>
    </row>
    <row r="871" spans="2:7" ht="15.75" customHeight="1" x14ac:dyDescent="0.2">
      <c r="B871" s="8"/>
      <c r="C871" s="8"/>
      <c r="D871" s="8"/>
      <c r="E871" s="8"/>
      <c r="F871" s="8"/>
      <c r="G871" s="1"/>
    </row>
    <row r="872" spans="2:7" ht="15.75" customHeight="1" x14ac:dyDescent="0.2">
      <c r="B872" s="8"/>
      <c r="C872" s="8"/>
      <c r="D872" s="8"/>
      <c r="E872" s="8"/>
      <c r="F872" s="8"/>
      <c r="G872" s="1"/>
    </row>
    <row r="873" spans="2:7" ht="15.75" customHeight="1" x14ac:dyDescent="0.2">
      <c r="B873" s="8"/>
      <c r="C873" s="8"/>
      <c r="D873" s="8"/>
      <c r="E873" s="8"/>
      <c r="F873" s="8"/>
      <c r="G873" s="1"/>
    </row>
    <row r="874" spans="2:7" ht="15.75" customHeight="1" x14ac:dyDescent="0.2">
      <c r="B874" s="8"/>
      <c r="C874" s="8"/>
      <c r="D874" s="8"/>
      <c r="E874" s="8"/>
      <c r="F874" s="8"/>
      <c r="G874" s="1"/>
    </row>
    <row r="875" spans="2:7" ht="15.75" customHeight="1" x14ac:dyDescent="0.2">
      <c r="B875" s="8"/>
      <c r="C875" s="8"/>
      <c r="D875" s="8"/>
      <c r="E875" s="8"/>
      <c r="F875" s="8"/>
      <c r="G875" s="1"/>
    </row>
    <row r="876" spans="2:7" ht="15.75" customHeight="1" x14ac:dyDescent="0.2">
      <c r="B876" s="8"/>
      <c r="C876" s="8"/>
      <c r="D876" s="8"/>
      <c r="E876" s="8"/>
      <c r="F876" s="8"/>
      <c r="G876" s="1"/>
    </row>
    <row r="877" spans="2:7" ht="15.75" customHeight="1" x14ac:dyDescent="0.2">
      <c r="B877" s="8"/>
      <c r="C877" s="8"/>
      <c r="D877" s="8"/>
      <c r="E877" s="8"/>
      <c r="F877" s="8"/>
      <c r="G877" s="1"/>
    </row>
    <row r="878" spans="2:7" ht="15.75" customHeight="1" x14ac:dyDescent="0.2">
      <c r="B878" s="8"/>
      <c r="C878" s="8"/>
      <c r="D878" s="8"/>
      <c r="E878" s="8"/>
      <c r="F878" s="8"/>
      <c r="G878" s="1"/>
    </row>
    <row r="879" spans="2:7" ht="15.75" customHeight="1" x14ac:dyDescent="0.2">
      <c r="B879" s="8"/>
      <c r="C879" s="8"/>
      <c r="D879" s="8"/>
      <c r="E879" s="8"/>
      <c r="F879" s="8"/>
      <c r="G879" s="1"/>
    </row>
    <row r="880" spans="2:7" ht="15.75" customHeight="1" x14ac:dyDescent="0.2">
      <c r="B880" s="8"/>
      <c r="C880" s="8"/>
      <c r="D880" s="8"/>
      <c r="E880" s="8"/>
      <c r="F880" s="8"/>
      <c r="G880" s="1"/>
    </row>
    <row r="881" spans="2:7" ht="15.75" customHeight="1" x14ac:dyDescent="0.2">
      <c r="B881" s="8"/>
      <c r="C881" s="8"/>
      <c r="D881" s="8"/>
      <c r="E881" s="8"/>
      <c r="F881" s="8"/>
      <c r="G881" s="1"/>
    </row>
    <row r="882" spans="2:7" ht="15.75" customHeight="1" x14ac:dyDescent="0.2">
      <c r="B882" s="8"/>
      <c r="C882" s="8"/>
      <c r="D882" s="8"/>
      <c r="E882" s="8"/>
      <c r="F882" s="8"/>
      <c r="G882" s="1"/>
    </row>
    <row r="883" spans="2:7" ht="15.75" customHeight="1" x14ac:dyDescent="0.2">
      <c r="B883" s="8"/>
      <c r="C883" s="8"/>
      <c r="D883" s="8"/>
      <c r="E883" s="8"/>
      <c r="F883" s="8"/>
      <c r="G883" s="1"/>
    </row>
    <row r="884" spans="2:7" ht="15.75" customHeight="1" x14ac:dyDescent="0.2">
      <c r="B884" s="8"/>
      <c r="C884" s="8"/>
      <c r="D884" s="8"/>
      <c r="E884" s="8"/>
      <c r="F884" s="8"/>
      <c r="G884" s="1"/>
    </row>
    <row r="885" spans="2:7" ht="15.75" customHeight="1" x14ac:dyDescent="0.2">
      <c r="B885" s="8"/>
      <c r="C885" s="8"/>
      <c r="D885" s="8"/>
      <c r="E885" s="8"/>
      <c r="F885" s="8"/>
      <c r="G885" s="1"/>
    </row>
    <row r="886" spans="2:7" ht="15.75" customHeight="1" x14ac:dyDescent="0.2">
      <c r="B886" s="8"/>
      <c r="C886" s="8"/>
      <c r="D886" s="8"/>
      <c r="E886" s="8"/>
      <c r="F886" s="8"/>
      <c r="G886" s="1"/>
    </row>
    <row r="887" spans="2:7" ht="15.75" customHeight="1" x14ac:dyDescent="0.2">
      <c r="B887" s="8"/>
      <c r="C887" s="8"/>
      <c r="D887" s="8"/>
      <c r="E887" s="8"/>
      <c r="F887" s="8"/>
      <c r="G887" s="1"/>
    </row>
    <row r="888" spans="2:7" ht="15.75" customHeight="1" x14ac:dyDescent="0.2">
      <c r="B888" s="8"/>
      <c r="C888" s="8"/>
      <c r="D888" s="8"/>
      <c r="E888" s="8"/>
      <c r="F888" s="8"/>
      <c r="G888" s="1"/>
    </row>
    <row r="889" spans="2:7" ht="15.75" customHeight="1" x14ac:dyDescent="0.2">
      <c r="B889" s="8"/>
      <c r="C889" s="8"/>
      <c r="D889" s="8"/>
      <c r="E889" s="8"/>
      <c r="F889" s="8"/>
      <c r="G889" s="1"/>
    </row>
    <row r="890" spans="2:7" ht="15.75" customHeight="1" x14ac:dyDescent="0.2">
      <c r="B890" s="8"/>
      <c r="C890" s="8"/>
      <c r="D890" s="8"/>
      <c r="E890" s="8"/>
      <c r="F890" s="8"/>
      <c r="G890" s="1"/>
    </row>
    <row r="891" spans="2:7" ht="15.75" customHeight="1" x14ac:dyDescent="0.2">
      <c r="B891" s="8"/>
      <c r="C891" s="8"/>
      <c r="D891" s="8"/>
      <c r="E891" s="8"/>
      <c r="F891" s="8"/>
      <c r="G891" s="1"/>
    </row>
    <row r="892" spans="2:7" ht="15.75" customHeight="1" x14ac:dyDescent="0.2">
      <c r="B892" s="8"/>
      <c r="C892" s="8"/>
      <c r="D892" s="8"/>
      <c r="E892" s="8"/>
      <c r="F892" s="8"/>
      <c r="G892" s="1"/>
    </row>
    <row r="893" spans="2:7" ht="15.75" customHeight="1" x14ac:dyDescent="0.2">
      <c r="B893" s="8"/>
      <c r="C893" s="8"/>
      <c r="D893" s="8"/>
      <c r="E893" s="8"/>
      <c r="F893" s="8"/>
      <c r="G893" s="1"/>
    </row>
    <row r="894" spans="2:7" ht="15.75" customHeight="1" x14ac:dyDescent="0.2">
      <c r="B894" s="8"/>
      <c r="C894" s="8"/>
      <c r="D894" s="8"/>
      <c r="E894" s="8"/>
      <c r="F894" s="8"/>
      <c r="G894" s="1"/>
    </row>
    <row r="895" spans="2:7" ht="15.75" customHeight="1" x14ac:dyDescent="0.2">
      <c r="B895" s="8"/>
      <c r="C895" s="8"/>
      <c r="D895" s="8"/>
      <c r="E895" s="8"/>
      <c r="F895" s="8"/>
      <c r="G895" s="1"/>
    </row>
    <row r="896" spans="2:7" ht="15.75" customHeight="1" x14ac:dyDescent="0.2">
      <c r="B896" s="8"/>
      <c r="C896" s="8"/>
      <c r="D896" s="8"/>
      <c r="E896" s="8"/>
      <c r="F896" s="8"/>
      <c r="G896" s="1"/>
    </row>
    <row r="897" spans="2:7" ht="15.75" customHeight="1" x14ac:dyDescent="0.2">
      <c r="B897" s="8"/>
      <c r="C897" s="8"/>
      <c r="D897" s="8"/>
      <c r="E897" s="8"/>
      <c r="F897" s="8"/>
      <c r="G897" s="1"/>
    </row>
    <row r="898" spans="2:7" ht="15.75" customHeight="1" x14ac:dyDescent="0.2">
      <c r="B898" s="8"/>
      <c r="C898" s="8"/>
      <c r="D898" s="8"/>
      <c r="E898" s="8"/>
      <c r="F898" s="8"/>
      <c r="G898" s="1"/>
    </row>
    <row r="899" spans="2:7" ht="15.75" customHeight="1" x14ac:dyDescent="0.2">
      <c r="B899" s="8"/>
      <c r="C899" s="8"/>
      <c r="D899" s="8"/>
      <c r="E899" s="8"/>
      <c r="F899" s="8"/>
      <c r="G899" s="1"/>
    </row>
    <row r="900" spans="2:7" ht="15.75" customHeight="1" x14ac:dyDescent="0.2">
      <c r="B900" s="8"/>
      <c r="C900" s="8"/>
      <c r="D900" s="8"/>
      <c r="E900" s="8"/>
      <c r="F900" s="8"/>
      <c r="G900" s="1"/>
    </row>
    <row r="901" spans="2:7" ht="15.75" customHeight="1" x14ac:dyDescent="0.2">
      <c r="B901" s="8"/>
      <c r="C901" s="8"/>
      <c r="D901" s="8"/>
      <c r="E901" s="8"/>
      <c r="F901" s="8"/>
      <c r="G901" s="1"/>
    </row>
    <row r="902" spans="2:7" ht="15.75" customHeight="1" x14ac:dyDescent="0.2">
      <c r="B902" s="8"/>
      <c r="C902" s="8"/>
      <c r="D902" s="8"/>
      <c r="E902" s="8"/>
      <c r="F902" s="8"/>
      <c r="G902" s="1"/>
    </row>
    <row r="903" spans="2:7" ht="15.75" customHeight="1" x14ac:dyDescent="0.2">
      <c r="B903" s="8"/>
      <c r="C903" s="8"/>
      <c r="D903" s="8"/>
      <c r="E903" s="8"/>
      <c r="F903" s="8"/>
      <c r="G903" s="1"/>
    </row>
    <row r="904" spans="2:7" ht="15.75" customHeight="1" x14ac:dyDescent="0.2">
      <c r="B904" s="8"/>
      <c r="C904" s="8"/>
      <c r="D904" s="8"/>
      <c r="E904" s="8"/>
      <c r="F904" s="8"/>
      <c r="G904" s="1"/>
    </row>
    <row r="905" spans="2:7" ht="15.75" customHeight="1" x14ac:dyDescent="0.2">
      <c r="B905" s="8"/>
      <c r="C905" s="8"/>
      <c r="D905" s="8"/>
      <c r="E905" s="8"/>
      <c r="F905" s="8"/>
      <c r="G905" s="1"/>
    </row>
    <row r="906" spans="2:7" ht="15.75" customHeight="1" x14ac:dyDescent="0.2">
      <c r="B906" s="8"/>
      <c r="C906" s="8"/>
      <c r="D906" s="8"/>
      <c r="E906" s="8"/>
      <c r="F906" s="8"/>
      <c r="G906" s="1"/>
    </row>
    <row r="907" spans="2:7" ht="15.75" customHeight="1" x14ac:dyDescent="0.2">
      <c r="B907" s="8"/>
      <c r="C907" s="8"/>
      <c r="D907" s="8"/>
      <c r="E907" s="8"/>
      <c r="F907" s="8"/>
      <c r="G907" s="1"/>
    </row>
    <row r="908" spans="2:7" ht="15.75" customHeight="1" x14ac:dyDescent="0.2">
      <c r="B908" s="8"/>
      <c r="C908" s="8"/>
      <c r="D908" s="8"/>
      <c r="E908" s="8"/>
      <c r="F908" s="8"/>
      <c r="G908" s="1"/>
    </row>
    <row r="909" spans="2:7" ht="15.75" customHeight="1" x14ac:dyDescent="0.2">
      <c r="B909" s="8"/>
      <c r="C909" s="8"/>
      <c r="D909" s="8"/>
      <c r="E909" s="8"/>
      <c r="F909" s="8"/>
      <c r="G909" s="1"/>
    </row>
    <row r="910" spans="2:7" ht="15.75" customHeight="1" x14ac:dyDescent="0.2">
      <c r="B910" s="8"/>
      <c r="C910" s="8"/>
      <c r="D910" s="8"/>
      <c r="E910" s="8"/>
      <c r="F910" s="8"/>
      <c r="G910" s="1"/>
    </row>
    <row r="911" spans="2:7" ht="15.75" customHeight="1" x14ac:dyDescent="0.2">
      <c r="B911" s="8"/>
      <c r="C911" s="8"/>
      <c r="D911" s="8"/>
      <c r="E911" s="8"/>
      <c r="F911" s="8"/>
      <c r="G911" s="1"/>
    </row>
    <row r="912" spans="2:7" ht="15.75" customHeight="1" x14ac:dyDescent="0.2">
      <c r="B912" s="8"/>
      <c r="C912" s="8"/>
      <c r="D912" s="8"/>
      <c r="E912" s="8"/>
      <c r="F912" s="8"/>
      <c r="G912" s="1"/>
    </row>
    <row r="913" spans="2:7" ht="15.75" customHeight="1" x14ac:dyDescent="0.2">
      <c r="B913" s="8"/>
      <c r="C913" s="8"/>
      <c r="D913" s="8"/>
      <c r="E913" s="8"/>
      <c r="F913" s="8"/>
      <c r="G913" s="1"/>
    </row>
    <row r="914" spans="2:7" ht="15.75" customHeight="1" x14ac:dyDescent="0.2">
      <c r="B914" s="8"/>
      <c r="C914" s="8"/>
      <c r="D914" s="8"/>
      <c r="E914" s="8"/>
      <c r="F914" s="8"/>
      <c r="G914" s="1"/>
    </row>
    <row r="915" spans="2:7" ht="15.75" customHeight="1" x14ac:dyDescent="0.2">
      <c r="B915" s="8"/>
      <c r="C915" s="8"/>
      <c r="D915" s="8"/>
      <c r="E915" s="8"/>
      <c r="F915" s="8"/>
      <c r="G915" s="1"/>
    </row>
    <row r="916" spans="2:7" ht="15.75" customHeight="1" x14ac:dyDescent="0.2">
      <c r="B916" s="8"/>
      <c r="C916" s="8"/>
      <c r="D916" s="8"/>
      <c r="E916" s="8"/>
      <c r="F916" s="8"/>
      <c r="G916" s="1"/>
    </row>
    <row r="917" spans="2:7" ht="15.75" customHeight="1" x14ac:dyDescent="0.2">
      <c r="B917" s="8"/>
      <c r="C917" s="8"/>
      <c r="D917" s="8"/>
      <c r="E917" s="8"/>
      <c r="F917" s="8"/>
      <c r="G917" s="1"/>
    </row>
    <row r="918" spans="2:7" ht="15.75" customHeight="1" x14ac:dyDescent="0.2">
      <c r="B918" s="8"/>
      <c r="C918" s="8"/>
      <c r="D918" s="8"/>
      <c r="E918" s="8"/>
      <c r="F918" s="8"/>
      <c r="G918" s="1"/>
    </row>
    <row r="919" spans="2:7" ht="15.75" customHeight="1" x14ac:dyDescent="0.2">
      <c r="B919" s="8"/>
      <c r="C919" s="8"/>
      <c r="D919" s="8"/>
      <c r="E919" s="8"/>
      <c r="F919" s="8"/>
      <c r="G919" s="1"/>
    </row>
    <row r="920" spans="2:7" ht="15.75" customHeight="1" x14ac:dyDescent="0.2">
      <c r="B920" s="8"/>
      <c r="C920" s="8"/>
      <c r="D920" s="8"/>
      <c r="E920" s="8"/>
      <c r="F920" s="8"/>
      <c r="G920" s="1"/>
    </row>
    <row r="921" spans="2:7" ht="15.75" customHeight="1" x14ac:dyDescent="0.2">
      <c r="B921" s="8"/>
      <c r="C921" s="8"/>
      <c r="D921" s="8"/>
      <c r="E921" s="8"/>
      <c r="F921" s="8"/>
      <c r="G921" s="1"/>
    </row>
    <row r="922" spans="2:7" ht="15.75" customHeight="1" x14ac:dyDescent="0.2">
      <c r="B922" s="8"/>
      <c r="C922" s="8"/>
      <c r="D922" s="8"/>
      <c r="E922" s="8"/>
      <c r="F922" s="8"/>
      <c r="G922" s="1"/>
    </row>
    <row r="923" spans="2:7" ht="15.75" customHeight="1" x14ac:dyDescent="0.2">
      <c r="B923" s="8"/>
      <c r="C923" s="8"/>
      <c r="D923" s="8"/>
      <c r="E923" s="8"/>
      <c r="F923" s="8"/>
      <c r="G923" s="1"/>
    </row>
    <row r="924" spans="2:7" ht="15.75" customHeight="1" x14ac:dyDescent="0.2">
      <c r="B924" s="8"/>
      <c r="C924" s="8"/>
      <c r="D924" s="8"/>
      <c r="E924" s="8"/>
      <c r="F924" s="8"/>
      <c r="G924" s="1"/>
    </row>
    <row r="925" spans="2:7" ht="15.75" customHeight="1" x14ac:dyDescent="0.2">
      <c r="B925" s="8"/>
      <c r="C925" s="8"/>
      <c r="D925" s="8"/>
      <c r="E925" s="8"/>
      <c r="F925" s="8"/>
      <c r="G925" s="1"/>
    </row>
    <row r="926" spans="2:7" ht="15.75" customHeight="1" x14ac:dyDescent="0.2">
      <c r="B926" s="8"/>
      <c r="C926" s="8"/>
      <c r="D926" s="8"/>
      <c r="E926" s="8"/>
      <c r="F926" s="8"/>
      <c r="G926" s="1"/>
    </row>
    <row r="927" spans="2:7" ht="15.75" customHeight="1" x14ac:dyDescent="0.2">
      <c r="B927" s="8"/>
      <c r="C927" s="8"/>
      <c r="D927" s="8"/>
      <c r="E927" s="8"/>
      <c r="F927" s="8"/>
      <c r="G927" s="1"/>
    </row>
    <row r="928" spans="2:7" ht="15.75" customHeight="1" x14ac:dyDescent="0.2">
      <c r="B928" s="8"/>
      <c r="C928" s="8"/>
      <c r="D928" s="8"/>
      <c r="E928" s="8"/>
      <c r="F928" s="8"/>
      <c r="G928" s="1"/>
    </row>
    <row r="929" spans="2:7" ht="15.75" customHeight="1" x14ac:dyDescent="0.2">
      <c r="B929" s="8"/>
      <c r="C929" s="8"/>
      <c r="D929" s="8"/>
      <c r="E929" s="8"/>
      <c r="F929" s="8"/>
      <c r="G929" s="1"/>
    </row>
    <row r="930" spans="2:7" ht="15.75" customHeight="1" x14ac:dyDescent="0.2">
      <c r="B930" s="8"/>
      <c r="C930" s="8"/>
      <c r="D930" s="8"/>
      <c r="E930" s="8"/>
      <c r="F930" s="8"/>
      <c r="G930" s="1"/>
    </row>
    <row r="931" spans="2:7" ht="15.75" customHeight="1" x14ac:dyDescent="0.2">
      <c r="B931" s="8"/>
      <c r="C931" s="8"/>
      <c r="D931" s="8"/>
      <c r="E931" s="8"/>
      <c r="F931" s="8"/>
      <c r="G931" s="1"/>
    </row>
    <row r="932" spans="2:7" ht="15.75" customHeight="1" x14ac:dyDescent="0.2">
      <c r="B932" s="8"/>
      <c r="C932" s="8"/>
      <c r="D932" s="8"/>
      <c r="E932" s="8"/>
      <c r="F932" s="8"/>
      <c r="G932" s="1"/>
    </row>
    <row r="933" spans="2:7" ht="15.75" customHeight="1" x14ac:dyDescent="0.2">
      <c r="B933" s="8"/>
      <c r="C933" s="8"/>
      <c r="D933" s="8"/>
      <c r="E933" s="8"/>
      <c r="F933" s="8"/>
      <c r="G933" s="1"/>
    </row>
    <row r="934" spans="2:7" ht="15.75" customHeight="1" x14ac:dyDescent="0.2">
      <c r="B934" s="8"/>
      <c r="C934" s="8"/>
      <c r="D934" s="8"/>
      <c r="E934" s="8"/>
      <c r="F934" s="8"/>
      <c r="G934" s="1"/>
    </row>
    <row r="935" spans="2:7" ht="15.75" customHeight="1" x14ac:dyDescent="0.2">
      <c r="B935" s="8"/>
      <c r="C935" s="8"/>
      <c r="D935" s="8"/>
      <c r="E935" s="8"/>
      <c r="F935" s="8"/>
      <c r="G935" s="1"/>
    </row>
    <row r="936" spans="2:7" ht="15.75" customHeight="1" x14ac:dyDescent="0.2">
      <c r="B936" s="8"/>
      <c r="C936" s="8"/>
      <c r="D936" s="8"/>
      <c r="E936" s="8"/>
      <c r="F936" s="8"/>
      <c r="G936" s="1"/>
    </row>
    <row r="937" spans="2:7" ht="15.75" customHeight="1" x14ac:dyDescent="0.2">
      <c r="B937" s="8"/>
      <c r="C937" s="8"/>
      <c r="D937" s="8"/>
      <c r="E937" s="8"/>
      <c r="F937" s="8"/>
      <c r="G937" s="1"/>
    </row>
    <row r="938" spans="2:7" ht="15.75" customHeight="1" x14ac:dyDescent="0.2">
      <c r="B938" s="8"/>
      <c r="C938" s="8"/>
      <c r="D938" s="8"/>
      <c r="E938" s="8"/>
      <c r="F938" s="8"/>
      <c r="G938" s="1"/>
    </row>
    <row r="939" spans="2:7" ht="15.75" customHeight="1" x14ac:dyDescent="0.2">
      <c r="B939" s="8"/>
      <c r="C939" s="8"/>
      <c r="D939" s="8"/>
      <c r="E939" s="8"/>
      <c r="F939" s="8"/>
      <c r="G939" s="1"/>
    </row>
    <row r="940" spans="2:7" ht="15.75" customHeight="1" x14ac:dyDescent="0.2">
      <c r="B940" s="8"/>
      <c r="C940" s="8"/>
      <c r="D940" s="8"/>
      <c r="E940" s="8"/>
      <c r="F940" s="8"/>
      <c r="G940" s="1"/>
    </row>
    <row r="941" spans="2:7" ht="15.75" customHeight="1" x14ac:dyDescent="0.2">
      <c r="B941" s="8"/>
      <c r="C941" s="8"/>
      <c r="D941" s="8"/>
      <c r="E941" s="8"/>
      <c r="F941" s="8"/>
      <c r="G941" s="1"/>
    </row>
    <row r="942" spans="2:7" ht="15.75" customHeight="1" x14ac:dyDescent="0.2">
      <c r="B942" s="8"/>
      <c r="C942" s="8"/>
      <c r="D942" s="8"/>
      <c r="E942" s="8"/>
      <c r="F942" s="8"/>
      <c r="G942" s="1"/>
    </row>
    <row r="943" spans="2:7" ht="15.75" customHeight="1" x14ac:dyDescent="0.2">
      <c r="B943" s="8"/>
      <c r="C943" s="8"/>
      <c r="D943" s="8"/>
      <c r="E943" s="8"/>
      <c r="F943" s="8"/>
      <c r="G943" s="1"/>
    </row>
    <row r="944" spans="2:7" ht="15.75" customHeight="1" x14ac:dyDescent="0.2">
      <c r="B944" s="8"/>
      <c r="C944" s="8"/>
      <c r="D944" s="8"/>
      <c r="E944" s="8"/>
      <c r="F944" s="8"/>
      <c r="G944" s="1"/>
    </row>
    <row r="945" spans="2:7" ht="15.75" customHeight="1" x14ac:dyDescent="0.2">
      <c r="B945" s="8"/>
      <c r="C945" s="8"/>
      <c r="D945" s="8"/>
      <c r="E945" s="8"/>
      <c r="F945" s="8"/>
      <c r="G945" s="1"/>
    </row>
    <row r="946" spans="2:7" ht="15.75" customHeight="1" x14ac:dyDescent="0.2">
      <c r="B946" s="8"/>
      <c r="C946" s="8"/>
      <c r="D946" s="8"/>
      <c r="E946" s="8"/>
      <c r="F946" s="8"/>
      <c r="G946" s="1"/>
    </row>
    <row r="947" spans="2:7" ht="15.75" customHeight="1" x14ac:dyDescent="0.2">
      <c r="B947" s="8"/>
      <c r="C947" s="8"/>
      <c r="D947" s="8"/>
      <c r="E947" s="8"/>
      <c r="F947" s="8"/>
      <c r="G947" s="1"/>
    </row>
    <row r="948" spans="2:7" ht="15.75" customHeight="1" x14ac:dyDescent="0.2">
      <c r="B948" s="8"/>
      <c r="C948" s="8"/>
      <c r="D948" s="8"/>
      <c r="E948" s="8"/>
      <c r="F948" s="8"/>
      <c r="G948" s="1"/>
    </row>
    <row r="949" spans="2:7" ht="15.75" customHeight="1" x14ac:dyDescent="0.2">
      <c r="B949" s="8"/>
      <c r="C949" s="8"/>
      <c r="D949" s="8"/>
      <c r="E949" s="8"/>
      <c r="F949" s="8"/>
      <c r="G949" s="1"/>
    </row>
    <row r="950" spans="2:7" ht="15.75" customHeight="1" x14ac:dyDescent="0.2">
      <c r="B950" s="8"/>
      <c r="C950" s="8"/>
      <c r="D950" s="8"/>
      <c r="E950" s="8"/>
      <c r="F950" s="8"/>
      <c r="G950" s="1"/>
    </row>
    <row r="951" spans="2:7" ht="15.75" customHeight="1" x14ac:dyDescent="0.2">
      <c r="B951" s="8"/>
      <c r="C951" s="8"/>
      <c r="D951" s="8"/>
      <c r="E951" s="8"/>
      <c r="F951" s="8"/>
      <c r="G951" s="1"/>
    </row>
    <row r="952" spans="2:7" ht="15.75" customHeight="1" x14ac:dyDescent="0.2">
      <c r="B952" s="8"/>
      <c r="C952" s="8"/>
      <c r="D952" s="8"/>
      <c r="E952" s="8"/>
      <c r="F952" s="8"/>
      <c r="G952" s="1"/>
    </row>
    <row r="953" spans="2:7" ht="15.75" customHeight="1" x14ac:dyDescent="0.2">
      <c r="B953" s="8"/>
      <c r="C953" s="8"/>
      <c r="D953" s="8"/>
      <c r="E953" s="8"/>
      <c r="F953" s="8"/>
      <c r="G953" s="1"/>
    </row>
    <row r="954" spans="2:7" ht="15.75" customHeight="1" x14ac:dyDescent="0.2">
      <c r="B954" s="8"/>
      <c r="C954" s="8"/>
      <c r="D954" s="8"/>
      <c r="E954" s="8"/>
      <c r="F954" s="8"/>
      <c r="G954" s="1"/>
    </row>
    <row r="955" spans="2:7" ht="15.75" customHeight="1" x14ac:dyDescent="0.2">
      <c r="B955" s="8"/>
      <c r="C955" s="8"/>
      <c r="D955" s="8"/>
      <c r="E955" s="8"/>
      <c r="F955" s="8"/>
      <c r="G955" s="1"/>
    </row>
    <row r="956" spans="2:7" ht="15.75" customHeight="1" x14ac:dyDescent="0.2">
      <c r="B956" s="8"/>
      <c r="C956" s="8"/>
      <c r="D956" s="8"/>
      <c r="E956" s="8"/>
      <c r="F956" s="8"/>
      <c r="G956" s="1"/>
    </row>
    <row r="957" spans="2:7" ht="15.75" customHeight="1" x14ac:dyDescent="0.2">
      <c r="B957" s="8"/>
      <c r="C957" s="8"/>
      <c r="D957" s="8"/>
      <c r="E957" s="8"/>
      <c r="F957" s="8"/>
      <c r="G957" s="1"/>
    </row>
    <row r="958" spans="2:7" ht="15.75" customHeight="1" x14ac:dyDescent="0.2">
      <c r="B958" s="8"/>
      <c r="C958" s="8"/>
      <c r="D958" s="8"/>
      <c r="E958" s="8"/>
      <c r="F958" s="8"/>
      <c r="G958" s="1"/>
    </row>
    <row r="959" spans="2:7" ht="15.75" customHeight="1" x14ac:dyDescent="0.2">
      <c r="B959" s="8"/>
      <c r="C959" s="8"/>
      <c r="D959" s="8"/>
      <c r="E959" s="8"/>
      <c r="F959" s="8"/>
      <c r="G959" s="1"/>
    </row>
    <row r="960" spans="2:7" ht="15.75" customHeight="1" x14ac:dyDescent="0.2">
      <c r="B960" s="8"/>
      <c r="C960" s="8"/>
      <c r="D960" s="8"/>
      <c r="E960" s="8"/>
      <c r="F960" s="8"/>
      <c r="G960" s="1"/>
    </row>
    <row r="961" spans="2:7" ht="15.75" customHeight="1" x14ac:dyDescent="0.2">
      <c r="B961" s="8"/>
      <c r="C961" s="8"/>
      <c r="D961" s="8"/>
      <c r="E961" s="8"/>
      <c r="F961" s="8"/>
      <c r="G961" s="1"/>
    </row>
    <row r="962" spans="2:7" ht="15.75" customHeight="1" x14ac:dyDescent="0.2">
      <c r="B962" s="8"/>
      <c r="C962" s="8"/>
      <c r="D962" s="8"/>
      <c r="E962" s="8"/>
      <c r="F962" s="8"/>
      <c r="G962" s="1"/>
    </row>
    <row r="963" spans="2:7" ht="15.75" customHeight="1" x14ac:dyDescent="0.2">
      <c r="B963" s="8"/>
      <c r="C963" s="8"/>
      <c r="D963" s="8"/>
      <c r="E963" s="8"/>
      <c r="F963" s="8"/>
      <c r="G963" s="1"/>
    </row>
    <row r="964" spans="2:7" ht="15.75" customHeight="1" x14ac:dyDescent="0.2">
      <c r="B964" s="8"/>
      <c r="C964" s="8"/>
      <c r="D964" s="8"/>
      <c r="E964" s="8"/>
      <c r="F964" s="8"/>
      <c r="G964" s="1"/>
    </row>
    <row r="965" spans="2:7" ht="15.75" customHeight="1" x14ac:dyDescent="0.2">
      <c r="B965" s="8"/>
      <c r="C965" s="8"/>
      <c r="D965" s="8"/>
      <c r="E965" s="8"/>
      <c r="F965" s="8"/>
      <c r="G965" s="1"/>
    </row>
    <row r="966" spans="2:7" ht="15.75" customHeight="1" x14ac:dyDescent="0.2">
      <c r="B966" s="8"/>
      <c r="C966" s="8"/>
      <c r="D966" s="8"/>
      <c r="E966" s="8"/>
      <c r="F966" s="8"/>
      <c r="G966" s="1"/>
    </row>
    <row r="967" spans="2:7" ht="15.75" customHeight="1" x14ac:dyDescent="0.2">
      <c r="B967" s="8"/>
      <c r="C967" s="8"/>
      <c r="D967" s="8"/>
      <c r="E967" s="8"/>
      <c r="F967" s="8"/>
      <c r="G967" s="1"/>
    </row>
    <row r="968" spans="2:7" ht="15.75" customHeight="1" x14ac:dyDescent="0.2">
      <c r="B968" s="8"/>
      <c r="C968" s="8"/>
      <c r="D968" s="8"/>
      <c r="E968" s="8"/>
      <c r="F968" s="8"/>
      <c r="G968" s="1"/>
    </row>
    <row r="969" spans="2:7" ht="15.75" customHeight="1" x14ac:dyDescent="0.2">
      <c r="B969" s="8"/>
      <c r="C969" s="8"/>
      <c r="D969" s="8"/>
      <c r="E969" s="8"/>
      <c r="F969" s="8"/>
      <c r="G969" s="1"/>
    </row>
    <row r="970" spans="2:7" ht="15.75" customHeight="1" x14ac:dyDescent="0.2">
      <c r="B970" s="8"/>
      <c r="C970" s="8"/>
      <c r="D970" s="8"/>
      <c r="E970" s="8"/>
      <c r="F970" s="8"/>
      <c r="G970" s="1"/>
    </row>
    <row r="971" spans="2:7" ht="15.75" customHeight="1" x14ac:dyDescent="0.2">
      <c r="B971" s="8"/>
      <c r="C971" s="8"/>
      <c r="D971" s="8"/>
      <c r="E971" s="8"/>
      <c r="F971" s="8"/>
      <c r="G971" s="1"/>
    </row>
    <row r="972" spans="2:7" ht="15.75" customHeight="1" x14ac:dyDescent="0.2">
      <c r="B972" s="8"/>
      <c r="C972" s="8"/>
      <c r="D972" s="8"/>
      <c r="E972" s="8"/>
      <c r="F972" s="8"/>
      <c r="G972" s="1"/>
    </row>
    <row r="973" spans="2:7" ht="15.75" customHeight="1" x14ac:dyDescent="0.2">
      <c r="B973" s="8"/>
      <c r="C973" s="8"/>
      <c r="D973" s="8"/>
      <c r="E973" s="8"/>
      <c r="F973" s="8"/>
      <c r="G973" s="1"/>
    </row>
    <row r="974" spans="2:7" ht="15.75" customHeight="1" x14ac:dyDescent="0.2">
      <c r="B974" s="8"/>
      <c r="C974" s="8"/>
      <c r="D974" s="8"/>
      <c r="E974" s="8"/>
      <c r="F974" s="8"/>
      <c r="G974" s="1"/>
    </row>
    <row r="975" spans="2:7" ht="15.75" customHeight="1" x14ac:dyDescent="0.2">
      <c r="B975" s="8"/>
      <c r="C975" s="8"/>
      <c r="D975" s="8"/>
      <c r="E975" s="8"/>
      <c r="F975" s="8"/>
      <c r="G975" s="1"/>
    </row>
    <row r="976" spans="2:7" ht="15.75" customHeight="1" x14ac:dyDescent="0.2">
      <c r="B976" s="8"/>
      <c r="C976" s="8"/>
      <c r="D976" s="8"/>
      <c r="E976" s="8"/>
      <c r="F976" s="8"/>
      <c r="G976" s="1"/>
    </row>
    <row r="977" spans="2:7" ht="15.75" customHeight="1" x14ac:dyDescent="0.2">
      <c r="B977" s="8"/>
      <c r="C977" s="8"/>
      <c r="D977" s="8"/>
      <c r="E977" s="8"/>
      <c r="F977" s="8"/>
      <c r="G977" s="1"/>
    </row>
    <row r="978" spans="2:7" ht="15.75" customHeight="1" x14ac:dyDescent="0.2">
      <c r="B978" s="8"/>
      <c r="C978" s="8"/>
      <c r="D978" s="8"/>
      <c r="E978" s="8"/>
      <c r="F978" s="8"/>
      <c r="G978" s="1"/>
    </row>
    <row r="979" spans="2:7" ht="15.75" customHeight="1" x14ac:dyDescent="0.2">
      <c r="B979" s="8"/>
      <c r="C979" s="8"/>
      <c r="D979" s="8"/>
      <c r="E979" s="8"/>
      <c r="F979" s="8"/>
      <c r="G979" s="1"/>
    </row>
    <row r="980" spans="2:7" ht="15.75" customHeight="1" x14ac:dyDescent="0.2">
      <c r="B980" s="8"/>
      <c r="C980" s="8"/>
      <c r="D980" s="8"/>
      <c r="E980" s="8"/>
      <c r="F980" s="8"/>
      <c r="G980" s="1"/>
    </row>
    <row r="981" spans="2:7" ht="15.75" customHeight="1" x14ac:dyDescent="0.2">
      <c r="B981" s="8"/>
      <c r="C981" s="8"/>
      <c r="D981" s="8"/>
      <c r="E981" s="8"/>
      <c r="F981" s="8"/>
      <c r="G981" s="1"/>
    </row>
    <row r="982" spans="2:7" ht="15.75" customHeight="1" x14ac:dyDescent="0.2">
      <c r="B982" s="8"/>
      <c r="C982" s="8"/>
      <c r="D982" s="8"/>
      <c r="E982" s="8"/>
      <c r="F982" s="8"/>
      <c r="G982" s="1"/>
    </row>
    <row r="983" spans="2:7" ht="15.75" customHeight="1" x14ac:dyDescent="0.2">
      <c r="B983" s="8"/>
      <c r="C983" s="8"/>
      <c r="D983" s="8"/>
      <c r="E983" s="8"/>
      <c r="F983" s="8"/>
      <c r="G983" s="1"/>
    </row>
    <row r="984" spans="2:7" ht="15.75" customHeight="1" x14ac:dyDescent="0.2">
      <c r="B984" s="8"/>
      <c r="C984" s="8"/>
      <c r="D984" s="8"/>
      <c r="E984" s="8"/>
      <c r="F984" s="8"/>
      <c r="G984" s="1"/>
    </row>
    <row r="985" spans="2:7" ht="15.75" customHeight="1" x14ac:dyDescent="0.2">
      <c r="B985" s="8"/>
      <c r="C985" s="8"/>
      <c r="D985" s="8"/>
      <c r="E985" s="8"/>
      <c r="F985" s="8"/>
      <c r="G985" s="1"/>
    </row>
    <row r="986" spans="2:7" ht="15.75" customHeight="1" x14ac:dyDescent="0.2">
      <c r="B986" s="8"/>
      <c r="C986" s="8"/>
      <c r="D986" s="8"/>
      <c r="E986" s="8"/>
      <c r="F986" s="8"/>
      <c r="G986" s="1"/>
    </row>
    <row r="987" spans="2:7" ht="15.75" customHeight="1" x14ac:dyDescent="0.2">
      <c r="B987" s="8"/>
      <c r="C987" s="8"/>
      <c r="D987" s="8"/>
      <c r="E987" s="8"/>
      <c r="F987" s="8"/>
      <c r="G987" s="1"/>
    </row>
    <row r="988" spans="2:7" ht="15.75" customHeight="1" x14ac:dyDescent="0.2">
      <c r="B988" s="8"/>
      <c r="C988" s="8"/>
      <c r="D988" s="8"/>
      <c r="E988" s="8"/>
      <c r="F988" s="8"/>
      <c r="G988" s="1"/>
    </row>
    <row r="989" spans="2:7" ht="15.75" customHeight="1" x14ac:dyDescent="0.2">
      <c r="B989" s="8"/>
      <c r="C989" s="8"/>
      <c r="D989" s="8"/>
      <c r="E989" s="8"/>
      <c r="F989" s="8"/>
      <c r="G989" s="1"/>
    </row>
    <row r="990" spans="2:7" ht="15.75" customHeight="1" x14ac:dyDescent="0.2">
      <c r="B990" s="8"/>
      <c r="C990" s="8"/>
      <c r="D990" s="8"/>
      <c r="E990" s="8"/>
      <c r="F990" s="8"/>
      <c r="G990" s="1"/>
    </row>
    <row r="991" spans="2:7" ht="15.75" customHeight="1" x14ac:dyDescent="0.2">
      <c r="B991" s="8"/>
      <c r="C991" s="8"/>
      <c r="D991" s="8"/>
      <c r="E991" s="8"/>
      <c r="F991" s="8"/>
      <c r="G991" s="1"/>
    </row>
    <row r="992" spans="2:7" ht="15.75" customHeight="1" x14ac:dyDescent="0.2">
      <c r="B992" s="8"/>
      <c r="C992" s="8"/>
      <c r="D992" s="8"/>
      <c r="E992" s="8"/>
      <c r="F992" s="8"/>
      <c r="G992" s="1"/>
    </row>
    <row r="993" spans="2:7" ht="15.75" customHeight="1" x14ac:dyDescent="0.2">
      <c r="B993" s="8"/>
      <c r="C993" s="8"/>
      <c r="D993" s="8"/>
      <c r="E993" s="8"/>
      <c r="F993" s="8"/>
      <c r="G993" s="1"/>
    </row>
    <row r="994" spans="2:7" ht="15.75" customHeight="1" x14ac:dyDescent="0.2">
      <c r="B994" s="8"/>
      <c r="C994" s="8"/>
      <c r="D994" s="8"/>
      <c r="E994" s="8"/>
      <c r="F994" s="8"/>
      <c r="G994" s="1"/>
    </row>
    <row r="995" spans="2:7" ht="15.75" customHeight="1" x14ac:dyDescent="0.2">
      <c r="B995" s="8"/>
      <c r="C995" s="8"/>
      <c r="D995" s="8"/>
      <c r="E995" s="8"/>
      <c r="F995" s="8"/>
      <c r="G995" s="1"/>
    </row>
    <row r="996" spans="2:7" ht="15.75" customHeight="1" x14ac:dyDescent="0.2">
      <c r="B996" s="8"/>
      <c r="C996" s="8"/>
      <c r="D996" s="8"/>
      <c r="E996" s="8"/>
      <c r="F996" s="8"/>
      <c r="G996" s="1"/>
    </row>
    <row r="997" spans="2:7" ht="15.75" customHeight="1" x14ac:dyDescent="0.2">
      <c r="B997" s="8"/>
      <c r="C997" s="8"/>
      <c r="D997" s="8"/>
      <c r="E997" s="8"/>
      <c r="F997" s="8"/>
      <c r="G997" s="1"/>
    </row>
    <row r="998" spans="2:7" ht="15.75" customHeight="1" x14ac:dyDescent="0.2">
      <c r="B998" s="8"/>
      <c r="C998" s="8"/>
      <c r="D998" s="8"/>
      <c r="E998" s="8"/>
      <c r="F998" s="8"/>
      <c r="G998" s="1"/>
    </row>
    <row r="999" spans="2:7" ht="15.75" customHeight="1" x14ac:dyDescent="0.2">
      <c r="B999" s="8"/>
      <c r="C999" s="8"/>
      <c r="D999" s="8"/>
      <c r="E999" s="8"/>
      <c r="F999" s="8"/>
      <c r="G999" s="1"/>
    </row>
    <row r="1000" spans="2:7" ht="15.75" customHeight="1" x14ac:dyDescent="0.2">
      <c r="B1000" s="8"/>
      <c r="C1000" s="8"/>
      <c r="D1000" s="8"/>
      <c r="E1000" s="8"/>
      <c r="F1000" s="8"/>
      <c r="G1000" s="1"/>
    </row>
    <row r="1001" spans="2:7" ht="15.75" customHeight="1" x14ac:dyDescent="0.2">
      <c r="G1001" s="1"/>
    </row>
  </sheetData>
  <mergeCells count="1">
    <mergeCell ref="A1:F1"/>
  </mergeCells>
  <dataValidations count="1">
    <dataValidation type="list" allowBlank="1" showErrorMessage="1" sqref="F54:G54 B55:F1000 F3:F53 B3:E54" xr:uid="{00000000-0002-0000-0000-000000000000}">
      <formula1>"PP,P,M,G,GG,X"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showGridLines="0" topLeftCell="A13" workbookViewId="0"/>
  </sheetViews>
  <sheetFormatPr defaultColWidth="14.42578125" defaultRowHeight="15" customHeight="1" x14ac:dyDescent="0.2"/>
  <cols>
    <col min="1" max="1" width="17.85546875" customWidth="1"/>
    <col min="2" max="2" width="48.28515625" customWidth="1"/>
    <col min="3" max="3" width="20.42578125" customWidth="1"/>
    <col min="4" max="6" width="14.42578125" customWidth="1"/>
  </cols>
  <sheetData>
    <row r="1" spans="1:11" ht="22.5" customHeight="1" x14ac:dyDescent="0.2">
      <c r="A1" s="9" t="s">
        <v>11</v>
      </c>
      <c r="B1" s="10"/>
      <c r="C1" s="10"/>
    </row>
    <row r="2" spans="1:11" ht="22.5" customHeight="1" x14ac:dyDescent="0.2">
      <c r="A2" s="11" t="s">
        <v>12</v>
      </c>
      <c r="B2" s="12"/>
      <c r="C2" s="12"/>
    </row>
    <row r="3" spans="1:11" ht="22.5" customHeight="1" x14ac:dyDescent="0.2">
      <c r="A3" s="13" t="s">
        <v>13</v>
      </c>
      <c r="B3" s="14" t="s">
        <v>14</v>
      </c>
      <c r="C3" s="15" t="s">
        <v>15</v>
      </c>
    </row>
    <row r="4" spans="1:11" ht="30" customHeight="1" x14ac:dyDescent="0.2">
      <c r="A4" s="16" t="s">
        <v>16</v>
      </c>
      <c r="B4" s="17" t="s">
        <v>17</v>
      </c>
      <c r="C4" s="18">
        <v>20</v>
      </c>
    </row>
    <row r="5" spans="1:11" ht="22.5" customHeight="1" x14ac:dyDescent="0.2">
      <c r="A5" s="19"/>
      <c r="B5" s="20" t="s">
        <v>18</v>
      </c>
      <c r="C5" s="21">
        <f>SUM(C4)</f>
        <v>20</v>
      </c>
    </row>
    <row r="6" spans="1:11" ht="22.5" customHeight="1" x14ac:dyDescent="0.2">
      <c r="A6" s="16" t="s">
        <v>19</v>
      </c>
      <c r="B6" s="17" t="s">
        <v>20</v>
      </c>
      <c r="C6" s="18"/>
    </row>
    <row r="7" spans="1:11" ht="22.5" customHeight="1" x14ac:dyDescent="0.2">
      <c r="A7" s="22" t="s">
        <v>21</v>
      </c>
      <c r="B7" s="23" t="s">
        <v>22</v>
      </c>
      <c r="C7" s="24">
        <f>'Cluster_T-ShirtSize'!$F$3</f>
        <v>320</v>
      </c>
    </row>
    <row r="8" spans="1:11" ht="22.5" customHeight="1" x14ac:dyDescent="0.2">
      <c r="A8" s="25" t="s">
        <v>23</v>
      </c>
      <c r="B8" s="26" t="s">
        <v>3</v>
      </c>
      <c r="C8" s="27">
        <f>'Cluster_T-ShirtSize'!$F$8</f>
        <v>288</v>
      </c>
    </row>
    <row r="9" spans="1:11" ht="22.5" customHeight="1" x14ac:dyDescent="0.2">
      <c r="A9" s="25" t="s">
        <v>24</v>
      </c>
      <c r="B9" s="26" t="s">
        <v>4</v>
      </c>
      <c r="C9" s="27">
        <f>'Cluster_T-ShirtSize'!$F$13</f>
        <v>264</v>
      </c>
    </row>
    <row r="10" spans="1:11" ht="22.5" customHeight="1" x14ac:dyDescent="0.2">
      <c r="A10" s="25" t="s">
        <v>25</v>
      </c>
      <c r="B10" s="26" t="s">
        <v>5</v>
      </c>
      <c r="C10" s="27">
        <f>'Cluster_T-ShirtSize'!$F$18</f>
        <v>264</v>
      </c>
    </row>
    <row r="11" spans="1:11" ht="22.5" customHeight="1" x14ac:dyDescent="0.2">
      <c r="A11" s="28" t="s">
        <v>26</v>
      </c>
      <c r="B11" s="29" t="s">
        <v>27</v>
      </c>
      <c r="C11" s="30">
        <f>'Cluster_T-ShirtSize'!$F$23</f>
        <v>272</v>
      </c>
      <c r="E11" s="8" t="s">
        <v>28</v>
      </c>
    </row>
    <row r="12" spans="1:11" ht="22.5" customHeight="1" x14ac:dyDescent="0.2">
      <c r="A12" s="19"/>
      <c r="B12" s="20" t="s">
        <v>29</v>
      </c>
      <c r="C12" s="21">
        <f>SUM(C5:C11)</f>
        <v>1428</v>
      </c>
    </row>
    <row r="13" spans="1:11" ht="22.5" customHeight="1" x14ac:dyDescent="0.2">
      <c r="A13" s="31" t="s">
        <v>30</v>
      </c>
      <c r="B13" s="31" t="s">
        <v>31</v>
      </c>
      <c r="C13" s="32">
        <f>C12*30%</f>
        <v>428.4</v>
      </c>
      <c r="E13" s="8" t="s">
        <v>32</v>
      </c>
      <c r="F13" s="8" t="s">
        <v>33</v>
      </c>
    </row>
    <row r="14" spans="1:11" ht="22.5" customHeight="1" x14ac:dyDescent="0.2">
      <c r="A14" s="31" t="s">
        <v>34</v>
      </c>
      <c r="B14" s="31" t="s">
        <v>35</v>
      </c>
      <c r="C14" s="32"/>
    </row>
    <row r="15" spans="1:11" ht="22.5" customHeight="1" x14ac:dyDescent="0.2">
      <c r="A15" s="19"/>
      <c r="B15" s="20" t="s">
        <v>36</v>
      </c>
      <c r="C15" s="21">
        <f>SUM(C12:C14)</f>
        <v>1856.4</v>
      </c>
      <c r="E15" s="8">
        <f>C15/2</f>
        <v>928.2</v>
      </c>
      <c r="F15" s="8" t="s">
        <v>37</v>
      </c>
      <c r="I15" s="8" t="s">
        <v>38</v>
      </c>
    </row>
    <row r="16" spans="1:11" ht="22.5" customHeight="1" x14ac:dyDescent="0.2">
      <c r="A16" s="28" t="s">
        <v>39</v>
      </c>
      <c r="B16" s="28" t="s">
        <v>40</v>
      </c>
      <c r="C16" s="33">
        <f>$C$15*Parametros!$I$4</f>
        <v>412.5333333333333</v>
      </c>
      <c r="I16" s="8">
        <v>40</v>
      </c>
      <c r="J16" s="8" t="s">
        <v>41</v>
      </c>
      <c r="K16" s="8">
        <f>C12/168</f>
        <v>8.5</v>
      </c>
    </row>
    <row r="17" spans="1:12" ht="22.5" customHeight="1" x14ac:dyDescent="0.2">
      <c r="A17" s="22" t="s">
        <v>42</v>
      </c>
      <c r="B17" s="22" t="s">
        <v>43</v>
      </c>
      <c r="C17" s="33">
        <f>$C$15*Parametros!$I$5</f>
        <v>412.5333333333333</v>
      </c>
      <c r="E17" s="8">
        <f>C15/8</f>
        <v>232.05</v>
      </c>
    </row>
    <row r="18" spans="1:12" ht="22.5" customHeight="1" x14ac:dyDescent="0.2">
      <c r="A18" s="19"/>
      <c r="B18" s="20" t="s">
        <v>44</v>
      </c>
      <c r="C18" s="21">
        <f>SUM(C15:C17)</f>
        <v>2681.4666666666667</v>
      </c>
      <c r="I18" s="8">
        <v>80</v>
      </c>
      <c r="J18" s="8" t="s">
        <v>45</v>
      </c>
      <c r="K18" s="8">
        <f>C15/(168*2)</f>
        <v>5.5250000000000004</v>
      </c>
    </row>
    <row r="19" spans="1:12" ht="22.5" customHeight="1" x14ac:dyDescent="0.2">
      <c r="A19" s="34"/>
      <c r="B19" s="34"/>
      <c r="C19" s="34"/>
    </row>
    <row r="20" spans="1:12" ht="22.5" customHeight="1" x14ac:dyDescent="0.2">
      <c r="A20" s="35" t="s">
        <v>15</v>
      </c>
      <c r="B20" s="36" t="s">
        <v>46</v>
      </c>
      <c r="C20" s="37" t="s">
        <v>47</v>
      </c>
      <c r="I20" s="8">
        <v>120</v>
      </c>
      <c r="J20" s="8" t="s">
        <v>48</v>
      </c>
      <c r="K20" s="8">
        <f>C15/(168*3)</f>
        <v>3.6833333333333336</v>
      </c>
    </row>
    <row r="21" spans="1:12" ht="22.5" customHeight="1" x14ac:dyDescent="0.2">
      <c r="A21" s="38">
        <f>$C$18*Parametros!$H$4</f>
        <v>412.53333333333336</v>
      </c>
      <c r="B21" s="22" t="s">
        <v>49</v>
      </c>
      <c r="C21" s="39">
        <f>A21*Parametros!$C$4</f>
        <v>41253.333333333336</v>
      </c>
    </row>
    <row r="22" spans="1:12" ht="22.5" customHeight="1" x14ac:dyDescent="0.2">
      <c r="A22" s="38">
        <f>$C$18*Parametros!$H$6</f>
        <v>206.26666666666668</v>
      </c>
      <c r="B22" s="25" t="s">
        <v>50</v>
      </c>
      <c r="C22" s="39">
        <f>A22*Parametros!$C$6</f>
        <v>14438.666666666668</v>
      </c>
      <c r="G22" s="144" t="s">
        <v>51</v>
      </c>
      <c r="H22" s="145"/>
      <c r="I22" s="144" t="s">
        <v>52</v>
      </c>
      <c r="J22" s="145"/>
      <c r="K22" s="145"/>
    </row>
    <row r="23" spans="1:12" ht="22.5" customHeight="1" x14ac:dyDescent="0.2">
      <c r="A23" s="38">
        <f>$C$18*Parametros!$H$5</f>
        <v>412.53333333333336</v>
      </c>
      <c r="B23" s="28" t="s">
        <v>53</v>
      </c>
      <c r="C23" s="39">
        <f>A23*Parametros!$C$5</f>
        <v>28877.333333333336</v>
      </c>
      <c r="F23" s="8" t="s">
        <v>54</v>
      </c>
      <c r="G23" s="40">
        <v>122</v>
      </c>
      <c r="H23" s="40"/>
      <c r="I23" s="40"/>
      <c r="J23" s="40"/>
    </row>
    <row r="24" spans="1:12" ht="22.5" customHeight="1" x14ac:dyDescent="0.2">
      <c r="A24" s="38">
        <f>$C$18*Parametros!$H$7</f>
        <v>412.53333333333336</v>
      </c>
      <c r="B24" s="28" t="s">
        <v>55</v>
      </c>
      <c r="C24" s="39">
        <f>A24*Parametros!$C$7</f>
        <v>24752</v>
      </c>
      <c r="F24" s="8" t="s">
        <v>23</v>
      </c>
      <c r="H24" s="40">
        <v>426</v>
      </c>
      <c r="I24" s="40"/>
      <c r="J24" s="40"/>
      <c r="K24" s="40"/>
    </row>
    <row r="25" spans="1:12" ht="22.5" customHeight="1" x14ac:dyDescent="0.2">
      <c r="A25" s="38">
        <f>$C$18*Parametros!$H$8</f>
        <v>412.53333333333336</v>
      </c>
      <c r="B25" s="25" t="s">
        <v>56</v>
      </c>
      <c r="C25" s="39">
        <f>A25*Parametros!$C$8</f>
        <v>24752</v>
      </c>
      <c r="H25" s="40"/>
      <c r="I25" s="40"/>
      <c r="J25" s="40"/>
      <c r="K25" s="40"/>
      <c r="L25" s="40"/>
    </row>
    <row r="26" spans="1:12" ht="22.5" customHeight="1" x14ac:dyDescent="0.2">
      <c r="A26" s="38">
        <f>$C$18*Parametros!$H$9</f>
        <v>412.53333333333336</v>
      </c>
      <c r="B26" s="28" t="s">
        <v>57</v>
      </c>
      <c r="C26" s="39">
        <f>A26*Parametros!$C$9</f>
        <v>12376</v>
      </c>
    </row>
    <row r="27" spans="1:12" ht="22.5" customHeight="1" x14ac:dyDescent="0.2">
      <c r="A27" s="38">
        <f>$C$18*Parametros!$H$10</f>
        <v>412.53333333333336</v>
      </c>
      <c r="B27" s="28" t="s">
        <v>58</v>
      </c>
      <c r="C27" s="39">
        <f>A27*Parametros!$C$10</f>
        <v>8250.6666666666679</v>
      </c>
    </row>
    <row r="28" spans="1:12" ht="22.5" customHeight="1" x14ac:dyDescent="0.2">
      <c r="A28" s="41">
        <f>SUM(A21:A27)</f>
        <v>2681.4666666666667</v>
      </c>
      <c r="B28" s="42" t="s">
        <v>59</v>
      </c>
      <c r="C28" s="43">
        <f>SUM(C21:C27)</f>
        <v>154700</v>
      </c>
    </row>
    <row r="29" spans="1:12" ht="22.5" customHeight="1" x14ac:dyDescent="0.2">
      <c r="A29" s="34"/>
      <c r="B29" s="34"/>
      <c r="C29" s="34"/>
    </row>
    <row r="30" spans="1:12" ht="22.5" customHeight="1" x14ac:dyDescent="0.2">
      <c r="A30" s="13" t="s">
        <v>60</v>
      </c>
      <c r="B30" s="14" t="s">
        <v>61</v>
      </c>
      <c r="C30" s="15" t="s">
        <v>47</v>
      </c>
    </row>
    <row r="31" spans="1:12" ht="22.5" customHeight="1" x14ac:dyDescent="0.2">
      <c r="A31" s="44"/>
      <c r="B31" s="22" t="s">
        <v>62</v>
      </c>
      <c r="C31" s="45">
        <f>$C$28</f>
        <v>154700</v>
      </c>
    </row>
    <row r="32" spans="1:12" ht="22.5" customHeight="1" x14ac:dyDescent="0.2">
      <c r="A32" s="44">
        <f>Parametros!$J$2</f>
        <v>0.03</v>
      </c>
      <c r="B32" s="22" t="s">
        <v>63</v>
      </c>
      <c r="C32" s="45">
        <f t="shared" ref="C32:C35" si="0">$C$36*A32</f>
        <v>6850.1845018450185</v>
      </c>
    </row>
    <row r="33" spans="1:3" ht="22.5" customHeight="1" x14ac:dyDescent="0.2">
      <c r="A33" s="44">
        <f>Parametros!$D$2</f>
        <v>0.03</v>
      </c>
      <c r="B33" s="22" t="s">
        <v>64</v>
      </c>
      <c r="C33" s="45">
        <f t="shared" si="0"/>
        <v>6850.1845018450185</v>
      </c>
    </row>
    <row r="34" spans="1:3" ht="22.5" customHeight="1" x14ac:dyDescent="0.2">
      <c r="A34" s="44">
        <f>Parametros!$H$2</f>
        <v>0.21249999999999999</v>
      </c>
      <c r="B34" s="22" t="s">
        <v>65</v>
      </c>
      <c r="C34" s="45">
        <f t="shared" si="0"/>
        <v>48522.140221402216</v>
      </c>
    </row>
    <row r="35" spans="1:3" ht="22.5" customHeight="1" x14ac:dyDescent="0.2">
      <c r="A35" s="44">
        <f>Parametros!$F$2</f>
        <v>0.05</v>
      </c>
      <c r="B35" s="22" t="s">
        <v>66</v>
      </c>
      <c r="C35" s="45">
        <f t="shared" si="0"/>
        <v>11416.974169741698</v>
      </c>
    </row>
    <row r="36" spans="1:3" ht="22.5" customHeight="1" x14ac:dyDescent="0.2">
      <c r="A36" s="46">
        <f>C36/$A$28</f>
        <v>85.154697700823164</v>
      </c>
      <c r="B36" s="20" t="s">
        <v>67</v>
      </c>
      <c r="C36" s="47">
        <f>$A$21*Parametros!$F$4+$A$22*Parametros!$F$6+$A$23*Parametros!$F$5+$A$24*Parametros!$F$7+$A$25*Parametros!$F$8+$A$26*Parametros!$F$9+$A$27*Parametros!$F$10</f>
        <v>228339.48339483395</v>
      </c>
    </row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G22:H22"/>
    <mergeCell ref="I22:K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workbookViewId="0">
      <selection activeCell="C17" sqref="C17"/>
    </sheetView>
  </sheetViews>
  <sheetFormatPr defaultColWidth="14.42578125" defaultRowHeight="15" customHeight="1" x14ac:dyDescent="0.2"/>
  <cols>
    <col min="1" max="1" width="22.5703125" customWidth="1"/>
    <col min="2" max="2" width="15.42578125" customWidth="1"/>
    <col min="3" max="3" width="17.7109375" customWidth="1"/>
    <col min="4" max="4" width="16" customWidth="1"/>
    <col min="5" max="5" width="18.28515625" customWidth="1"/>
    <col min="6" max="6" width="19.140625" customWidth="1"/>
    <col min="7" max="7" width="15.140625" customWidth="1"/>
    <col min="8" max="8" width="14.5703125" customWidth="1"/>
    <col min="9" max="9" width="17.85546875" customWidth="1"/>
    <col min="10" max="10" width="20.140625" customWidth="1"/>
  </cols>
  <sheetData>
    <row r="1" spans="1:10" ht="22.5" customHeight="1" x14ac:dyDescent="0.2">
      <c r="A1" s="146" t="s">
        <v>68</v>
      </c>
      <c r="B1" s="147"/>
      <c r="C1" s="147"/>
      <c r="D1" s="147"/>
      <c r="E1" s="147"/>
      <c r="F1" s="147"/>
      <c r="G1" s="147"/>
      <c r="H1" s="147"/>
      <c r="I1" s="147"/>
      <c r="J1" s="148"/>
    </row>
    <row r="2" spans="1:10" ht="31.5" customHeight="1" x14ac:dyDescent="0.2">
      <c r="A2" s="48" t="s">
        <v>69</v>
      </c>
      <c r="B2" s="49" t="s">
        <v>70</v>
      </c>
      <c r="C2" s="48" t="s">
        <v>71</v>
      </c>
      <c r="D2" s="50">
        <v>0.03</v>
      </c>
      <c r="E2" s="48" t="s">
        <v>72</v>
      </c>
      <c r="F2" s="50">
        <v>0.05</v>
      </c>
      <c r="G2" s="48" t="s">
        <v>73</v>
      </c>
      <c r="H2" s="50">
        <v>0.21249999999999999</v>
      </c>
      <c r="I2" s="48" t="s">
        <v>74</v>
      </c>
      <c r="J2" s="50">
        <v>0.03</v>
      </c>
    </row>
    <row r="3" spans="1:10" ht="31.5" customHeight="1" x14ac:dyDescent="0.2">
      <c r="A3" s="51" t="s">
        <v>75</v>
      </c>
      <c r="B3" s="51" t="s">
        <v>76</v>
      </c>
      <c r="C3" s="51" t="s">
        <v>77</v>
      </c>
      <c r="D3" s="51" t="s">
        <v>78</v>
      </c>
      <c r="E3" s="51" t="s">
        <v>79</v>
      </c>
      <c r="F3" s="51" t="s">
        <v>80</v>
      </c>
      <c r="G3" s="51" t="s">
        <v>81</v>
      </c>
      <c r="H3" s="51" t="s">
        <v>82</v>
      </c>
      <c r="I3" s="52" t="s">
        <v>83</v>
      </c>
      <c r="J3" s="51" t="s">
        <v>84</v>
      </c>
    </row>
    <row r="4" spans="1:10" ht="12.75" x14ac:dyDescent="0.2">
      <c r="A4" s="53" t="s">
        <v>85</v>
      </c>
      <c r="B4" s="54">
        <v>1</v>
      </c>
      <c r="C4" s="55">
        <v>100</v>
      </c>
      <c r="D4" s="149">
        <f>C4*$H$4+C6*$H$6+C5*$H$5+C7*$H$7+C8*$H$8+C9*$H$9+C10*$H$10</f>
        <v>57.692307692307701</v>
      </c>
      <c r="E4" s="56">
        <f t="shared" ref="E4:E10" si="0">F4*$J$2</f>
        <v>4.428044280442804</v>
      </c>
      <c r="F4" s="56">
        <f t="shared" ref="F4:F10" si="1">C4/(1-($H$2+$D$2+$J$2+$F$2))</f>
        <v>147.60147601476015</v>
      </c>
      <c r="G4" s="149">
        <f>F4*$H$4+F6*$H$6+F5*$H$5+F7*$H$7+F8*$H$8+F9*$H$9+F10*$H$10</f>
        <v>85.154697700823164</v>
      </c>
      <c r="H4" s="57">
        <f t="shared" ref="H4:H10" si="2">B4/SUM($B$4:$B$10)</f>
        <v>0.15384615384615385</v>
      </c>
      <c r="I4" s="58">
        <f t="shared" ref="I4:I5" si="3">B4/SUM($B$6:$B$10)</f>
        <v>0.22222222222222221</v>
      </c>
      <c r="J4" s="152">
        <f>SUM(B4:B5)/SUM(B6:B10)</f>
        <v>0.44444444444444442</v>
      </c>
    </row>
    <row r="5" spans="1:10" ht="12.75" x14ac:dyDescent="0.2">
      <c r="A5" s="59" t="s">
        <v>86</v>
      </c>
      <c r="B5" s="60">
        <v>1</v>
      </c>
      <c r="C5" s="61">
        <v>70</v>
      </c>
      <c r="D5" s="150"/>
      <c r="E5" s="62">
        <f t="shared" si="0"/>
        <v>3.0996309963099629</v>
      </c>
      <c r="F5" s="62">
        <f t="shared" si="1"/>
        <v>103.3210332103321</v>
      </c>
      <c r="G5" s="150"/>
      <c r="H5" s="63">
        <f t="shared" si="2"/>
        <v>0.15384615384615385</v>
      </c>
      <c r="I5" s="64">
        <f t="shared" si="3"/>
        <v>0.22222222222222221</v>
      </c>
      <c r="J5" s="150"/>
    </row>
    <row r="6" spans="1:10" ht="12.75" x14ac:dyDescent="0.2">
      <c r="A6" s="65" t="s">
        <v>87</v>
      </c>
      <c r="B6" s="60">
        <v>0.5</v>
      </c>
      <c r="C6" s="61">
        <v>70</v>
      </c>
      <c r="D6" s="150"/>
      <c r="E6" s="62">
        <f t="shared" si="0"/>
        <v>3.0996309963099629</v>
      </c>
      <c r="F6" s="62">
        <f t="shared" si="1"/>
        <v>103.3210332103321</v>
      </c>
      <c r="G6" s="150"/>
      <c r="H6" s="63">
        <f t="shared" si="2"/>
        <v>7.6923076923076927E-2</v>
      </c>
      <c r="I6" s="64"/>
      <c r="J6" s="150"/>
    </row>
    <row r="7" spans="1:10" ht="12.75" x14ac:dyDescent="0.2">
      <c r="A7" s="65" t="s">
        <v>88</v>
      </c>
      <c r="B7" s="60">
        <v>1</v>
      </c>
      <c r="C7" s="61">
        <v>60</v>
      </c>
      <c r="D7" s="150"/>
      <c r="E7" s="62">
        <f t="shared" si="0"/>
        <v>2.6568265682656822</v>
      </c>
      <c r="F7" s="62">
        <f t="shared" si="1"/>
        <v>88.560885608856083</v>
      </c>
      <c r="G7" s="150"/>
      <c r="H7" s="63">
        <f t="shared" si="2"/>
        <v>0.15384615384615385</v>
      </c>
      <c r="I7" s="64"/>
      <c r="J7" s="150"/>
    </row>
    <row r="8" spans="1:10" ht="12.75" x14ac:dyDescent="0.2">
      <c r="A8" s="65" t="s">
        <v>89</v>
      </c>
      <c r="B8" s="60">
        <v>1</v>
      </c>
      <c r="C8" s="61">
        <v>60</v>
      </c>
      <c r="D8" s="150"/>
      <c r="E8" s="62">
        <f t="shared" si="0"/>
        <v>2.6568265682656822</v>
      </c>
      <c r="F8" s="62">
        <f t="shared" si="1"/>
        <v>88.560885608856083</v>
      </c>
      <c r="G8" s="150"/>
      <c r="H8" s="63">
        <f t="shared" si="2"/>
        <v>0.15384615384615385</v>
      </c>
      <c r="I8" s="64"/>
      <c r="J8" s="150"/>
    </row>
    <row r="9" spans="1:10" ht="12.75" x14ac:dyDescent="0.2">
      <c r="A9" s="65" t="s">
        <v>90</v>
      </c>
      <c r="B9" s="60">
        <v>1</v>
      </c>
      <c r="C9" s="61">
        <v>30</v>
      </c>
      <c r="D9" s="150"/>
      <c r="E9" s="62">
        <f t="shared" si="0"/>
        <v>1.3284132841328411</v>
      </c>
      <c r="F9" s="62">
        <f t="shared" si="1"/>
        <v>44.280442804428041</v>
      </c>
      <c r="G9" s="150"/>
      <c r="H9" s="63">
        <f t="shared" si="2"/>
        <v>0.15384615384615385</v>
      </c>
      <c r="I9" s="64"/>
      <c r="J9" s="150"/>
    </row>
    <row r="10" spans="1:10" ht="12.75" x14ac:dyDescent="0.2">
      <c r="A10" s="66" t="s">
        <v>91</v>
      </c>
      <c r="B10" s="67">
        <v>1</v>
      </c>
      <c r="C10" s="68">
        <v>20</v>
      </c>
      <c r="D10" s="151"/>
      <c r="E10" s="69">
        <f t="shared" si="0"/>
        <v>0.88560885608856088</v>
      </c>
      <c r="F10" s="69">
        <f t="shared" si="1"/>
        <v>29.520295202952031</v>
      </c>
      <c r="G10" s="151"/>
      <c r="H10" s="70">
        <f t="shared" si="2"/>
        <v>0.15384615384615385</v>
      </c>
      <c r="I10" s="71"/>
      <c r="J10" s="151"/>
    </row>
    <row r="13" spans="1:10" ht="12.75" x14ac:dyDescent="0.2">
      <c r="C13" s="8" t="s">
        <v>92</v>
      </c>
      <c r="E13" s="8" t="s">
        <v>93</v>
      </c>
    </row>
    <row r="17" spans="3:3" ht="12.75" x14ac:dyDescent="0.2">
      <c r="C17" s="8">
        <f>3*168</f>
        <v>504</v>
      </c>
    </row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J1"/>
    <mergeCell ref="D4:D10"/>
    <mergeCell ref="G4:G10"/>
    <mergeCell ref="J4:J10"/>
  </mergeCells>
  <dataValidations count="1">
    <dataValidation type="list" allowBlank="1" showInputMessage="1" showErrorMessage="1" prompt="Clique e selecione um Cluster de tipo de projeto" sqref="B2" xr:uid="{00000000-0002-0000-0200-000000000000}">
      <formula1>"NodeJS,Node,Java,.NET,GoLang,Python"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zoomScale="115" zoomScaleNormal="115" workbookViewId="0">
      <pane ySplit="2" topLeftCell="A3" activePane="bottomLeft" state="frozen"/>
      <selection pane="bottomLeft" activeCell="G7" sqref="G7"/>
    </sheetView>
  </sheetViews>
  <sheetFormatPr defaultColWidth="14.42578125" defaultRowHeight="15" customHeight="1" x14ac:dyDescent="0.2"/>
  <cols>
    <col min="1" max="1" width="85.85546875" customWidth="1"/>
    <col min="2" max="7" width="11.5703125" customWidth="1"/>
  </cols>
  <sheetData>
    <row r="1" spans="1:7" ht="22.5" customHeight="1" x14ac:dyDescent="0.2">
      <c r="A1" s="146" t="s">
        <v>94</v>
      </c>
      <c r="B1" s="147"/>
      <c r="C1" s="147"/>
      <c r="D1" s="147"/>
      <c r="E1" s="147"/>
      <c r="F1" s="147"/>
      <c r="G1" s="148"/>
    </row>
    <row r="2" spans="1:7" ht="82.5" customHeight="1" x14ac:dyDescent="0.2">
      <c r="A2" s="2" t="s">
        <v>95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96</v>
      </c>
      <c r="G2" s="3" t="s">
        <v>97</v>
      </c>
    </row>
    <row r="3" spans="1:7" ht="12.75" x14ac:dyDescent="0.2">
      <c r="A3" s="72" t="str">
        <f>IF(EAP_Complexidade!A3="","",EAP_Complexidade!A3)</f>
        <v>WBS</v>
      </c>
      <c r="B3" s="73" t="str">
        <f>IF(EAP_Complexidade!B3="","",IF(EAP_Complexidade!B3="X",0,VLOOKUP(EAP_Complexidade!B3,'Cluster_T-ShirtSize'!$B$3:$C$7,2,FALSE)))</f>
        <v/>
      </c>
      <c r="C3" s="74" t="str">
        <f>IF(EAP_Complexidade!C3="","",IF(EAP_Complexidade!C3="X",0,VLOOKUP(EAP_Complexidade!C3,'Cluster_T-ShirtSize'!$B$8:$C$12,2,FALSE)))</f>
        <v/>
      </c>
      <c r="D3" s="74" t="str">
        <f>IF(EAP_Complexidade!D3="","",IF(EAP_Complexidade!D3="X",0,VLOOKUP(EAP_Complexidade!D3,'Cluster_T-ShirtSize'!$B$13:$C$17,2,FALSE)))</f>
        <v/>
      </c>
      <c r="E3" s="74" t="str">
        <f>IF(EAP_Complexidade!E3="","",IF(EAP_Complexidade!E3="X",0,VLOOKUP(EAP_Complexidade!E3,'Cluster_T-ShirtSize'!$B$18:$C$22,2,FALSE)))</f>
        <v/>
      </c>
      <c r="F3" s="75" t="str">
        <f>IF(EAP_Complexidade!F3="","",IF(EAP_Complexidade!F3="X",0,VLOOKUP(EAP_Complexidade!F3,'Cluster_T-ShirtSize'!$B$23:$C$27,2,FALSE)))</f>
        <v/>
      </c>
      <c r="G3" s="76">
        <f t="shared" ref="G3:G258" si="0">IF(A3="","",SUM(B3:F3))</f>
        <v>0</v>
      </c>
    </row>
    <row r="4" spans="1:7" ht="12.75" x14ac:dyDescent="0.2">
      <c r="A4" s="72" t="str">
        <f>IF(EAP_Complexidade!A4="","",EAP_Complexidade!A4)</f>
        <v>1. Projeto: Rede Social ALUMNI</v>
      </c>
      <c r="B4" s="73" t="str">
        <f>IF(EAP_Complexidade!B4="","",IF(EAP_Complexidade!B4="X",0,VLOOKUP(EAP_Complexidade!B4,'Cluster_T-ShirtSize'!$B$3:$C$7,2,FALSE)))</f>
        <v/>
      </c>
      <c r="C4" s="74" t="str">
        <f>IF(EAP_Complexidade!C4="","",IF(EAP_Complexidade!C4="X",0,VLOOKUP(EAP_Complexidade!C4,'Cluster_T-ShirtSize'!$B$8:$C$12,2,FALSE)))</f>
        <v/>
      </c>
      <c r="D4" s="74" t="str">
        <f>IF(EAP_Complexidade!D4="","",IF(EAP_Complexidade!D4="X",0,VLOOKUP(EAP_Complexidade!D4,'Cluster_T-ShirtSize'!$B$13:$C$17,2,FALSE)))</f>
        <v/>
      </c>
      <c r="E4" s="74" t="str">
        <f>IF(EAP_Complexidade!E4="","",IF(EAP_Complexidade!E4="X",0,VLOOKUP(EAP_Complexidade!E4,'Cluster_T-ShirtSize'!$B$18:$C$22,2,FALSE)))</f>
        <v/>
      </c>
      <c r="F4" s="75" t="str">
        <f>IF(EAP_Complexidade!F4="","",IF(EAP_Complexidade!F4="X",0,VLOOKUP(EAP_Complexidade!F4,'Cluster_T-ShirtSize'!$B$23:$C$27,2,FALSE)))</f>
        <v/>
      </c>
      <c r="G4" s="76">
        <f t="shared" si="0"/>
        <v>0</v>
      </c>
    </row>
    <row r="5" spans="1:7" ht="12.75" x14ac:dyDescent="0.2">
      <c r="A5" s="72" t="str">
        <f>IF(EAP_Complexidade!A5="","",EAP_Complexidade!A5)</f>
        <v>1.0 AVALIAÇÃO DE NECESSIDADES</v>
      </c>
      <c r="B5" s="73" t="str">
        <f>IF(EAP_Complexidade!B5="","",IF(EAP_Complexidade!B5="X",0,VLOOKUP(EAP_Complexidade!B5,'Cluster_T-ShirtSize'!$B$3:$C$7,2,FALSE)))</f>
        <v/>
      </c>
      <c r="C5" s="74" t="str">
        <f>IF(EAP_Complexidade!C5="","",IF(EAP_Complexidade!C5="X",0,VLOOKUP(EAP_Complexidade!C5,'Cluster_T-ShirtSize'!$B$8:$C$12,2,FALSE)))</f>
        <v/>
      </c>
      <c r="D5" s="74" t="str">
        <f>IF(EAP_Complexidade!D5="","",IF(EAP_Complexidade!D5="X",0,VLOOKUP(EAP_Complexidade!D5,'Cluster_T-ShirtSize'!$B$13:$C$17,2,FALSE)))</f>
        <v/>
      </c>
      <c r="E5" s="74" t="str">
        <f>IF(EAP_Complexidade!E5="","",IF(EAP_Complexidade!E5="X",0,VLOOKUP(EAP_Complexidade!E5,'Cluster_T-ShirtSize'!$B$18:$C$22,2,FALSE)))</f>
        <v/>
      </c>
      <c r="F5" s="75" t="str">
        <f>IF(EAP_Complexidade!F5="","",IF(EAP_Complexidade!F5="X",0,VLOOKUP(EAP_Complexidade!F5,'Cluster_T-ShirtSize'!$B$23:$C$27,2,FALSE)))</f>
        <v/>
      </c>
      <c r="G5" s="76">
        <f t="shared" si="0"/>
        <v>0</v>
      </c>
    </row>
    <row r="6" spans="1:7" ht="12.75" x14ac:dyDescent="0.2">
      <c r="A6" s="72" t="str">
        <f>IF(EAP_Complexidade!A6="","",EAP_Complexidade!A6)</f>
        <v>1.1 Definição de Requisitos</v>
      </c>
      <c r="B6" s="73" t="str">
        <f>IF(EAP_Complexidade!B6="","",IF(EAP_Complexidade!B6="X",0,VLOOKUP(EAP_Complexidade!B6,'Cluster_T-ShirtSize'!$B$3:$C$7,2,FALSE)))</f>
        <v/>
      </c>
      <c r="C6" s="74" t="str">
        <f>IF(EAP_Complexidade!C6="","",IF(EAP_Complexidade!C6="X",0,VLOOKUP(EAP_Complexidade!C6,'Cluster_T-ShirtSize'!$B$8:$C$12,2,FALSE)))</f>
        <v/>
      </c>
      <c r="D6" s="74" t="str">
        <f>IF(EAP_Complexidade!D6="","",IF(EAP_Complexidade!D6="X",0,VLOOKUP(EAP_Complexidade!D6,'Cluster_T-ShirtSize'!$B$13:$C$17,2,FALSE)))</f>
        <v/>
      </c>
      <c r="E6" s="74" t="str">
        <f>IF(EAP_Complexidade!E6="","",IF(EAP_Complexidade!E6="X",0,VLOOKUP(EAP_Complexidade!E6,'Cluster_T-ShirtSize'!$B$18:$C$22,2,FALSE)))</f>
        <v/>
      </c>
      <c r="F6" s="75" t="str">
        <f>IF(EAP_Complexidade!F6="","",IF(EAP_Complexidade!F6="X",0,VLOOKUP(EAP_Complexidade!F6,'Cluster_T-ShirtSize'!$B$23:$C$27,2,FALSE)))</f>
        <v/>
      </c>
      <c r="G6" s="76">
        <f t="shared" si="0"/>
        <v>0</v>
      </c>
    </row>
    <row r="7" spans="1:7" ht="12.75" x14ac:dyDescent="0.2">
      <c r="A7" s="72" t="str">
        <f>IF(EAP_Complexidade!A7="","",EAP_Complexidade!A7)</f>
        <v>1.1.1 Requisito Funcional</v>
      </c>
      <c r="B7" s="73" t="str">
        <f>IF(EAP_Complexidade!B7="","",IF(EAP_Complexidade!B7="X",0,VLOOKUP(EAP_Complexidade!B7,'Cluster_T-ShirtSize'!$B$3:$C$7,2,FALSE)))</f>
        <v/>
      </c>
      <c r="C7" s="74" t="str">
        <f>IF(EAP_Complexidade!C7="","",IF(EAP_Complexidade!C7="X",0,VLOOKUP(EAP_Complexidade!C7,'Cluster_T-ShirtSize'!$B$8:$C$12,2,FALSE)))</f>
        <v/>
      </c>
      <c r="D7" s="74" t="str">
        <f>IF(EAP_Complexidade!D7="","",IF(EAP_Complexidade!D7="X",0,VLOOKUP(EAP_Complexidade!D7,'Cluster_T-ShirtSize'!$B$13:$C$17,2,FALSE)))</f>
        <v/>
      </c>
      <c r="E7" s="74" t="str">
        <f>IF(EAP_Complexidade!E7="","",IF(EAP_Complexidade!E7="X",0,VLOOKUP(EAP_Complexidade!E7,'Cluster_T-ShirtSize'!$B$18:$C$22,2,FALSE)))</f>
        <v/>
      </c>
      <c r="F7" s="75" t="str">
        <f>IF(EAP_Complexidade!F7="","",IF(EAP_Complexidade!F7="X",0,VLOOKUP(EAP_Complexidade!F7,'Cluster_T-ShirtSize'!$B$23:$C$27,2,FALSE)))</f>
        <v/>
      </c>
      <c r="G7" s="76">
        <f t="shared" si="0"/>
        <v>0</v>
      </c>
    </row>
    <row r="8" spans="1:7" ht="12.75" x14ac:dyDescent="0.2">
      <c r="A8" s="72" t="str">
        <f>IF(EAP_Complexidade!A8="","",EAP_Complexidade!A8)</f>
        <v>1.1.1.1 Login do Usuário</v>
      </c>
      <c r="B8" s="73" t="str">
        <f>IF(EAP_Complexidade!B8="","",IF(EAP_Complexidade!B8="X",0,VLOOKUP(EAP_Complexidade!B8,'Cluster_T-ShirtSize'!$B$3:$C$7,2,FALSE)))</f>
        <v/>
      </c>
      <c r="C8" s="74" t="str">
        <f>IF(EAP_Complexidade!C8="","",IF(EAP_Complexidade!C8="X",0,VLOOKUP(EAP_Complexidade!C8,'Cluster_T-ShirtSize'!$B$8:$C$12,2,FALSE)))</f>
        <v/>
      </c>
      <c r="D8" s="74" t="str">
        <f>IF(EAP_Complexidade!D8="","",IF(EAP_Complexidade!D8="X",0,VLOOKUP(EAP_Complexidade!D8,'Cluster_T-ShirtSize'!$B$13:$C$17,2,FALSE)))</f>
        <v/>
      </c>
      <c r="E8" s="74" t="str">
        <f>IF(EAP_Complexidade!E8="","",IF(EAP_Complexidade!E8="X",0,VLOOKUP(EAP_Complexidade!E8,'Cluster_T-ShirtSize'!$B$18:$C$22,2,FALSE)))</f>
        <v/>
      </c>
      <c r="F8" s="75" t="str">
        <f>IF(EAP_Complexidade!F8="","",IF(EAP_Complexidade!F8="X",0,VLOOKUP(EAP_Complexidade!F8,'Cluster_T-ShirtSize'!$B$23:$C$27,2,FALSE)))</f>
        <v/>
      </c>
      <c r="G8" s="76">
        <f t="shared" si="0"/>
        <v>0</v>
      </c>
    </row>
    <row r="9" spans="1:7" ht="12.75" x14ac:dyDescent="0.2">
      <c r="A9" s="72" t="str">
        <f>IF(EAP_Complexidade!A9="","",EAP_Complexidade!A9)</f>
        <v>1.1.1.1.1.1 Validar Fluxo Feliz</v>
      </c>
      <c r="B9" s="73">
        <f>IF(EAP_Complexidade!B9="","",IF(EAP_Complexidade!B9="X",0,VLOOKUP(EAP_Complexidade!B9,'Cluster_T-ShirtSize'!$B$3:$C$7,2,FALSE)))</f>
        <v>8</v>
      </c>
      <c r="C9" s="74">
        <f>IF(EAP_Complexidade!C9="","",IF(EAP_Complexidade!C9="X",0,VLOOKUP(EAP_Complexidade!C9,'Cluster_T-ShirtSize'!$B$8:$C$12,2,FALSE)))</f>
        <v>8</v>
      </c>
      <c r="D9" s="74">
        <f>IF(EAP_Complexidade!D9="","",IF(EAP_Complexidade!D9="X",0,VLOOKUP(EAP_Complexidade!D9,'Cluster_T-ShirtSize'!$B$13:$C$17,2,FALSE)))</f>
        <v>8</v>
      </c>
      <c r="E9" s="74">
        <f>IF(EAP_Complexidade!E9="","",IF(EAP_Complexidade!E9="X",0,VLOOKUP(EAP_Complexidade!E9,'Cluster_T-ShirtSize'!$B$18:$C$22,2,FALSE)))</f>
        <v>8</v>
      </c>
      <c r="F9" s="75">
        <f>IF(EAP_Complexidade!F9="","",IF(EAP_Complexidade!F9="X",0,VLOOKUP(EAP_Complexidade!F9,'Cluster_T-ShirtSize'!$B$23:$C$27,2,FALSE)))</f>
        <v>8</v>
      </c>
      <c r="G9" s="76">
        <f t="shared" si="0"/>
        <v>40</v>
      </c>
    </row>
    <row r="10" spans="1:7" ht="12.75" x14ac:dyDescent="0.2">
      <c r="A10" s="72" t="str">
        <f>IF(EAP_Complexidade!A10="","",EAP_Complexidade!A10)</f>
        <v>1.1.1.1.2 Validar Cenários Alternativos</v>
      </c>
      <c r="B10" s="73">
        <f>IF(EAP_Complexidade!B10="","",IF(EAP_Complexidade!B10="X",0,VLOOKUP(EAP_Complexidade!B10,'Cluster_T-ShirtSize'!$B$3:$C$7,2,FALSE)))</f>
        <v>8</v>
      </c>
      <c r="C10" s="74">
        <f>IF(EAP_Complexidade!C10="","",IF(EAP_Complexidade!C10="X",0,VLOOKUP(EAP_Complexidade!C10,'Cluster_T-ShirtSize'!$B$8:$C$12,2,FALSE)))</f>
        <v>8</v>
      </c>
      <c r="D10" s="74">
        <f>IF(EAP_Complexidade!D10="","",IF(EAP_Complexidade!D10="X",0,VLOOKUP(EAP_Complexidade!D10,'Cluster_T-ShirtSize'!$B$13:$C$17,2,FALSE)))</f>
        <v>8</v>
      </c>
      <c r="E10" s="74">
        <f>IF(EAP_Complexidade!E10="","",IF(EAP_Complexidade!E10="X",0,VLOOKUP(EAP_Complexidade!E10,'Cluster_T-ShirtSize'!$B$18:$C$22,2,FALSE)))</f>
        <v>8</v>
      </c>
      <c r="F10" s="75">
        <f>IF(EAP_Complexidade!F10="","",IF(EAP_Complexidade!F10="X",0,VLOOKUP(EAP_Complexidade!F10,'Cluster_T-ShirtSize'!$B$23:$C$27,2,FALSE)))</f>
        <v>8</v>
      </c>
      <c r="G10" s="76">
        <f t="shared" si="0"/>
        <v>40</v>
      </c>
    </row>
    <row r="11" spans="1:7" ht="12.75" x14ac:dyDescent="0.2">
      <c r="A11" s="72" t="str">
        <f>IF(EAP_Complexidade!A11="","",EAP_Complexidade!A11)</f>
        <v>1.1.1.2 Cadastrar Usuário</v>
      </c>
      <c r="B11" s="73" t="str">
        <f>IF(EAP_Complexidade!B11="","",IF(EAP_Complexidade!B11="X",0,VLOOKUP(EAP_Complexidade!B11,'Cluster_T-ShirtSize'!$B$3:$C$7,2,FALSE)))</f>
        <v/>
      </c>
      <c r="C11" s="74" t="str">
        <f>IF(EAP_Complexidade!C11="","",IF(EAP_Complexidade!C11="X",0,VLOOKUP(EAP_Complexidade!C11,'Cluster_T-ShirtSize'!$B$8:$C$12,2,FALSE)))</f>
        <v/>
      </c>
      <c r="D11" s="74" t="str">
        <f>IF(EAP_Complexidade!D11="","",IF(EAP_Complexidade!D11="X",0,VLOOKUP(EAP_Complexidade!D11,'Cluster_T-ShirtSize'!$B$13:$C$17,2,FALSE)))</f>
        <v/>
      </c>
      <c r="E11" s="74" t="str">
        <f>IF(EAP_Complexidade!E11="","",IF(EAP_Complexidade!E11="X",0,VLOOKUP(EAP_Complexidade!E11,'Cluster_T-ShirtSize'!$B$18:$C$22,2,FALSE)))</f>
        <v/>
      </c>
      <c r="F11" s="75" t="str">
        <f>IF(EAP_Complexidade!F11="","",IF(EAP_Complexidade!F11="X",0,VLOOKUP(EAP_Complexidade!F11,'Cluster_T-ShirtSize'!$B$23:$C$27,2,FALSE)))</f>
        <v/>
      </c>
      <c r="G11" s="76">
        <f t="shared" si="0"/>
        <v>0</v>
      </c>
    </row>
    <row r="12" spans="1:7" ht="12.75" x14ac:dyDescent="0.2">
      <c r="A12" s="72" t="str">
        <f>IF(EAP_Complexidade!A12="","",EAP_Complexidade!A12)</f>
        <v>1.1.1.2.1 Tela de Cadastro</v>
      </c>
      <c r="B12" s="73">
        <f>IF(EAP_Complexidade!B12="","",IF(EAP_Complexidade!B12="X",0,VLOOKUP(EAP_Complexidade!B12,'Cluster_T-ShirtSize'!$B$3:$C$7,2,FALSE)))</f>
        <v>16</v>
      </c>
      <c r="C12" s="74">
        <f>IF(EAP_Complexidade!C12="","",IF(EAP_Complexidade!C12="X",0,VLOOKUP(EAP_Complexidade!C12,'Cluster_T-ShirtSize'!$B$8:$C$12,2,FALSE)))</f>
        <v>8</v>
      </c>
      <c r="D12" s="74">
        <f>IF(EAP_Complexidade!D12="","",IF(EAP_Complexidade!D12="X",0,VLOOKUP(EAP_Complexidade!D12,'Cluster_T-ShirtSize'!$B$13:$C$17,2,FALSE)))</f>
        <v>8</v>
      </c>
      <c r="E12" s="74">
        <f>IF(EAP_Complexidade!E12="","",IF(EAP_Complexidade!E12="X",0,VLOOKUP(EAP_Complexidade!E12,'Cluster_T-ShirtSize'!$B$18:$C$22,2,FALSE)))</f>
        <v>8</v>
      </c>
      <c r="F12" s="75">
        <f>IF(EAP_Complexidade!F12="","",IF(EAP_Complexidade!F12="X",0,VLOOKUP(EAP_Complexidade!F12,'Cluster_T-ShirtSize'!$B$23:$C$27,2,FALSE)))</f>
        <v>8</v>
      </c>
      <c r="G12" s="76">
        <f t="shared" si="0"/>
        <v>48</v>
      </c>
    </row>
    <row r="13" spans="1:7" ht="12.75" x14ac:dyDescent="0.2">
      <c r="A13" s="72" t="str">
        <f>IF(EAP_Complexidade!A13="","",EAP_Complexidade!A13)</f>
        <v>1.1.1.2.1.1 Validar Fluxo Feliz</v>
      </c>
      <c r="B13" s="73">
        <f>IF(EAP_Complexidade!B13="","",IF(EAP_Complexidade!B13="X",0,VLOOKUP(EAP_Complexidade!B13,'Cluster_T-ShirtSize'!$B$3:$C$7,2,FALSE)))</f>
        <v>8</v>
      </c>
      <c r="C13" s="74">
        <f>IF(EAP_Complexidade!C13="","",IF(EAP_Complexidade!C13="X",0,VLOOKUP(EAP_Complexidade!C13,'Cluster_T-ShirtSize'!$B$8:$C$12,2,FALSE)))</f>
        <v>8</v>
      </c>
      <c r="D13" s="74">
        <f>IF(EAP_Complexidade!D13="","",IF(EAP_Complexidade!D13="X",0,VLOOKUP(EAP_Complexidade!D13,'Cluster_T-ShirtSize'!$B$13:$C$17,2,FALSE)))</f>
        <v>8</v>
      </c>
      <c r="E13" s="74">
        <f>IF(EAP_Complexidade!E13="","",IF(EAP_Complexidade!E13="X",0,VLOOKUP(EAP_Complexidade!E13,'Cluster_T-ShirtSize'!$B$18:$C$22,2,FALSE)))</f>
        <v>8</v>
      </c>
      <c r="F13" s="75">
        <f>IF(EAP_Complexidade!F13="","",IF(EAP_Complexidade!F13="X",0,VLOOKUP(EAP_Complexidade!F13,'Cluster_T-ShirtSize'!$B$23:$C$27,2,FALSE)))</f>
        <v>8</v>
      </c>
      <c r="G13" s="76">
        <f t="shared" si="0"/>
        <v>40</v>
      </c>
    </row>
    <row r="14" spans="1:7" ht="12.75" x14ac:dyDescent="0.2">
      <c r="A14" s="72" t="str">
        <f>IF(EAP_Complexidade!A14="","",EAP_Complexidade!A14)</f>
        <v>1.1.1.2.1.2 Validar Cenários Alternativos</v>
      </c>
      <c r="B14" s="73">
        <f>IF(EAP_Complexidade!B14="","",IF(EAP_Complexidade!B14="X",0,VLOOKUP(EAP_Complexidade!B14,'Cluster_T-ShirtSize'!$B$3:$C$7,2,FALSE)))</f>
        <v>8</v>
      </c>
      <c r="C14" s="74">
        <f>IF(EAP_Complexidade!C14="","",IF(EAP_Complexidade!C14="X",0,VLOOKUP(EAP_Complexidade!C14,'Cluster_T-ShirtSize'!$B$8:$C$12,2,FALSE)))</f>
        <v>8</v>
      </c>
      <c r="D14" s="74">
        <f>IF(EAP_Complexidade!D14="","",IF(EAP_Complexidade!D14="X",0,VLOOKUP(EAP_Complexidade!D14,'Cluster_T-ShirtSize'!$B$13:$C$17,2,FALSE)))</f>
        <v>8</v>
      </c>
      <c r="E14" s="74">
        <f>IF(EAP_Complexidade!E14="","",IF(EAP_Complexidade!E14="X",0,VLOOKUP(EAP_Complexidade!E14,'Cluster_T-ShirtSize'!$B$18:$C$22,2,FALSE)))</f>
        <v>8</v>
      </c>
      <c r="F14" s="75">
        <f>IF(EAP_Complexidade!F14="","",IF(EAP_Complexidade!F14="X",0,VLOOKUP(EAP_Complexidade!F14,'Cluster_T-ShirtSize'!$B$23:$C$27,2,FALSE)))</f>
        <v>8</v>
      </c>
      <c r="G14" s="76">
        <f t="shared" si="0"/>
        <v>40</v>
      </c>
    </row>
    <row r="15" spans="1:7" ht="12.75" x14ac:dyDescent="0.2">
      <c r="A15" s="72" t="str">
        <f>IF(EAP_Complexidade!A15="","",EAP_Complexidade!A15)</f>
        <v>1.1.1.2.2 Integrar com API Unisantos</v>
      </c>
      <c r="B15" s="73">
        <f>IF(EAP_Complexidade!B15="","",IF(EAP_Complexidade!B15="X",0,VLOOKUP(EAP_Complexidade!B15,'Cluster_T-ShirtSize'!$B$3:$C$7,2,FALSE)))</f>
        <v>8</v>
      </c>
      <c r="C15" s="74">
        <f>IF(EAP_Complexidade!C15="","",IF(EAP_Complexidade!C15="X",0,VLOOKUP(EAP_Complexidade!C15,'Cluster_T-ShirtSize'!$B$8:$C$12,2,FALSE)))</f>
        <v>8</v>
      </c>
      <c r="D15" s="74">
        <f>IF(EAP_Complexidade!D15="","",IF(EAP_Complexidade!D15="X",0,VLOOKUP(EAP_Complexidade!D15,'Cluster_T-ShirtSize'!$B$13:$C$17,2,FALSE)))</f>
        <v>8</v>
      </c>
      <c r="E15" s="74">
        <f>IF(EAP_Complexidade!E15="","",IF(EAP_Complexidade!E15="X",0,VLOOKUP(EAP_Complexidade!E15,'Cluster_T-ShirtSize'!$B$18:$C$22,2,FALSE)))</f>
        <v>8</v>
      </c>
      <c r="F15" s="75">
        <f>IF(EAP_Complexidade!F15="","",IF(EAP_Complexidade!F15="X",0,VLOOKUP(EAP_Complexidade!F15,'Cluster_T-ShirtSize'!$B$23:$C$27,2,FALSE)))</f>
        <v>8</v>
      </c>
      <c r="G15" s="76">
        <f t="shared" si="0"/>
        <v>40</v>
      </c>
    </row>
    <row r="16" spans="1:7" ht="12.75" x14ac:dyDescent="0.2">
      <c r="A16" s="72" t="str">
        <f>IF(EAP_Complexidade!A16="","",EAP_Complexidade!A16)</f>
        <v>1.1.1.2.2.1 Validar Fluxo Feliz</v>
      </c>
      <c r="B16" s="73">
        <f>IF(EAP_Complexidade!B16="","",IF(EAP_Complexidade!B16="X",0,VLOOKUP(EAP_Complexidade!B16,'Cluster_T-ShirtSize'!$B$3:$C$7,2,FALSE)))</f>
        <v>8</v>
      </c>
      <c r="C16" s="74">
        <f>IF(EAP_Complexidade!C16="","",IF(EAP_Complexidade!C16="X",0,VLOOKUP(EAP_Complexidade!C16,'Cluster_T-ShirtSize'!$B$8:$C$12,2,FALSE)))</f>
        <v>8</v>
      </c>
      <c r="D16" s="74">
        <f>IF(EAP_Complexidade!D16="","",IF(EAP_Complexidade!D16="X",0,VLOOKUP(EAP_Complexidade!D16,'Cluster_T-ShirtSize'!$B$13:$C$17,2,FALSE)))</f>
        <v>8</v>
      </c>
      <c r="E16" s="74">
        <f>IF(EAP_Complexidade!E16="","",IF(EAP_Complexidade!E16="X",0,VLOOKUP(EAP_Complexidade!E16,'Cluster_T-ShirtSize'!$B$18:$C$22,2,FALSE)))</f>
        <v>8</v>
      </c>
      <c r="F16" s="75">
        <f>IF(EAP_Complexidade!F16="","",IF(EAP_Complexidade!F16="X",0,VLOOKUP(EAP_Complexidade!F16,'Cluster_T-ShirtSize'!$B$23:$C$27,2,FALSE)))</f>
        <v>8</v>
      </c>
      <c r="G16" s="76">
        <f t="shared" si="0"/>
        <v>40</v>
      </c>
    </row>
    <row r="17" spans="1:7" ht="12.75" x14ac:dyDescent="0.2">
      <c r="A17" s="72" t="str">
        <f>IF(EAP_Complexidade!A17="","",EAP_Complexidade!A17)</f>
        <v>1.1.1.2.2.2 Validar Cenários Alternativos</v>
      </c>
      <c r="B17" s="73">
        <f>IF(EAP_Complexidade!B17="","",IF(EAP_Complexidade!B17="X",0,VLOOKUP(EAP_Complexidade!B17,'Cluster_T-ShirtSize'!$B$3:$C$7,2,FALSE)))</f>
        <v>8</v>
      </c>
      <c r="C17" s="74">
        <f>IF(EAP_Complexidade!C17="","",IF(EAP_Complexidade!C17="X",0,VLOOKUP(EAP_Complexidade!C17,'Cluster_T-ShirtSize'!$B$8:$C$12,2,FALSE)))</f>
        <v>8</v>
      </c>
      <c r="D17" s="74">
        <f>IF(EAP_Complexidade!D17="","",IF(EAP_Complexidade!D17="X",0,VLOOKUP(EAP_Complexidade!D17,'Cluster_T-ShirtSize'!$B$13:$C$17,2,FALSE)))</f>
        <v>8</v>
      </c>
      <c r="E17" s="74">
        <f>IF(EAP_Complexidade!E17="","",IF(EAP_Complexidade!E17="X",0,VLOOKUP(EAP_Complexidade!E17,'Cluster_T-ShirtSize'!$B$18:$C$22,2,FALSE)))</f>
        <v>8</v>
      </c>
      <c r="F17" s="75">
        <f>IF(EAP_Complexidade!F17="","",IF(EAP_Complexidade!F17="X",0,VLOOKUP(EAP_Complexidade!F17,'Cluster_T-ShirtSize'!$B$23:$C$27,2,FALSE)))</f>
        <v>8</v>
      </c>
      <c r="G17" s="76">
        <f t="shared" si="0"/>
        <v>40</v>
      </c>
    </row>
    <row r="18" spans="1:7" ht="12.75" x14ac:dyDescent="0.2">
      <c r="A18" s="72" t="str">
        <f>IF(EAP_Complexidade!A18="","",EAP_Complexidade!A18)</f>
        <v>1.1.2 Requisito Não Funcional</v>
      </c>
      <c r="B18" s="73" t="str">
        <f>IF(EAP_Complexidade!B18="","",IF(EAP_Complexidade!B18="X",0,VLOOKUP(EAP_Complexidade!B18,'Cluster_T-ShirtSize'!$B$3:$C$7,2,FALSE)))</f>
        <v/>
      </c>
      <c r="C18" s="74" t="str">
        <f>IF(EAP_Complexidade!C18="","",IF(EAP_Complexidade!C18="X",0,VLOOKUP(EAP_Complexidade!C18,'Cluster_T-ShirtSize'!$B$8:$C$12,2,FALSE)))</f>
        <v/>
      </c>
      <c r="D18" s="74" t="str">
        <f>IF(EAP_Complexidade!D18="","",IF(EAP_Complexidade!D18="X",0,VLOOKUP(EAP_Complexidade!D18,'Cluster_T-ShirtSize'!$B$13:$C$17,2,FALSE)))</f>
        <v/>
      </c>
      <c r="E18" s="74" t="str">
        <f>IF(EAP_Complexidade!E18="","",IF(EAP_Complexidade!E18="X",0,VLOOKUP(EAP_Complexidade!E18,'Cluster_T-ShirtSize'!$B$18:$C$22,2,FALSE)))</f>
        <v/>
      </c>
      <c r="F18" s="75" t="str">
        <f>IF(EAP_Complexidade!F18="","",IF(EAP_Complexidade!F18="X",0,VLOOKUP(EAP_Complexidade!F18,'Cluster_T-ShirtSize'!$B$23:$C$27,2,FALSE)))</f>
        <v/>
      </c>
      <c r="G18" s="76">
        <f t="shared" si="0"/>
        <v>0</v>
      </c>
    </row>
    <row r="19" spans="1:7" ht="12.75" x14ac:dyDescent="0.2">
      <c r="A19" s="72" t="str">
        <f>IF(EAP_Complexidade!A19="","",EAP_Complexidade!A19)</f>
        <v>1.1.2.1 Garantir Performance De Cadastro</v>
      </c>
      <c r="B19" s="73">
        <f>IF(EAP_Complexidade!B19="","",IF(EAP_Complexidade!B19="X",0,VLOOKUP(EAP_Complexidade!B19,'Cluster_T-ShirtSize'!$B$3:$C$7,2,FALSE)))</f>
        <v>8</v>
      </c>
      <c r="C19" s="74">
        <f>IF(EAP_Complexidade!C19="","",IF(EAP_Complexidade!C19="X",0,VLOOKUP(EAP_Complexidade!C19,'Cluster_T-ShirtSize'!$B$8:$C$12,2,FALSE)))</f>
        <v>8</v>
      </c>
      <c r="D19" s="74">
        <f>IF(EAP_Complexidade!D19="","",IF(EAP_Complexidade!D19="X",0,VLOOKUP(EAP_Complexidade!D19,'Cluster_T-ShirtSize'!$B$13:$C$17,2,FALSE)))</f>
        <v>8</v>
      </c>
      <c r="E19" s="74">
        <f>IF(EAP_Complexidade!E19="","",IF(EAP_Complexidade!E19="X",0,VLOOKUP(EAP_Complexidade!E19,'Cluster_T-ShirtSize'!$B$18:$C$22,2,FALSE)))</f>
        <v>8</v>
      </c>
      <c r="F19" s="75">
        <f>IF(EAP_Complexidade!F19="","",IF(EAP_Complexidade!F19="X",0,VLOOKUP(EAP_Complexidade!F19,'Cluster_T-ShirtSize'!$B$23:$C$27,2,FALSE)))</f>
        <v>8</v>
      </c>
      <c r="G19" s="76">
        <f t="shared" si="0"/>
        <v>40</v>
      </c>
    </row>
    <row r="20" spans="1:7" ht="12.75" x14ac:dyDescent="0.2">
      <c r="A20" s="72" t="str">
        <f>IF(EAP_Complexidade!A20="","",EAP_Complexidade!A20)</f>
        <v>1.1.2.2 Garantir Disponibilidade da API Unisantos</v>
      </c>
      <c r="B20" s="73">
        <f>IF(EAP_Complexidade!B20="","",IF(EAP_Complexidade!B20="X",0,VLOOKUP(EAP_Complexidade!B20,'Cluster_T-ShirtSize'!$B$3:$C$7,2,FALSE)))</f>
        <v>8</v>
      </c>
      <c r="C20" s="74">
        <f>IF(EAP_Complexidade!C20="","",IF(EAP_Complexidade!C20="X",0,VLOOKUP(EAP_Complexidade!C20,'Cluster_T-ShirtSize'!$B$8:$C$12,2,FALSE)))</f>
        <v>8</v>
      </c>
      <c r="D20" s="74">
        <f>IF(EAP_Complexidade!D20="","",IF(EAP_Complexidade!D20="X",0,VLOOKUP(EAP_Complexidade!D20,'Cluster_T-ShirtSize'!$B$13:$C$17,2,FALSE)))</f>
        <v>8</v>
      </c>
      <c r="E20" s="74">
        <f>IF(EAP_Complexidade!E20="","",IF(EAP_Complexidade!E20="X",0,VLOOKUP(EAP_Complexidade!E20,'Cluster_T-ShirtSize'!$B$18:$C$22,2,FALSE)))</f>
        <v>8</v>
      </c>
      <c r="F20" s="75">
        <f>IF(EAP_Complexidade!F20="","",IF(EAP_Complexidade!F20="X",0,VLOOKUP(EAP_Complexidade!F20,'Cluster_T-ShirtSize'!$B$23:$C$27,2,FALSE)))</f>
        <v>8</v>
      </c>
      <c r="G20" s="76">
        <f t="shared" si="0"/>
        <v>40</v>
      </c>
    </row>
    <row r="21" spans="1:7" ht="15.75" customHeight="1" x14ac:dyDescent="0.2">
      <c r="A21" s="72" t="str">
        <f>IF(EAP_Complexidade!A21="","",EAP_Complexidade!A21)</f>
        <v>1.1.2.3 Garantir Estabilidade do Servidor</v>
      </c>
      <c r="B21" s="73">
        <f>IF(EAP_Complexidade!B21="","",IF(EAP_Complexidade!B21="X",0,VLOOKUP(EAP_Complexidade!B21,'Cluster_T-ShirtSize'!$B$3:$C$7,2,FALSE)))</f>
        <v>8</v>
      </c>
      <c r="C21" s="74">
        <f>IF(EAP_Complexidade!C21="","",IF(EAP_Complexidade!C21="X",0,VLOOKUP(EAP_Complexidade!C21,'Cluster_T-ShirtSize'!$B$8:$C$12,2,FALSE)))</f>
        <v>8</v>
      </c>
      <c r="D21" s="74">
        <f>IF(EAP_Complexidade!D21="","",IF(EAP_Complexidade!D21="X",0,VLOOKUP(EAP_Complexidade!D21,'Cluster_T-ShirtSize'!$B$13:$C$17,2,FALSE)))</f>
        <v>8</v>
      </c>
      <c r="E21" s="74">
        <f>IF(EAP_Complexidade!E21="","",IF(EAP_Complexidade!E21="X",0,VLOOKUP(EAP_Complexidade!E21,'Cluster_T-ShirtSize'!$B$18:$C$22,2,FALSE)))</f>
        <v>8</v>
      </c>
      <c r="F21" s="75">
        <f>IF(EAP_Complexidade!F21="","",IF(EAP_Complexidade!F21="X",0,VLOOKUP(EAP_Complexidade!F21,'Cluster_T-ShirtSize'!$B$23:$C$27,2,FALSE)))</f>
        <v>8</v>
      </c>
      <c r="G21" s="76">
        <f t="shared" si="0"/>
        <v>40</v>
      </c>
    </row>
    <row r="22" spans="1:7" ht="15.75" customHeight="1" x14ac:dyDescent="0.2">
      <c r="A22" s="72" t="str">
        <f>IF(EAP_Complexidade!A22="","",EAP_Complexidade!A22)</f>
        <v>2.0 APLICAÇÃO DAS TECNOLOGIAS</v>
      </c>
      <c r="B22" s="73" t="str">
        <f>IF(EAP_Complexidade!B22="","",IF(EAP_Complexidade!B22="X",0,VLOOKUP(EAP_Complexidade!B22,'Cluster_T-ShirtSize'!$B$3:$C$7,2,FALSE)))</f>
        <v/>
      </c>
      <c r="C22" s="74" t="str">
        <f>IF(EAP_Complexidade!C22="","",IF(EAP_Complexidade!C22="X",0,VLOOKUP(EAP_Complexidade!C22,'Cluster_T-ShirtSize'!$B$8:$C$12,2,FALSE)))</f>
        <v/>
      </c>
      <c r="D22" s="74" t="str">
        <f>IF(EAP_Complexidade!D22="","",IF(EAP_Complexidade!D22="X",0,VLOOKUP(EAP_Complexidade!D22,'Cluster_T-ShirtSize'!$B$13:$C$17,2,FALSE)))</f>
        <v/>
      </c>
      <c r="E22" s="74" t="str">
        <f>IF(EAP_Complexidade!E22="","",IF(EAP_Complexidade!E22="X",0,VLOOKUP(EAP_Complexidade!E22,'Cluster_T-ShirtSize'!$B$18:$C$22,2,FALSE)))</f>
        <v/>
      </c>
      <c r="F22" s="75" t="str">
        <f>IF(EAP_Complexidade!F22="","",IF(EAP_Complexidade!F22="X",0,VLOOKUP(EAP_Complexidade!F22,'Cluster_T-ShirtSize'!$B$23:$C$27,2,FALSE)))</f>
        <v/>
      </c>
      <c r="G22" s="76">
        <f t="shared" si="0"/>
        <v>0</v>
      </c>
    </row>
    <row r="23" spans="1:7" ht="15.75" customHeight="1" x14ac:dyDescent="0.2">
      <c r="A23" s="72" t="str">
        <f>IF(EAP_Complexidade!A23="","",EAP_Complexidade!A23)</f>
        <v>2.1 PHP</v>
      </c>
      <c r="B23" s="73" t="str">
        <f>IF(EAP_Complexidade!B23="","",IF(EAP_Complexidade!B23="X",0,VLOOKUP(EAP_Complexidade!B23,'Cluster_T-ShirtSize'!$B$3:$C$7,2,FALSE)))</f>
        <v/>
      </c>
      <c r="C23" s="74" t="str">
        <f>IF(EAP_Complexidade!C23="","",IF(EAP_Complexidade!C23="X",0,VLOOKUP(EAP_Complexidade!C23,'Cluster_T-ShirtSize'!$B$8:$C$12,2,FALSE)))</f>
        <v/>
      </c>
      <c r="D23" s="74" t="str">
        <f>IF(EAP_Complexidade!D23="","",IF(EAP_Complexidade!D23="X",0,VLOOKUP(EAP_Complexidade!D23,'Cluster_T-ShirtSize'!$B$13:$C$17,2,FALSE)))</f>
        <v/>
      </c>
      <c r="E23" s="74" t="str">
        <f>IF(EAP_Complexidade!E23="","",IF(EAP_Complexidade!E23="X",0,VLOOKUP(EAP_Complexidade!E23,'Cluster_T-ShirtSize'!$B$18:$C$22,2,FALSE)))</f>
        <v/>
      </c>
      <c r="F23" s="75" t="str">
        <f>IF(EAP_Complexidade!F23="","",IF(EAP_Complexidade!F23="X",0,VLOOKUP(EAP_Complexidade!F23,'Cluster_T-ShirtSize'!$B$23:$C$27,2,FALSE)))</f>
        <v/>
      </c>
      <c r="G23" s="76">
        <f t="shared" si="0"/>
        <v>0</v>
      </c>
    </row>
    <row r="24" spans="1:7" ht="15.75" customHeight="1" x14ac:dyDescent="0.2">
      <c r="A24" s="72" t="str">
        <f>IF(EAP_Complexidade!A24="","",EAP_Complexidade!A24)</f>
        <v>2.1.1 Desenvolver API de Cadastro</v>
      </c>
      <c r="B24" s="73">
        <f>IF(EAP_Complexidade!B24="","",IF(EAP_Complexidade!B24="X",0,VLOOKUP(EAP_Complexidade!B24,'Cluster_T-ShirtSize'!$B$3:$C$7,2,FALSE)))</f>
        <v>8</v>
      </c>
      <c r="C24" s="74">
        <f>IF(EAP_Complexidade!C24="","",IF(EAP_Complexidade!C24="X",0,VLOOKUP(EAP_Complexidade!C24,'Cluster_T-ShirtSize'!$B$8:$C$12,2,FALSE)))</f>
        <v>8</v>
      </c>
      <c r="D24" s="74">
        <f>IF(EAP_Complexidade!D24="","",IF(EAP_Complexidade!D24="X",0,VLOOKUP(EAP_Complexidade!D24,'Cluster_T-ShirtSize'!$B$13:$C$17,2,FALSE)))</f>
        <v>8</v>
      </c>
      <c r="E24" s="74">
        <f>IF(EAP_Complexidade!E24="","",IF(EAP_Complexidade!E24="X",0,VLOOKUP(EAP_Complexidade!E24,'Cluster_T-ShirtSize'!$B$18:$C$22,2,FALSE)))</f>
        <v>8</v>
      </c>
      <c r="F24" s="75">
        <f>IF(EAP_Complexidade!F24="","",IF(EAP_Complexidade!F24="X",0,VLOOKUP(EAP_Complexidade!F24,'Cluster_T-ShirtSize'!$B$23:$C$27,2,FALSE)))</f>
        <v>8</v>
      </c>
      <c r="G24" s="76">
        <f t="shared" si="0"/>
        <v>40</v>
      </c>
    </row>
    <row r="25" spans="1:7" ht="15.75" customHeight="1" x14ac:dyDescent="0.2">
      <c r="A25" s="72" t="str">
        <f>IF(EAP_Complexidade!A25="","",EAP_Complexidade!A25)</f>
        <v>2.1.2 Desenvolver de API de Login</v>
      </c>
      <c r="B25" s="73">
        <f>IF(EAP_Complexidade!B25="","",IF(EAP_Complexidade!B25="X",0,VLOOKUP(EAP_Complexidade!B25,'Cluster_T-ShirtSize'!$B$3:$C$7,2,FALSE)))</f>
        <v>8</v>
      </c>
      <c r="C25" s="74">
        <f>IF(EAP_Complexidade!C25="","",IF(EAP_Complexidade!C25="X",0,VLOOKUP(EAP_Complexidade!C25,'Cluster_T-ShirtSize'!$B$8:$C$12,2,FALSE)))</f>
        <v>8</v>
      </c>
      <c r="D25" s="74">
        <f>IF(EAP_Complexidade!D25="","",IF(EAP_Complexidade!D25="X",0,VLOOKUP(EAP_Complexidade!D25,'Cluster_T-ShirtSize'!$B$13:$C$17,2,FALSE)))</f>
        <v>8</v>
      </c>
      <c r="E25" s="74">
        <f>IF(EAP_Complexidade!E25="","",IF(EAP_Complexidade!E25="X",0,VLOOKUP(EAP_Complexidade!E25,'Cluster_T-ShirtSize'!$B$18:$C$22,2,FALSE)))</f>
        <v>8</v>
      </c>
      <c r="F25" s="75">
        <f>IF(EAP_Complexidade!F25="","",IF(EAP_Complexidade!F25="X",0,VLOOKUP(EAP_Complexidade!F25,'Cluster_T-ShirtSize'!$B$23:$C$27,2,FALSE)))</f>
        <v>8</v>
      </c>
      <c r="G25" s="76">
        <f t="shared" si="0"/>
        <v>40</v>
      </c>
    </row>
    <row r="26" spans="1:7" ht="15.75" customHeight="1" x14ac:dyDescent="0.2">
      <c r="A26" s="72" t="str">
        <f>IF(EAP_Complexidade!A26="","",EAP_Complexidade!A26)</f>
        <v>2.1.3 Integrar com sistema Unisantos</v>
      </c>
      <c r="B26" s="73">
        <f>IF(EAP_Complexidade!B26="","",IF(EAP_Complexidade!B26="X",0,VLOOKUP(EAP_Complexidade!B26,'Cluster_T-ShirtSize'!$B$3:$C$7,2,FALSE)))</f>
        <v>8</v>
      </c>
      <c r="C26" s="74">
        <f>IF(EAP_Complexidade!C26="","",IF(EAP_Complexidade!C26="X",0,VLOOKUP(EAP_Complexidade!C26,'Cluster_T-ShirtSize'!$B$8:$C$12,2,FALSE)))</f>
        <v>8</v>
      </c>
      <c r="D26" s="74">
        <f>IF(EAP_Complexidade!D26="","",IF(EAP_Complexidade!D26="X",0,VLOOKUP(EAP_Complexidade!D26,'Cluster_T-ShirtSize'!$B$13:$C$17,2,FALSE)))</f>
        <v>8</v>
      </c>
      <c r="E26" s="74">
        <f>IF(EAP_Complexidade!E26="","",IF(EAP_Complexidade!E26="X",0,VLOOKUP(EAP_Complexidade!E26,'Cluster_T-ShirtSize'!$B$18:$C$22,2,FALSE)))</f>
        <v>8</v>
      </c>
      <c r="F26" s="75">
        <f>IF(EAP_Complexidade!F26="","",IF(EAP_Complexidade!F26="X",0,VLOOKUP(EAP_Complexidade!F26,'Cluster_T-ShirtSize'!$B$23:$C$27,2,FALSE)))</f>
        <v>8</v>
      </c>
      <c r="G26" s="76">
        <f t="shared" si="0"/>
        <v>40</v>
      </c>
    </row>
    <row r="27" spans="1:7" ht="15.75" customHeight="1" x14ac:dyDescent="0.2">
      <c r="A27" s="72" t="str">
        <f>IF(EAP_Complexidade!A27="","",EAP_Complexidade!A27)</f>
        <v>2.2 Composer</v>
      </c>
      <c r="B27" s="73" t="str">
        <f>IF(EAP_Complexidade!B27="","",IF(EAP_Complexidade!B27="X",0,VLOOKUP(EAP_Complexidade!B27,'Cluster_T-ShirtSize'!$B$3:$C$7,2,FALSE)))</f>
        <v/>
      </c>
      <c r="C27" s="74" t="str">
        <f>IF(EAP_Complexidade!C27="","",IF(EAP_Complexidade!C27="X",0,VLOOKUP(EAP_Complexidade!C27,'Cluster_T-ShirtSize'!$B$8:$C$12,2,FALSE)))</f>
        <v/>
      </c>
      <c r="D27" s="74" t="str">
        <f>IF(EAP_Complexidade!D27="","",IF(EAP_Complexidade!D27="X",0,VLOOKUP(EAP_Complexidade!D27,'Cluster_T-ShirtSize'!$B$13:$C$17,2,FALSE)))</f>
        <v/>
      </c>
      <c r="E27" s="74" t="str">
        <f>IF(EAP_Complexidade!E27="","",IF(EAP_Complexidade!E27="X",0,VLOOKUP(EAP_Complexidade!E27,'Cluster_T-ShirtSize'!$B$18:$C$22,2,FALSE)))</f>
        <v/>
      </c>
      <c r="F27" s="75" t="str">
        <f>IF(EAP_Complexidade!F27="","",IF(EAP_Complexidade!F27="X",0,VLOOKUP(EAP_Complexidade!F27,'Cluster_T-ShirtSize'!$B$23:$C$27,2,FALSE)))</f>
        <v/>
      </c>
      <c r="G27" s="76">
        <f t="shared" si="0"/>
        <v>0</v>
      </c>
    </row>
    <row r="28" spans="1:7" ht="15.75" customHeight="1" x14ac:dyDescent="0.2">
      <c r="A28" s="72" t="str">
        <f>IF(EAP_Complexidade!A28="","",EAP_Complexidade!A28)</f>
        <v>2.2.1 Instalar e Configurar o gerenciador de pacotes</v>
      </c>
      <c r="B28" s="73">
        <f>IF(EAP_Complexidade!B28="","",IF(EAP_Complexidade!B28="X",0,VLOOKUP(EAP_Complexidade!B28,'Cluster_T-ShirtSize'!$B$3:$C$7,2,FALSE)))</f>
        <v>8</v>
      </c>
      <c r="C28" s="74">
        <f>IF(EAP_Complexidade!C28="","",IF(EAP_Complexidade!C28="X",0,VLOOKUP(EAP_Complexidade!C28,'Cluster_T-ShirtSize'!$B$8:$C$12,2,FALSE)))</f>
        <v>8</v>
      </c>
      <c r="D28" s="74">
        <f>IF(EAP_Complexidade!D28="","",IF(EAP_Complexidade!D28="X",0,VLOOKUP(EAP_Complexidade!D28,'Cluster_T-ShirtSize'!$B$13:$C$17,2,FALSE)))</f>
        <v>8</v>
      </c>
      <c r="E28" s="74">
        <f>IF(EAP_Complexidade!E28="","",IF(EAP_Complexidade!E28="X",0,VLOOKUP(EAP_Complexidade!E28,'Cluster_T-ShirtSize'!$B$18:$C$22,2,FALSE)))</f>
        <v>8</v>
      </c>
      <c r="F28" s="75">
        <f>IF(EAP_Complexidade!F28="","",IF(EAP_Complexidade!F28="X",0,VLOOKUP(EAP_Complexidade!F28,'Cluster_T-ShirtSize'!$B$23:$C$27,2,FALSE)))</f>
        <v>8</v>
      </c>
      <c r="G28" s="76">
        <f t="shared" si="0"/>
        <v>40</v>
      </c>
    </row>
    <row r="29" spans="1:7" ht="15.75" customHeight="1" x14ac:dyDescent="0.2">
      <c r="A29" s="72" t="str">
        <f>IF(EAP_Complexidade!A29="","",EAP_Complexidade!A29)</f>
        <v>2.3 Doctrine</v>
      </c>
      <c r="B29" s="73" t="str">
        <f>IF(EAP_Complexidade!B29="","",IF(EAP_Complexidade!B29="X",0,VLOOKUP(EAP_Complexidade!B29,'Cluster_T-ShirtSize'!$B$3:$C$7,2,FALSE)))</f>
        <v/>
      </c>
      <c r="C29" s="74" t="str">
        <f>IF(EAP_Complexidade!C29="","",IF(EAP_Complexidade!C29="X",0,VLOOKUP(EAP_Complexidade!C29,'Cluster_T-ShirtSize'!$B$8:$C$12,2,FALSE)))</f>
        <v/>
      </c>
      <c r="D29" s="74" t="str">
        <f>IF(EAP_Complexidade!D29="","",IF(EAP_Complexidade!D29="X",0,VLOOKUP(EAP_Complexidade!D29,'Cluster_T-ShirtSize'!$B$13:$C$17,2,FALSE)))</f>
        <v/>
      </c>
      <c r="E29" s="74" t="str">
        <f>IF(EAP_Complexidade!E29="","",IF(EAP_Complexidade!E29="X",0,VLOOKUP(EAP_Complexidade!E29,'Cluster_T-ShirtSize'!$B$18:$C$22,2,FALSE)))</f>
        <v/>
      </c>
      <c r="F29" s="75" t="str">
        <f>IF(EAP_Complexidade!F29="","",IF(EAP_Complexidade!F29="X",0,VLOOKUP(EAP_Complexidade!F29,'Cluster_T-ShirtSize'!$B$23:$C$27,2,FALSE)))</f>
        <v/>
      </c>
      <c r="G29" s="76">
        <f t="shared" si="0"/>
        <v>0</v>
      </c>
    </row>
    <row r="30" spans="1:7" ht="15.75" customHeight="1" x14ac:dyDescent="0.2">
      <c r="A30" s="72" t="str">
        <f>IF(EAP_Complexidade!A30="","",EAP_Complexidade!A30)</f>
        <v>2.3.1 Instalar e Configurar a ferramenta</v>
      </c>
      <c r="B30" s="73">
        <f>IF(EAP_Complexidade!B30="","",IF(EAP_Complexidade!B30="X",0,VLOOKUP(EAP_Complexidade!B30,'Cluster_T-ShirtSize'!$B$3:$C$7,2,FALSE)))</f>
        <v>8</v>
      </c>
      <c r="C30" s="74">
        <f>IF(EAP_Complexidade!C30="","",IF(EAP_Complexidade!C30="X",0,VLOOKUP(EAP_Complexidade!C30,'Cluster_T-ShirtSize'!$B$8:$C$12,2,FALSE)))</f>
        <v>8</v>
      </c>
      <c r="D30" s="74">
        <f>IF(EAP_Complexidade!D30="","",IF(EAP_Complexidade!D30="X",0,VLOOKUP(EAP_Complexidade!D30,'Cluster_T-ShirtSize'!$B$13:$C$17,2,FALSE)))</f>
        <v>8</v>
      </c>
      <c r="E30" s="74">
        <f>IF(EAP_Complexidade!E30="","",IF(EAP_Complexidade!E30="X",0,VLOOKUP(EAP_Complexidade!E30,'Cluster_T-ShirtSize'!$B$18:$C$22,2,FALSE)))</f>
        <v>8</v>
      </c>
      <c r="F30" s="75">
        <f>IF(EAP_Complexidade!F30="","",IF(EAP_Complexidade!F30="X",0,VLOOKUP(EAP_Complexidade!F30,'Cluster_T-ShirtSize'!$B$23:$C$27,2,FALSE)))</f>
        <v>8</v>
      </c>
      <c r="G30" s="76">
        <f t="shared" si="0"/>
        <v>40</v>
      </c>
    </row>
    <row r="31" spans="1:7" ht="15.75" customHeight="1" x14ac:dyDescent="0.2">
      <c r="A31" s="72" t="str">
        <f>IF(EAP_Complexidade!A31="","",EAP_Complexidade!A31)</f>
        <v>2.3.2 Desenvolver Entidades Relacionais</v>
      </c>
      <c r="B31" s="73">
        <f>IF(EAP_Complexidade!B31="","",IF(EAP_Complexidade!B31="X",0,VLOOKUP(EAP_Complexidade!B31,'Cluster_T-ShirtSize'!$B$3:$C$7,2,FALSE)))</f>
        <v>16</v>
      </c>
      <c r="C31" s="74">
        <f>IF(EAP_Complexidade!C31="","",IF(EAP_Complexidade!C31="X",0,VLOOKUP(EAP_Complexidade!C31,'Cluster_T-ShirtSize'!$B$8:$C$12,2,FALSE)))</f>
        <v>8</v>
      </c>
      <c r="D31" s="74">
        <f>IF(EAP_Complexidade!D31="","",IF(EAP_Complexidade!D31="X",0,VLOOKUP(EAP_Complexidade!D31,'Cluster_T-ShirtSize'!$B$13:$C$17,2,FALSE)))</f>
        <v>8</v>
      </c>
      <c r="E31" s="74">
        <f>IF(EAP_Complexidade!E31="","",IF(EAP_Complexidade!E31="X",0,VLOOKUP(EAP_Complexidade!E31,'Cluster_T-ShirtSize'!$B$18:$C$22,2,FALSE)))</f>
        <v>8</v>
      </c>
      <c r="F31" s="75">
        <f>IF(EAP_Complexidade!F31="","",IF(EAP_Complexidade!F31="X",0,VLOOKUP(EAP_Complexidade!F31,'Cluster_T-ShirtSize'!$B$23:$C$27,2,FALSE)))</f>
        <v>8</v>
      </c>
      <c r="G31" s="76">
        <f t="shared" si="0"/>
        <v>48</v>
      </c>
    </row>
    <row r="32" spans="1:7" ht="15.75" customHeight="1" x14ac:dyDescent="0.2">
      <c r="A32" s="72" t="str">
        <f>IF(EAP_Complexidade!A32="","",EAP_Complexidade!A32)</f>
        <v>2.4 React</v>
      </c>
      <c r="B32" s="73" t="str">
        <f>IF(EAP_Complexidade!B32="","",IF(EAP_Complexidade!B32="X",0,VLOOKUP(EAP_Complexidade!B32,'Cluster_T-ShirtSize'!$B$3:$C$7,2,FALSE)))</f>
        <v/>
      </c>
      <c r="C32" s="74" t="str">
        <f>IF(EAP_Complexidade!C32="","",IF(EAP_Complexidade!C32="X",0,VLOOKUP(EAP_Complexidade!C32,'Cluster_T-ShirtSize'!$B$8:$C$12,2,FALSE)))</f>
        <v/>
      </c>
      <c r="D32" s="74" t="str">
        <f>IF(EAP_Complexidade!D32="","",IF(EAP_Complexidade!D32="X",0,VLOOKUP(EAP_Complexidade!D32,'Cluster_T-ShirtSize'!$B$13:$C$17,2,FALSE)))</f>
        <v/>
      </c>
      <c r="E32" s="74" t="str">
        <f>IF(EAP_Complexidade!E32="","",IF(EAP_Complexidade!E32="X",0,VLOOKUP(EAP_Complexidade!E32,'Cluster_T-ShirtSize'!$B$18:$C$22,2,FALSE)))</f>
        <v/>
      </c>
      <c r="F32" s="75" t="str">
        <f>IF(EAP_Complexidade!F32="","",IF(EAP_Complexidade!F32="X",0,VLOOKUP(EAP_Complexidade!F32,'Cluster_T-ShirtSize'!$B$23:$C$27,2,FALSE)))</f>
        <v/>
      </c>
      <c r="G32" s="76">
        <f t="shared" si="0"/>
        <v>0</v>
      </c>
    </row>
    <row r="33" spans="1:7" ht="15.75" customHeight="1" x14ac:dyDescent="0.2">
      <c r="A33" s="72" t="str">
        <f>IF(EAP_Complexidade!A33="","",EAP_Complexidade!A33)</f>
        <v>2.4.1Instalar o node (versão LTS mais recente)</v>
      </c>
      <c r="B33" s="73">
        <f>IF(EAP_Complexidade!B33="","",IF(EAP_Complexidade!B33="X",0,VLOOKUP(EAP_Complexidade!B33,'Cluster_T-ShirtSize'!$B$3:$C$7,2,FALSE)))</f>
        <v>8</v>
      </c>
      <c r="C33" s="74">
        <f>IF(EAP_Complexidade!C33="","",IF(EAP_Complexidade!C33="X",0,VLOOKUP(EAP_Complexidade!C33,'Cluster_T-ShirtSize'!$B$8:$C$12,2,FALSE)))</f>
        <v>8</v>
      </c>
      <c r="D33" s="74">
        <f>IF(EAP_Complexidade!D33="","",IF(EAP_Complexidade!D33="X",0,VLOOKUP(EAP_Complexidade!D33,'Cluster_T-ShirtSize'!$B$13:$C$17,2,FALSE)))</f>
        <v>8</v>
      </c>
      <c r="E33" s="74">
        <f>IF(EAP_Complexidade!E33="","",IF(EAP_Complexidade!E33="X",0,VLOOKUP(EAP_Complexidade!E33,'Cluster_T-ShirtSize'!$B$18:$C$22,2,FALSE)))</f>
        <v>8</v>
      </c>
      <c r="F33" s="75">
        <f>IF(EAP_Complexidade!F33="","",IF(EAP_Complexidade!F33="X",0,VLOOKUP(EAP_Complexidade!F33,'Cluster_T-ShirtSize'!$B$23:$C$27,2,FALSE)))</f>
        <v>8</v>
      </c>
      <c r="G33" s="76">
        <f t="shared" si="0"/>
        <v>40</v>
      </c>
    </row>
    <row r="34" spans="1:7" ht="15.75" customHeight="1" x14ac:dyDescent="0.2">
      <c r="A34" s="72" t="str">
        <f>IF(EAP_Complexidade!A34="","",EAP_Complexidade!A34)</f>
        <v>2.4.2 Instalar o NPM (versão LTS mais recente)</v>
      </c>
      <c r="B34" s="73">
        <f>IF(EAP_Complexidade!B34="","",IF(EAP_Complexidade!B34="X",0,VLOOKUP(EAP_Complexidade!B34,'Cluster_T-ShirtSize'!$B$3:$C$7,2,FALSE)))</f>
        <v>8</v>
      </c>
      <c r="C34" s="74">
        <f>IF(EAP_Complexidade!C34="","",IF(EAP_Complexidade!C34="X",0,VLOOKUP(EAP_Complexidade!C34,'Cluster_T-ShirtSize'!$B$8:$C$12,2,FALSE)))</f>
        <v>8</v>
      </c>
      <c r="D34" s="74">
        <f>IF(EAP_Complexidade!D34="","",IF(EAP_Complexidade!D34="X",0,VLOOKUP(EAP_Complexidade!D34,'Cluster_T-ShirtSize'!$B$13:$C$17,2,FALSE)))</f>
        <v>8</v>
      </c>
      <c r="E34" s="74">
        <f>IF(EAP_Complexidade!E34="","",IF(EAP_Complexidade!E34="X",0,VLOOKUP(EAP_Complexidade!E34,'Cluster_T-ShirtSize'!$B$18:$C$22,2,FALSE)))</f>
        <v>8</v>
      </c>
      <c r="F34" s="75">
        <f>IF(EAP_Complexidade!F34="","",IF(EAP_Complexidade!F34="X",0,VLOOKUP(EAP_Complexidade!F34,'Cluster_T-ShirtSize'!$B$23:$C$27,2,FALSE)))</f>
        <v>8</v>
      </c>
      <c r="G34" s="76">
        <f t="shared" si="0"/>
        <v>40</v>
      </c>
    </row>
    <row r="35" spans="1:7" ht="15.75" customHeight="1" x14ac:dyDescent="0.2">
      <c r="A35" s="72" t="str">
        <f>IF(EAP_Complexidade!A35="","",EAP_Complexidade!A35)</f>
        <v>2.4.3 Instalar o React (versão LTS mais recente)</v>
      </c>
      <c r="B35" s="73">
        <f>IF(EAP_Complexidade!B35="","",IF(EAP_Complexidade!B35="X",0,VLOOKUP(EAP_Complexidade!B35,'Cluster_T-ShirtSize'!$B$3:$C$7,2,FALSE)))</f>
        <v>8</v>
      </c>
      <c r="C35" s="74">
        <f>IF(EAP_Complexidade!C35="","",IF(EAP_Complexidade!C35="X",0,VLOOKUP(EAP_Complexidade!C35,'Cluster_T-ShirtSize'!$B$8:$C$12,2,FALSE)))</f>
        <v>8</v>
      </c>
      <c r="D35" s="74">
        <f>IF(EAP_Complexidade!D35="","",IF(EAP_Complexidade!D35="X",0,VLOOKUP(EAP_Complexidade!D35,'Cluster_T-ShirtSize'!$B$13:$C$17,2,FALSE)))</f>
        <v>8</v>
      </c>
      <c r="E35" s="74">
        <f>IF(EAP_Complexidade!E35="","",IF(EAP_Complexidade!E35="X",0,VLOOKUP(EAP_Complexidade!E35,'Cluster_T-ShirtSize'!$B$18:$C$22,2,FALSE)))</f>
        <v>8</v>
      </c>
      <c r="F35" s="75">
        <f>IF(EAP_Complexidade!F35="","",IF(EAP_Complexidade!F35="X",0,VLOOKUP(EAP_Complexidade!F35,'Cluster_T-ShirtSize'!$B$23:$C$27,2,FALSE)))</f>
        <v>8</v>
      </c>
      <c r="G35" s="76">
        <f t="shared" si="0"/>
        <v>40</v>
      </c>
    </row>
    <row r="36" spans="1:7" ht="15.75" customHeight="1" x14ac:dyDescent="0.2">
      <c r="A36" s="72" t="str">
        <f>IF(EAP_Complexidade!A36="","",EAP_Complexidade!A36)</f>
        <v>2.4.3.1 Criar Projeto e Instalar pacotes de desenvolvimento</v>
      </c>
      <c r="B36" s="73">
        <f>IF(EAP_Complexidade!B36="","",IF(EAP_Complexidade!B36="X",0,VLOOKUP(EAP_Complexidade!B36,'Cluster_T-ShirtSize'!$B$3:$C$7,2,FALSE)))</f>
        <v>8</v>
      </c>
      <c r="C36" s="74">
        <f>IF(EAP_Complexidade!C36="","",IF(EAP_Complexidade!C36="X",0,VLOOKUP(EAP_Complexidade!C36,'Cluster_T-ShirtSize'!$B$8:$C$12,2,FALSE)))</f>
        <v>8</v>
      </c>
      <c r="D36" s="74">
        <f>IF(EAP_Complexidade!D36="","",IF(EAP_Complexidade!D36="X",0,VLOOKUP(EAP_Complexidade!D36,'Cluster_T-ShirtSize'!$B$13:$C$17,2,FALSE)))</f>
        <v>8</v>
      </c>
      <c r="E36" s="74">
        <f>IF(EAP_Complexidade!E36="","",IF(EAP_Complexidade!E36="X",0,VLOOKUP(EAP_Complexidade!E36,'Cluster_T-ShirtSize'!$B$18:$C$22,2,FALSE)))</f>
        <v>8</v>
      </c>
      <c r="F36" s="75">
        <f>IF(EAP_Complexidade!F36="","",IF(EAP_Complexidade!F36="X",0,VLOOKUP(EAP_Complexidade!F36,'Cluster_T-ShirtSize'!$B$23:$C$27,2,FALSE)))</f>
        <v>8</v>
      </c>
      <c r="G36" s="76">
        <f t="shared" si="0"/>
        <v>40</v>
      </c>
    </row>
    <row r="37" spans="1:7" ht="15.75" customHeight="1" x14ac:dyDescent="0.2">
      <c r="A37" s="72" t="str">
        <f>IF(EAP_Complexidade!A37="","",EAP_Complexidade!A37)</f>
        <v>2.5 Symfony</v>
      </c>
      <c r="B37" s="73" t="str">
        <f>IF(EAP_Complexidade!B37="","",IF(EAP_Complexidade!B37="X",0,VLOOKUP(EAP_Complexidade!B37,'Cluster_T-ShirtSize'!$B$3:$C$7,2,FALSE)))</f>
        <v/>
      </c>
      <c r="C37" s="74" t="str">
        <f>IF(EAP_Complexidade!C37="","",IF(EAP_Complexidade!C37="X",0,VLOOKUP(EAP_Complexidade!C37,'Cluster_T-ShirtSize'!$B$8:$C$12,2,FALSE)))</f>
        <v/>
      </c>
      <c r="D37" s="74" t="str">
        <f>IF(EAP_Complexidade!D37="","",IF(EAP_Complexidade!D37="X",0,VLOOKUP(EAP_Complexidade!D37,'Cluster_T-ShirtSize'!$B$13:$C$17,2,FALSE)))</f>
        <v/>
      </c>
      <c r="E37" s="74" t="str">
        <f>IF(EAP_Complexidade!E37="","",IF(EAP_Complexidade!E37="X",0,VLOOKUP(EAP_Complexidade!E37,'Cluster_T-ShirtSize'!$B$18:$C$22,2,FALSE)))</f>
        <v/>
      </c>
      <c r="F37" s="75" t="str">
        <f>IF(EAP_Complexidade!F37="","",IF(EAP_Complexidade!F37="X",0,VLOOKUP(EAP_Complexidade!F37,'Cluster_T-ShirtSize'!$B$23:$C$27,2,FALSE)))</f>
        <v/>
      </c>
      <c r="G37" s="76">
        <f t="shared" si="0"/>
        <v>0</v>
      </c>
    </row>
    <row r="38" spans="1:7" ht="15.75" customHeight="1" x14ac:dyDescent="0.2">
      <c r="A38" s="72" t="str">
        <f>IF(EAP_Complexidade!A38="","",EAP_Complexidade!A38)</f>
        <v>2.5.1 Instalar e Configurar a ferramenta</v>
      </c>
      <c r="B38" s="73">
        <f>IF(EAP_Complexidade!B38="","",IF(EAP_Complexidade!B38="X",0,VLOOKUP(EAP_Complexidade!B38,'Cluster_T-ShirtSize'!$B$3:$C$7,2,FALSE)))</f>
        <v>8</v>
      </c>
      <c r="C38" s="74">
        <f>IF(EAP_Complexidade!C38="","",IF(EAP_Complexidade!C38="X",0,VLOOKUP(EAP_Complexidade!C38,'Cluster_T-ShirtSize'!$B$8:$C$12,2,FALSE)))</f>
        <v>8</v>
      </c>
      <c r="D38" s="74">
        <f>IF(EAP_Complexidade!D38="","",IF(EAP_Complexidade!D38="X",0,VLOOKUP(EAP_Complexidade!D38,'Cluster_T-ShirtSize'!$B$13:$C$17,2,FALSE)))</f>
        <v>8</v>
      </c>
      <c r="E38" s="74">
        <f>IF(EAP_Complexidade!E38="","",IF(EAP_Complexidade!E38="X",0,VLOOKUP(EAP_Complexidade!E38,'Cluster_T-ShirtSize'!$B$18:$C$22,2,FALSE)))</f>
        <v>8</v>
      </c>
      <c r="F38" s="75">
        <f>IF(EAP_Complexidade!F38="","",IF(EAP_Complexidade!F38="X",0,VLOOKUP(EAP_Complexidade!F38,'Cluster_T-ShirtSize'!$B$23:$C$27,2,FALSE)))</f>
        <v>8</v>
      </c>
      <c r="G38" s="76">
        <f t="shared" si="0"/>
        <v>40</v>
      </c>
    </row>
    <row r="39" spans="1:7" ht="15.75" customHeight="1" x14ac:dyDescent="0.2">
      <c r="A39" s="72" t="str">
        <f>IF(EAP_Complexidade!A39="","",EAP_Complexidade!A39)</f>
        <v>2.6 PHPUnit</v>
      </c>
      <c r="B39" s="73" t="str">
        <f>IF(EAP_Complexidade!B39="","",IF(EAP_Complexidade!B39="X",0,VLOOKUP(EAP_Complexidade!B39,'Cluster_T-ShirtSize'!$B$3:$C$7,2,FALSE)))</f>
        <v/>
      </c>
      <c r="C39" s="74" t="str">
        <f>IF(EAP_Complexidade!C39="","",IF(EAP_Complexidade!C39="X",0,VLOOKUP(EAP_Complexidade!C39,'Cluster_T-ShirtSize'!$B$8:$C$12,2,FALSE)))</f>
        <v/>
      </c>
      <c r="D39" s="74" t="str">
        <f>IF(EAP_Complexidade!D39="","",IF(EAP_Complexidade!D39="X",0,VLOOKUP(EAP_Complexidade!D39,'Cluster_T-ShirtSize'!$B$13:$C$17,2,FALSE)))</f>
        <v/>
      </c>
      <c r="E39" s="74" t="str">
        <f>IF(EAP_Complexidade!E39="","",IF(EAP_Complexidade!E39="X",0,VLOOKUP(EAP_Complexidade!E39,'Cluster_T-ShirtSize'!$B$18:$C$22,2,FALSE)))</f>
        <v/>
      </c>
      <c r="F39" s="75" t="str">
        <f>IF(EAP_Complexidade!F39="","",IF(EAP_Complexidade!F39="X",0,VLOOKUP(EAP_Complexidade!F39,'Cluster_T-ShirtSize'!$B$23:$C$27,2,FALSE)))</f>
        <v/>
      </c>
      <c r="G39" s="76">
        <f t="shared" si="0"/>
        <v>0</v>
      </c>
    </row>
    <row r="40" spans="1:7" ht="15.75" customHeight="1" x14ac:dyDescent="0.2">
      <c r="A40" s="72" t="str">
        <f>IF(EAP_Complexidade!A40="","",EAP_Complexidade!A40)</f>
        <v>2.6.1 Instalar e Configurar a ferramenta</v>
      </c>
      <c r="B40" s="73">
        <f>IF(EAP_Complexidade!B40="","",IF(EAP_Complexidade!B40="X",0,VLOOKUP(EAP_Complexidade!B40,'Cluster_T-ShirtSize'!$B$3:$C$7,2,FALSE)))</f>
        <v>8</v>
      </c>
      <c r="C40" s="74">
        <f>IF(EAP_Complexidade!C40="","",IF(EAP_Complexidade!C40="X",0,VLOOKUP(EAP_Complexidade!C40,'Cluster_T-ShirtSize'!$B$8:$C$12,2,FALSE)))</f>
        <v>8</v>
      </c>
      <c r="D40" s="74">
        <f>IF(EAP_Complexidade!D40="","",IF(EAP_Complexidade!D40="X",0,VLOOKUP(EAP_Complexidade!D40,'Cluster_T-ShirtSize'!$B$13:$C$17,2,FALSE)))</f>
        <v>8</v>
      </c>
      <c r="E40" s="74">
        <f>IF(EAP_Complexidade!E40="","",IF(EAP_Complexidade!E40="X",0,VLOOKUP(EAP_Complexidade!E40,'Cluster_T-ShirtSize'!$B$18:$C$22,2,FALSE)))</f>
        <v>8</v>
      </c>
      <c r="F40" s="75">
        <f>IF(EAP_Complexidade!F40="","",IF(EAP_Complexidade!F40="X",0,VLOOKUP(EAP_Complexidade!F40,'Cluster_T-ShirtSize'!$B$23:$C$27,2,FALSE)))</f>
        <v>8</v>
      </c>
      <c r="G40" s="76">
        <f t="shared" si="0"/>
        <v>40</v>
      </c>
    </row>
    <row r="41" spans="1:7" ht="15.75" customHeight="1" x14ac:dyDescent="0.2">
      <c r="A41" s="72" t="str">
        <f>IF(EAP_Complexidade!A41="","",EAP_Complexidade!A41)</f>
        <v>2.7 Selenium</v>
      </c>
      <c r="B41" s="73" t="str">
        <f>IF(EAP_Complexidade!B41="","",IF(EAP_Complexidade!B41="X",0,VLOOKUP(EAP_Complexidade!B41,'Cluster_T-ShirtSize'!$B$3:$C$7,2,FALSE)))</f>
        <v/>
      </c>
      <c r="C41" s="74" t="str">
        <f>IF(EAP_Complexidade!C41="","",IF(EAP_Complexidade!C41="X",0,VLOOKUP(EAP_Complexidade!C41,'Cluster_T-ShirtSize'!$B$8:$C$12,2,FALSE)))</f>
        <v/>
      </c>
      <c r="D41" s="74" t="str">
        <f>IF(EAP_Complexidade!D41="","",IF(EAP_Complexidade!D41="X",0,VLOOKUP(EAP_Complexidade!D41,'Cluster_T-ShirtSize'!$B$13:$C$17,2,FALSE)))</f>
        <v/>
      </c>
      <c r="E41" s="74" t="str">
        <f>IF(EAP_Complexidade!E41="","",IF(EAP_Complexidade!E41="X",0,VLOOKUP(EAP_Complexidade!E41,'Cluster_T-ShirtSize'!$B$18:$C$22,2,FALSE)))</f>
        <v/>
      </c>
      <c r="F41" s="75" t="str">
        <f>IF(EAP_Complexidade!F41="","",IF(EAP_Complexidade!F41="X",0,VLOOKUP(EAP_Complexidade!F41,'Cluster_T-ShirtSize'!$B$23:$C$27,2,FALSE)))</f>
        <v/>
      </c>
      <c r="G41" s="76">
        <f t="shared" si="0"/>
        <v>0</v>
      </c>
    </row>
    <row r="42" spans="1:7" ht="15.75" customHeight="1" x14ac:dyDescent="0.2">
      <c r="A42" s="72" t="str">
        <f>IF(EAP_Complexidade!A42="","",EAP_Complexidade!A42)</f>
        <v>2.7.1 Instalar e Configurar a ferramenta</v>
      </c>
      <c r="B42" s="73">
        <f>IF(EAP_Complexidade!B42="","",IF(EAP_Complexidade!B42="X",0,VLOOKUP(EAP_Complexidade!B42,'Cluster_T-ShirtSize'!$B$3:$C$7,2,FALSE)))</f>
        <v>8</v>
      </c>
      <c r="C42" s="74">
        <f>IF(EAP_Complexidade!C42="","",IF(EAP_Complexidade!C42="X",0,VLOOKUP(EAP_Complexidade!C42,'Cluster_T-ShirtSize'!$B$8:$C$12,2,FALSE)))</f>
        <v>8</v>
      </c>
      <c r="D42" s="74">
        <f>IF(EAP_Complexidade!D42="","",IF(EAP_Complexidade!D42="X",0,VLOOKUP(EAP_Complexidade!D42,'Cluster_T-ShirtSize'!$B$13:$C$17,2,FALSE)))</f>
        <v>8</v>
      </c>
      <c r="E42" s="74">
        <f>IF(EAP_Complexidade!E42="","",IF(EAP_Complexidade!E42="X",0,VLOOKUP(EAP_Complexidade!E42,'Cluster_T-ShirtSize'!$B$18:$C$22,2,FALSE)))</f>
        <v>8</v>
      </c>
      <c r="F42" s="75">
        <f>IF(EAP_Complexidade!F42="","",IF(EAP_Complexidade!F42="X",0,VLOOKUP(EAP_Complexidade!F42,'Cluster_T-ShirtSize'!$B$23:$C$27,2,FALSE)))</f>
        <v>8</v>
      </c>
      <c r="G42" s="76">
        <f t="shared" si="0"/>
        <v>40</v>
      </c>
    </row>
    <row r="43" spans="1:7" ht="15.75" customHeight="1" x14ac:dyDescent="0.2">
      <c r="A43" s="72" t="str">
        <f>IF(EAP_Complexidade!A43="","",EAP_Complexidade!A43)</f>
        <v>2.8 PostgresSQL</v>
      </c>
      <c r="B43" s="73" t="str">
        <f>IF(EAP_Complexidade!B43="","",IF(EAP_Complexidade!B43="X",0,VLOOKUP(EAP_Complexidade!B43,'Cluster_T-ShirtSize'!$B$3:$C$7,2,FALSE)))</f>
        <v/>
      </c>
      <c r="C43" s="74" t="str">
        <f>IF(EAP_Complexidade!C43="","",IF(EAP_Complexidade!C43="X",0,VLOOKUP(EAP_Complexidade!C43,'Cluster_T-ShirtSize'!$B$8:$C$12,2,FALSE)))</f>
        <v/>
      </c>
      <c r="D43" s="74" t="str">
        <f>IF(EAP_Complexidade!D43="","",IF(EAP_Complexidade!D43="X",0,VLOOKUP(EAP_Complexidade!D43,'Cluster_T-ShirtSize'!$B$13:$C$17,2,FALSE)))</f>
        <v/>
      </c>
      <c r="E43" s="74" t="str">
        <f>IF(EAP_Complexidade!E43="","",IF(EAP_Complexidade!E43="X",0,VLOOKUP(EAP_Complexidade!E43,'Cluster_T-ShirtSize'!$B$18:$C$22,2,FALSE)))</f>
        <v/>
      </c>
      <c r="F43" s="75" t="str">
        <f>IF(EAP_Complexidade!F43="","",IF(EAP_Complexidade!F43="X",0,VLOOKUP(EAP_Complexidade!F43,'Cluster_T-ShirtSize'!$B$23:$C$27,2,FALSE)))</f>
        <v/>
      </c>
      <c r="G43" s="76">
        <f t="shared" si="0"/>
        <v>0</v>
      </c>
    </row>
    <row r="44" spans="1:7" ht="15.75" customHeight="1" x14ac:dyDescent="0.2">
      <c r="A44" s="72" t="str">
        <f>IF(EAP_Complexidade!A44="","",EAP_Complexidade!A44)</f>
        <v>2.8.1 Instalar e Configurar a ferramenta</v>
      </c>
      <c r="B44" s="73">
        <f>IF(EAP_Complexidade!B44="","",IF(EAP_Complexidade!B44="X",0,VLOOKUP(EAP_Complexidade!B44,'Cluster_T-ShirtSize'!$B$3:$C$7,2,FALSE)))</f>
        <v>8</v>
      </c>
      <c r="C44" s="74">
        <f>IF(EAP_Complexidade!C44="","",IF(EAP_Complexidade!C44="X",0,VLOOKUP(EAP_Complexidade!C44,'Cluster_T-ShirtSize'!$B$8:$C$12,2,FALSE)))</f>
        <v>8</v>
      </c>
      <c r="D44" s="74">
        <f>IF(EAP_Complexidade!D44="","",IF(EAP_Complexidade!D44="X",0,VLOOKUP(EAP_Complexidade!D44,'Cluster_T-ShirtSize'!$B$13:$C$17,2,FALSE)))</f>
        <v>8</v>
      </c>
      <c r="E44" s="74">
        <f>IF(EAP_Complexidade!E44="","",IF(EAP_Complexidade!E44="X",0,VLOOKUP(EAP_Complexidade!E44,'Cluster_T-ShirtSize'!$B$18:$C$22,2,FALSE)))</f>
        <v>8</v>
      </c>
      <c r="F44" s="75">
        <f>IF(EAP_Complexidade!F44="","",IF(EAP_Complexidade!F44="X",0,VLOOKUP(EAP_Complexidade!F44,'Cluster_T-ShirtSize'!$B$23:$C$27,2,FALSE)))</f>
        <v>8</v>
      </c>
      <c r="G44" s="76">
        <f t="shared" si="0"/>
        <v>40</v>
      </c>
    </row>
    <row r="45" spans="1:7" ht="15.75" customHeight="1" x14ac:dyDescent="0.2">
      <c r="A45" s="139" t="str">
        <f>IF(EAP_Complexidade!A45="","",EAP_Complexidade!A45)</f>
        <v>3.0 ARQUITETURA</v>
      </c>
      <c r="B45" s="73" t="str">
        <f>IF(EAP_Complexidade!B45="","",IF(EAP_Complexidade!B45="X",0,VLOOKUP(EAP_Complexidade!B45,'Cluster_T-ShirtSize'!$B$3:$C$7,2,FALSE)))</f>
        <v/>
      </c>
      <c r="C45" s="74" t="str">
        <f>IF(EAP_Complexidade!C45="","",IF(EAP_Complexidade!C45="X",0,VLOOKUP(EAP_Complexidade!C45,'Cluster_T-ShirtSize'!$B$8:$C$12,2,FALSE)))</f>
        <v/>
      </c>
      <c r="D45" s="74" t="str">
        <f>IF(EAP_Complexidade!D45="","",IF(EAP_Complexidade!D45="X",0,VLOOKUP(EAP_Complexidade!D45,'Cluster_T-ShirtSize'!$B$13:$C$17,2,FALSE)))</f>
        <v/>
      </c>
      <c r="E45" s="74" t="str">
        <f>IF(EAP_Complexidade!E45="","",IF(EAP_Complexidade!E45="X",0,VLOOKUP(EAP_Complexidade!E45,'Cluster_T-ShirtSize'!$B$18:$C$22,2,FALSE)))</f>
        <v/>
      </c>
      <c r="F45" s="75" t="str">
        <f>IF(EAP_Complexidade!F45="","",IF(EAP_Complexidade!F45="X",0,VLOOKUP(EAP_Complexidade!F45,'Cluster_T-ShirtSize'!$B$23:$C$27,2,FALSE)))</f>
        <v/>
      </c>
      <c r="G45" s="76">
        <f t="shared" si="0"/>
        <v>0</v>
      </c>
    </row>
    <row r="46" spans="1:7" ht="15.75" customHeight="1" x14ac:dyDescent="0.2">
      <c r="A46" s="140" t="s">
        <v>187</v>
      </c>
      <c r="B46" s="73"/>
      <c r="C46" s="74"/>
      <c r="D46" s="74"/>
      <c r="E46" s="74"/>
      <c r="F46" s="75"/>
      <c r="G46" s="76"/>
    </row>
    <row r="47" spans="1:7" ht="15.75" customHeight="1" x14ac:dyDescent="0.2">
      <c r="A47" s="72" t="str">
        <f>IF(EAP_Complexidade!A47="","",EAP_Complexidade!A47)</f>
        <v>3.1.1 Desenvolver camada Model</v>
      </c>
      <c r="B47" s="73">
        <f>IF(EAP_Complexidade!B47="","",IF(EAP_Complexidade!B47="X",0,VLOOKUP(EAP_Complexidade!B47,'Cluster_T-ShirtSize'!$B$3:$C$7,2,FALSE)))</f>
        <v>16</v>
      </c>
      <c r="C47" s="74">
        <f>IF(EAP_Complexidade!C47="","",IF(EAP_Complexidade!C47="X",0,VLOOKUP(EAP_Complexidade!C47,'Cluster_T-ShirtSize'!$B$8:$C$12,2,FALSE)))</f>
        <v>16</v>
      </c>
      <c r="D47" s="74">
        <f>IF(EAP_Complexidade!D47="","",IF(EAP_Complexidade!D47="X",0,VLOOKUP(EAP_Complexidade!D47,'Cluster_T-ShirtSize'!$B$13:$C$17,2,FALSE)))</f>
        <v>8</v>
      </c>
      <c r="E47" s="74">
        <f>IF(EAP_Complexidade!E47="","",IF(EAP_Complexidade!E47="X",0,VLOOKUP(EAP_Complexidade!E47,'Cluster_T-ShirtSize'!$B$18:$C$22,2,FALSE)))</f>
        <v>8</v>
      </c>
      <c r="F47" s="75">
        <f>IF(EAP_Complexidade!F47="","",IF(EAP_Complexidade!F47="X",0,VLOOKUP(EAP_Complexidade!F47,'Cluster_T-ShirtSize'!$B$23:$C$27,2,FALSE)))</f>
        <v>8</v>
      </c>
      <c r="G47" s="76">
        <f t="shared" si="0"/>
        <v>56</v>
      </c>
    </row>
    <row r="48" spans="1:7" ht="15.75" customHeight="1" x14ac:dyDescent="0.2">
      <c r="A48" s="72" t="str">
        <f>IF(EAP_Complexidade!A48="","",EAP_Complexidade!A48)</f>
        <v>3.1.2 Desenvolver camada View</v>
      </c>
      <c r="B48" s="73">
        <f>IF(EAP_Complexidade!B48="","",IF(EAP_Complexidade!B48="X",0,VLOOKUP(EAP_Complexidade!B48,'Cluster_T-ShirtSize'!$B$3:$C$7,2,FALSE)))</f>
        <v>16</v>
      </c>
      <c r="C48" s="74">
        <f>IF(EAP_Complexidade!C48="","",IF(EAP_Complexidade!C48="X",0,VLOOKUP(EAP_Complexidade!C48,'Cluster_T-ShirtSize'!$B$8:$C$12,2,FALSE)))</f>
        <v>16</v>
      </c>
      <c r="D48" s="74">
        <f>IF(EAP_Complexidade!D48="","",IF(EAP_Complexidade!D48="X",0,VLOOKUP(EAP_Complexidade!D48,'Cluster_T-ShirtSize'!$B$13:$C$17,2,FALSE)))</f>
        <v>8</v>
      </c>
      <c r="E48" s="74">
        <f>IF(EAP_Complexidade!E48="","",IF(EAP_Complexidade!E48="X",0,VLOOKUP(EAP_Complexidade!E48,'Cluster_T-ShirtSize'!$B$18:$C$22,2,FALSE)))</f>
        <v>8</v>
      </c>
      <c r="F48" s="75">
        <f>IF(EAP_Complexidade!F48="","",IF(EAP_Complexidade!F48="X",0,VLOOKUP(EAP_Complexidade!F48,'Cluster_T-ShirtSize'!$B$23:$C$27,2,FALSE)))</f>
        <v>8</v>
      </c>
      <c r="G48" s="76">
        <f t="shared" si="0"/>
        <v>56</v>
      </c>
    </row>
    <row r="49" spans="1:7" ht="15.75" customHeight="1" x14ac:dyDescent="0.2">
      <c r="A49" s="72" t="str">
        <f>IF(EAP_Complexidade!A49="","",EAP_Complexidade!A49)</f>
        <v>3.1.3 Desenvolver camada Controller</v>
      </c>
      <c r="B49" s="73">
        <f>IF(EAP_Complexidade!B49="","",IF(EAP_Complexidade!B49="X",0,VLOOKUP(EAP_Complexidade!B49,'Cluster_T-ShirtSize'!$B$3:$C$7,2,FALSE)))</f>
        <v>16</v>
      </c>
      <c r="C49" s="74">
        <f>IF(EAP_Complexidade!C49="","",IF(EAP_Complexidade!C49="X",0,VLOOKUP(EAP_Complexidade!C49,'Cluster_T-ShirtSize'!$B$8:$C$12,2,FALSE)))</f>
        <v>16</v>
      </c>
      <c r="D49" s="74">
        <f>IF(EAP_Complexidade!D49="","",IF(EAP_Complexidade!D49="X",0,VLOOKUP(EAP_Complexidade!D49,'Cluster_T-ShirtSize'!$B$13:$C$17,2,FALSE)))</f>
        <v>8</v>
      </c>
      <c r="E49" s="74">
        <f>IF(EAP_Complexidade!E49="","",IF(EAP_Complexidade!E49="X",0,VLOOKUP(EAP_Complexidade!E49,'Cluster_T-ShirtSize'!$B$18:$C$22,2,FALSE)))</f>
        <v>8</v>
      </c>
      <c r="F49" s="75">
        <f>IF(EAP_Complexidade!F49="","",IF(EAP_Complexidade!F49="X",0,VLOOKUP(EAP_Complexidade!F49,'Cluster_T-ShirtSize'!$B$23:$C$27,2,FALSE)))</f>
        <v>8</v>
      </c>
      <c r="G49" s="76">
        <f t="shared" si="0"/>
        <v>56</v>
      </c>
    </row>
    <row r="50" spans="1:7" ht="15.75" customHeight="1" x14ac:dyDescent="0.2">
      <c r="A50" s="72" t="str">
        <f>IF(EAP_Complexidade!A50="","",EAP_Complexidade!A50)</f>
        <v>4.0 ESTRUTURA FÍSICA</v>
      </c>
      <c r="B50" s="73" t="str">
        <f>IF(EAP_Complexidade!B50="","",IF(EAP_Complexidade!B50="X",0,VLOOKUP(EAP_Complexidade!B50,'Cluster_T-ShirtSize'!$B$3:$C$7,2,FALSE)))</f>
        <v/>
      </c>
      <c r="C50" s="74" t="str">
        <f>IF(EAP_Complexidade!C50="","",IF(EAP_Complexidade!C50="X",0,VLOOKUP(EAP_Complexidade!C50,'Cluster_T-ShirtSize'!$B$8:$C$12,2,FALSE)))</f>
        <v/>
      </c>
      <c r="D50" s="74" t="str">
        <f>IF(EAP_Complexidade!D50="","",IF(EAP_Complexidade!D50="X",0,VLOOKUP(EAP_Complexidade!D50,'Cluster_T-ShirtSize'!$B$13:$C$17,2,FALSE)))</f>
        <v/>
      </c>
      <c r="E50" s="74" t="str">
        <f>IF(EAP_Complexidade!E50="","",IF(EAP_Complexidade!E50="X",0,VLOOKUP(EAP_Complexidade!E50,'Cluster_T-ShirtSize'!$B$18:$C$22,2,FALSE)))</f>
        <v/>
      </c>
      <c r="F50" s="75" t="str">
        <f>IF(EAP_Complexidade!F50="","",IF(EAP_Complexidade!F50="X",0,VLOOKUP(EAP_Complexidade!F50,'Cluster_T-ShirtSize'!$B$23:$C$27,2,FALSE)))</f>
        <v/>
      </c>
      <c r="G50" s="76">
        <f t="shared" si="0"/>
        <v>0</v>
      </c>
    </row>
    <row r="51" spans="1:7" ht="15.75" customHeight="1" x14ac:dyDescent="0.2">
      <c r="A51" s="72" t="str">
        <f>IF(EAP_Complexidade!A51="","",EAP_Complexidade!A51)</f>
        <v>4.1 Verificar disponibilidade do Servidor</v>
      </c>
      <c r="B51" s="73" t="str">
        <f>IF(EAP_Complexidade!B51="","",IF(EAP_Complexidade!B51="X",0,VLOOKUP(EAP_Complexidade!B51,'Cluster_T-ShirtSize'!$B$3:$C$7,2,FALSE)))</f>
        <v/>
      </c>
      <c r="C51" s="74" t="str">
        <f>IF(EAP_Complexidade!C51="","",IF(EAP_Complexidade!C51="X",0,VLOOKUP(EAP_Complexidade!C51,'Cluster_T-ShirtSize'!$B$8:$C$12,2,FALSE)))</f>
        <v/>
      </c>
      <c r="D51" s="74" t="str">
        <f>IF(EAP_Complexidade!D51="","",IF(EAP_Complexidade!D51="X",0,VLOOKUP(EAP_Complexidade!D51,'Cluster_T-ShirtSize'!$B$13:$C$17,2,FALSE)))</f>
        <v/>
      </c>
      <c r="E51" s="74" t="str">
        <f>IF(EAP_Complexidade!E51="","",IF(EAP_Complexidade!E51="X",0,VLOOKUP(EAP_Complexidade!E51,'Cluster_T-ShirtSize'!$B$18:$C$22,2,FALSE)))</f>
        <v/>
      </c>
      <c r="F51" s="75" t="str">
        <f>IF(EAP_Complexidade!F51="","",IF(EAP_Complexidade!F51="X",0,VLOOKUP(EAP_Complexidade!F51,'Cluster_T-ShirtSize'!$B$23:$C$27,2,FALSE)))</f>
        <v/>
      </c>
      <c r="G51" s="76">
        <f t="shared" si="0"/>
        <v>0</v>
      </c>
    </row>
    <row r="52" spans="1:7" ht="15.75" customHeight="1" x14ac:dyDescent="0.2">
      <c r="A52" s="72" t="str">
        <f>IF(EAP_Complexidade!A52="","",EAP_Complexidade!A52)</f>
        <v>4.1.1 Criar repositório do Projeto</v>
      </c>
      <c r="B52" s="73">
        <f>IF(EAP_Complexidade!B52="","",IF(EAP_Complexidade!B52="X",0,VLOOKUP(EAP_Complexidade!B52,'Cluster_T-ShirtSize'!$B$3:$C$7,2,FALSE)))</f>
        <v>8</v>
      </c>
      <c r="C52" s="74">
        <f>IF(EAP_Complexidade!C52="","",IF(EAP_Complexidade!C52="X",0,VLOOKUP(EAP_Complexidade!C52,'Cluster_T-ShirtSize'!$B$8:$C$12,2,FALSE)))</f>
        <v>8</v>
      </c>
      <c r="D52" s="74">
        <f>IF(EAP_Complexidade!D52="","",IF(EAP_Complexidade!D52="X",0,VLOOKUP(EAP_Complexidade!D52,'Cluster_T-ShirtSize'!$B$13:$C$17,2,FALSE)))</f>
        <v>8</v>
      </c>
      <c r="E52" s="74">
        <f>IF(EAP_Complexidade!E52="","",IF(EAP_Complexidade!E52="X",0,VLOOKUP(EAP_Complexidade!E52,'Cluster_T-ShirtSize'!$B$18:$C$22,2,FALSE)))</f>
        <v>8</v>
      </c>
      <c r="F52" s="75">
        <f>IF(EAP_Complexidade!F52="","",IF(EAP_Complexidade!F52="X",0,VLOOKUP(EAP_Complexidade!F52,'Cluster_T-ShirtSize'!$B$23:$C$27,2,FALSE)))</f>
        <v>8</v>
      </c>
      <c r="G52" s="76">
        <f t="shared" si="0"/>
        <v>40</v>
      </c>
    </row>
    <row r="53" spans="1:7" ht="15.75" customHeight="1" x14ac:dyDescent="0.2">
      <c r="A53" s="72" t="str">
        <f>IF(EAP_Complexidade!A53="","",EAP_Complexidade!A53)</f>
        <v>4.1.2 Configurar CI/CD</v>
      </c>
      <c r="B53" s="73">
        <f>IF(EAP_Complexidade!B53="","",IF(EAP_Complexidade!B53="X",0,VLOOKUP(EAP_Complexidade!B53,'Cluster_T-ShirtSize'!$B$3:$C$7,2,FALSE)))</f>
        <v>16</v>
      </c>
      <c r="C53" s="74">
        <f>IF(EAP_Complexidade!C53="","",IF(EAP_Complexidade!C53="X",0,VLOOKUP(EAP_Complexidade!C53,'Cluster_T-ShirtSize'!$B$8:$C$12,2,FALSE)))</f>
        <v>8</v>
      </c>
      <c r="D53" s="74">
        <f>IF(EAP_Complexidade!D53="","",IF(EAP_Complexidade!D53="X",0,VLOOKUP(EAP_Complexidade!D53,'Cluster_T-ShirtSize'!$B$13:$C$17,2,FALSE)))</f>
        <v>8</v>
      </c>
      <c r="E53" s="74">
        <f>IF(EAP_Complexidade!E53="","",IF(EAP_Complexidade!E53="X",0,VLOOKUP(EAP_Complexidade!E53,'Cluster_T-ShirtSize'!$B$18:$C$22,2,FALSE)))</f>
        <v>8</v>
      </c>
      <c r="F53" s="75">
        <f>IF(EAP_Complexidade!F53="","",IF(EAP_Complexidade!F53="X",0,VLOOKUP(EAP_Complexidade!F53,'Cluster_T-ShirtSize'!$B$23:$C$27,2,FALSE)))</f>
        <v>16</v>
      </c>
      <c r="G53" s="76">
        <f t="shared" si="0"/>
        <v>56</v>
      </c>
    </row>
    <row r="54" spans="1:7" ht="15.75" customHeight="1" x14ac:dyDescent="0.2">
      <c r="A54" s="72" t="str">
        <f>IF(EAP_Complexidade!A54="","",EAP_Complexidade!A54)</f>
        <v>4.1.3 Configurar o ambiente de deploy</v>
      </c>
      <c r="B54" s="73">
        <f>IF(EAP_Complexidade!B54="","",IF(EAP_Complexidade!B54="X",0,VLOOKUP(EAP_Complexidade!B54,'Cluster_T-ShirtSize'!$B$3:$C$7,2,FALSE)))</f>
        <v>16</v>
      </c>
      <c r="C54" s="74">
        <f>IF(EAP_Complexidade!C54="","",IF(EAP_Complexidade!C54="X",0,VLOOKUP(EAP_Complexidade!C54,'Cluster_T-ShirtSize'!$B$8:$C$12,2,FALSE)))</f>
        <v>8</v>
      </c>
      <c r="D54" s="74">
        <f>IF(EAP_Complexidade!D54="","",IF(EAP_Complexidade!D54="X",0,VLOOKUP(EAP_Complexidade!D54,'Cluster_T-ShirtSize'!$B$13:$C$17,2,FALSE)))</f>
        <v>8</v>
      </c>
      <c r="E54" s="74">
        <f>IF(EAP_Complexidade!E54="","",IF(EAP_Complexidade!E54="X",0,VLOOKUP(EAP_Complexidade!E54,'Cluster_T-ShirtSize'!$B$18:$C$22,2,FALSE)))</f>
        <v>8</v>
      </c>
      <c r="F54" s="75">
        <f>IF(EAP_Complexidade!F54="","",IF(EAP_Complexidade!F54="X",0,VLOOKUP(EAP_Complexidade!F54,'Cluster_T-ShirtSize'!$B$23:$C$27,2,FALSE)))</f>
        <v>8</v>
      </c>
      <c r="G54" s="76">
        <f t="shared" si="0"/>
        <v>48</v>
      </c>
    </row>
    <row r="55" spans="1:7" ht="15.75" customHeight="1" x14ac:dyDescent="0.2">
      <c r="A55" s="72" t="str">
        <f>IF(EAP_Complexidade!A55="","",EAP_Complexidade!A55)</f>
        <v>4.1.3.1 Configurar o ambiente Local</v>
      </c>
      <c r="B55" s="73">
        <f>IF(EAP_Complexidade!B55="","",IF(EAP_Complexidade!B55="X",0,VLOOKUP(EAP_Complexidade!B55,'Cluster_T-ShirtSize'!$B$3:$C$7,2,FALSE)))</f>
        <v>8</v>
      </c>
      <c r="C55" s="74">
        <f>IF(EAP_Complexidade!C55="","",IF(EAP_Complexidade!C55="X",0,VLOOKUP(EAP_Complexidade!C55,'Cluster_T-ShirtSize'!$B$8:$C$12,2,FALSE)))</f>
        <v>8</v>
      </c>
      <c r="D55" s="74">
        <f>IF(EAP_Complexidade!D55="","",IF(EAP_Complexidade!D55="X",0,VLOOKUP(EAP_Complexidade!D55,'Cluster_T-ShirtSize'!$B$13:$C$17,2,FALSE)))</f>
        <v>8</v>
      </c>
      <c r="E55" s="74">
        <f>IF(EAP_Complexidade!E55="","",IF(EAP_Complexidade!E55="X",0,VLOOKUP(EAP_Complexidade!E55,'Cluster_T-ShirtSize'!$B$18:$C$22,2,FALSE)))</f>
        <v>8</v>
      </c>
      <c r="F55" s="75">
        <f>IF(EAP_Complexidade!F55="","",IF(EAP_Complexidade!F55="X",0,VLOOKUP(EAP_Complexidade!F55,'Cluster_T-ShirtSize'!$B$23:$C$27,2,FALSE)))</f>
        <v>8</v>
      </c>
      <c r="G55" s="76">
        <f t="shared" si="0"/>
        <v>40</v>
      </c>
    </row>
    <row r="56" spans="1:7" ht="15.75" customHeight="1" x14ac:dyDescent="0.2">
      <c r="A56" s="72" t="str">
        <f>IF(EAP_Complexidade!A56="","",EAP_Complexidade!A56)</f>
        <v>4.1.3.2 Configurar o ambiente Produção</v>
      </c>
      <c r="B56" s="73">
        <f>IF(EAP_Complexidade!B56="","",IF(EAP_Complexidade!B56="X",0,VLOOKUP(EAP_Complexidade!B56,'Cluster_T-ShirtSize'!$B$3:$C$7,2,FALSE)))</f>
        <v>8</v>
      </c>
      <c r="C56" s="74">
        <f>IF(EAP_Complexidade!C56="","",IF(EAP_Complexidade!C56="X",0,VLOOKUP(EAP_Complexidade!C56,'Cluster_T-ShirtSize'!$B$8:$C$12,2,FALSE)))</f>
        <v>8</v>
      </c>
      <c r="D56" s="74">
        <f>IF(EAP_Complexidade!D56="","",IF(EAP_Complexidade!D56="X",0,VLOOKUP(EAP_Complexidade!D56,'Cluster_T-ShirtSize'!$B$13:$C$17,2,FALSE)))</f>
        <v>8</v>
      </c>
      <c r="E56" s="74">
        <f>IF(EAP_Complexidade!E56="","",IF(EAP_Complexidade!E56="X",0,VLOOKUP(EAP_Complexidade!E56,'Cluster_T-ShirtSize'!$B$18:$C$22,2,FALSE)))</f>
        <v>8</v>
      </c>
      <c r="F56" s="75">
        <f>IF(EAP_Complexidade!F56="","",IF(EAP_Complexidade!F56="X",0,VLOOKUP(EAP_Complexidade!F56,'Cluster_T-ShirtSize'!$B$23:$C$27,2,FALSE)))</f>
        <v>8</v>
      </c>
      <c r="G56" s="76">
        <f t="shared" si="0"/>
        <v>40</v>
      </c>
    </row>
    <row r="57" spans="1:7" ht="15.75" customHeight="1" x14ac:dyDescent="0.2">
      <c r="A57" s="72" t="str">
        <f>IF(EAP_Complexidade!A57="","",EAP_Complexidade!A57)</f>
        <v/>
      </c>
      <c r="B57" s="73" t="str">
        <f>IF(EAP_Complexidade!B57="","",IF(EAP_Complexidade!B57="X",0,VLOOKUP(EAP_Complexidade!B57,'Cluster_T-ShirtSize'!$B$3:$C$7,2,FALSE)))</f>
        <v/>
      </c>
      <c r="C57" s="74" t="str">
        <f>IF(EAP_Complexidade!C57="","",IF(EAP_Complexidade!C57="X",0,VLOOKUP(EAP_Complexidade!C57,'Cluster_T-ShirtSize'!$B$8:$C$12,2,FALSE)))</f>
        <v/>
      </c>
      <c r="D57" s="74" t="str">
        <f>IF(EAP_Complexidade!D57="","",IF(EAP_Complexidade!D57="X",0,VLOOKUP(EAP_Complexidade!D57,'Cluster_T-ShirtSize'!$B$13:$C$17,2,FALSE)))</f>
        <v/>
      </c>
      <c r="E57" s="74" t="str">
        <f>IF(EAP_Complexidade!E57="","",IF(EAP_Complexidade!E57="X",0,VLOOKUP(EAP_Complexidade!E57,'Cluster_T-ShirtSize'!$B$18:$C$22,2,FALSE)))</f>
        <v/>
      </c>
      <c r="F57" s="75" t="str">
        <f>IF(EAP_Complexidade!F57="","",IF(EAP_Complexidade!F57="X",0,VLOOKUP(EAP_Complexidade!F57,'Cluster_T-ShirtSize'!$B$23:$C$27,2,FALSE)))</f>
        <v/>
      </c>
      <c r="G57" s="76" t="str">
        <f t="shared" si="0"/>
        <v/>
      </c>
    </row>
    <row r="58" spans="1:7" ht="15.75" customHeight="1" x14ac:dyDescent="0.2">
      <c r="A58" s="72" t="str">
        <f>IF(EAP_Complexidade!A58="","",EAP_Complexidade!A58)</f>
        <v/>
      </c>
      <c r="B58" s="73" t="str">
        <f>IF(EAP_Complexidade!B58="","",IF(EAP_Complexidade!B58="X",0,VLOOKUP(EAP_Complexidade!B58,'Cluster_T-ShirtSize'!$B$3:$C$7,2,FALSE)))</f>
        <v/>
      </c>
      <c r="C58" s="74" t="str">
        <f>IF(EAP_Complexidade!C58="","",IF(EAP_Complexidade!C58="X",0,VLOOKUP(EAP_Complexidade!C58,'Cluster_T-ShirtSize'!$B$8:$C$12,2,FALSE)))</f>
        <v/>
      </c>
      <c r="D58" s="74" t="str">
        <f>IF(EAP_Complexidade!D58="","",IF(EAP_Complexidade!D58="X",0,VLOOKUP(EAP_Complexidade!D58,'Cluster_T-ShirtSize'!$B$13:$C$17,2,FALSE)))</f>
        <v/>
      </c>
      <c r="E58" s="74" t="str">
        <f>IF(EAP_Complexidade!E58="","",IF(EAP_Complexidade!E58="X",0,VLOOKUP(EAP_Complexidade!E58,'Cluster_T-ShirtSize'!$B$18:$C$22,2,FALSE)))</f>
        <v/>
      </c>
      <c r="F58" s="75" t="str">
        <f>IF(EAP_Complexidade!F58="","",IF(EAP_Complexidade!F58="X",0,VLOOKUP(EAP_Complexidade!F58,'Cluster_T-ShirtSize'!$B$23:$C$27,2,FALSE)))</f>
        <v/>
      </c>
      <c r="G58" s="76" t="str">
        <f t="shared" si="0"/>
        <v/>
      </c>
    </row>
    <row r="59" spans="1:7" ht="15.75" customHeight="1" x14ac:dyDescent="0.2">
      <c r="A59" s="72" t="str">
        <f>IF(EAP_Complexidade!A59="","",EAP_Complexidade!A59)</f>
        <v/>
      </c>
      <c r="B59" s="73" t="str">
        <f>IF(EAP_Complexidade!B59="","",IF(EAP_Complexidade!B59="X",0,VLOOKUP(EAP_Complexidade!B59,'Cluster_T-ShirtSize'!$B$3:$C$7,2,FALSE)))</f>
        <v/>
      </c>
      <c r="C59" s="74" t="str">
        <f>IF(EAP_Complexidade!C59="","",IF(EAP_Complexidade!C59="X",0,VLOOKUP(EAP_Complexidade!C59,'Cluster_T-ShirtSize'!$B$8:$C$12,2,FALSE)))</f>
        <v/>
      </c>
      <c r="D59" s="74" t="str">
        <f>IF(EAP_Complexidade!D59="","",IF(EAP_Complexidade!D59="X",0,VLOOKUP(EAP_Complexidade!D59,'Cluster_T-ShirtSize'!$B$13:$C$17,2,FALSE)))</f>
        <v/>
      </c>
      <c r="E59" s="74" t="str">
        <f>IF(EAP_Complexidade!E59="","",IF(EAP_Complexidade!E59="X",0,VLOOKUP(EAP_Complexidade!E59,'Cluster_T-ShirtSize'!$B$18:$C$22,2,FALSE)))</f>
        <v/>
      </c>
      <c r="F59" s="75" t="str">
        <f>IF(EAP_Complexidade!F59="","",IF(EAP_Complexidade!F59="X",0,VLOOKUP(EAP_Complexidade!F59,'Cluster_T-ShirtSize'!$B$23:$C$27,2,FALSE)))</f>
        <v/>
      </c>
      <c r="G59" s="76" t="str">
        <f t="shared" si="0"/>
        <v/>
      </c>
    </row>
    <row r="60" spans="1:7" ht="15.75" customHeight="1" x14ac:dyDescent="0.2">
      <c r="A60" s="72" t="str">
        <f>IF(EAP_Complexidade!A60="","",EAP_Complexidade!A60)</f>
        <v/>
      </c>
      <c r="B60" s="73" t="str">
        <f>IF(EAP_Complexidade!B60="","",IF(EAP_Complexidade!B60="X",0,VLOOKUP(EAP_Complexidade!B60,'Cluster_T-ShirtSize'!$B$3:$C$7,2,FALSE)))</f>
        <v/>
      </c>
      <c r="C60" s="74" t="str">
        <f>IF(EAP_Complexidade!C60="","",IF(EAP_Complexidade!C60="X",0,VLOOKUP(EAP_Complexidade!C60,'Cluster_T-ShirtSize'!$B$8:$C$12,2,FALSE)))</f>
        <v/>
      </c>
      <c r="D60" s="74" t="str">
        <f>IF(EAP_Complexidade!D60="","",IF(EAP_Complexidade!D60="X",0,VLOOKUP(EAP_Complexidade!D60,'Cluster_T-ShirtSize'!$B$13:$C$17,2,FALSE)))</f>
        <v/>
      </c>
      <c r="E60" s="74" t="str">
        <f>IF(EAP_Complexidade!E60="","",IF(EAP_Complexidade!E60="X",0,VLOOKUP(EAP_Complexidade!E60,'Cluster_T-ShirtSize'!$B$18:$C$22,2,FALSE)))</f>
        <v/>
      </c>
      <c r="F60" s="75" t="str">
        <f>IF(EAP_Complexidade!F60="","",IF(EAP_Complexidade!F60="X",0,VLOOKUP(EAP_Complexidade!F60,'Cluster_T-ShirtSize'!$B$23:$C$27,2,FALSE)))</f>
        <v/>
      </c>
      <c r="G60" s="76" t="str">
        <f t="shared" si="0"/>
        <v/>
      </c>
    </row>
    <row r="61" spans="1:7" ht="15.75" customHeight="1" x14ac:dyDescent="0.2">
      <c r="A61" s="72" t="str">
        <f>IF(EAP_Complexidade!A61="","",EAP_Complexidade!A61)</f>
        <v/>
      </c>
      <c r="B61" s="73" t="str">
        <f>IF(EAP_Complexidade!B61="","",IF(EAP_Complexidade!B61="X",0,VLOOKUP(EAP_Complexidade!B61,'Cluster_T-ShirtSize'!$B$3:$C$7,2,FALSE)))</f>
        <v/>
      </c>
      <c r="C61" s="74" t="str">
        <f>IF(EAP_Complexidade!C61="","",IF(EAP_Complexidade!C61="X",0,VLOOKUP(EAP_Complexidade!C61,'Cluster_T-ShirtSize'!$B$8:$C$12,2,FALSE)))</f>
        <v/>
      </c>
      <c r="D61" s="74" t="str">
        <f>IF(EAP_Complexidade!D61="","",IF(EAP_Complexidade!D61="X",0,VLOOKUP(EAP_Complexidade!D61,'Cluster_T-ShirtSize'!$B$13:$C$17,2,FALSE)))</f>
        <v/>
      </c>
      <c r="E61" s="74" t="str">
        <f>IF(EAP_Complexidade!E61="","",IF(EAP_Complexidade!E61="X",0,VLOOKUP(EAP_Complexidade!E61,'Cluster_T-ShirtSize'!$B$18:$C$22,2,FALSE)))</f>
        <v/>
      </c>
      <c r="F61" s="75" t="str">
        <f>IF(EAP_Complexidade!F61="","",IF(EAP_Complexidade!F61="X",0,VLOOKUP(EAP_Complexidade!F61,'Cluster_T-ShirtSize'!$B$23:$C$27,2,FALSE)))</f>
        <v/>
      </c>
      <c r="G61" s="76" t="str">
        <f t="shared" si="0"/>
        <v/>
      </c>
    </row>
    <row r="62" spans="1:7" ht="15.75" customHeight="1" x14ac:dyDescent="0.2">
      <c r="A62" s="72" t="str">
        <f>IF(EAP_Complexidade!A62="","",EAP_Complexidade!A62)</f>
        <v/>
      </c>
      <c r="B62" s="73" t="str">
        <f>IF(EAP_Complexidade!B62="","",IF(EAP_Complexidade!B62="X",0,VLOOKUP(EAP_Complexidade!B62,'Cluster_T-ShirtSize'!$B$3:$C$7,2,FALSE)))</f>
        <v/>
      </c>
      <c r="C62" s="74" t="str">
        <f>IF(EAP_Complexidade!C62="","",IF(EAP_Complexidade!C62="X",0,VLOOKUP(EAP_Complexidade!C62,'Cluster_T-ShirtSize'!$B$8:$C$12,2,FALSE)))</f>
        <v/>
      </c>
      <c r="D62" s="74" t="str">
        <f>IF(EAP_Complexidade!D62="","",IF(EAP_Complexidade!D62="X",0,VLOOKUP(EAP_Complexidade!D62,'Cluster_T-ShirtSize'!$B$13:$C$17,2,FALSE)))</f>
        <v/>
      </c>
      <c r="E62" s="74" t="str">
        <f>IF(EAP_Complexidade!E62="","",IF(EAP_Complexidade!E62="X",0,VLOOKUP(EAP_Complexidade!E62,'Cluster_T-ShirtSize'!$B$18:$C$22,2,FALSE)))</f>
        <v/>
      </c>
      <c r="F62" s="75" t="str">
        <f>IF(EAP_Complexidade!F62="","",IF(EAP_Complexidade!F62="X",0,VLOOKUP(EAP_Complexidade!F62,'Cluster_T-ShirtSize'!$B$23:$C$27,2,FALSE)))</f>
        <v/>
      </c>
      <c r="G62" s="76" t="str">
        <f t="shared" si="0"/>
        <v/>
      </c>
    </row>
    <row r="63" spans="1:7" ht="15.75" customHeight="1" x14ac:dyDescent="0.2">
      <c r="A63" s="72" t="str">
        <f>IF(EAP_Complexidade!A63="","",EAP_Complexidade!A63)</f>
        <v/>
      </c>
      <c r="B63" s="73" t="str">
        <f>IF(EAP_Complexidade!B63="","",IF(EAP_Complexidade!B63="X",0,VLOOKUP(EAP_Complexidade!B63,'Cluster_T-ShirtSize'!$B$3:$C$7,2,FALSE)))</f>
        <v/>
      </c>
      <c r="C63" s="74" t="str">
        <f>IF(EAP_Complexidade!C63="","",IF(EAP_Complexidade!C63="X",0,VLOOKUP(EAP_Complexidade!C63,'Cluster_T-ShirtSize'!$B$8:$C$12,2,FALSE)))</f>
        <v/>
      </c>
      <c r="D63" s="74" t="str">
        <f>IF(EAP_Complexidade!D63="","",IF(EAP_Complexidade!D63="X",0,VLOOKUP(EAP_Complexidade!D63,'Cluster_T-ShirtSize'!$B$13:$C$17,2,FALSE)))</f>
        <v/>
      </c>
      <c r="E63" s="74" t="str">
        <f>IF(EAP_Complexidade!E63="","",IF(EAP_Complexidade!E63="X",0,VLOOKUP(EAP_Complexidade!E63,'Cluster_T-ShirtSize'!$B$18:$C$22,2,FALSE)))</f>
        <v/>
      </c>
      <c r="F63" s="75" t="str">
        <f>IF(EAP_Complexidade!F63="","",IF(EAP_Complexidade!F63="X",0,VLOOKUP(EAP_Complexidade!F63,'Cluster_T-ShirtSize'!$B$23:$C$27,2,FALSE)))</f>
        <v/>
      </c>
      <c r="G63" s="76" t="str">
        <f t="shared" si="0"/>
        <v/>
      </c>
    </row>
    <row r="64" spans="1:7" ht="15.75" customHeight="1" x14ac:dyDescent="0.2">
      <c r="A64" s="72" t="str">
        <f>IF(EAP_Complexidade!A64="","",EAP_Complexidade!A64)</f>
        <v/>
      </c>
      <c r="B64" s="73" t="str">
        <f>IF(EAP_Complexidade!B64="","",IF(EAP_Complexidade!B64="X",0,VLOOKUP(EAP_Complexidade!B64,'Cluster_T-ShirtSize'!$B$3:$C$7,2,FALSE)))</f>
        <v/>
      </c>
      <c r="C64" s="74" t="str">
        <f>IF(EAP_Complexidade!C64="","",IF(EAP_Complexidade!C64="X",0,VLOOKUP(EAP_Complexidade!C64,'Cluster_T-ShirtSize'!$B$8:$C$12,2,FALSE)))</f>
        <v/>
      </c>
      <c r="D64" s="74" t="str">
        <f>IF(EAP_Complexidade!D64="","",IF(EAP_Complexidade!D64="X",0,VLOOKUP(EAP_Complexidade!D64,'Cluster_T-ShirtSize'!$B$13:$C$17,2,FALSE)))</f>
        <v/>
      </c>
      <c r="E64" s="74" t="str">
        <f>IF(EAP_Complexidade!E64="","",IF(EAP_Complexidade!E64="X",0,VLOOKUP(EAP_Complexidade!E64,'Cluster_T-ShirtSize'!$B$18:$C$22,2,FALSE)))</f>
        <v/>
      </c>
      <c r="F64" s="75" t="str">
        <f>IF(EAP_Complexidade!F64="","",IF(EAP_Complexidade!F64="X",0,VLOOKUP(EAP_Complexidade!F64,'Cluster_T-ShirtSize'!$B$23:$C$27,2,FALSE)))</f>
        <v/>
      </c>
      <c r="G64" s="76" t="str">
        <f t="shared" si="0"/>
        <v/>
      </c>
    </row>
    <row r="65" spans="1:7" ht="15.75" customHeight="1" x14ac:dyDescent="0.2">
      <c r="A65" s="72" t="str">
        <f>IF(EAP_Complexidade!A65="","",EAP_Complexidade!A65)</f>
        <v/>
      </c>
      <c r="B65" s="73" t="str">
        <f>IF(EAP_Complexidade!B65="","",IF(EAP_Complexidade!B65="X",0,VLOOKUP(EAP_Complexidade!B65,'Cluster_T-ShirtSize'!$B$3:$C$7,2,FALSE)))</f>
        <v/>
      </c>
      <c r="C65" s="74" t="str">
        <f>IF(EAP_Complexidade!C65="","",IF(EAP_Complexidade!C65="X",0,VLOOKUP(EAP_Complexidade!C65,'Cluster_T-ShirtSize'!$B$8:$C$12,2,FALSE)))</f>
        <v/>
      </c>
      <c r="D65" s="74" t="str">
        <f>IF(EAP_Complexidade!D65="","",IF(EAP_Complexidade!D65="X",0,VLOOKUP(EAP_Complexidade!D65,'Cluster_T-ShirtSize'!$B$13:$C$17,2,FALSE)))</f>
        <v/>
      </c>
      <c r="E65" s="74" t="str">
        <f>IF(EAP_Complexidade!E65="","",IF(EAP_Complexidade!E65="X",0,VLOOKUP(EAP_Complexidade!E65,'Cluster_T-ShirtSize'!$B$18:$C$22,2,FALSE)))</f>
        <v/>
      </c>
      <c r="F65" s="75" t="str">
        <f>IF(EAP_Complexidade!F65="","",IF(EAP_Complexidade!F65="X",0,VLOOKUP(EAP_Complexidade!F65,'Cluster_T-ShirtSize'!$B$23:$C$27,2,FALSE)))</f>
        <v/>
      </c>
      <c r="G65" s="76" t="str">
        <f t="shared" si="0"/>
        <v/>
      </c>
    </row>
    <row r="66" spans="1:7" ht="15.75" customHeight="1" x14ac:dyDescent="0.2">
      <c r="A66" s="72" t="str">
        <f>IF(EAP_Complexidade!A66="","",EAP_Complexidade!A66)</f>
        <v/>
      </c>
      <c r="B66" s="73" t="str">
        <f>IF(EAP_Complexidade!B66="","",IF(EAP_Complexidade!B66="X",0,VLOOKUP(EAP_Complexidade!B66,'Cluster_T-ShirtSize'!$B$3:$C$7,2,FALSE)))</f>
        <v/>
      </c>
      <c r="C66" s="74" t="str">
        <f>IF(EAP_Complexidade!C66="","",IF(EAP_Complexidade!C66="X",0,VLOOKUP(EAP_Complexidade!C66,'Cluster_T-ShirtSize'!$B$8:$C$12,2,FALSE)))</f>
        <v/>
      </c>
      <c r="D66" s="74" t="str">
        <f>IF(EAP_Complexidade!D66="","",IF(EAP_Complexidade!D66="X",0,VLOOKUP(EAP_Complexidade!D66,'Cluster_T-ShirtSize'!$B$13:$C$17,2,FALSE)))</f>
        <v/>
      </c>
      <c r="E66" s="74" t="str">
        <f>IF(EAP_Complexidade!E66="","",IF(EAP_Complexidade!E66="X",0,VLOOKUP(EAP_Complexidade!E66,'Cluster_T-ShirtSize'!$B$18:$C$22,2,FALSE)))</f>
        <v/>
      </c>
      <c r="F66" s="75" t="str">
        <f>IF(EAP_Complexidade!F66="","",IF(EAP_Complexidade!F66="X",0,VLOOKUP(EAP_Complexidade!F66,'Cluster_T-ShirtSize'!$B$23:$C$27,2,FALSE)))</f>
        <v/>
      </c>
      <c r="G66" s="76" t="str">
        <f t="shared" si="0"/>
        <v/>
      </c>
    </row>
    <row r="67" spans="1:7" ht="15.75" customHeight="1" x14ac:dyDescent="0.2">
      <c r="A67" s="72" t="str">
        <f>IF(EAP_Complexidade!A67="","",EAP_Complexidade!A67)</f>
        <v/>
      </c>
      <c r="B67" s="73" t="str">
        <f>IF(EAP_Complexidade!B67="","",IF(EAP_Complexidade!B67="X",0,VLOOKUP(EAP_Complexidade!B67,'Cluster_T-ShirtSize'!$B$3:$C$7,2,FALSE)))</f>
        <v/>
      </c>
      <c r="C67" s="74" t="str">
        <f>IF(EAP_Complexidade!C67="","",IF(EAP_Complexidade!C67="X",0,VLOOKUP(EAP_Complexidade!C67,'Cluster_T-ShirtSize'!$B$8:$C$12,2,FALSE)))</f>
        <v/>
      </c>
      <c r="D67" s="74" t="str">
        <f>IF(EAP_Complexidade!D67="","",IF(EAP_Complexidade!D67="X",0,VLOOKUP(EAP_Complexidade!D67,'Cluster_T-ShirtSize'!$B$13:$C$17,2,FALSE)))</f>
        <v/>
      </c>
      <c r="E67" s="74" t="str">
        <f>IF(EAP_Complexidade!E67="","",IF(EAP_Complexidade!E67="X",0,VLOOKUP(EAP_Complexidade!E67,'Cluster_T-ShirtSize'!$B$18:$C$22,2,FALSE)))</f>
        <v/>
      </c>
      <c r="F67" s="75" t="str">
        <f>IF(EAP_Complexidade!F67="","",IF(EAP_Complexidade!F67="X",0,VLOOKUP(EAP_Complexidade!F67,'Cluster_T-ShirtSize'!$B$23:$C$27,2,FALSE)))</f>
        <v/>
      </c>
      <c r="G67" s="76" t="str">
        <f t="shared" si="0"/>
        <v/>
      </c>
    </row>
    <row r="68" spans="1:7" ht="15.75" customHeight="1" x14ac:dyDescent="0.2">
      <c r="A68" s="72" t="str">
        <f>IF(EAP_Complexidade!A68="","",EAP_Complexidade!A68)</f>
        <v/>
      </c>
      <c r="B68" s="73" t="str">
        <f>IF(EAP_Complexidade!B68="","",IF(EAP_Complexidade!B68="X",0,VLOOKUP(EAP_Complexidade!B68,'Cluster_T-ShirtSize'!$B$3:$C$7,2,FALSE)))</f>
        <v/>
      </c>
      <c r="C68" s="74" t="str">
        <f>IF(EAP_Complexidade!C68="","",IF(EAP_Complexidade!C68="X",0,VLOOKUP(EAP_Complexidade!C68,'Cluster_T-ShirtSize'!$B$8:$C$12,2,FALSE)))</f>
        <v/>
      </c>
      <c r="D68" s="74" t="str">
        <f>IF(EAP_Complexidade!D68="","",IF(EAP_Complexidade!D68="X",0,VLOOKUP(EAP_Complexidade!D68,'Cluster_T-ShirtSize'!$B$13:$C$17,2,FALSE)))</f>
        <v/>
      </c>
      <c r="E68" s="74" t="str">
        <f>IF(EAP_Complexidade!E68="","",IF(EAP_Complexidade!E68="X",0,VLOOKUP(EAP_Complexidade!E68,'Cluster_T-ShirtSize'!$B$18:$C$22,2,FALSE)))</f>
        <v/>
      </c>
      <c r="F68" s="75" t="str">
        <f>IF(EAP_Complexidade!F68="","",IF(EAP_Complexidade!F68="X",0,VLOOKUP(EAP_Complexidade!F68,'Cluster_T-ShirtSize'!$B$23:$C$27,2,FALSE)))</f>
        <v/>
      </c>
      <c r="G68" s="76" t="str">
        <f t="shared" si="0"/>
        <v/>
      </c>
    </row>
    <row r="69" spans="1:7" ht="15.75" customHeight="1" x14ac:dyDescent="0.2">
      <c r="A69" s="72" t="str">
        <f>IF(EAP_Complexidade!A69="","",EAP_Complexidade!A69)</f>
        <v/>
      </c>
      <c r="B69" s="73" t="str">
        <f>IF(EAP_Complexidade!B69="","",IF(EAP_Complexidade!B69="X",0,VLOOKUP(EAP_Complexidade!B69,'Cluster_T-ShirtSize'!$B$3:$C$7,2,FALSE)))</f>
        <v/>
      </c>
      <c r="C69" s="74" t="str">
        <f>IF(EAP_Complexidade!C69="","",IF(EAP_Complexidade!C69="X",0,VLOOKUP(EAP_Complexidade!C69,'Cluster_T-ShirtSize'!$B$8:$C$12,2,FALSE)))</f>
        <v/>
      </c>
      <c r="D69" s="74" t="str">
        <f>IF(EAP_Complexidade!D69="","",IF(EAP_Complexidade!D69="X",0,VLOOKUP(EAP_Complexidade!D69,'Cluster_T-ShirtSize'!$B$13:$C$17,2,FALSE)))</f>
        <v/>
      </c>
      <c r="E69" s="74" t="str">
        <f>IF(EAP_Complexidade!E69="","",IF(EAP_Complexidade!E69="X",0,VLOOKUP(EAP_Complexidade!E69,'Cluster_T-ShirtSize'!$B$18:$C$22,2,FALSE)))</f>
        <v/>
      </c>
      <c r="F69" s="75" t="str">
        <f>IF(EAP_Complexidade!F69="","",IF(EAP_Complexidade!F69="X",0,VLOOKUP(EAP_Complexidade!F69,'Cluster_T-ShirtSize'!$B$23:$C$27,2,FALSE)))</f>
        <v/>
      </c>
      <c r="G69" s="76" t="str">
        <f t="shared" si="0"/>
        <v/>
      </c>
    </row>
    <row r="70" spans="1:7" ht="15.75" customHeight="1" x14ac:dyDescent="0.2">
      <c r="A70" s="72" t="str">
        <f>IF(EAP_Complexidade!A70="","",EAP_Complexidade!A70)</f>
        <v/>
      </c>
      <c r="B70" s="73" t="str">
        <f>IF(EAP_Complexidade!B70="","",IF(EAP_Complexidade!B70="X",0,VLOOKUP(EAP_Complexidade!B70,'Cluster_T-ShirtSize'!$B$3:$C$7,2,FALSE)))</f>
        <v/>
      </c>
      <c r="C70" s="74" t="str">
        <f>IF(EAP_Complexidade!C70="","",IF(EAP_Complexidade!C70="X",0,VLOOKUP(EAP_Complexidade!C70,'Cluster_T-ShirtSize'!$B$8:$C$12,2,FALSE)))</f>
        <v/>
      </c>
      <c r="D70" s="74" t="str">
        <f>IF(EAP_Complexidade!D70="","",IF(EAP_Complexidade!D70="X",0,VLOOKUP(EAP_Complexidade!D70,'Cluster_T-ShirtSize'!$B$13:$C$17,2,FALSE)))</f>
        <v/>
      </c>
      <c r="E70" s="74" t="str">
        <f>IF(EAP_Complexidade!E70="","",IF(EAP_Complexidade!E70="X",0,VLOOKUP(EAP_Complexidade!E70,'Cluster_T-ShirtSize'!$B$18:$C$22,2,FALSE)))</f>
        <v/>
      </c>
      <c r="F70" s="75" t="str">
        <f>IF(EAP_Complexidade!F70="","",IF(EAP_Complexidade!F70="X",0,VLOOKUP(EAP_Complexidade!F70,'Cluster_T-ShirtSize'!$B$23:$C$27,2,FALSE)))</f>
        <v/>
      </c>
      <c r="G70" s="76" t="str">
        <f t="shared" si="0"/>
        <v/>
      </c>
    </row>
    <row r="71" spans="1:7" ht="15.75" customHeight="1" x14ac:dyDescent="0.2">
      <c r="A71" s="72" t="str">
        <f>IF(EAP_Complexidade!A71="","",EAP_Complexidade!A71)</f>
        <v/>
      </c>
      <c r="B71" s="73" t="str">
        <f>IF(EAP_Complexidade!B71="","",IF(EAP_Complexidade!B71="X",0,VLOOKUP(EAP_Complexidade!B71,'Cluster_T-ShirtSize'!$B$3:$C$7,2,FALSE)))</f>
        <v/>
      </c>
      <c r="C71" s="74" t="str">
        <f>IF(EAP_Complexidade!C71="","",IF(EAP_Complexidade!C71="X",0,VLOOKUP(EAP_Complexidade!C71,'Cluster_T-ShirtSize'!$B$8:$C$12,2,FALSE)))</f>
        <v/>
      </c>
      <c r="D71" s="74" t="str">
        <f>IF(EAP_Complexidade!D71="","",IF(EAP_Complexidade!D71="X",0,VLOOKUP(EAP_Complexidade!D71,'Cluster_T-ShirtSize'!$B$13:$C$17,2,FALSE)))</f>
        <v/>
      </c>
      <c r="E71" s="74" t="str">
        <f>IF(EAP_Complexidade!E71="","",IF(EAP_Complexidade!E71="X",0,VLOOKUP(EAP_Complexidade!E71,'Cluster_T-ShirtSize'!$B$18:$C$22,2,FALSE)))</f>
        <v/>
      </c>
      <c r="F71" s="75" t="str">
        <f>IF(EAP_Complexidade!F71="","",IF(EAP_Complexidade!F71="X",0,VLOOKUP(EAP_Complexidade!F71,'Cluster_T-ShirtSize'!$B$23:$C$27,2,FALSE)))</f>
        <v/>
      </c>
      <c r="G71" s="76" t="str">
        <f t="shared" si="0"/>
        <v/>
      </c>
    </row>
    <row r="72" spans="1:7" ht="15.75" customHeight="1" x14ac:dyDescent="0.2">
      <c r="A72" s="72" t="str">
        <f>IF(EAP_Complexidade!A72="","",EAP_Complexidade!A72)</f>
        <v/>
      </c>
      <c r="B72" s="73" t="str">
        <f>IF(EAP_Complexidade!B72="","",IF(EAP_Complexidade!B72="X",0,VLOOKUP(EAP_Complexidade!B72,'Cluster_T-ShirtSize'!$B$3:$C$7,2,FALSE)))</f>
        <v/>
      </c>
      <c r="C72" s="74" t="str">
        <f>IF(EAP_Complexidade!C72="","",IF(EAP_Complexidade!C72="X",0,VLOOKUP(EAP_Complexidade!C72,'Cluster_T-ShirtSize'!$B$8:$C$12,2,FALSE)))</f>
        <v/>
      </c>
      <c r="D72" s="74" t="str">
        <f>IF(EAP_Complexidade!D72="","",IF(EAP_Complexidade!D72="X",0,VLOOKUP(EAP_Complexidade!D72,'Cluster_T-ShirtSize'!$B$13:$C$17,2,FALSE)))</f>
        <v/>
      </c>
      <c r="E72" s="74" t="str">
        <f>IF(EAP_Complexidade!E72="","",IF(EAP_Complexidade!E72="X",0,VLOOKUP(EAP_Complexidade!E72,'Cluster_T-ShirtSize'!$B$18:$C$22,2,FALSE)))</f>
        <v/>
      </c>
      <c r="F72" s="75" t="str">
        <f>IF(EAP_Complexidade!F72="","",IF(EAP_Complexidade!F72="X",0,VLOOKUP(EAP_Complexidade!F72,'Cluster_T-ShirtSize'!$B$23:$C$27,2,FALSE)))</f>
        <v/>
      </c>
      <c r="G72" s="76" t="str">
        <f t="shared" si="0"/>
        <v/>
      </c>
    </row>
    <row r="73" spans="1:7" ht="15.75" customHeight="1" x14ac:dyDescent="0.2">
      <c r="A73" s="72" t="str">
        <f>IF(EAP_Complexidade!A73="","",EAP_Complexidade!A73)</f>
        <v/>
      </c>
      <c r="B73" s="73" t="str">
        <f>IF(EAP_Complexidade!B73="","",IF(EAP_Complexidade!B73="X",0,VLOOKUP(EAP_Complexidade!B73,'Cluster_T-ShirtSize'!$B$3:$C$7,2,FALSE)))</f>
        <v/>
      </c>
      <c r="C73" s="74" t="str">
        <f>IF(EAP_Complexidade!C73="","",IF(EAP_Complexidade!C73="X",0,VLOOKUP(EAP_Complexidade!C73,'Cluster_T-ShirtSize'!$B$8:$C$12,2,FALSE)))</f>
        <v/>
      </c>
      <c r="D73" s="74" t="str">
        <f>IF(EAP_Complexidade!D73="","",IF(EAP_Complexidade!D73="X",0,VLOOKUP(EAP_Complexidade!D73,'Cluster_T-ShirtSize'!$B$13:$C$17,2,FALSE)))</f>
        <v/>
      </c>
      <c r="E73" s="74" t="str">
        <f>IF(EAP_Complexidade!E73="","",IF(EAP_Complexidade!E73="X",0,VLOOKUP(EAP_Complexidade!E73,'Cluster_T-ShirtSize'!$B$18:$C$22,2,FALSE)))</f>
        <v/>
      </c>
      <c r="F73" s="75" t="str">
        <f>IF(EAP_Complexidade!F73="","",IF(EAP_Complexidade!F73="X",0,VLOOKUP(EAP_Complexidade!F73,'Cluster_T-ShirtSize'!$B$23:$C$27,2,FALSE)))</f>
        <v/>
      </c>
      <c r="G73" s="76" t="str">
        <f t="shared" si="0"/>
        <v/>
      </c>
    </row>
    <row r="74" spans="1:7" ht="15.75" customHeight="1" x14ac:dyDescent="0.2">
      <c r="A74" s="72" t="str">
        <f>IF(EAP_Complexidade!A74="","",EAP_Complexidade!A74)</f>
        <v/>
      </c>
      <c r="B74" s="73" t="str">
        <f>IF(EAP_Complexidade!B74="","",IF(EAP_Complexidade!B74="X",0,VLOOKUP(EAP_Complexidade!B74,'Cluster_T-ShirtSize'!$B$3:$C$7,2,FALSE)))</f>
        <v/>
      </c>
      <c r="C74" s="74" t="str">
        <f>IF(EAP_Complexidade!C74="","",IF(EAP_Complexidade!C74="X",0,VLOOKUP(EAP_Complexidade!C74,'Cluster_T-ShirtSize'!$B$8:$C$12,2,FALSE)))</f>
        <v/>
      </c>
      <c r="D74" s="74" t="str">
        <f>IF(EAP_Complexidade!D74="","",IF(EAP_Complexidade!D74="X",0,VLOOKUP(EAP_Complexidade!D74,'Cluster_T-ShirtSize'!$B$13:$C$17,2,FALSE)))</f>
        <v/>
      </c>
      <c r="E74" s="74" t="str">
        <f>IF(EAP_Complexidade!E74="","",IF(EAP_Complexidade!E74="X",0,VLOOKUP(EAP_Complexidade!E74,'Cluster_T-ShirtSize'!$B$18:$C$22,2,FALSE)))</f>
        <v/>
      </c>
      <c r="F74" s="75" t="str">
        <f>IF(EAP_Complexidade!F74="","",IF(EAP_Complexidade!F74="X",0,VLOOKUP(EAP_Complexidade!F74,'Cluster_T-ShirtSize'!$B$23:$C$27,2,FALSE)))</f>
        <v/>
      </c>
      <c r="G74" s="76" t="str">
        <f t="shared" si="0"/>
        <v/>
      </c>
    </row>
    <row r="75" spans="1:7" ht="15.75" customHeight="1" x14ac:dyDescent="0.2">
      <c r="A75" s="72" t="str">
        <f>IF(EAP_Complexidade!A75="","",EAP_Complexidade!A75)</f>
        <v/>
      </c>
      <c r="B75" s="73" t="str">
        <f>IF(EAP_Complexidade!B75="","",IF(EAP_Complexidade!B75="X",0,VLOOKUP(EAP_Complexidade!B75,'Cluster_T-ShirtSize'!$B$3:$C$7,2,FALSE)))</f>
        <v/>
      </c>
      <c r="C75" s="74" t="str">
        <f>IF(EAP_Complexidade!C75="","",IF(EAP_Complexidade!C75="X",0,VLOOKUP(EAP_Complexidade!C75,'Cluster_T-ShirtSize'!$B$8:$C$12,2,FALSE)))</f>
        <v/>
      </c>
      <c r="D75" s="74" t="str">
        <f>IF(EAP_Complexidade!D75="","",IF(EAP_Complexidade!D75="X",0,VLOOKUP(EAP_Complexidade!D75,'Cluster_T-ShirtSize'!$B$13:$C$17,2,FALSE)))</f>
        <v/>
      </c>
      <c r="E75" s="74" t="str">
        <f>IF(EAP_Complexidade!E75="","",IF(EAP_Complexidade!E75="X",0,VLOOKUP(EAP_Complexidade!E75,'Cluster_T-ShirtSize'!$B$18:$C$22,2,FALSE)))</f>
        <v/>
      </c>
      <c r="F75" s="75" t="str">
        <f>IF(EAP_Complexidade!F75="","",IF(EAP_Complexidade!F75="X",0,VLOOKUP(EAP_Complexidade!F75,'Cluster_T-ShirtSize'!$B$23:$C$27,2,FALSE)))</f>
        <v/>
      </c>
      <c r="G75" s="76" t="str">
        <f t="shared" si="0"/>
        <v/>
      </c>
    </row>
    <row r="76" spans="1:7" ht="15.75" customHeight="1" x14ac:dyDescent="0.2">
      <c r="A76" s="72" t="str">
        <f>IF(EAP_Complexidade!A76="","",EAP_Complexidade!A76)</f>
        <v/>
      </c>
      <c r="B76" s="73" t="str">
        <f>IF(EAP_Complexidade!B76="","",IF(EAP_Complexidade!B76="X",0,VLOOKUP(EAP_Complexidade!B76,'Cluster_T-ShirtSize'!$B$3:$C$7,2,FALSE)))</f>
        <v/>
      </c>
      <c r="C76" s="74" t="str">
        <f>IF(EAP_Complexidade!C76="","",IF(EAP_Complexidade!C76="X",0,VLOOKUP(EAP_Complexidade!C76,'Cluster_T-ShirtSize'!$B$8:$C$12,2,FALSE)))</f>
        <v/>
      </c>
      <c r="D76" s="74" t="str">
        <f>IF(EAP_Complexidade!D76="","",IF(EAP_Complexidade!D76="X",0,VLOOKUP(EAP_Complexidade!D76,'Cluster_T-ShirtSize'!$B$13:$C$17,2,FALSE)))</f>
        <v/>
      </c>
      <c r="E76" s="74" t="str">
        <f>IF(EAP_Complexidade!E76="","",IF(EAP_Complexidade!E76="X",0,VLOOKUP(EAP_Complexidade!E76,'Cluster_T-ShirtSize'!$B$18:$C$22,2,FALSE)))</f>
        <v/>
      </c>
      <c r="F76" s="75" t="str">
        <f>IF(EAP_Complexidade!F76="","",IF(EAP_Complexidade!F76="X",0,VLOOKUP(EAP_Complexidade!F76,'Cluster_T-ShirtSize'!$B$23:$C$27,2,FALSE)))</f>
        <v/>
      </c>
      <c r="G76" s="76" t="str">
        <f t="shared" si="0"/>
        <v/>
      </c>
    </row>
    <row r="77" spans="1:7" ht="15.75" customHeight="1" x14ac:dyDescent="0.2">
      <c r="A77" s="72" t="str">
        <f>IF(EAP_Complexidade!A77="","",EAP_Complexidade!A77)</f>
        <v/>
      </c>
      <c r="B77" s="73" t="str">
        <f>IF(EAP_Complexidade!B77="","",IF(EAP_Complexidade!B77="X",0,VLOOKUP(EAP_Complexidade!B77,'Cluster_T-ShirtSize'!$B$3:$C$7,2,FALSE)))</f>
        <v/>
      </c>
      <c r="C77" s="74" t="str">
        <f>IF(EAP_Complexidade!C77="","",IF(EAP_Complexidade!C77="X",0,VLOOKUP(EAP_Complexidade!C77,'Cluster_T-ShirtSize'!$B$8:$C$12,2,FALSE)))</f>
        <v/>
      </c>
      <c r="D77" s="74" t="str">
        <f>IF(EAP_Complexidade!D77="","",IF(EAP_Complexidade!D77="X",0,VLOOKUP(EAP_Complexidade!D77,'Cluster_T-ShirtSize'!$B$13:$C$17,2,FALSE)))</f>
        <v/>
      </c>
      <c r="E77" s="74" t="str">
        <f>IF(EAP_Complexidade!E77="","",IF(EAP_Complexidade!E77="X",0,VLOOKUP(EAP_Complexidade!E77,'Cluster_T-ShirtSize'!$B$18:$C$22,2,FALSE)))</f>
        <v/>
      </c>
      <c r="F77" s="75" t="str">
        <f>IF(EAP_Complexidade!F77="","",IF(EAP_Complexidade!F77="X",0,VLOOKUP(EAP_Complexidade!F77,'Cluster_T-ShirtSize'!$B$23:$C$27,2,FALSE)))</f>
        <v/>
      </c>
      <c r="G77" s="76" t="str">
        <f t="shared" si="0"/>
        <v/>
      </c>
    </row>
    <row r="78" spans="1:7" ht="15.75" customHeight="1" x14ac:dyDescent="0.2">
      <c r="A78" s="72" t="str">
        <f>IF(EAP_Complexidade!A78="","",EAP_Complexidade!A78)</f>
        <v/>
      </c>
      <c r="B78" s="73" t="str">
        <f>IF(EAP_Complexidade!B78="","",IF(EAP_Complexidade!B78="X",0,VLOOKUP(EAP_Complexidade!B78,'Cluster_T-ShirtSize'!$B$3:$C$7,2,FALSE)))</f>
        <v/>
      </c>
      <c r="C78" s="74" t="str">
        <f>IF(EAP_Complexidade!C78="","",IF(EAP_Complexidade!C78="X",0,VLOOKUP(EAP_Complexidade!C78,'Cluster_T-ShirtSize'!$B$8:$C$12,2,FALSE)))</f>
        <v/>
      </c>
      <c r="D78" s="74" t="str">
        <f>IF(EAP_Complexidade!D78="","",IF(EAP_Complexidade!D78="X",0,VLOOKUP(EAP_Complexidade!D78,'Cluster_T-ShirtSize'!$B$13:$C$17,2,FALSE)))</f>
        <v/>
      </c>
      <c r="E78" s="74" t="str">
        <f>IF(EAP_Complexidade!E78="","",IF(EAP_Complexidade!E78="X",0,VLOOKUP(EAP_Complexidade!E78,'Cluster_T-ShirtSize'!$B$18:$C$22,2,FALSE)))</f>
        <v/>
      </c>
      <c r="F78" s="75" t="str">
        <f>IF(EAP_Complexidade!F78="","",IF(EAP_Complexidade!F78="X",0,VLOOKUP(EAP_Complexidade!F78,'Cluster_T-ShirtSize'!$B$23:$C$27,2,FALSE)))</f>
        <v/>
      </c>
      <c r="G78" s="76" t="str">
        <f t="shared" si="0"/>
        <v/>
      </c>
    </row>
    <row r="79" spans="1:7" ht="15.75" customHeight="1" x14ac:dyDescent="0.2">
      <c r="A79" s="72" t="str">
        <f>IF(EAP_Complexidade!A79="","",EAP_Complexidade!A79)</f>
        <v/>
      </c>
      <c r="B79" s="73" t="str">
        <f>IF(EAP_Complexidade!B79="","",IF(EAP_Complexidade!B79="X",0,VLOOKUP(EAP_Complexidade!B79,'Cluster_T-ShirtSize'!$B$3:$C$7,2,FALSE)))</f>
        <v/>
      </c>
      <c r="C79" s="74" t="str">
        <f>IF(EAP_Complexidade!C79="","",IF(EAP_Complexidade!C79="X",0,VLOOKUP(EAP_Complexidade!C79,'Cluster_T-ShirtSize'!$B$8:$C$12,2,FALSE)))</f>
        <v/>
      </c>
      <c r="D79" s="74" t="str">
        <f>IF(EAP_Complexidade!D79="","",IF(EAP_Complexidade!D79="X",0,VLOOKUP(EAP_Complexidade!D79,'Cluster_T-ShirtSize'!$B$13:$C$17,2,FALSE)))</f>
        <v/>
      </c>
      <c r="E79" s="74" t="str">
        <f>IF(EAP_Complexidade!E79="","",IF(EAP_Complexidade!E79="X",0,VLOOKUP(EAP_Complexidade!E79,'Cluster_T-ShirtSize'!$B$18:$C$22,2,FALSE)))</f>
        <v/>
      </c>
      <c r="F79" s="75" t="str">
        <f>IF(EAP_Complexidade!F79="","",IF(EAP_Complexidade!F79="X",0,VLOOKUP(EAP_Complexidade!F79,'Cluster_T-ShirtSize'!$B$23:$C$27,2,FALSE)))</f>
        <v/>
      </c>
      <c r="G79" s="76" t="str">
        <f t="shared" si="0"/>
        <v/>
      </c>
    </row>
    <row r="80" spans="1:7" ht="15.75" customHeight="1" x14ac:dyDescent="0.2">
      <c r="A80" s="72" t="str">
        <f>IF(EAP_Complexidade!A80="","",EAP_Complexidade!A80)</f>
        <v/>
      </c>
      <c r="B80" s="73" t="str">
        <f>IF(EAP_Complexidade!B80="","",IF(EAP_Complexidade!B80="X",0,VLOOKUP(EAP_Complexidade!B80,'Cluster_T-ShirtSize'!$B$3:$C$7,2,FALSE)))</f>
        <v/>
      </c>
      <c r="C80" s="74" t="str">
        <f>IF(EAP_Complexidade!C80="","",IF(EAP_Complexidade!C80="X",0,VLOOKUP(EAP_Complexidade!C80,'Cluster_T-ShirtSize'!$B$8:$C$12,2,FALSE)))</f>
        <v/>
      </c>
      <c r="D80" s="74" t="str">
        <f>IF(EAP_Complexidade!D80="","",IF(EAP_Complexidade!D80="X",0,VLOOKUP(EAP_Complexidade!D80,'Cluster_T-ShirtSize'!$B$13:$C$17,2,FALSE)))</f>
        <v/>
      </c>
      <c r="E80" s="74" t="str">
        <f>IF(EAP_Complexidade!E80="","",IF(EAP_Complexidade!E80="X",0,VLOOKUP(EAP_Complexidade!E80,'Cluster_T-ShirtSize'!$B$18:$C$22,2,FALSE)))</f>
        <v/>
      </c>
      <c r="F80" s="75" t="str">
        <f>IF(EAP_Complexidade!F80="","",IF(EAP_Complexidade!F80="X",0,VLOOKUP(EAP_Complexidade!F80,'Cluster_T-ShirtSize'!$B$23:$C$27,2,FALSE)))</f>
        <v/>
      </c>
      <c r="G80" s="76" t="str">
        <f t="shared" si="0"/>
        <v/>
      </c>
    </row>
    <row r="81" spans="1:7" ht="15.75" customHeight="1" x14ac:dyDescent="0.2">
      <c r="A81" s="72" t="str">
        <f>IF(EAP_Complexidade!A81="","",EAP_Complexidade!A81)</f>
        <v/>
      </c>
      <c r="B81" s="73" t="str">
        <f>IF(EAP_Complexidade!B81="","",IF(EAP_Complexidade!B81="X",0,VLOOKUP(EAP_Complexidade!B81,'Cluster_T-ShirtSize'!$B$3:$C$7,2,FALSE)))</f>
        <v/>
      </c>
      <c r="C81" s="74" t="str">
        <f>IF(EAP_Complexidade!C81="","",IF(EAP_Complexidade!C81="X",0,VLOOKUP(EAP_Complexidade!C81,'Cluster_T-ShirtSize'!$B$8:$C$12,2,FALSE)))</f>
        <v/>
      </c>
      <c r="D81" s="74" t="str">
        <f>IF(EAP_Complexidade!D81="","",IF(EAP_Complexidade!D81="X",0,VLOOKUP(EAP_Complexidade!D81,'Cluster_T-ShirtSize'!$B$13:$C$17,2,FALSE)))</f>
        <v/>
      </c>
      <c r="E81" s="74" t="str">
        <f>IF(EAP_Complexidade!E81="","",IF(EAP_Complexidade!E81="X",0,VLOOKUP(EAP_Complexidade!E81,'Cluster_T-ShirtSize'!$B$18:$C$22,2,FALSE)))</f>
        <v/>
      </c>
      <c r="F81" s="75" t="str">
        <f>IF(EAP_Complexidade!F81="","",IF(EAP_Complexidade!F81="X",0,VLOOKUP(EAP_Complexidade!F81,'Cluster_T-ShirtSize'!$B$23:$C$27,2,FALSE)))</f>
        <v/>
      </c>
      <c r="G81" s="76" t="str">
        <f t="shared" si="0"/>
        <v/>
      </c>
    </row>
    <row r="82" spans="1:7" ht="15.75" customHeight="1" x14ac:dyDescent="0.2">
      <c r="A82" s="72" t="str">
        <f>IF(EAP_Complexidade!A82="","",EAP_Complexidade!A82)</f>
        <v/>
      </c>
      <c r="B82" s="73" t="str">
        <f>IF(EAP_Complexidade!B82="","",IF(EAP_Complexidade!B82="X",0,VLOOKUP(EAP_Complexidade!B82,'Cluster_T-ShirtSize'!$B$3:$C$7,2,FALSE)))</f>
        <v/>
      </c>
      <c r="C82" s="74" t="str">
        <f>IF(EAP_Complexidade!C82="","",IF(EAP_Complexidade!C82="X",0,VLOOKUP(EAP_Complexidade!C82,'Cluster_T-ShirtSize'!$B$8:$C$12,2,FALSE)))</f>
        <v/>
      </c>
      <c r="D82" s="74" t="str">
        <f>IF(EAP_Complexidade!D82="","",IF(EAP_Complexidade!D82="X",0,VLOOKUP(EAP_Complexidade!D82,'Cluster_T-ShirtSize'!$B$13:$C$17,2,FALSE)))</f>
        <v/>
      </c>
      <c r="E82" s="74" t="str">
        <f>IF(EAP_Complexidade!E82="","",IF(EAP_Complexidade!E82="X",0,VLOOKUP(EAP_Complexidade!E82,'Cluster_T-ShirtSize'!$B$18:$C$22,2,FALSE)))</f>
        <v/>
      </c>
      <c r="F82" s="75" t="str">
        <f>IF(EAP_Complexidade!F82="","",IF(EAP_Complexidade!F82="X",0,VLOOKUP(EAP_Complexidade!F82,'Cluster_T-ShirtSize'!$B$23:$C$27,2,FALSE)))</f>
        <v/>
      </c>
      <c r="G82" s="76" t="str">
        <f t="shared" si="0"/>
        <v/>
      </c>
    </row>
    <row r="83" spans="1:7" ht="15.75" customHeight="1" x14ac:dyDescent="0.2">
      <c r="A83" s="72" t="str">
        <f>IF(EAP_Complexidade!A83="","",EAP_Complexidade!A83)</f>
        <v/>
      </c>
      <c r="B83" s="73" t="str">
        <f>IF(EAP_Complexidade!B83="","",IF(EAP_Complexidade!B83="X",0,VLOOKUP(EAP_Complexidade!B83,'Cluster_T-ShirtSize'!$B$3:$C$7,2,FALSE)))</f>
        <v/>
      </c>
      <c r="C83" s="74" t="str">
        <f>IF(EAP_Complexidade!C83="","",IF(EAP_Complexidade!C83="X",0,VLOOKUP(EAP_Complexidade!C83,'Cluster_T-ShirtSize'!$B$8:$C$12,2,FALSE)))</f>
        <v/>
      </c>
      <c r="D83" s="74" t="str">
        <f>IF(EAP_Complexidade!D83="","",IF(EAP_Complexidade!D83="X",0,VLOOKUP(EAP_Complexidade!D83,'Cluster_T-ShirtSize'!$B$13:$C$17,2,FALSE)))</f>
        <v/>
      </c>
      <c r="E83" s="74" t="str">
        <f>IF(EAP_Complexidade!E83="","",IF(EAP_Complexidade!E83="X",0,VLOOKUP(EAP_Complexidade!E83,'Cluster_T-ShirtSize'!$B$18:$C$22,2,FALSE)))</f>
        <v/>
      </c>
      <c r="F83" s="75" t="str">
        <f>IF(EAP_Complexidade!F83="","",IF(EAP_Complexidade!F83="X",0,VLOOKUP(EAP_Complexidade!F83,'Cluster_T-ShirtSize'!$B$23:$C$27,2,FALSE)))</f>
        <v/>
      </c>
      <c r="G83" s="76" t="str">
        <f t="shared" si="0"/>
        <v/>
      </c>
    </row>
    <row r="84" spans="1:7" ht="15.75" customHeight="1" x14ac:dyDescent="0.2">
      <c r="A84" s="72" t="str">
        <f>IF(EAP_Complexidade!A84="","",EAP_Complexidade!A84)</f>
        <v/>
      </c>
      <c r="B84" s="73" t="str">
        <f>IF(EAP_Complexidade!B84="","",IF(EAP_Complexidade!B84="X",0,VLOOKUP(EAP_Complexidade!B84,'Cluster_T-ShirtSize'!$B$3:$C$7,2,FALSE)))</f>
        <v/>
      </c>
      <c r="C84" s="74" t="str">
        <f>IF(EAP_Complexidade!C84="","",IF(EAP_Complexidade!C84="X",0,VLOOKUP(EAP_Complexidade!C84,'Cluster_T-ShirtSize'!$B$8:$C$12,2,FALSE)))</f>
        <v/>
      </c>
      <c r="D84" s="74" t="str">
        <f>IF(EAP_Complexidade!D84="","",IF(EAP_Complexidade!D84="X",0,VLOOKUP(EAP_Complexidade!D84,'Cluster_T-ShirtSize'!$B$13:$C$17,2,FALSE)))</f>
        <v/>
      </c>
      <c r="E84" s="74" t="str">
        <f>IF(EAP_Complexidade!E84="","",IF(EAP_Complexidade!E84="X",0,VLOOKUP(EAP_Complexidade!E84,'Cluster_T-ShirtSize'!$B$18:$C$22,2,FALSE)))</f>
        <v/>
      </c>
      <c r="F84" s="75" t="str">
        <f>IF(EAP_Complexidade!F84="","",IF(EAP_Complexidade!F84="X",0,VLOOKUP(EAP_Complexidade!F84,'Cluster_T-ShirtSize'!$B$23:$C$27,2,FALSE)))</f>
        <v/>
      </c>
      <c r="G84" s="76" t="str">
        <f t="shared" si="0"/>
        <v/>
      </c>
    </row>
    <row r="85" spans="1:7" ht="15.75" customHeight="1" x14ac:dyDescent="0.2">
      <c r="A85" s="72" t="str">
        <f>IF(EAP_Complexidade!A85="","",EAP_Complexidade!A85)</f>
        <v/>
      </c>
      <c r="B85" s="73" t="str">
        <f>IF(EAP_Complexidade!B85="","",IF(EAP_Complexidade!B85="X",0,VLOOKUP(EAP_Complexidade!B85,'Cluster_T-ShirtSize'!$B$3:$C$7,2,FALSE)))</f>
        <v/>
      </c>
      <c r="C85" s="74" t="str">
        <f>IF(EAP_Complexidade!C85="","",IF(EAP_Complexidade!C85="X",0,VLOOKUP(EAP_Complexidade!C85,'Cluster_T-ShirtSize'!$B$8:$C$12,2,FALSE)))</f>
        <v/>
      </c>
      <c r="D85" s="74" t="str">
        <f>IF(EAP_Complexidade!D85="","",IF(EAP_Complexidade!D85="X",0,VLOOKUP(EAP_Complexidade!D85,'Cluster_T-ShirtSize'!$B$13:$C$17,2,FALSE)))</f>
        <v/>
      </c>
      <c r="E85" s="74" t="str">
        <f>IF(EAP_Complexidade!E85="","",IF(EAP_Complexidade!E85="X",0,VLOOKUP(EAP_Complexidade!E85,'Cluster_T-ShirtSize'!$B$18:$C$22,2,FALSE)))</f>
        <v/>
      </c>
      <c r="F85" s="75" t="str">
        <f>IF(EAP_Complexidade!F85="","",IF(EAP_Complexidade!F85="X",0,VLOOKUP(EAP_Complexidade!F85,'Cluster_T-ShirtSize'!$B$23:$C$27,2,FALSE)))</f>
        <v/>
      </c>
      <c r="G85" s="76" t="str">
        <f t="shared" si="0"/>
        <v/>
      </c>
    </row>
    <row r="86" spans="1:7" ht="15.75" customHeight="1" x14ac:dyDescent="0.2">
      <c r="A86" s="72" t="str">
        <f>IF(EAP_Complexidade!A86="","",EAP_Complexidade!A86)</f>
        <v/>
      </c>
      <c r="B86" s="73" t="str">
        <f>IF(EAP_Complexidade!B86="","",IF(EAP_Complexidade!B86="X",0,VLOOKUP(EAP_Complexidade!B86,'Cluster_T-ShirtSize'!$B$3:$C$7,2,FALSE)))</f>
        <v/>
      </c>
      <c r="C86" s="74" t="str">
        <f>IF(EAP_Complexidade!C86="","",IF(EAP_Complexidade!C86="X",0,VLOOKUP(EAP_Complexidade!C86,'Cluster_T-ShirtSize'!$B$8:$C$12,2,FALSE)))</f>
        <v/>
      </c>
      <c r="D86" s="74" t="str">
        <f>IF(EAP_Complexidade!D86="","",IF(EAP_Complexidade!D86="X",0,VLOOKUP(EAP_Complexidade!D86,'Cluster_T-ShirtSize'!$B$13:$C$17,2,FALSE)))</f>
        <v/>
      </c>
      <c r="E86" s="74" t="str">
        <f>IF(EAP_Complexidade!E86="","",IF(EAP_Complexidade!E86="X",0,VLOOKUP(EAP_Complexidade!E86,'Cluster_T-ShirtSize'!$B$18:$C$22,2,FALSE)))</f>
        <v/>
      </c>
      <c r="F86" s="75" t="str">
        <f>IF(EAP_Complexidade!F86="","",IF(EAP_Complexidade!F86="X",0,VLOOKUP(EAP_Complexidade!F86,'Cluster_T-ShirtSize'!$B$23:$C$27,2,FALSE)))</f>
        <v/>
      </c>
      <c r="G86" s="76" t="str">
        <f t="shared" si="0"/>
        <v/>
      </c>
    </row>
    <row r="87" spans="1:7" ht="15.75" customHeight="1" x14ac:dyDescent="0.2">
      <c r="A87" s="72" t="str">
        <f>IF(EAP_Complexidade!A87="","",EAP_Complexidade!A87)</f>
        <v/>
      </c>
      <c r="B87" s="73" t="str">
        <f>IF(EAP_Complexidade!B87="","",IF(EAP_Complexidade!B87="X",0,VLOOKUP(EAP_Complexidade!B87,'Cluster_T-ShirtSize'!$B$3:$C$7,2,FALSE)))</f>
        <v/>
      </c>
      <c r="C87" s="74" t="str">
        <f>IF(EAP_Complexidade!C87="","",IF(EAP_Complexidade!C87="X",0,VLOOKUP(EAP_Complexidade!C87,'Cluster_T-ShirtSize'!$B$8:$C$12,2,FALSE)))</f>
        <v/>
      </c>
      <c r="D87" s="74" t="str">
        <f>IF(EAP_Complexidade!D87="","",IF(EAP_Complexidade!D87="X",0,VLOOKUP(EAP_Complexidade!D87,'Cluster_T-ShirtSize'!$B$13:$C$17,2,FALSE)))</f>
        <v/>
      </c>
      <c r="E87" s="74" t="str">
        <f>IF(EAP_Complexidade!E87="","",IF(EAP_Complexidade!E87="X",0,VLOOKUP(EAP_Complexidade!E87,'Cluster_T-ShirtSize'!$B$18:$C$22,2,FALSE)))</f>
        <v/>
      </c>
      <c r="F87" s="75" t="str">
        <f>IF(EAP_Complexidade!F87="","",IF(EAP_Complexidade!F87="X",0,VLOOKUP(EAP_Complexidade!F87,'Cluster_T-ShirtSize'!$B$23:$C$27,2,FALSE)))</f>
        <v/>
      </c>
      <c r="G87" s="76" t="str">
        <f t="shared" si="0"/>
        <v/>
      </c>
    </row>
    <row r="88" spans="1:7" ht="15.75" customHeight="1" x14ac:dyDescent="0.2">
      <c r="A88" s="72" t="str">
        <f>IF(EAP_Complexidade!A88="","",EAP_Complexidade!A88)</f>
        <v/>
      </c>
      <c r="B88" s="73" t="str">
        <f>IF(EAP_Complexidade!B88="","",IF(EAP_Complexidade!B88="X",0,VLOOKUP(EAP_Complexidade!B88,'Cluster_T-ShirtSize'!$B$3:$C$7,2,FALSE)))</f>
        <v/>
      </c>
      <c r="C88" s="74" t="str">
        <f>IF(EAP_Complexidade!C88="","",IF(EAP_Complexidade!C88="X",0,VLOOKUP(EAP_Complexidade!C88,'Cluster_T-ShirtSize'!$B$8:$C$12,2,FALSE)))</f>
        <v/>
      </c>
      <c r="D88" s="74" t="str">
        <f>IF(EAP_Complexidade!D88="","",IF(EAP_Complexidade!D88="X",0,VLOOKUP(EAP_Complexidade!D88,'Cluster_T-ShirtSize'!$B$13:$C$17,2,FALSE)))</f>
        <v/>
      </c>
      <c r="E88" s="74" t="str">
        <f>IF(EAP_Complexidade!E88="","",IF(EAP_Complexidade!E88="X",0,VLOOKUP(EAP_Complexidade!E88,'Cluster_T-ShirtSize'!$B$18:$C$22,2,FALSE)))</f>
        <v/>
      </c>
      <c r="F88" s="75" t="str">
        <f>IF(EAP_Complexidade!F88="","",IF(EAP_Complexidade!F88="X",0,VLOOKUP(EAP_Complexidade!F88,'Cluster_T-ShirtSize'!$B$23:$C$27,2,FALSE)))</f>
        <v/>
      </c>
      <c r="G88" s="76" t="str">
        <f t="shared" si="0"/>
        <v/>
      </c>
    </row>
    <row r="89" spans="1:7" ht="15.75" customHeight="1" x14ac:dyDescent="0.2">
      <c r="A89" s="72" t="str">
        <f>IF(EAP_Complexidade!A89="","",EAP_Complexidade!A89)</f>
        <v/>
      </c>
      <c r="B89" s="73" t="str">
        <f>IF(EAP_Complexidade!B89="","",IF(EAP_Complexidade!B89="X",0,VLOOKUP(EAP_Complexidade!B89,'Cluster_T-ShirtSize'!$B$3:$C$7,2,FALSE)))</f>
        <v/>
      </c>
      <c r="C89" s="74" t="str">
        <f>IF(EAP_Complexidade!C89="","",IF(EAP_Complexidade!C89="X",0,VLOOKUP(EAP_Complexidade!C89,'Cluster_T-ShirtSize'!$B$8:$C$12,2,FALSE)))</f>
        <v/>
      </c>
      <c r="D89" s="74" t="str">
        <f>IF(EAP_Complexidade!D89="","",IF(EAP_Complexidade!D89="X",0,VLOOKUP(EAP_Complexidade!D89,'Cluster_T-ShirtSize'!$B$13:$C$17,2,FALSE)))</f>
        <v/>
      </c>
      <c r="E89" s="74" t="str">
        <f>IF(EAP_Complexidade!E89="","",IF(EAP_Complexidade!E89="X",0,VLOOKUP(EAP_Complexidade!E89,'Cluster_T-ShirtSize'!$B$18:$C$22,2,FALSE)))</f>
        <v/>
      </c>
      <c r="F89" s="75" t="str">
        <f>IF(EAP_Complexidade!F89="","",IF(EAP_Complexidade!F89="X",0,VLOOKUP(EAP_Complexidade!F89,'Cluster_T-ShirtSize'!$B$23:$C$27,2,FALSE)))</f>
        <v/>
      </c>
      <c r="G89" s="76" t="str">
        <f t="shared" si="0"/>
        <v/>
      </c>
    </row>
    <row r="90" spans="1:7" ht="15.75" customHeight="1" x14ac:dyDescent="0.2">
      <c r="A90" s="72" t="str">
        <f>IF(EAP_Complexidade!A90="","",EAP_Complexidade!A90)</f>
        <v/>
      </c>
      <c r="B90" s="73" t="str">
        <f>IF(EAP_Complexidade!B90="","",IF(EAP_Complexidade!B90="X",0,VLOOKUP(EAP_Complexidade!B90,'Cluster_T-ShirtSize'!$B$3:$C$7,2,FALSE)))</f>
        <v/>
      </c>
      <c r="C90" s="74" t="str">
        <f>IF(EAP_Complexidade!C90="","",IF(EAP_Complexidade!C90="X",0,VLOOKUP(EAP_Complexidade!C90,'Cluster_T-ShirtSize'!$B$8:$C$12,2,FALSE)))</f>
        <v/>
      </c>
      <c r="D90" s="74" t="str">
        <f>IF(EAP_Complexidade!D90="","",IF(EAP_Complexidade!D90="X",0,VLOOKUP(EAP_Complexidade!D90,'Cluster_T-ShirtSize'!$B$13:$C$17,2,FALSE)))</f>
        <v/>
      </c>
      <c r="E90" s="74" t="str">
        <f>IF(EAP_Complexidade!E90="","",IF(EAP_Complexidade!E90="X",0,VLOOKUP(EAP_Complexidade!E90,'Cluster_T-ShirtSize'!$B$18:$C$22,2,FALSE)))</f>
        <v/>
      </c>
      <c r="F90" s="75" t="str">
        <f>IF(EAP_Complexidade!F90="","",IF(EAP_Complexidade!F90="X",0,VLOOKUP(EAP_Complexidade!F90,'Cluster_T-ShirtSize'!$B$23:$C$27,2,FALSE)))</f>
        <v/>
      </c>
      <c r="G90" s="76" t="str">
        <f t="shared" si="0"/>
        <v/>
      </c>
    </row>
    <row r="91" spans="1:7" ht="15.75" customHeight="1" x14ac:dyDescent="0.2">
      <c r="A91" s="72" t="str">
        <f>IF(EAP_Complexidade!A91="","",EAP_Complexidade!A91)</f>
        <v/>
      </c>
      <c r="B91" s="73" t="str">
        <f>IF(EAP_Complexidade!B91="","",IF(EAP_Complexidade!B91="X",0,VLOOKUP(EAP_Complexidade!B91,'Cluster_T-ShirtSize'!$B$3:$C$7,2,FALSE)))</f>
        <v/>
      </c>
      <c r="C91" s="74" t="str">
        <f>IF(EAP_Complexidade!C91="","",IF(EAP_Complexidade!C91="X",0,VLOOKUP(EAP_Complexidade!C91,'Cluster_T-ShirtSize'!$B$8:$C$12,2,FALSE)))</f>
        <v/>
      </c>
      <c r="D91" s="74" t="str">
        <f>IF(EAP_Complexidade!D91="","",IF(EAP_Complexidade!D91="X",0,VLOOKUP(EAP_Complexidade!D91,'Cluster_T-ShirtSize'!$B$13:$C$17,2,FALSE)))</f>
        <v/>
      </c>
      <c r="E91" s="74" t="str">
        <f>IF(EAP_Complexidade!E91="","",IF(EAP_Complexidade!E91="X",0,VLOOKUP(EAP_Complexidade!E91,'Cluster_T-ShirtSize'!$B$18:$C$22,2,FALSE)))</f>
        <v/>
      </c>
      <c r="F91" s="75" t="str">
        <f>IF(EAP_Complexidade!F91="","",IF(EAP_Complexidade!F91="X",0,VLOOKUP(EAP_Complexidade!F91,'Cluster_T-ShirtSize'!$B$23:$C$27,2,FALSE)))</f>
        <v/>
      </c>
      <c r="G91" s="76" t="str">
        <f t="shared" si="0"/>
        <v/>
      </c>
    </row>
    <row r="92" spans="1:7" ht="15.75" customHeight="1" x14ac:dyDescent="0.2">
      <c r="A92" s="72" t="str">
        <f>IF(EAP_Complexidade!A92="","",EAP_Complexidade!A92)</f>
        <v/>
      </c>
      <c r="B92" s="73" t="str">
        <f>IF(EAP_Complexidade!B92="","",IF(EAP_Complexidade!B92="X",0,VLOOKUP(EAP_Complexidade!B92,'Cluster_T-ShirtSize'!$B$3:$C$7,2,FALSE)))</f>
        <v/>
      </c>
      <c r="C92" s="74" t="str">
        <f>IF(EAP_Complexidade!C92="","",IF(EAP_Complexidade!C92="X",0,VLOOKUP(EAP_Complexidade!C92,'Cluster_T-ShirtSize'!$B$8:$C$12,2,FALSE)))</f>
        <v/>
      </c>
      <c r="D92" s="74" t="str">
        <f>IF(EAP_Complexidade!D92="","",IF(EAP_Complexidade!D92="X",0,VLOOKUP(EAP_Complexidade!D92,'Cluster_T-ShirtSize'!$B$13:$C$17,2,FALSE)))</f>
        <v/>
      </c>
      <c r="E92" s="74" t="str">
        <f>IF(EAP_Complexidade!E92="","",IF(EAP_Complexidade!E92="X",0,VLOOKUP(EAP_Complexidade!E92,'Cluster_T-ShirtSize'!$B$18:$C$22,2,FALSE)))</f>
        <v/>
      </c>
      <c r="F92" s="75" t="str">
        <f>IF(EAP_Complexidade!F92="","",IF(EAP_Complexidade!F92="X",0,VLOOKUP(EAP_Complexidade!F92,'Cluster_T-ShirtSize'!$B$23:$C$27,2,FALSE)))</f>
        <v/>
      </c>
      <c r="G92" s="76" t="str">
        <f t="shared" si="0"/>
        <v/>
      </c>
    </row>
    <row r="93" spans="1:7" ht="15.75" customHeight="1" x14ac:dyDescent="0.2">
      <c r="A93" s="72" t="str">
        <f>IF(EAP_Complexidade!A93="","",EAP_Complexidade!A93)</f>
        <v/>
      </c>
      <c r="B93" s="73" t="str">
        <f>IF(EAP_Complexidade!B93="","",IF(EAP_Complexidade!B93="X",0,VLOOKUP(EAP_Complexidade!B93,'Cluster_T-ShirtSize'!$B$3:$C$7,2,FALSE)))</f>
        <v/>
      </c>
      <c r="C93" s="74" t="str">
        <f>IF(EAP_Complexidade!C93="","",IF(EAP_Complexidade!C93="X",0,VLOOKUP(EAP_Complexidade!C93,'Cluster_T-ShirtSize'!$B$8:$C$12,2,FALSE)))</f>
        <v/>
      </c>
      <c r="D93" s="74" t="str">
        <f>IF(EAP_Complexidade!D93="","",IF(EAP_Complexidade!D93="X",0,VLOOKUP(EAP_Complexidade!D93,'Cluster_T-ShirtSize'!$B$13:$C$17,2,FALSE)))</f>
        <v/>
      </c>
      <c r="E93" s="74" t="str">
        <f>IF(EAP_Complexidade!E93="","",IF(EAP_Complexidade!E93="X",0,VLOOKUP(EAP_Complexidade!E93,'Cluster_T-ShirtSize'!$B$18:$C$22,2,FALSE)))</f>
        <v/>
      </c>
      <c r="F93" s="75" t="str">
        <f>IF(EAP_Complexidade!F93="","",IF(EAP_Complexidade!F93="X",0,VLOOKUP(EAP_Complexidade!F93,'Cluster_T-ShirtSize'!$B$23:$C$27,2,FALSE)))</f>
        <v/>
      </c>
      <c r="G93" s="76" t="str">
        <f t="shared" si="0"/>
        <v/>
      </c>
    </row>
    <row r="94" spans="1:7" ht="15.75" customHeight="1" x14ac:dyDescent="0.2">
      <c r="A94" s="72" t="str">
        <f>IF(EAP_Complexidade!A94="","",EAP_Complexidade!A94)</f>
        <v/>
      </c>
      <c r="B94" s="73" t="str">
        <f>IF(EAP_Complexidade!B94="","",IF(EAP_Complexidade!B94="X",0,VLOOKUP(EAP_Complexidade!B94,'Cluster_T-ShirtSize'!$B$3:$C$7,2,FALSE)))</f>
        <v/>
      </c>
      <c r="C94" s="74" t="str">
        <f>IF(EAP_Complexidade!C94="","",IF(EAP_Complexidade!C94="X",0,VLOOKUP(EAP_Complexidade!C94,'Cluster_T-ShirtSize'!$B$8:$C$12,2,FALSE)))</f>
        <v/>
      </c>
      <c r="D94" s="74" t="str">
        <f>IF(EAP_Complexidade!D94="","",IF(EAP_Complexidade!D94="X",0,VLOOKUP(EAP_Complexidade!D94,'Cluster_T-ShirtSize'!$B$13:$C$17,2,FALSE)))</f>
        <v/>
      </c>
      <c r="E94" s="74" t="str">
        <f>IF(EAP_Complexidade!E94="","",IF(EAP_Complexidade!E94="X",0,VLOOKUP(EAP_Complexidade!E94,'Cluster_T-ShirtSize'!$B$18:$C$22,2,FALSE)))</f>
        <v/>
      </c>
      <c r="F94" s="75" t="str">
        <f>IF(EAP_Complexidade!F94="","",IF(EAP_Complexidade!F94="X",0,VLOOKUP(EAP_Complexidade!F94,'Cluster_T-ShirtSize'!$B$23:$C$27,2,FALSE)))</f>
        <v/>
      </c>
      <c r="G94" s="76" t="str">
        <f t="shared" si="0"/>
        <v/>
      </c>
    </row>
    <row r="95" spans="1:7" ht="15.75" customHeight="1" x14ac:dyDescent="0.2">
      <c r="A95" s="72" t="str">
        <f>IF(EAP_Complexidade!A95="","",EAP_Complexidade!A95)</f>
        <v/>
      </c>
      <c r="B95" s="73" t="str">
        <f>IF(EAP_Complexidade!B95="","",IF(EAP_Complexidade!B95="X",0,VLOOKUP(EAP_Complexidade!B95,'Cluster_T-ShirtSize'!$B$3:$C$7,2,FALSE)))</f>
        <v/>
      </c>
      <c r="C95" s="74" t="str">
        <f>IF(EAP_Complexidade!C95="","",IF(EAP_Complexidade!C95="X",0,VLOOKUP(EAP_Complexidade!C95,'Cluster_T-ShirtSize'!$B$8:$C$12,2,FALSE)))</f>
        <v/>
      </c>
      <c r="D95" s="74" t="str">
        <f>IF(EAP_Complexidade!D95="","",IF(EAP_Complexidade!D95="X",0,VLOOKUP(EAP_Complexidade!D95,'Cluster_T-ShirtSize'!$B$13:$C$17,2,FALSE)))</f>
        <v/>
      </c>
      <c r="E95" s="74" t="str">
        <f>IF(EAP_Complexidade!E95="","",IF(EAP_Complexidade!E95="X",0,VLOOKUP(EAP_Complexidade!E95,'Cluster_T-ShirtSize'!$B$18:$C$22,2,FALSE)))</f>
        <v/>
      </c>
      <c r="F95" s="75" t="str">
        <f>IF(EAP_Complexidade!F95="","",IF(EAP_Complexidade!F95="X",0,VLOOKUP(EAP_Complexidade!F95,'Cluster_T-ShirtSize'!$B$23:$C$27,2,FALSE)))</f>
        <v/>
      </c>
      <c r="G95" s="76" t="str">
        <f t="shared" si="0"/>
        <v/>
      </c>
    </row>
    <row r="96" spans="1:7" ht="15.75" customHeight="1" x14ac:dyDescent="0.2">
      <c r="A96" s="72" t="str">
        <f>IF(EAP_Complexidade!A96="","",EAP_Complexidade!A96)</f>
        <v/>
      </c>
      <c r="B96" s="73" t="str">
        <f>IF(EAP_Complexidade!B96="","",IF(EAP_Complexidade!B96="X",0,VLOOKUP(EAP_Complexidade!B96,'Cluster_T-ShirtSize'!$B$3:$C$7,2,FALSE)))</f>
        <v/>
      </c>
      <c r="C96" s="74" t="str">
        <f>IF(EAP_Complexidade!C96="","",IF(EAP_Complexidade!C96="X",0,VLOOKUP(EAP_Complexidade!C96,'Cluster_T-ShirtSize'!$B$8:$C$12,2,FALSE)))</f>
        <v/>
      </c>
      <c r="D96" s="74" t="str">
        <f>IF(EAP_Complexidade!D96="","",IF(EAP_Complexidade!D96="X",0,VLOOKUP(EAP_Complexidade!D96,'Cluster_T-ShirtSize'!$B$13:$C$17,2,FALSE)))</f>
        <v/>
      </c>
      <c r="E96" s="74" t="str">
        <f>IF(EAP_Complexidade!E96="","",IF(EAP_Complexidade!E96="X",0,VLOOKUP(EAP_Complexidade!E96,'Cluster_T-ShirtSize'!$B$18:$C$22,2,FALSE)))</f>
        <v/>
      </c>
      <c r="F96" s="75" t="str">
        <f>IF(EAP_Complexidade!F96="","",IF(EAP_Complexidade!F96="X",0,VLOOKUP(EAP_Complexidade!F96,'Cluster_T-ShirtSize'!$B$23:$C$27,2,FALSE)))</f>
        <v/>
      </c>
      <c r="G96" s="76" t="str">
        <f t="shared" si="0"/>
        <v/>
      </c>
    </row>
    <row r="97" spans="1:7" ht="15.75" customHeight="1" x14ac:dyDescent="0.2">
      <c r="A97" s="72" t="str">
        <f>IF(EAP_Complexidade!A97="","",EAP_Complexidade!A97)</f>
        <v/>
      </c>
      <c r="B97" s="73" t="str">
        <f>IF(EAP_Complexidade!B97="","",IF(EAP_Complexidade!B97="X",0,VLOOKUP(EAP_Complexidade!B97,'Cluster_T-ShirtSize'!$B$3:$C$7,2,FALSE)))</f>
        <v/>
      </c>
      <c r="C97" s="74" t="str">
        <f>IF(EAP_Complexidade!C97="","",IF(EAP_Complexidade!C97="X",0,VLOOKUP(EAP_Complexidade!C97,'Cluster_T-ShirtSize'!$B$8:$C$12,2,FALSE)))</f>
        <v/>
      </c>
      <c r="D97" s="74" t="str">
        <f>IF(EAP_Complexidade!D97="","",IF(EAP_Complexidade!D97="X",0,VLOOKUP(EAP_Complexidade!D97,'Cluster_T-ShirtSize'!$B$13:$C$17,2,FALSE)))</f>
        <v/>
      </c>
      <c r="E97" s="74" t="str">
        <f>IF(EAP_Complexidade!E97="","",IF(EAP_Complexidade!E97="X",0,VLOOKUP(EAP_Complexidade!E97,'Cluster_T-ShirtSize'!$B$18:$C$22,2,FALSE)))</f>
        <v/>
      </c>
      <c r="F97" s="75" t="str">
        <f>IF(EAP_Complexidade!F97="","",IF(EAP_Complexidade!F97="X",0,VLOOKUP(EAP_Complexidade!F97,'Cluster_T-ShirtSize'!$B$23:$C$27,2,FALSE)))</f>
        <v/>
      </c>
      <c r="G97" s="76" t="str">
        <f t="shared" si="0"/>
        <v/>
      </c>
    </row>
    <row r="98" spans="1:7" ht="15.75" customHeight="1" x14ac:dyDescent="0.2">
      <c r="A98" s="72" t="str">
        <f>IF(EAP_Complexidade!A98="","",EAP_Complexidade!A98)</f>
        <v/>
      </c>
      <c r="B98" s="73" t="str">
        <f>IF(EAP_Complexidade!B98="","",IF(EAP_Complexidade!B98="X",0,VLOOKUP(EAP_Complexidade!B98,'Cluster_T-ShirtSize'!$B$3:$C$7,2,FALSE)))</f>
        <v/>
      </c>
      <c r="C98" s="74" t="str">
        <f>IF(EAP_Complexidade!C98="","",IF(EAP_Complexidade!C98="X",0,VLOOKUP(EAP_Complexidade!C98,'Cluster_T-ShirtSize'!$B$8:$C$12,2,FALSE)))</f>
        <v/>
      </c>
      <c r="D98" s="74" t="str">
        <f>IF(EAP_Complexidade!D98="","",IF(EAP_Complexidade!D98="X",0,VLOOKUP(EAP_Complexidade!D98,'Cluster_T-ShirtSize'!$B$13:$C$17,2,FALSE)))</f>
        <v/>
      </c>
      <c r="E98" s="74" t="str">
        <f>IF(EAP_Complexidade!E98="","",IF(EAP_Complexidade!E98="X",0,VLOOKUP(EAP_Complexidade!E98,'Cluster_T-ShirtSize'!$B$18:$C$22,2,FALSE)))</f>
        <v/>
      </c>
      <c r="F98" s="75" t="str">
        <f>IF(EAP_Complexidade!F98="","",IF(EAP_Complexidade!F98="X",0,VLOOKUP(EAP_Complexidade!F98,'Cluster_T-ShirtSize'!$B$23:$C$27,2,FALSE)))</f>
        <v/>
      </c>
      <c r="G98" s="76" t="str">
        <f t="shared" si="0"/>
        <v/>
      </c>
    </row>
    <row r="99" spans="1:7" ht="15.75" customHeight="1" x14ac:dyDescent="0.2">
      <c r="A99" s="72" t="str">
        <f>IF(EAP_Complexidade!A99="","",EAP_Complexidade!A99)</f>
        <v/>
      </c>
      <c r="B99" s="73" t="str">
        <f>IF(EAP_Complexidade!B99="","",IF(EAP_Complexidade!B99="X",0,VLOOKUP(EAP_Complexidade!B99,'Cluster_T-ShirtSize'!$B$3:$C$7,2,FALSE)))</f>
        <v/>
      </c>
      <c r="C99" s="74" t="str">
        <f>IF(EAP_Complexidade!C99="","",IF(EAP_Complexidade!C99="X",0,VLOOKUP(EAP_Complexidade!C99,'Cluster_T-ShirtSize'!$B$8:$C$12,2,FALSE)))</f>
        <v/>
      </c>
      <c r="D99" s="74" t="str">
        <f>IF(EAP_Complexidade!D99="","",IF(EAP_Complexidade!D99="X",0,VLOOKUP(EAP_Complexidade!D99,'Cluster_T-ShirtSize'!$B$13:$C$17,2,FALSE)))</f>
        <v/>
      </c>
      <c r="E99" s="74" t="str">
        <f>IF(EAP_Complexidade!E99="","",IF(EAP_Complexidade!E99="X",0,VLOOKUP(EAP_Complexidade!E99,'Cluster_T-ShirtSize'!$B$18:$C$22,2,FALSE)))</f>
        <v/>
      </c>
      <c r="F99" s="75" t="str">
        <f>IF(EAP_Complexidade!F99="","",IF(EAP_Complexidade!F99="X",0,VLOOKUP(EAP_Complexidade!F99,'Cluster_T-ShirtSize'!$B$23:$C$27,2,FALSE)))</f>
        <v/>
      </c>
      <c r="G99" s="76" t="str">
        <f t="shared" si="0"/>
        <v/>
      </c>
    </row>
    <row r="100" spans="1:7" ht="15.75" customHeight="1" x14ac:dyDescent="0.2">
      <c r="A100" s="72" t="str">
        <f>IF(EAP_Complexidade!A100="","",EAP_Complexidade!A100)</f>
        <v/>
      </c>
      <c r="B100" s="73" t="str">
        <f>IF(EAP_Complexidade!B100="","",IF(EAP_Complexidade!B100="X",0,VLOOKUP(EAP_Complexidade!B100,'Cluster_T-ShirtSize'!$B$3:$C$7,2,FALSE)))</f>
        <v/>
      </c>
      <c r="C100" s="74" t="str">
        <f>IF(EAP_Complexidade!C100="","",IF(EAP_Complexidade!C100="X",0,VLOOKUP(EAP_Complexidade!C100,'Cluster_T-ShirtSize'!$B$8:$C$12,2,FALSE)))</f>
        <v/>
      </c>
      <c r="D100" s="74" t="str">
        <f>IF(EAP_Complexidade!D100="","",IF(EAP_Complexidade!D100="X",0,VLOOKUP(EAP_Complexidade!D100,'Cluster_T-ShirtSize'!$B$13:$C$17,2,FALSE)))</f>
        <v/>
      </c>
      <c r="E100" s="74" t="str">
        <f>IF(EAP_Complexidade!E100="","",IF(EAP_Complexidade!E100="X",0,VLOOKUP(EAP_Complexidade!E100,'Cluster_T-ShirtSize'!$B$18:$C$22,2,FALSE)))</f>
        <v/>
      </c>
      <c r="F100" s="75" t="str">
        <f>IF(EAP_Complexidade!F100="","",IF(EAP_Complexidade!F100="X",0,VLOOKUP(EAP_Complexidade!F100,'Cluster_T-ShirtSize'!$B$23:$C$27,2,FALSE)))</f>
        <v/>
      </c>
      <c r="G100" s="76" t="str">
        <f t="shared" si="0"/>
        <v/>
      </c>
    </row>
    <row r="101" spans="1:7" ht="15.75" customHeight="1" x14ac:dyDescent="0.2">
      <c r="A101" s="72" t="str">
        <f>IF(EAP_Complexidade!A101="","",EAP_Complexidade!A101)</f>
        <v/>
      </c>
      <c r="B101" s="73" t="str">
        <f>IF(EAP_Complexidade!B101="","",IF(EAP_Complexidade!B101="X",0,VLOOKUP(EAP_Complexidade!B101,'Cluster_T-ShirtSize'!$B$3:$C$7,2,FALSE)))</f>
        <v/>
      </c>
      <c r="C101" s="74" t="str">
        <f>IF(EAP_Complexidade!C101="","",IF(EAP_Complexidade!C101="X",0,VLOOKUP(EAP_Complexidade!C101,'Cluster_T-ShirtSize'!$B$8:$C$12,2,FALSE)))</f>
        <v/>
      </c>
      <c r="D101" s="74" t="str">
        <f>IF(EAP_Complexidade!D101="","",IF(EAP_Complexidade!D101="X",0,VLOOKUP(EAP_Complexidade!D101,'Cluster_T-ShirtSize'!$B$13:$C$17,2,FALSE)))</f>
        <v/>
      </c>
      <c r="E101" s="74" t="str">
        <f>IF(EAP_Complexidade!E101="","",IF(EAP_Complexidade!E101="X",0,VLOOKUP(EAP_Complexidade!E101,'Cluster_T-ShirtSize'!$B$18:$C$22,2,FALSE)))</f>
        <v/>
      </c>
      <c r="F101" s="75" t="str">
        <f>IF(EAP_Complexidade!F101="","",IF(EAP_Complexidade!F101="X",0,VLOOKUP(EAP_Complexidade!F101,'Cluster_T-ShirtSize'!$B$23:$C$27,2,FALSE)))</f>
        <v/>
      </c>
      <c r="G101" s="76" t="str">
        <f t="shared" si="0"/>
        <v/>
      </c>
    </row>
    <row r="102" spans="1:7" ht="15.75" customHeight="1" x14ac:dyDescent="0.2">
      <c r="A102" s="72" t="str">
        <f>IF(EAP_Complexidade!A102="","",EAP_Complexidade!A102)</f>
        <v/>
      </c>
      <c r="B102" s="73" t="str">
        <f>IF(EAP_Complexidade!B102="","",IF(EAP_Complexidade!B102="X",0,VLOOKUP(EAP_Complexidade!B102,'Cluster_T-ShirtSize'!$B$3:$C$7,2,FALSE)))</f>
        <v/>
      </c>
      <c r="C102" s="74" t="str">
        <f>IF(EAP_Complexidade!C102="","",IF(EAP_Complexidade!C102="X",0,VLOOKUP(EAP_Complexidade!C102,'Cluster_T-ShirtSize'!$B$8:$C$12,2,FALSE)))</f>
        <v/>
      </c>
      <c r="D102" s="74" t="str">
        <f>IF(EAP_Complexidade!D102="","",IF(EAP_Complexidade!D102="X",0,VLOOKUP(EAP_Complexidade!D102,'Cluster_T-ShirtSize'!$B$13:$C$17,2,FALSE)))</f>
        <v/>
      </c>
      <c r="E102" s="74" t="str">
        <f>IF(EAP_Complexidade!E102="","",IF(EAP_Complexidade!E102="X",0,VLOOKUP(EAP_Complexidade!E102,'Cluster_T-ShirtSize'!$B$18:$C$22,2,FALSE)))</f>
        <v/>
      </c>
      <c r="F102" s="75" t="str">
        <f>IF(EAP_Complexidade!F102="","",IF(EAP_Complexidade!F102="X",0,VLOOKUP(EAP_Complexidade!F102,'Cluster_T-ShirtSize'!$B$23:$C$27,2,FALSE)))</f>
        <v/>
      </c>
      <c r="G102" s="76" t="str">
        <f t="shared" si="0"/>
        <v/>
      </c>
    </row>
    <row r="103" spans="1:7" ht="15.75" customHeight="1" x14ac:dyDescent="0.2">
      <c r="A103" s="72" t="str">
        <f>IF(EAP_Complexidade!A103="","",EAP_Complexidade!A103)</f>
        <v/>
      </c>
      <c r="B103" s="73" t="str">
        <f>IF(EAP_Complexidade!B103="","",IF(EAP_Complexidade!B103="X",0,VLOOKUP(EAP_Complexidade!B103,'Cluster_T-ShirtSize'!$B$3:$C$7,2,FALSE)))</f>
        <v/>
      </c>
      <c r="C103" s="74" t="str">
        <f>IF(EAP_Complexidade!C103="","",IF(EAP_Complexidade!C103="X",0,VLOOKUP(EAP_Complexidade!C103,'Cluster_T-ShirtSize'!$B$8:$C$12,2,FALSE)))</f>
        <v/>
      </c>
      <c r="D103" s="74" t="str">
        <f>IF(EAP_Complexidade!D103="","",IF(EAP_Complexidade!D103="X",0,VLOOKUP(EAP_Complexidade!D103,'Cluster_T-ShirtSize'!$B$13:$C$17,2,FALSE)))</f>
        <v/>
      </c>
      <c r="E103" s="74" t="str">
        <f>IF(EAP_Complexidade!E103="","",IF(EAP_Complexidade!E103="X",0,VLOOKUP(EAP_Complexidade!E103,'Cluster_T-ShirtSize'!$B$18:$C$22,2,FALSE)))</f>
        <v/>
      </c>
      <c r="F103" s="75" t="str">
        <f>IF(EAP_Complexidade!F103="","",IF(EAP_Complexidade!F103="X",0,VLOOKUP(EAP_Complexidade!F103,'Cluster_T-ShirtSize'!$B$23:$C$27,2,FALSE)))</f>
        <v/>
      </c>
      <c r="G103" s="76" t="str">
        <f t="shared" si="0"/>
        <v/>
      </c>
    </row>
    <row r="104" spans="1:7" ht="15.75" customHeight="1" x14ac:dyDescent="0.2">
      <c r="A104" s="72" t="str">
        <f>IF(EAP_Complexidade!A104="","",EAP_Complexidade!A104)</f>
        <v/>
      </c>
      <c r="B104" s="73" t="str">
        <f>IF(EAP_Complexidade!B104="","",IF(EAP_Complexidade!B104="X",0,VLOOKUP(EAP_Complexidade!B104,'Cluster_T-ShirtSize'!$B$3:$C$7,2,FALSE)))</f>
        <v/>
      </c>
      <c r="C104" s="74" t="str">
        <f>IF(EAP_Complexidade!C104="","",IF(EAP_Complexidade!C104="X",0,VLOOKUP(EAP_Complexidade!C104,'Cluster_T-ShirtSize'!$B$8:$C$12,2,FALSE)))</f>
        <v/>
      </c>
      <c r="D104" s="74" t="str">
        <f>IF(EAP_Complexidade!D104="","",IF(EAP_Complexidade!D104="X",0,VLOOKUP(EAP_Complexidade!D104,'Cluster_T-ShirtSize'!$B$13:$C$17,2,FALSE)))</f>
        <v/>
      </c>
      <c r="E104" s="74" t="str">
        <f>IF(EAP_Complexidade!E104="","",IF(EAP_Complexidade!E104="X",0,VLOOKUP(EAP_Complexidade!E104,'Cluster_T-ShirtSize'!$B$18:$C$22,2,FALSE)))</f>
        <v/>
      </c>
      <c r="F104" s="75" t="str">
        <f>IF(EAP_Complexidade!F104="","",IF(EAP_Complexidade!F104="X",0,VLOOKUP(EAP_Complexidade!F104,'Cluster_T-ShirtSize'!$B$23:$C$27,2,FALSE)))</f>
        <v/>
      </c>
      <c r="G104" s="76" t="str">
        <f t="shared" si="0"/>
        <v/>
      </c>
    </row>
    <row r="105" spans="1:7" ht="15.75" customHeight="1" x14ac:dyDescent="0.2">
      <c r="A105" s="72" t="str">
        <f>IF(EAP_Complexidade!A105="","",EAP_Complexidade!A105)</f>
        <v/>
      </c>
      <c r="B105" s="73" t="str">
        <f>IF(EAP_Complexidade!B105="","",IF(EAP_Complexidade!B105="X",0,VLOOKUP(EAP_Complexidade!B105,'Cluster_T-ShirtSize'!$B$3:$C$7,2,FALSE)))</f>
        <v/>
      </c>
      <c r="C105" s="74" t="str">
        <f>IF(EAP_Complexidade!C105="","",IF(EAP_Complexidade!C105="X",0,VLOOKUP(EAP_Complexidade!C105,'Cluster_T-ShirtSize'!$B$8:$C$12,2,FALSE)))</f>
        <v/>
      </c>
      <c r="D105" s="74" t="str">
        <f>IF(EAP_Complexidade!D105="","",IF(EAP_Complexidade!D105="X",0,VLOOKUP(EAP_Complexidade!D105,'Cluster_T-ShirtSize'!$B$13:$C$17,2,FALSE)))</f>
        <v/>
      </c>
      <c r="E105" s="74" t="str">
        <f>IF(EAP_Complexidade!E105="","",IF(EAP_Complexidade!E105="X",0,VLOOKUP(EAP_Complexidade!E105,'Cluster_T-ShirtSize'!$B$18:$C$22,2,FALSE)))</f>
        <v/>
      </c>
      <c r="F105" s="75" t="str">
        <f>IF(EAP_Complexidade!F105="","",IF(EAP_Complexidade!F105="X",0,VLOOKUP(EAP_Complexidade!F105,'Cluster_T-ShirtSize'!$B$23:$C$27,2,FALSE)))</f>
        <v/>
      </c>
      <c r="G105" s="76" t="str">
        <f t="shared" si="0"/>
        <v/>
      </c>
    </row>
    <row r="106" spans="1:7" ht="15.75" customHeight="1" x14ac:dyDescent="0.2">
      <c r="A106" s="72" t="str">
        <f>IF(EAP_Complexidade!A106="","",EAP_Complexidade!A106)</f>
        <v/>
      </c>
      <c r="B106" s="73" t="str">
        <f>IF(EAP_Complexidade!B106="","",IF(EAP_Complexidade!B106="X",0,VLOOKUP(EAP_Complexidade!B106,'Cluster_T-ShirtSize'!$B$3:$C$7,2,FALSE)))</f>
        <v/>
      </c>
      <c r="C106" s="74" t="str">
        <f>IF(EAP_Complexidade!C106="","",IF(EAP_Complexidade!C106="X",0,VLOOKUP(EAP_Complexidade!C106,'Cluster_T-ShirtSize'!$B$8:$C$12,2,FALSE)))</f>
        <v/>
      </c>
      <c r="D106" s="74" t="str">
        <f>IF(EAP_Complexidade!D106="","",IF(EAP_Complexidade!D106="X",0,VLOOKUP(EAP_Complexidade!D106,'Cluster_T-ShirtSize'!$B$13:$C$17,2,FALSE)))</f>
        <v/>
      </c>
      <c r="E106" s="74" t="str">
        <f>IF(EAP_Complexidade!E106="","",IF(EAP_Complexidade!E106="X",0,VLOOKUP(EAP_Complexidade!E106,'Cluster_T-ShirtSize'!$B$18:$C$22,2,FALSE)))</f>
        <v/>
      </c>
      <c r="F106" s="75" t="str">
        <f>IF(EAP_Complexidade!F106="","",IF(EAP_Complexidade!F106="X",0,VLOOKUP(EAP_Complexidade!F106,'Cluster_T-ShirtSize'!$B$23:$C$27,2,FALSE)))</f>
        <v/>
      </c>
      <c r="G106" s="76" t="str">
        <f t="shared" si="0"/>
        <v/>
      </c>
    </row>
    <row r="107" spans="1:7" ht="15.75" customHeight="1" x14ac:dyDescent="0.2">
      <c r="A107" s="72" t="str">
        <f>IF(EAP_Complexidade!A107="","",EAP_Complexidade!A107)</f>
        <v/>
      </c>
      <c r="B107" s="73" t="str">
        <f>IF(EAP_Complexidade!B107="","",IF(EAP_Complexidade!B107="X",0,VLOOKUP(EAP_Complexidade!B107,'Cluster_T-ShirtSize'!$B$3:$C$7,2,FALSE)))</f>
        <v/>
      </c>
      <c r="C107" s="74" t="str">
        <f>IF(EAP_Complexidade!C107="","",IF(EAP_Complexidade!C107="X",0,VLOOKUP(EAP_Complexidade!C107,'Cluster_T-ShirtSize'!$B$8:$C$12,2,FALSE)))</f>
        <v/>
      </c>
      <c r="D107" s="74" t="str">
        <f>IF(EAP_Complexidade!D107="","",IF(EAP_Complexidade!D107="X",0,VLOOKUP(EAP_Complexidade!D107,'Cluster_T-ShirtSize'!$B$13:$C$17,2,FALSE)))</f>
        <v/>
      </c>
      <c r="E107" s="74" t="str">
        <f>IF(EAP_Complexidade!E107="","",IF(EAP_Complexidade!E107="X",0,VLOOKUP(EAP_Complexidade!E107,'Cluster_T-ShirtSize'!$B$18:$C$22,2,FALSE)))</f>
        <v/>
      </c>
      <c r="F107" s="75" t="str">
        <f>IF(EAP_Complexidade!F107="","",IF(EAP_Complexidade!F107="X",0,VLOOKUP(EAP_Complexidade!F107,'Cluster_T-ShirtSize'!$B$23:$C$27,2,FALSE)))</f>
        <v/>
      </c>
      <c r="G107" s="76" t="str">
        <f t="shared" si="0"/>
        <v/>
      </c>
    </row>
    <row r="108" spans="1:7" ht="15.75" customHeight="1" x14ac:dyDescent="0.2">
      <c r="A108" s="72" t="str">
        <f>IF(EAP_Complexidade!A108="","",EAP_Complexidade!A108)</f>
        <v/>
      </c>
      <c r="B108" s="73" t="str">
        <f>IF(EAP_Complexidade!B108="","",IF(EAP_Complexidade!B108="X",0,VLOOKUP(EAP_Complexidade!B108,'Cluster_T-ShirtSize'!$B$3:$C$7,2,FALSE)))</f>
        <v/>
      </c>
      <c r="C108" s="74" t="str">
        <f>IF(EAP_Complexidade!C108="","",IF(EAP_Complexidade!C108="X",0,VLOOKUP(EAP_Complexidade!C108,'Cluster_T-ShirtSize'!$B$8:$C$12,2,FALSE)))</f>
        <v/>
      </c>
      <c r="D108" s="74" t="str">
        <f>IF(EAP_Complexidade!D108="","",IF(EAP_Complexidade!D108="X",0,VLOOKUP(EAP_Complexidade!D108,'Cluster_T-ShirtSize'!$B$13:$C$17,2,FALSE)))</f>
        <v/>
      </c>
      <c r="E108" s="74" t="str">
        <f>IF(EAP_Complexidade!E108="","",IF(EAP_Complexidade!E108="X",0,VLOOKUP(EAP_Complexidade!E108,'Cluster_T-ShirtSize'!$B$18:$C$22,2,FALSE)))</f>
        <v/>
      </c>
      <c r="F108" s="75" t="str">
        <f>IF(EAP_Complexidade!F108="","",IF(EAP_Complexidade!F108="X",0,VLOOKUP(EAP_Complexidade!F108,'Cluster_T-ShirtSize'!$B$23:$C$27,2,FALSE)))</f>
        <v/>
      </c>
      <c r="G108" s="76" t="str">
        <f t="shared" si="0"/>
        <v/>
      </c>
    </row>
    <row r="109" spans="1:7" ht="15.75" customHeight="1" x14ac:dyDescent="0.2">
      <c r="A109" s="72" t="str">
        <f>IF(EAP_Complexidade!A109="","",EAP_Complexidade!A109)</f>
        <v/>
      </c>
      <c r="B109" s="73" t="str">
        <f>IF(EAP_Complexidade!B109="","",IF(EAP_Complexidade!B109="X",0,VLOOKUP(EAP_Complexidade!B109,'Cluster_T-ShirtSize'!$B$3:$C$7,2,FALSE)))</f>
        <v/>
      </c>
      <c r="C109" s="74" t="str">
        <f>IF(EAP_Complexidade!C109="","",IF(EAP_Complexidade!C109="X",0,VLOOKUP(EAP_Complexidade!C109,'Cluster_T-ShirtSize'!$B$8:$C$12,2,FALSE)))</f>
        <v/>
      </c>
      <c r="D109" s="74" t="str">
        <f>IF(EAP_Complexidade!D109="","",IF(EAP_Complexidade!D109="X",0,VLOOKUP(EAP_Complexidade!D109,'Cluster_T-ShirtSize'!$B$13:$C$17,2,FALSE)))</f>
        <v/>
      </c>
      <c r="E109" s="74" t="str">
        <f>IF(EAP_Complexidade!E109="","",IF(EAP_Complexidade!E109="X",0,VLOOKUP(EAP_Complexidade!E109,'Cluster_T-ShirtSize'!$B$18:$C$22,2,FALSE)))</f>
        <v/>
      </c>
      <c r="F109" s="75" t="str">
        <f>IF(EAP_Complexidade!F109="","",IF(EAP_Complexidade!F109="X",0,VLOOKUP(EAP_Complexidade!F109,'Cluster_T-ShirtSize'!$B$23:$C$27,2,FALSE)))</f>
        <v/>
      </c>
      <c r="G109" s="76" t="str">
        <f t="shared" si="0"/>
        <v/>
      </c>
    </row>
    <row r="110" spans="1:7" ht="15.75" customHeight="1" x14ac:dyDescent="0.2">
      <c r="A110" s="72" t="str">
        <f>IF(EAP_Complexidade!A110="","",EAP_Complexidade!A110)</f>
        <v/>
      </c>
      <c r="B110" s="73" t="str">
        <f>IF(EAP_Complexidade!B110="","",IF(EAP_Complexidade!B110="X",0,VLOOKUP(EAP_Complexidade!B110,'Cluster_T-ShirtSize'!$B$3:$C$7,2,FALSE)))</f>
        <v/>
      </c>
      <c r="C110" s="74" t="str">
        <f>IF(EAP_Complexidade!C110="","",IF(EAP_Complexidade!C110="X",0,VLOOKUP(EAP_Complexidade!C110,'Cluster_T-ShirtSize'!$B$8:$C$12,2,FALSE)))</f>
        <v/>
      </c>
      <c r="D110" s="74" t="str">
        <f>IF(EAP_Complexidade!D110="","",IF(EAP_Complexidade!D110="X",0,VLOOKUP(EAP_Complexidade!D110,'Cluster_T-ShirtSize'!$B$13:$C$17,2,FALSE)))</f>
        <v/>
      </c>
      <c r="E110" s="74" t="str">
        <f>IF(EAP_Complexidade!E110="","",IF(EAP_Complexidade!E110="X",0,VLOOKUP(EAP_Complexidade!E110,'Cluster_T-ShirtSize'!$B$18:$C$22,2,FALSE)))</f>
        <v/>
      </c>
      <c r="F110" s="75" t="str">
        <f>IF(EAP_Complexidade!F110="","",IF(EAP_Complexidade!F110="X",0,VLOOKUP(EAP_Complexidade!F110,'Cluster_T-ShirtSize'!$B$23:$C$27,2,FALSE)))</f>
        <v/>
      </c>
      <c r="G110" s="76" t="str">
        <f t="shared" si="0"/>
        <v/>
      </c>
    </row>
    <row r="111" spans="1:7" ht="15.75" customHeight="1" x14ac:dyDescent="0.2">
      <c r="A111" s="72" t="str">
        <f>IF(EAP_Complexidade!A111="","",EAP_Complexidade!A111)</f>
        <v/>
      </c>
      <c r="B111" s="73" t="str">
        <f>IF(EAP_Complexidade!B111="","",IF(EAP_Complexidade!B111="X",0,VLOOKUP(EAP_Complexidade!B111,'Cluster_T-ShirtSize'!$B$3:$C$7,2,FALSE)))</f>
        <v/>
      </c>
      <c r="C111" s="74" t="str">
        <f>IF(EAP_Complexidade!C111="","",IF(EAP_Complexidade!C111="X",0,VLOOKUP(EAP_Complexidade!C111,'Cluster_T-ShirtSize'!$B$8:$C$12,2,FALSE)))</f>
        <v/>
      </c>
      <c r="D111" s="74" t="str">
        <f>IF(EAP_Complexidade!D111="","",IF(EAP_Complexidade!D111="X",0,VLOOKUP(EAP_Complexidade!D111,'Cluster_T-ShirtSize'!$B$13:$C$17,2,FALSE)))</f>
        <v/>
      </c>
      <c r="E111" s="74" t="str">
        <f>IF(EAP_Complexidade!E111="","",IF(EAP_Complexidade!E111="X",0,VLOOKUP(EAP_Complexidade!E111,'Cluster_T-ShirtSize'!$B$18:$C$22,2,FALSE)))</f>
        <v/>
      </c>
      <c r="F111" s="75" t="str">
        <f>IF(EAP_Complexidade!F111="","",IF(EAP_Complexidade!F111="X",0,VLOOKUP(EAP_Complexidade!F111,'Cluster_T-ShirtSize'!$B$23:$C$27,2,FALSE)))</f>
        <v/>
      </c>
      <c r="G111" s="76" t="str">
        <f t="shared" si="0"/>
        <v/>
      </c>
    </row>
    <row r="112" spans="1:7" ht="15.75" customHeight="1" x14ac:dyDescent="0.2">
      <c r="A112" s="72" t="str">
        <f>IF(EAP_Complexidade!A112="","",EAP_Complexidade!A112)</f>
        <v/>
      </c>
      <c r="B112" s="73" t="str">
        <f>IF(EAP_Complexidade!B112="","",IF(EAP_Complexidade!B112="X",0,VLOOKUP(EAP_Complexidade!B112,'Cluster_T-ShirtSize'!$B$3:$C$7,2,FALSE)))</f>
        <v/>
      </c>
      <c r="C112" s="74" t="str">
        <f>IF(EAP_Complexidade!C112="","",IF(EAP_Complexidade!C112="X",0,VLOOKUP(EAP_Complexidade!C112,'Cluster_T-ShirtSize'!$B$8:$C$12,2,FALSE)))</f>
        <v/>
      </c>
      <c r="D112" s="74" t="str">
        <f>IF(EAP_Complexidade!D112="","",IF(EAP_Complexidade!D112="X",0,VLOOKUP(EAP_Complexidade!D112,'Cluster_T-ShirtSize'!$B$13:$C$17,2,FALSE)))</f>
        <v/>
      </c>
      <c r="E112" s="74" t="str">
        <f>IF(EAP_Complexidade!E112="","",IF(EAP_Complexidade!E112="X",0,VLOOKUP(EAP_Complexidade!E112,'Cluster_T-ShirtSize'!$B$18:$C$22,2,FALSE)))</f>
        <v/>
      </c>
      <c r="F112" s="75" t="str">
        <f>IF(EAP_Complexidade!F112="","",IF(EAP_Complexidade!F112="X",0,VLOOKUP(EAP_Complexidade!F112,'Cluster_T-ShirtSize'!$B$23:$C$27,2,FALSE)))</f>
        <v/>
      </c>
      <c r="G112" s="76" t="str">
        <f t="shared" si="0"/>
        <v/>
      </c>
    </row>
    <row r="113" spans="1:7" ht="15.75" customHeight="1" x14ac:dyDescent="0.2">
      <c r="A113" s="72" t="str">
        <f>IF(EAP_Complexidade!A113="","",EAP_Complexidade!A113)</f>
        <v/>
      </c>
      <c r="B113" s="73" t="str">
        <f>IF(EAP_Complexidade!B113="","",IF(EAP_Complexidade!B113="X",0,VLOOKUP(EAP_Complexidade!B113,'Cluster_T-ShirtSize'!$B$3:$C$7,2,FALSE)))</f>
        <v/>
      </c>
      <c r="C113" s="74" t="str">
        <f>IF(EAP_Complexidade!C113="","",IF(EAP_Complexidade!C113="X",0,VLOOKUP(EAP_Complexidade!C113,'Cluster_T-ShirtSize'!$B$8:$C$12,2,FALSE)))</f>
        <v/>
      </c>
      <c r="D113" s="74" t="str">
        <f>IF(EAP_Complexidade!D113="","",IF(EAP_Complexidade!D113="X",0,VLOOKUP(EAP_Complexidade!D113,'Cluster_T-ShirtSize'!$B$13:$C$17,2,FALSE)))</f>
        <v/>
      </c>
      <c r="E113" s="74" t="str">
        <f>IF(EAP_Complexidade!E113="","",IF(EAP_Complexidade!E113="X",0,VLOOKUP(EAP_Complexidade!E113,'Cluster_T-ShirtSize'!$B$18:$C$22,2,FALSE)))</f>
        <v/>
      </c>
      <c r="F113" s="75" t="str">
        <f>IF(EAP_Complexidade!F113="","",IF(EAP_Complexidade!F113="X",0,VLOOKUP(EAP_Complexidade!F113,'Cluster_T-ShirtSize'!$B$23:$C$27,2,FALSE)))</f>
        <v/>
      </c>
      <c r="G113" s="76" t="str">
        <f t="shared" si="0"/>
        <v/>
      </c>
    </row>
    <row r="114" spans="1:7" ht="15.75" customHeight="1" x14ac:dyDescent="0.2">
      <c r="A114" s="72" t="str">
        <f>IF(EAP_Complexidade!A114="","",EAP_Complexidade!A114)</f>
        <v/>
      </c>
      <c r="B114" s="73" t="str">
        <f>IF(EAP_Complexidade!B114="","",IF(EAP_Complexidade!B114="X",0,VLOOKUP(EAP_Complexidade!B114,'Cluster_T-ShirtSize'!$B$3:$C$7,2,FALSE)))</f>
        <v/>
      </c>
      <c r="C114" s="74" t="str">
        <f>IF(EAP_Complexidade!C114="","",IF(EAP_Complexidade!C114="X",0,VLOOKUP(EAP_Complexidade!C114,'Cluster_T-ShirtSize'!$B$8:$C$12,2,FALSE)))</f>
        <v/>
      </c>
      <c r="D114" s="74" t="str">
        <f>IF(EAP_Complexidade!D114="","",IF(EAP_Complexidade!D114="X",0,VLOOKUP(EAP_Complexidade!D114,'Cluster_T-ShirtSize'!$B$13:$C$17,2,FALSE)))</f>
        <v/>
      </c>
      <c r="E114" s="74" t="str">
        <f>IF(EAP_Complexidade!E114="","",IF(EAP_Complexidade!E114="X",0,VLOOKUP(EAP_Complexidade!E114,'Cluster_T-ShirtSize'!$B$18:$C$22,2,FALSE)))</f>
        <v/>
      </c>
      <c r="F114" s="75" t="str">
        <f>IF(EAP_Complexidade!F114="","",IF(EAP_Complexidade!F114="X",0,VLOOKUP(EAP_Complexidade!F114,'Cluster_T-ShirtSize'!$B$23:$C$27,2,FALSE)))</f>
        <v/>
      </c>
      <c r="G114" s="76" t="str">
        <f t="shared" si="0"/>
        <v/>
      </c>
    </row>
    <row r="115" spans="1:7" ht="15.75" customHeight="1" x14ac:dyDescent="0.2">
      <c r="A115" s="72" t="str">
        <f>IF(EAP_Complexidade!A115="","",EAP_Complexidade!A115)</f>
        <v/>
      </c>
      <c r="B115" s="73" t="str">
        <f>IF(EAP_Complexidade!B115="","",IF(EAP_Complexidade!B115="X",0,VLOOKUP(EAP_Complexidade!B115,'Cluster_T-ShirtSize'!$B$3:$C$7,2,FALSE)))</f>
        <v/>
      </c>
      <c r="C115" s="74" t="str">
        <f>IF(EAP_Complexidade!C115="","",IF(EAP_Complexidade!C115="X",0,VLOOKUP(EAP_Complexidade!C115,'Cluster_T-ShirtSize'!$B$8:$C$12,2,FALSE)))</f>
        <v/>
      </c>
      <c r="D115" s="74" t="str">
        <f>IF(EAP_Complexidade!D115="","",IF(EAP_Complexidade!D115="X",0,VLOOKUP(EAP_Complexidade!D115,'Cluster_T-ShirtSize'!$B$13:$C$17,2,FALSE)))</f>
        <v/>
      </c>
      <c r="E115" s="74" t="str">
        <f>IF(EAP_Complexidade!E115="","",IF(EAP_Complexidade!E115="X",0,VLOOKUP(EAP_Complexidade!E115,'Cluster_T-ShirtSize'!$B$18:$C$22,2,FALSE)))</f>
        <v/>
      </c>
      <c r="F115" s="75" t="str">
        <f>IF(EAP_Complexidade!F115="","",IF(EAP_Complexidade!F115="X",0,VLOOKUP(EAP_Complexidade!F115,'Cluster_T-ShirtSize'!$B$23:$C$27,2,FALSE)))</f>
        <v/>
      </c>
      <c r="G115" s="76" t="str">
        <f t="shared" si="0"/>
        <v/>
      </c>
    </row>
    <row r="116" spans="1:7" ht="15.75" customHeight="1" x14ac:dyDescent="0.2">
      <c r="A116" s="72" t="str">
        <f>IF(EAP_Complexidade!A116="","",EAP_Complexidade!A116)</f>
        <v/>
      </c>
      <c r="B116" s="73" t="str">
        <f>IF(EAP_Complexidade!B116="","",IF(EAP_Complexidade!B116="X",0,VLOOKUP(EAP_Complexidade!B116,'Cluster_T-ShirtSize'!$B$3:$C$7,2,FALSE)))</f>
        <v/>
      </c>
      <c r="C116" s="74" t="str">
        <f>IF(EAP_Complexidade!C116="","",IF(EAP_Complexidade!C116="X",0,VLOOKUP(EAP_Complexidade!C116,'Cluster_T-ShirtSize'!$B$8:$C$12,2,FALSE)))</f>
        <v/>
      </c>
      <c r="D116" s="74" t="str">
        <f>IF(EAP_Complexidade!D116="","",IF(EAP_Complexidade!D116="X",0,VLOOKUP(EAP_Complexidade!D116,'Cluster_T-ShirtSize'!$B$13:$C$17,2,FALSE)))</f>
        <v/>
      </c>
      <c r="E116" s="74" t="str">
        <f>IF(EAP_Complexidade!E116="","",IF(EAP_Complexidade!E116="X",0,VLOOKUP(EAP_Complexidade!E116,'Cluster_T-ShirtSize'!$B$18:$C$22,2,FALSE)))</f>
        <v/>
      </c>
      <c r="F116" s="75" t="str">
        <f>IF(EAP_Complexidade!F116="","",IF(EAP_Complexidade!F116="X",0,VLOOKUP(EAP_Complexidade!F116,'Cluster_T-ShirtSize'!$B$23:$C$27,2,FALSE)))</f>
        <v/>
      </c>
      <c r="G116" s="76" t="str">
        <f t="shared" si="0"/>
        <v/>
      </c>
    </row>
    <row r="117" spans="1:7" ht="15.75" customHeight="1" x14ac:dyDescent="0.2">
      <c r="A117" s="72" t="str">
        <f>IF(EAP_Complexidade!A117="","",EAP_Complexidade!A117)</f>
        <v/>
      </c>
      <c r="B117" s="73" t="str">
        <f>IF(EAP_Complexidade!B117="","",IF(EAP_Complexidade!B117="X",0,VLOOKUP(EAP_Complexidade!B117,'Cluster_T-ShirtSize'!$B$3:$C$7,2,FALSE)))</f>
        <v/>
      </c>
      <c r="C117" s="74" t="str">
        <f>IF(EAP_Complexidade!C117="","",IF(EAP_Complexidade!C117="X",0,VLOOKUP(EAP_Complexidade!C117,'Cluster_T-ShirtSize'!$B$8:$C$12,2,FALSE)))</f>
        <v/>
      </c>
      <c r="D117" s="74" t="str">
        <f>IF(EAP_Complexidade!D117="","",IF(EAP_Complexidade!D117="X",0,VLOOKUP(EAP_Complexidade!D117,'Cluster_T-ShirtSize'!$B$13:$C$17,2,FALSE)))</f>
        <v/>
      </c>
      <c r="E117" s="74" t="str">
        <f>IF(EAP_Complexidade!E117="","",IF(EAP_Complexidade!E117="X",0,VLOOKUP(EAP_Complexidade!E117,'Cluster_T-ShirtSize'!$B$18:$C$22,2,FALSE)))</f>
        <v/>
      </c>
      <c r="F117" s="75" t="str">
        <f>IF(EAP_Complexidade!F117="","",IF(EAP_Complexidade!F117="X",0,VLOOKUP(EAP_Complexidade!F117,'Cluster_T-ShirtSize'!$B$23:$C$27,2,FALSE)))</f>
        <v/>
      </c>
      <c r="G117" s="76" t="str">
        <f t="shared" si="0"/>
        <v/>
      </c>
    </row>
    <row r="118" spans="1:7" ht="15.75" customHeight="1" x14ac:dyDescent="0.2">
      <c r="A118" s="72" t="str">
        <f>IF(EAP_Complexidade!A118="","",EAP_Complexidade!A118)</f>
        <v/>
      </c>
      <c r="B118" s="73" t="str">
        <f>IF(EAP_Complexidade!B118="","",IF(EAP_Complexidade!B118="X",0,VLOOKUP(EAP_Complexidade!B118,'Cluster_T-ShirtSize'!$B$3:$C$7,2,FALSE)))</f>
        <v/>
      </c>
      <c r="C118" s="74" t="str">
        <f>IF(EAP_Complexidade!C118="","",IF(EAP_Complexidade!C118="X",0,VLOOKUP(EAP_Complexidade!C118,'Cluster_T-ShirtSize'!$B$8:$C$12,2,FALSE)))</f>
        <v/>
      </c>
      <c r="D118" s="74" t="str">
        <f>IF(EAP_Complexidade!D118="","",IF(EAP_Complexidade!D118="X",0,VLOOKUP(EAP_Complexidade!D118,'Cluster_T-ShirtSize'!$B$13:$C$17,2,FALSE)))</f>
        <v/>
      </c>
      <c r="E118" s="74" t="str">
        <f>IF(EAP_Complexidade!E118="","",IF(EAP_Complexidade!E118="X",0,VLOOKUP(EAP_Complexidade!E118,'Cluster_T-ShirtSize'!$B$18:$C$22,2,FALSE)))</f>
        <v/>
      </c>
      <c r="F118" s="75" t="str">
        <f>IF(EAP_Complexidade!F118="","",IF(EAP_Complexidade!F118="X",0,VLOOKUP(EAP_Complexidade!F118,'Cluster_T-ShirtSize'!$B$23:$C$27,2,FALSE)))</f>
        <v/>
      </c>
      <c r="G118" s="76" t="str">
        <f t="shared" si="0"/>
        <v/>
      </c>
    </row>
    <row r="119" spans="1:7" ht="15.75" customHeight="1" x14ac:dyDescent="0.2">
      <c r="A119" s="72" t="str">
        <f>IF(EAP_Complexidade!A120="","",EAP_Complexidade!A120)</f>
        <v/>
      </c>
      <c r="B119" s="73" t="str">
        <f>IF(EAP_Complexidade!B120="","",IF(EAP_Complexidade!B120="X",0,VLOOKUP(EAP_Complexidade!B120,'Cluster_T-ShirtSize'!$B$3:$C$7,2,FALSE)))</f>
        <v/>
      </c>
      <c r="C119" s="74" t="str">
        <f>IF(EAP_Complexidade!C120="","",IF(EAP_Complexidade!C120="X",0,VLOOKUP(EAP_Complexidade!C120,'Cluster_T-ShirtSize'!$B$8:$C$12,2,FALSE)))</f>
        <v/>
      </c>
      <c r="D119" s="74" t="str">
        <f>IF(EAP_Complexidade!D120="","",IF(EAP_Complexidade!D120="X",0,VLOOKUP(EAP_Complexidade!D120,'Cluster_T-ShirtSize'!$B$13:$C$17,2,FALSE)))</f>
        <v/>
      </c>
      <c r="E119" s="74" t="str">
        <f>IF(EAP_Complexidade!E120="","",IF(EAP_Complexidade!E120="X",0,VLOOKUP(EAP_Complexidade!E120,'Cluster_T-ShirtSize'!$B$18:$C$22,2,FALSE)))</f>
        <v/>
      </c>
      <c r="F119" s="75" t="str">
        <f>IF(EAP_Complexidade!F120="","",IF(EAP_Complexidade!F120="X",0,VLOOKUP(EAP_Complexidade!F120,'Cluster_T-ShirtSize'!$B$23:$C$27,2,FALSE)))</f>
        <v/>
      </c>
      <c r="G119" s="76" t="str">
        <f t="shared" si="0"/>
        <v/>
      </c>
    </row>
    <row r="120" spans="1:7" ht="15.75" customHeight="1" x14ac:dyDescent="0.2">
      <c r="A120" s="72" t="str">
        <f>IF(EAP_Complexidade!A121="","",EAP_Complexidade!A121)</f>
        <v/>
      </c>
      <c r="B120" s="73" t="str">
        <f>IF(EAP_Complexidade!B121="","",IF(EAP_Complexidade!B121="X",0,VLOOKUP(EAP_Complexidade!B121,'Cluster_T-ShirtSize'!$B$3:$C$7,2,FALSE)))</f>
        <v/>
      </c>
      <c r="C120" s="74" t="str">
        <f>IF(EAP_Complexidade!C121="","",IF(EAP_Complexidade!C121="X",0,VLOOKUP(EAP_Complexidade!C121,'Cluster_T-ShirtSize'!$B$8:$C$12,2,FALSE)))</f>
        <v/>
      </c>
      <c r="D120" s="74" t="str">
        <f>IF(EAP_Complexidade!D121="","",IF(EAP_Complexidade!D121="X",0,VLOOKUP(EAP_Complexidade!D121,'Cluster_T-ShirtSize'!$B$13:$C$17,2,FALSE)))</f>
        <v/>
      </c>
      <c r="E120" s="74" t="str">
        <f>IF(EAP_Complexidade!E121="","",IF(EAP_Complexidade!E121="X",0,VLOOKUP(EAP_Complexidade!E121,'Cluster_T-ShirtSize'!$B$18:$C$22,2,FALSE)))</f>
        <v/>
      </c>
      <c r="F120" s="75" t="str">
        <f>IF(EAP_Complexidade!F121="","",IF(EAP_Complexidade!F121="X",0,VLOOKUP(EAP_Complexidade!F121,'Cluster_T-ShirtSize'!$B$23:$C$27,2,FALSE)))</f>
        <v/>
      </c>
      <c r="G120" s="76" t="str">
        <f t="shared" si="0"/>
        <v/>
      </c>
    </row>
    <row r="121" spans="1:7" ht="15.75" customHeight="1" x14ac:dyDescent="0.2">
      <c r="A121" s="72" t="str">
        <f>IF(EAP_Complexidade!A122="","",EAP_Complexidade!A122)</f>
        <v/>
      </c>
      <c r="B121" s="73" t="str">
        <f>IF(EAP_Complexidade!B122="","",IF(EAP_Complexidade!B122="X",0,VLOOKUP(EAP_Complexidade!B122,'Cluster_T-ShirtSize'!$B$3:$C$7,2,FALSE)))</f>
        <v/>
      </c>
      <c r="C121" s="74" t="str">
        <f>IF(EAP_Complexidade!C122="","",IF(EAP_Complexidade!C122="X",0,VLOOKUP(EAP_Complexidade!C122,'Cluster_T-ShirtSize'!$B$8:$C$12,2,FALSE)))</f>
        <v/>
      </c>
      <c r="D121" s="74" t="str">
        <f>IF(EAP_Complexidade!D122="","",IF(EAP_Complexidade!D122="X",0,VLOOKUP(EAP_Complexidade!D122,'Cluster_T-ShirtSize'!$B$13:$C$17,2,FALSE)))</f>
        <v/>
      </c>
      <c r="E121" s="74" t="str">
        <f>IF(EAP_Complexidade!E122="","",IF(EAP_Complexidade!E122="X",0,VLOOKUP(EAP_Complexidade!E122,'Cluster_T-ShirtSize'!$B$18:$C$22,2,FALSE)))</f>
        <v/>
      </c>
      <c r="F121" s="75" t="str">
        <f>IF(EAP_Complexidade!F122="","",IF(EAP_Complexidade!F122="X",0,VLOOKUP(EAP_Complexidade!F122,'Cluster_T-ShirtSize'!$B$23:$C$27,2,FALSE)))</f>
        <v/>
      </c>
      <c r="G121" s="76" t="str">
        <f t="shared" si="0"/>
        <v/>
      </c>
    </row>
    <row r="122" spans="1:7" ht="15.75" customHeight="1" x14ac:dyDescent="0.2">
      <c r="A122" s="72" t="str">
        <f>IF(EAP_Complexidade!A123="","",EAP_Complexidade!A123)</f>
        <v/>
      </c>
      <c r="B122" s="73" t="str">
        <f>IF(EAP_Complexidade!B123="","",IF(EAP_Complexidade!B123="X",0,VLOOKUP(EAP_Complexidade!B123,'Cluster_T-ShirtSize'!$B$3:$C$7,2,FALSE)))</f>
        <v/>
      </c>
      <c r="C122" s="74" t="str">
        <f>IF(EAP_Complexidade!C123="","",IF(EAP_Complexidade!C123="X",0,VLOOKUP(EAP_Complexidade!C123,'Cluster_T-ShirtSize'!$B$8:$C$12,2,FALSE)))</f>
        <v/>
      </c>
      <c r="D122" s="74" t="str">
        <f>IF(EAP_Complexidade!D123="","",IF(EAP_Complexidade!D123="X",0,VLOOKUP(EAP_Complexidade!D123,'Cluster_T-ShirtSize'!$B$13:$C$17,2,FALSE)))</f>
        <v/>
      </c>
      <c r="E122" s="74" t="str">
        <f>IF(EAP_Complexidade!E123="","",IF(EAP_Complexidade!E123="X",0,VLOOKUP(EAP_Complexidade!E123,'Cluster_T-ShirtSize'!$B$18:$C$22,2,FALSE)))</f>
        <v/>
      </c>
      <c r="F122" s="75" t="str">
        <f>IF(EAP_Complexidade!F123="","",IF(EAP_Complexidade!F123="X",0,VLOOKUP(EAP_Complexidade!F123,'Cluster_T-ShirtSize'!$B$23:$C$27,2,FALSE)))</f>
        <v/>
      </c>
      <c r="G122" s="76" t="str">
        <f t="shared" si="0"/>
        <v/>
      </c>
    </row>
    <row r="123" spans="1:7" ht="15.75" customHeight="1" x14ac:dyDescent="0.2">
      <c r="A123" s="72" t="str">
        <f>IF(EAP_Complexidade!A124="","",EAP_Complexidade!A124)</f>
        <v/>
      </c>
      <c r="B123" s="73" t="str">
        <f>IF(EAP_Complexidade!B124="","",IF(EAP_Complexidade!B124="X",0,VLOOKUP(EAP_Complexidade!B124,'Cluster_T-ShirtSize'!$B$3:$C$7,2,FALSE)))</f>
        <v/>
      </c>
      <c r="C123" s="74" t="str">
        <f>IF(EAP_Complexidade!C124="","",IF(EAP_Complexidade!C124="X",0,VLOOKUP(EAP_Complexidade!C124,'Cluster_T-ShirtSize'!$B$8:$C$12,2,FALSE)))</f>
        <v/>
      </c>
      <c r="D123" s="74" t="str">
        <f>IF(EAP_Complexidade!D124="","",IF(EAP_Complexidade!D124="X",0,VLOOKUP(EAP_Complexidade!D124,'Cluster_T-ShirtSize'!$B$13:$C$17,2,FALSE)))</f>
        <v/>
      </c>
      <c r="E123" s="74" t="str">
        <f>IF(EAP_Complexidade!E124="","",IF(EAP_Complexidade!E124="X",0,VLOOKUP(EAP_Complexidade!E124,'Cluster_T-ShirtSize'!$B$18:$C$22,2,FALSE)))</f>
        <v/>
      </c>
      <c r="F123" s="75" t="str">
        <f>IF(EAP_Complexidade!F124="","",IF(EAP_Complexidade!F124="X",0,VLOOKUP(EAP_Complexidade!F124,'Cluster_T-ShirtSize'!$B$23:$C$27,2,FALSE)))</f>
        <v/>
      </c>
      <c r="G123" s="76" t="str">
        <f t="shared" si="0"/>
        <v/>
      </c>
    </row>
    <row r="124" spans="1:7" ht="15.75" customHeight="1" x14ac:dyDescent="0.2">
      <c r="A124" s="72" t="str">
        <f>IF(EAP_Complexidade!A125="","",EAP_Complexidade!A125)</f>
        <v/>
      </c>
      <c r="B124" s="73" t="str">
        <f>IF(EAP_Complexidade!B125="","",IF(EAP_Complexidade!B125="X",0,VLOOKUP(EAP_Complexidade!B125,'Cluster_T-ShirtSize'!$B$3:$C$7,2,FALSE)))</f>
        <v/>
      </c>
      <c r="C124" s="74" t="str">
        <f>IF(EAP_Complexidade!C125="","",IF(EAP_Complexidade!C125="X",0,VLOOKUP(EAP_Complexidade!C125,'Cluster_T-ShirtSize'!$B$8:$C$12,2,FALSE)))</f>
        <v/>
      </c>
      <c r="D124" s="74" t="str">
        <f>IF(EAP_Complexidade!D125="","",IF(EAP_Complexidade!D125="X",0,VLOOKUP(EAP_Complexidade!D125,'Cluster_T-ShirtSize'!$B$13:$C$17,2,FALSE)))</f>
        <v/>
      </c>
      <c r="E124" s="74" t="str">
        <f>IF(EAP_Complexidade!E125="","",IF(EAP_Complexidade!E125="X",0,VLOOKUP(EAP_Complexidade!E125,'Cluster_T-ShirtSize'!$B$18:$C$22,2,FALSE)))</f>
        <v/>
      </c>
      <c r="F124" s="75" t="str">
        <f>IF(EAP_Complexidade!F125="","",IF(EAP_Complexidade!F125="X",0,VLOOKUP(EAP_Complexidade!F125,'Cluster_T-ShirtSize'!$B$23:$C$27,2,FALSE)))</f>
        <v/>
      </c>
      <c r="G124" s="76" t="str">
        <f t="shared" si="0"/>
        <v/>
      </c>
    </row>
    <row r="125" spans="1:7" ht="15.75" customHeight="1" x14ac:dyDescent="0.2">
      <c r="A125" s="72" t="str">
        <f>IF(EAP_Complexidade!A126="","",EAP_Complexidade!A126)</f>
        <v/>
      </c>
      <c r="B125" s="73" t="str">
        <f>IF(EAP_Complexidade!B126="","",IF(EAP_Complexidade!B126="X",0,VLOOKUP(EAP_Complexidade!B126,'Cluster_T-ShirtSize'!$B$3:$C$7,2,FALSE)))</f>
        <v/>
      </c>
      <c r="C125" s="74" t="str">
        <f>IF(EAP_Complexidade!C126="","",IF(EAP_Complexidade!C126="X",0,VLOOKUP(EAP_Complexidade!C126,'Cluster_T-ShirtSize'!$B$8:$C$12,2,FALSE)))</f>
        <v/>
      </c>
      <c r="D125" s="74" t="str">
        <f>IF(EAP_Complexidade!D126="","",IF(EAP_Complexidade!D126="X",0,VLOOKUP(EAP_Complexidade!D126,'Cluster_T-ShirtSize'!$B$13:$C$17,2,FALSE)))</f>
        <v/>
      </c>
      <c r="E125" s="74" t="str">
        <f>IF(EAP_Complexidade!E126="","",IF(EAP_Complexidade!E126="X",0,VLOOKUP(EAP_Complexidade!E126,'Cluster_T-ShirtSize'!$B$18:$C$22,2,FALSE)))</f>
        <v/>
      </c>
      <c r="F125" s="75" t="str">
        <f>IF(EAP_Complexidade!F126="","",IF(EAP_Complexidade!F126="X",0,VLOOKUP(EAP_Complexidade!F126,'Cluster_T-ShirtSize'!$B$23:$C$27,2,FALSE)))</f>
        <v/>
      </c>
      <c r="G125" s="76" t="str">
        <f t="shared" si="0"/>
        <v/>
      </c>
    </row>
    <row r="126" spans="1:7" ht="15.75" customHeight="1" x14ac:dyDescent="0.2">
      <c r="A126" s="72" t="str">
        <f>IF(EAP_Complexidade!A127="","",EAP_Complexidade!A127)</f>
        <v/>
      </c>
      <c r="B126" s="73" t="str">
        <f>IF(EAP_Complexidade!B127="","",IF(EAP_Complexidade!B127="X",0,VLOOKUP(EAP_Complexidade!B127,'Cluster_T-ShirtSize'!$B$3:$C$7,2,FALSE)))</f>
        <v/>
      </c>
      <c r="C126" s="74" t="str">
        <f>IF(EAP_Complexidade!C127="","",IF(EAP_Complexidade!C127="X",0,VLOOKUP(EAP_Complexidade!C127,'Cluster_T-ShirtSize'!$B$8:$C$12,2,FALSE)))</f>
        <v/>
      </c>
      <c r="D126" s="74" t="str">
        <f>IF(EAP_Complexidade!D127="","",IF(EAP_Complexidade!D127="X",0,VLOOKUP(EAP_Complexidade!D127,'Cluster_T-ShirtSize'!$B$13:$C$17,2,FALSE)))</f>
        <v/>
      </c>
      <c r="E126" s="74" t="str">
        <f>IF(EAP_Complexidade!E127="","",IF(EAP_Complexidade!E127="X",0,VLOOKUP(EAP_Complexidade!E127,'Cluster_T-ShirtSize'!$B$18:$C$22,2,FALSE)))</f>
        <v/>
      </c>
      <c r="F126" s="75" t="str">
        <f>IF(EAP_Complexidade!F127="","",IF(EAP_Complexidade!F127="X",0,VLOOKUP(EAP_Complexidade!F127,'Cluster_T-ShirtSize'!$B$23:$C$27,2,FALSE)))</f>
        <v/>
      </c>
      <c r="G126" s="76" t="str">
        <f t="shared" si="0"/>
        <v/>
      </c>
    </row>
    <row r="127" spans="1:7" ht="15.75" customHeight="1" x14ac:dyDescent="0.2">
      <c r="A127" s="72" t="str">
        <f>IF(EAP_Complexidade!A128="","",EAP_Complexidade!A128)</f>
        <v/>
      </c>
      <c r="B127" s="73" t="str">
        <f>IF(EAP_Complexidade!B128="","",IF(EAP_Complexidade!B128="X",0,VLOOKUP(EAP_Complexidade!B128,'Cluster_T-ShirtSize'!$B$3:$C$7,2,FALSE)))</f>
        <v/>
      </c>
      <c r="C127" s="74" t="str">
        <f>IF(EAP_Complexidade!C128="","",IF(EAP_Complexidade!C128="X",0,VLOOKUP(EAP_Complexidade!C128,'Cluster_T-ShirtSize'!$B$8:$C$12,2,FALSE)))</f>
        <v/>
      </c>
      <c r="D127" s="74" t="str">
        <f>IF(EAP_Complexidade!D128="","",IF(EAP_Complexidade!D128="X",0,VLOOKUP(EAP_Complexidade!D128,'Cluster_T-ShirtSize'!$B$13:$C$17,2,FALSE)))</f>
        <v/>
      </c>
      <c r="E127" s="74" t="str">
        <f>IF(EAP_Complexidade!E128="","",IF(EAP_Complexidade!E128="X",0,VLOOKUP(EAP_Complexidade!E128,'Cluster_T-ShirtSize'!$B$18:$C$22,2,FALSE)))</f>
        <v/>
      </c>
      <c r="F127" s="75" t="str">
        <f>IF(EAP_Complexidade!F128="","",IF(EAP_Complexidade!F128="X",0,VLOOKUP(EAP_Complexidade!F128,'Cluster_T-ShirtSize'!$B$23:$C$27,2,FALSE)))</f>
        <v/>
      </c>
      <c r="G127" s="76" t="str">
        <f t="shared" si="0"/>
        <v/>
      </c>
    </row>
    <row r="128" spans="1:7" ht="15.75" customHeight="1" x14ac:dyDescent="0.2">
      <c r="A128" s="72" t="str">
        <f>IF(EAP_Complexidade!A129="","",EAP_Complexidade!A129)</f>
        <v/>
      </c>
      <c r="B128" s="73" t="str">
        <f>IF(EAP_Complexidade!B129="","",IF(EAP_Complexidade!B129="X",0,VLOOKUP(EAP_Complexidade!B129,'Cluster_T-ShirtSize'!$B$3:$C$7,2,FALSE)))</f>
        <v/>
      </c>
      <c r="C128" s="74" t="str">
        <f>IF(EAP_Complexidade!C129="","",IF(EAP_Complexidade!C129="X",0,VLOOKUP(EAP_Complexidade!C129,'Cluster_T-ShirtSize'!$B$8:$C$12,2,FALSE)))</f>
        <v/>
      </c>
      <c r="D128" s="74" t="str">
        <f>IF(EAP_Complexidade!D129="","",IF(EAP_Complexidade!D129="X",0,VLOOKUP(EAP_Complexidade!D129,'Cluster_T-ShirtSize'!$B$13:$C$17,2,FALSE)))</f>
        <v/>
      </c>
      <c r="E128" s="74" t="str">
        <f>IF(EAP_Complexidade!E129="","",IF(EAP_Complexidade!E129="X",0,VLOOKUP(EAP_Complexidade!E129,'Cluster_T-ShirtSize'!$B$18:$C$22,2,FALSE)))</f>
        <v/>
      </c>
      <c r="F128" s="75" t="str">
        <f>IF(EAP_Complexidade!F129="","",IF(EAP_Complexidade!F129="X",0,VLOOKUP(EAP_Complexidade!F129,'Cluster_T-ShirtSize'!$B$23:$C$27,2,FALSE)))</f>
        <v/>
      </c>
      <c r="G128" s="76" t="str">
        <f t="shared" si="0"/>
        <v/>
      </c>
    </row>
    <row r="129" spans="1:7" ht="15.75" customHeight="1" x14ac:dyDescent="0.2">
      <c r="A129" s="72" t="str">
        <f>IF(EAP_Complexidade!A130="","",EAP_Complexidade!A130)</f>
        <v/>
      </c>
      <c r="B129" s="73" t="str">
        <f>IF(EAP_Complexidade!B130="","",IF(EAP_Complexidade!B130="X",0,VLOOKUP(EAP_Complexidade!B130,'Cluster_T-ShirtSize'!$B$3:$C$7,2,FALSE)))</f>
        <v/>
      </c>
      <c r="C129" s="74" t="str">
        <f>IF(EAP_Complexidade!C130="","",IF(EAP_Complexidade!C130="X",0,VLOOKUP(EAP_Complexidade!C130,'Cluster_T-ShirtSize'!$B$8:$C$12,2,FALSE)))</f>
        <v/>
      </c>
      <c r="D129" s="74" t="str">
        <f>IF(EAP_Complexidade!D130="","",IF(EAP_Complexidade!D130="X",0,VLOOKUP(EAP_Complexidade!D130,'Cluster_T-ShirtSize'!$B$13:$C$17,2,FALSE)))</f>
        <v/>
      </c>
      <c r="E129" s="74" t="str">
        <f>IF(EAP_Complexidade!E130="","",IF(EAP_Complexidade!E130="X",0,VLOOKUP(EAP_Complexidade!E130,'Cluster_T-ShirtSize'!$B$18:$C$22,2,FALSE)))</f>
        <v/>
      </c>
      <c r="F129" s="75" t="str">
        <f>IF(EAP_Complexidade!F130="","",IF(EAP_Complexidade!F130="X",0,VLOOKUP(EAP_Complexidade!F130,'Cluster_T-ShirtSize'!$B$23:$C$27,2,FALSE)))</f>
        <v/>
      </c>
      <c r="G129" s="76" t="str">
        <f t="shared" si="0"/>
        <v/>
      </c>
    </row>
    <row r="130" spans="1:7" ht="15.75" customHeight="1" x14ac:dyDescent="0.2">
      <c r="A130" s="72" t="str">
        <f>IF(EAP_Complexidade!A131="","",EAP_Complexidade!A131)</f>
        <v/>
      </c>
      <c r="B130" s="73" t="str">
        <f>IF(EAP_Complexidade!B131="","",IF(EAP_Complexidade!B131="X",0,VLOOKUP(EAP_Complexidade!B131,'Cluster_T-ShirtSize'!$B$3:$C$7,2,FALSE)))</f>
        <v/>
      </c>
      <c r="C130" s="74" t="str">
        <f>IF(EAP_Complexidade!C131="","",IF(EAP_Complexidade!C131="X",0,VLOOKUP(EAP_Complexidade!C131,'Cluster_T-ShirtSize'!$B$8:$C$12,2,FALSE)))</f>
        <v/>
      </c>
      <c r="D130" s="74" t="str">
        <f>IF(EAP_Complexidade!D131="","",IF(EAP_Complexidade!D131="X",0,VLOOKUP(EAP_Complexidade!D131,'Cluster_T-ShirtSize'!$B$13:$C$17,2,FALSE)))</f>
        <v/>
      </c>
      <c r="E130" s="74" t="str">
        <f>IF(EAP_Complexidade!E131="","",IF(EAP_Complexidade!E131="X",0,VLOOKUP(EAP_Complexidade!E131,'Cluster_T-ShirtSize'!$B$18:$C$22,2,FALSE)))</f>
        <v/>
      </c>
      <c r="F130" s="75" t="str">
        <f>IF(EAP_Complexidade!F131="","",IF(EAP_Complexidade!F131="X",0,VLOOKUP(EAP_Complexidade!F131,'Cluster_T-ShirtSize'!$B$23:$C$27,2,FALSE)))</f>
        <v/>
      </c>
      <c r="G130" s="76" t="str">
        <f t="shared" si="0"/>
        <v/>
      </c>
    </row>
    <row r="131" spans="1:7" ht="15.75" customHeight="1" x14ac:dyDescent="0.2">
      <c r="A131" s="72" t="str">
        <f>IF(EAP_Complexidade!A132="","",EAP_Complexidade!A132)</f>
        <v/>
      </c>
      <c r="B131" s="73" t="str">
        <f>IF(EAP_Complexidade!B132="","",IF(EAP_Complexidade!B132="X",0,VLOOKUP(EAP_Complexidade!B132,'Cluster_T-ShirtSize'!$B$3:$C$7,2,FALSE)))</f>
        <v/>
      </c>
      <c r="C131" s="74" t="str">
        <f>IF(EAP_Complexidade!C132="","",IF(EAP_Complexidade!C132="X",0,VLOOKUP(EAP_Complexidade!C132,'Cluster_T-ShirtSize'!$B$8:$C$12,2,FALSE)))</f>
        <v/>
      </c>
      <c r="D131" s="74" t="str">
        <f>IF(EAP_Complexidade!D132="","",IF(EAP_Complexidade!D132="X",0,VLOOKUP(EAP_Complexidade!D132,'Cluster_T-ShirtSize'!$B$13:$C$17,2,FALSE)))</f>
        <v/>
      </c>
      <c r="E131" s="74" t="str">
        <f>IF(EAP_Complexidade!E132="","",IF(EAP_Complexidade!E132="X",0,VLOOKUP(EAP_Complexidade!E132,'Cluster_T-ShirtSize'!$B$18:$C$22,2,FALSE)))</f>
        <v/>
      </c>
      <c r="F131" s="75" t="str">
        <f>IF(EAP_Complexidade!F132="","",IF(EAP_Complexidade!F132="X",0,VLOOKUP(EAP_Complexidade!F132,'Cluster_T-ShirtSize'!$B$23:$C$27,2,FALSE)))</f>
        <v/>
      </c>
      <c r="G131" s="76" t="str">
        <f t="shared" si="0"/>
        <v/>
      </c>
    </row>
    <row r="132" spans="1:7" ht="15.75" customHeight="1" x14ac:dyDescent="0.2">
      <c r="A132" s="72" t="str">
        <f>IF(EAP_Complexidade!A133="","",EAP_Complexidade!A133)</f>
        <v/>
      </c>
      <c r="B132" s="73" t="str">
        <f>IF(EAP_Complexidade!B133="","",IF(EAP_Complexidade!B133="X",0,VLOOKUP(EAP_Complexidade!B133,'Cluster_T-ShirtSize'!$B$3:$C$7,2,FALSE)))</f>
        <v/>
      </c>
      <c r="C132" s="74" t="str">
        <f>IF(EAP_Complexidade!C133="","",IF(EAP_Complexidade!C133="X",0,VLOOKUP(EAP_Complexidade!C133,'Cluster_T-ShirtSize'!$B$8:$C$12,2,FALSE)))</f>
        <v/>
      </c>
      <c r="D132" s="74" t="str">
        <f>IF(EAP_Complexidade!D133="","",IF(EAP_Complexidade!D133="X",0,VLOOKUP(EAP_Complexidade!D133,'Cluster_T-ShirtSize'!$B$13:$C$17,2,FALSE)))</f>
        <v/>
      </c>
      <c r="E132" s="74" t="str">
        <f>IF(EAP_Complexidade!E133="","",IF(EAP_Complexidade!E133="X",0,VLOOKUP(EAP_Complexidade!E133,'Cluster_T-ShirtSize'!$B$18:$C$22,2,FALSE)))</f>
        <v/>
      </c>
      <c r="F132" s="75" t="str">
        <f>IF(EAP_Complexidade!F133="","",IF(EAP_Complexidade!F133="X",0,VLOOKUP(EAP_Complexidade!F133,'Cluster_T-ShirtSize'!$B$23:$C$27,2,FALSE)))</f>
        <v/>
      </c>
      <c r="G132" s="76" t="str">
        <f t="shared" si="0"/>
        <v/>
      </c>
    </row>
    <row r="133" spans="1:7" ht="15.75" customHeight="1" x14ac:dyDescent="0.2">
      <c r="A133" s="72" t="str">
        <f>IF(EAP_Complexidade!A134="","",EAP_Complexidade!A134)</f>
        <v/>
      </c>
      <c r="B133" s="73" t="str">
        <f>IF(EAP_Complexidade!B134="","",IF(EAP_Complexidade!B134="X",0,VLOOKUP(EAP_Complexidade!B134,'Cluster_T-ShirtSize'!$B$3:$C$7,2,FALSE)))</f>
        <v/>
      </c>
      <c r="C133" s="74" t="str">
        <f>IF(EAP_Complexidade!C134="","",IF(EAP_Complexidade!C134="X",0,VLOOKUP(EAP_Complexidade!C134,'Cluster_T-ShirtSize'!$B$8:$C$12,2,FALSE)))</f>
        <v/>
      </c>
      <c r="D133" s="74" t="str">
        <f>IF(EAP_Complexidade!D134="","",IF(EAP_Complexidade!D134="X",0,VLOOKUP(EAP_Complexidade!D134,'Cluster_T-ShirtSize'!$B$13:$C$17,2,FALSE)))</f>
        <v/>
      </c>
      <c r="E133" s="74" t="str">
        <f>IF(EAP_Complexidade!E134="","",IF(EAP_Complexidade!E134="X",0,VLOOKUP(EAP_Complexidade!E134,'Cluster_T-ShirtSize'!$B$18:$C$22,2,FALSE)))</f>
        <v/>
      </c>
      <c r="F133" s="75" t="str">
        <f>IF(EAP_Complexidade!F134="","",IF(EAP_Complexidade!F134="X",0,VLOOKUP(EAP_Complexidade!F134,'Cluster_T-ShirtSize'!$B$23:$C$27,2,FALSE)))</f>
        <v/>
      </c>
      <c r="G133" s="76" t="str">
        <f t="shared" si="0"/>
        <v/>
      </c>
    </row>
    <row r="134" spans="1:7" ht="15.75" customHeight="1" x14ac:dyDescent="0.2">
      <c r="A134" s="72" t="str">
        <f>IF(EAP_Complexidade!A135="","",EAP_Complexidade!A135)</f>
        <v/>
      </c>
      <c r="B134" s="73" t="str">
        <f>IF(EAP_Complexidade!B135="","",IF(EAP_Complexidade!B135="X",0,VLOOKUP(EAP_Complexidade!B135,'Cluster_T-ShirtSize'!$B$3:$C$7,2,FALSE)))</f>
        <v/>
      </c>
      <c r="C134" s="74" t="str">
        <f>IF(EAP_Complexidade!C135="","",IF(EAP_Complexidade!C135="X",0,VLOOKUP(EAP_Complexidade!C135,'Cluster_T-ShirtSize'!$B$8:$C$12,2,FALSE)))</f>
        <v/>
      </c>
      <c r="D134" s="74" t="str">
        <f>IF(EAP_Complexidade!D135="","",IF(EAP_Complexidade!D135="X",0,VLOOKUP(EAP_Complexidade!D135,'Cluster_T-ShirtSize'!$B$13:$C$17,2,FALSE)))</f>
        <v/>
      </c>
      <c r="E134" s="74" t="str">
        <f>IF(EAP_Complexidade!E135="","",IF(EAP_Complexidade!E135="X",0,VLOOKUP(EAP_Complexidade!E135,'Cluster_T-ShirtSize'!$B$18:$C$22,2,FALSE)))</f>
        <v/>
      </c>
      <c r="F134" s="75" t="str">
        <f>IF(EAP_Complexidade!F135="","",IF(EAP_Complexidade!F135="X",0,VLOOKUP(EAP_Complexidade!F135,'Cluster_T-ShirtSize'!$B$23:$C$27,2,FALSE)))</f>
        <v/>
      </c>
      <c r="G134" s="76" t="str">
        <f t="shared" si="0"/>
        <v/>
      </c>
    </row>
    <row r="135" spans="1:7" ht="15.75" customHeight="1" x14ac:dyDescent="0.2">
      <c r="A135" s="72" t="str">
        <f>IF(EAP_Complexidade!A136="","",EAP_Complexidade!A136)</f>
        <v/>
      </c>
      <c r="B135" s="73" t="str">
        <f>IF(EAP_Complexidade!B136="","",IF(EAP_Complexidade!B136="X",0,VLOOKUP(EAP_Complexidade!B136,'Cluster_T-ShirtSize'!$B$3:$C$7,2,FALSE)))</f>
        <v/>
      </c>
      <c r="C135" s="74" t="str">
        <f>IF(EAP_Complexidade!C136="","",IF(EAP_Complexidade!C136="X",0,VLOOKUP(EAP_Complexidade!C136,'Cluster_T-ShirtSize'!$B$8:$C$12,2,FALSE)))</f>
        <v/>
      </c>
      <c r="D135" s="74" t="str">
        <f>IF(EAP_Complexidade!D136="","",IF(EAP_Complexidade!D136="X",0,VLOOKUP(EAP_Complexidade!D136,'Cluster_T-ShirtSize'!$B$13:$C$17,2,FALSE)))</f>
        <v/>
      </c>
      <c r="E135" s="74" t="str">
        <f>IF(EAP_Complexidade!E136="","",IF(EAP_Complexidade!E136="X",0,VLOOKUP(EAP_Complexidade!E136,'Cluster_T-ShirtSize'!$B$18:$C$22,2,FALSE)))</f>
        <v/>
      </c>
      <c r="F135" s="75" t="str">
        <f>IF(EAP_Complexidade!F136="","",IF(EAP_Complexidade!F136="X",0,VLOOKUP(EAP_Complexidade!F136,'Cluster_T-ShirtSize'!$B$23:$C$27,2,FALSE)))</f>
        <v/>
      </c>
      <c r="G135" s="76" t="str">
        <f t="shared" si="0"/>
        <v/>
      </c>
    </row>
    <row r="136" spans="1:7" ht="15.75" customHeight="1" x14ac:dyDescent="0.2">
      <c r="A136" s="72" t="str">
        <f>IF(EAP_Complexidade!A137="","",EAP_Complexidade!A137)</f>
        <v/>
      </c>
      <c r="B136" s="73" t="str">
        <f>IF(EAP_Complexidade!B137="","",IF(EAP_Complexidade!B137="X",0,VLOOKUP(EAP_Complexidade!B137,'Cluster_T-ShirtSize'!$B$3:$C$7,2,FALSE)))</f>
        <v/>
      </c>
      <c r="C136" s="74" t="str">
        <f>IF(EAP_Complexidade!C137="","",IF(EAP_Complexidade!C137="X",0,VLOOKUP(EAP_Complexidade!C137,'Cluster_T-ShirtSize'!$B$8:$C$12,2,FALSE)))</f>
        <v/>
      </c>
      <c r="D136" s="74" t="str">
        <f>IF(EAP_Complexidade!D137="","",IF(EAP_Complexidade!D137="X",0,VLOOKUP(EAP_Complexidade!D137,'Cluster_T-ShirtSize'!$B$13:$C$17,2,FALSE)))</f>
        <v/>
      </c>
      <c r="E136" s="74" t="str">
        <f>IF(EAP_Complexidade!E137="","",IF(EAP_Complexidade!E137="X",0,VLOOKUP(EAP_Complexidade!E137,'Cluster_T-ShirtSize'!$B$18:$C$22,2,FALSE)))</f>
        <v/>
      </c>
      <c r="F136" s="75" t="str">
        <f>IF(EAP_Complexidade!F137="","",IF(EAP_Complexidade!F137="X",0,VLOOKUP(EAP_Complexidade!F137,'Cluster_T-ShirtSize'!$B$23:$C$27,2,FALSE)))</f>
        <v/>
      </c>
      <c r="G136" s="76" t="str">
        <f t="shared" si="0"/>
        <v/>
      </c>
    </row>
    <row r="137" spans="1:7" ht="15.75" customHeight="1" x14ac:dyDescent="0.2">
      <c r="A137" s="72" t="str">
        <f>IF(EAP_Complexidade!A138="","",EAP_Complexidade!A138)</f>
        <v/>
      </c>
      <c r="B137" s="73" t="str">
        <f>IF(EAP_Complexidade!B138="","",IF(EAP_Complexidade!B138="X",0,VLOOKUP(EAP_Complexidade!B138,'Cluster_T-ShirtSize'!$B$3:$C$7,2,FALSE)))</f>
        <v/>
      </c>
      <c r="C137" s="74" t="str">
        <f>IF(EAP_Complexidade!C138="","",IF(EAP_Complexidade!C138="X",0,VLOOKUP(EAP_Complexidade!C138,'Cluster_T-ShirtSize'!$B$8:$C$12,2,FALSE)))</f>
        <v/>
      </c>
      <c r="D137" s="74" t="str">
        <f>IF(EAP_Complexidade!D138="","",IF(EAP_Complexidade!D138="X",0,VLOOKUP(EAP_Complexidade!D138,'Cluster_T-ShirtSize'!$B$13:$C$17,2,FALSE)))</f>
        <v/>
      </c>
      <c r="E137" s="74" t="str">
        <f>IF(EAP_Complexidade!E138="","",IF(EAP_Complexidade!E138="X",0,VLOOKUP(EAP_Complexidade!E138,'Cluster_T-ShirtSize'!$B$18:$C$22,2,FALSE)))</f>
        <v/>
      </c>
      <c r="F137" s="75" t="str">
        <f>IF(EAP_Complexidade!F138="","",IF(EAP_Complexidade!F138="X",0,VLOOKUP(EAP_Complexidade!F138,'Cluster_T-ShirtSize'!$B$23:$C$27,2,FALSE)))</f>
        <v/>
      </c>
      <c r="G137" s="76" t="str">
        <f t="shared" si="0"/>
        <v/>
      </c>
    </row>
    <row r="138" spans="1:7" ht="15.75" customHeight="1" x14ac:dyDescent="0.2">
      <c r="A138" s="72" t="str">
        <f>IF(EAP_Complexidade!A139="","",EAP_Complexidade!A139)</f>
        <v/>
      </c>
      <c r="B138" s="73" t="str">
        <f>IF(EAP_Complexidade!B139="","",IF(EAP_Complexidade!B139="X",0,VLOOKUP(EAP_Complexidade!B139,'Cluster_T-ShirtSize'!$B$3:$C$7,2,FALSE)))</f>
        <v/>
      </c>
      <c r="C138" s="74" t="str">
        <f>IF(EAP_Complexidade!C139="","",IF(EAP_Complexidade!C139="X",0,VLOOKUP(EAP_Complexidade!C139,'Cluster_T-ShirtSize'!$B$8:$C$12,2,FALSE)))</f>
        <v/>
      </c>
      <c r="D138" s="74" t="str">
        <f>IF(EAP_Complexidade!D139="","",IF(EAP_Complexidade!D139="X",0,VLOOKUP(EAP_Complexidade!D139,'Cluster_T-ShirtSize'!$B$13:$C$17,2,FALSE)))</f>
        <v/>
      </c>
      <c r="E138" s="74" t="str">
        <f>IF(EAP_Complexidade!E139="","",IF(EAP_Complexidade!E139="X",0,VLOOKUP(EAP_Complexidade!E139,'Cluster_T-ShirtSize'!$B$18:$C$22,2,FALSE)))</f>
        <v/>
      </c>
      <c r="F138" s="75" t="str">
        <f>IF(EAP_Complexidade!F139="","",IF(EAP_Complexidade!F139="X",0,VLOOKUP(EAP_Complexidade!F139,'Cluster_T-ShirtSize'!$B$23:$C$27,2,FALSE)))</f>
        <v/>
      </c>
      <c r="G138" s="76" t="str">
        <f t="shared" si="0"/>
        <v/>
      </c>
    </row>
    <row r="139" spans="1:7" ht="15.75" customHeight="1" x14ac:dyDescent="0.2">
      <c r="A139" s="72" t="str">
        <f>IF(EAP_Complexidade!A140="","",EAP_Complexidade!A140)</f>
        <v/>
      </c>
      <c r="B139" s="73" t="str">
        <f>IF(EAP_Complexidade!B140="","",IF(EAP_Complexidade!B140="X",0,VLOOKUP(EAP_Complexidade!B140,'Cluster_T-ShirtSize'!$B$3:$C$7,2,FALSE)))</f>
        <v/>
      </c>
      <c r="C139" s="74" t="str">
        <f>IF(EAP_Complexidade!C140="","",IF(EAP_Complexidade!C140="X",0,VLOOKUP(EAP_Complexidade!C140,'Cluster_T-ShirtSize'!$B$8:$C$12,2,FALSE)))</f>
        <v/>
      </c>
      <c r="D139" s="74" t="str">
        <f>IF(EAP_Complexidade!D140="","",IF(EAP_Complexidade!D140="X",0,VLOOKUP(EAP_Complexidade!D140,'Cluster_T-ShirtSize'!$B$13:$C$17,2,FALSE)))</f>
        <v/>
      </c>
      <c r="E139" s="74" t="str">
        <f>IF(EAP_Complexidade!E140="","",IF(EAP_Complexidade!E140="X",0,VLOOKUP(EAP_Complexidade!E140,'Cluster_T-ShirtSize'!$B$18:$C$22,2,FALSE)))</f>
        <v/>
      </c>
      <c r="F139" s="75" t="str">
        <f>IF(EAP_Complexidade!F140="","",IF(EAP_Complexidade!F140="X",0,VLOOKUP(EAP_Complexidade!F140,'Cluster_T-ShirtSize'!$B$23:$C$27,2,FALSE)))</f>
        <v/>
      </c>
      <c r="G139" s="76" t="str">
        <f t="shared" si="0"/>
        <v/>
      </c>
    </row>
    <row r="140" spans="1:7" ht="15.75" customHeight="1" x14ac:dyDescent="0.2">
      <c r="A140" s="72" t="str">
        <f>IF(EAP_Complexidade!A141="","",EAP_Complexidade!A141)</f>
        <v/>
      </c>
      <c r="B140" s="73" t="str">
        <f>IF(EAP_Complexidade!B141="","",IF(EAP_Complexidade!B141="X",0,VLOOKUP(EAP_Complexidade!B141,'Cluster_T-ShirtSize'!$B$3:$C$7,2,FALSE)))</f>
        <v/>
      </c>
      <c r="C140" s="74" t="str">
        <f>IF(EAP_Complexidade!C141="","",IF(EAP_Complexidade!C141="X",0,VLOOKUP(EAP_Complexidade!C141,'Cluster_T-ShirtSize'!$B$8:$C$12,2,FALSE)))</f>
        <v/>
      </c>
      <c r="D140" s="74" t="str">
        <f>IF(EAP_Complexidade!D141="","",IF(EAP_Complexidade!D141="X",0,VLOOKUP(EAP_Complexidade!D141,'Cluster_T-ShirtSize'!$B$13:$C$17,2,FALSE)))</f>
        <v/>
      </c>
      <c r="E140" s="74" t="str">
        <f>IF(EAP_Complexidade!E141="","",IF(EAP_Complexidade!E141="X",0,VLOOKUP(EAP_Complexidade!E141,'Cluster_T-ShirtSize'!$B$18:$C$22,2,FALSE)))</f>
        <v/>
      </c>
      <c r="F140" s="75" t="str">
        <f>IF(EAP_Complexidade!F141="","",IF(EAP_Complexidade!F141="X",0,VLOOKUP(EAP_Complexidade!F141,'Cluster_T-ShirtSize'!$B$23:$C$27,2,FALSE)))</f>
        <v/>
      </c>
      <c r="G140" s="76" t="str">
        <f t="shared" si="0"/>
        <v/>
      </c>
    </row>
    <row r="141" spans="1:7" ht="15.75" customHeight="1" x14ac:dyDescent="0.2">
      <c r="A141" s="72" t="str">
        <f>IF(EAP_Complexidade!A142="","",EAP_Complexidade!A142)</f>
        <v/>
      </c>
      <c r="B141" s="73" t="str">
        <f>IF(EAP_Complexidade!B142="","",IF(EAP_Complexidade!B142="X",0,VLOOKUP(EAP_Complexidade!B142,'Cluster_T-ShirtSize'!$B$3:$C$7,2,FALSE)))</f>
        <v/>
      </c>
      <c r="C141" s="74" t="str">
        <f>IF(EAP_Complexidade!C142="","",IF(EAP_Complexidade!C142="X",0,VLOOKUP(EAP_Complexidade!C142,'Cluster_T-ShirtSize'!$B$8:$C$12,2,FALSE)))</f>
        <v/>
      </c>
      <c r="D141" s="74" t="str">
        <f>IF(EAP_Complexidade!D142="","",IF(EAP_Complexidade!D142="X",0,VLOOKUP(EAP_Complexidade!D142,'Cluster_T-ShirtSize'!$B$13:$C$17,2,FALSE)))</f>
        <v/>
      </c>
      <c r="E141" s="74" t="str">
        <f>IF(EAP_Complexidade!E142="","",IF(EAP_Complexidade!E142="X",0,VLOOKUP(EAP_Complexidade!E142,'Cluster_T-ShirtSize'!$B$18:$C$22,2,FALSE)))</f>
        <v/>
      </c>
      <c r="F141" s="75" t="str">
        <f>IF(EAP_Complexidade!F142="","",IF(EAP_Complexidade!F142="X",0,VLOOKUP(EAP_Complexidade!F142,'Cluster_T-ShirtSize'!$B$23:$C$27,2,FALSE)))</f>
        <v/>
      </c>
      <c r="G141" s="76" t="str">
        <f t="shared" si="0"/>
        <v/>
      </c>
    </row>
    <row r="142" spans="1:7" ht="15.75" customHeight="1" x14ac:dyDescent="0.2">
      <c r="A142" s="72" t="str">
        <f>IF(EAP_Complexidade!A143="","",EAP_Complexidade!A143)</f>
        <v/>
      </c>
      <c r="B142" s="73" t="str">
        <f>IF(EAP_Complexidade!B143="","",IF(EAP_Complexidade!B143="X",0,VLOOKUP(EAP_Complexidade!B143,'Cluster_T-ShirtSize'!$B$3:$C$7,2,FALSE)))</f>
        <v/>
      </c>
      <c r="C142" s="74" t="str">
        <f>IF(EAP_Complexidade!C143="","",IF(EAP_Complexidade!C143="X",0,VLOOKUP(EAP_Complexidade!C143,'Cluster_T-ShirtSize'!$B$8:$C$12,2,FALSE)))</f>
        <v/>
      </c>
      <c r="D142" s="74" t="str">
        <f>IF(EAP_Complexidade!D143="","",IF(EAP_Complexidade!D143="X",0,VLOOKUP(EAP_Complexidade!D143,'Cluster_T-ShirtSize'!$B$13:$C$17,2,FALSE)))</f>
        <v/>
      </c>
      <c r="E142" s="74" t="str">
        <f>IF(EAP_Complexidade!E143="","",IF(EAP_Complexidade!E143="X",0,VLOOKUP(EAP_Complexidade!E143,'Cluster_T-ShirtSize'!$B$18:$C$22,2,FALSE)))</f>
        <v/>
      </c>
      <c r="F142" s="75" t="str">
        <f>IF(EAP_Complexidade!F143="","",IF(EAP_Complexidade!F143="X",0,VLOOKUP(EAP_Complexidade!F143,'Cluster_T-ShirtSize'!$B$23:$C$27,2,FALSE)))</f>
        <v/>
      </c>
      <c r="G142" s="76" t="str">
        <f t="shared" si="0"/>
        <v/>
      </c>
    </row>
    <row r="143" spans="1:7" ht="15.75" customHeight="1" x14ac:dyDescent="0.2">
      <c r="A143" s="72" t="str">
        <f>IF(EAP_Complexidade!A144="","",EAP_Complexidade!A144)</f>
        <v/>
      </c>
      <c r="B143" s="73" t="str">
        <f>IF(EAP_Complexidade!B144="","",IF(EAP_Complexidade!B144="X",0,VLOOKUP(EAP_Complexidade!B144,'Cluster_T-ShirtSize'!$B$3:$C$7,2,FALSE)))</f>
        <v/>
      </c>
      <c r="C143" s="74" t="str">
        <f>IF(EAP_Complexidade!C144="","",IF(EAP_Complexidade!C144="X",0,VLOOKUP(EAP_Complexidade!C144,'Cluster_T-ShirtSize'!$B$8:$C$12,2,FALSE)))</f>
        <v/>
      </c>
      <c r="D143" s="74" t="str">
        <f>IF(EAP_Complexidade!D144="","",IF(EAP_Complexidade!D144="X",0,VLOOKUP(EAP_Complexidade!D144,'Cluster_T-ShirtSize'!$B$13:$C$17,2,FALSE)))</f>
        <v/>
      </c>
      <c r="E143" s="74" t="str">
        <f>IF(EAP_Complexidade!E144="","",IF(EAP_Complexidade!E144="X",0,VLOOKUP(EAP_Complexidade!E144,'Cluster_T-ShirtSize'!$B$18:$C$22,2,FALSE)))</f>
        <v/>
      </c>
      <c r="F143" s="75" t="str">
        <f>IF(EAP_Complexidade!F144="","",IF(EAP_Complexidade!F144="X",0,VLOOKUP(EAP_Complexidade!F144,'Cluster_T-ShirtSize'!$B$23:$C$27,2,FALSE)))</f>
        <v/>
      </c>
      <c r="G143" s="76" t="str">
        <f t="shared" si="0"/>
        <v/>
      </c>
    </row>
    <row r="144" spans="1:7" ht="15.75" customHeight="1" x14ac:dyDescent="0.2">
      <c r="A144" s="72" t="str">
        <f>IF(EAP_Complexidade!A145="","",EAP_Complexidade!A145)</f>
        <v/>
      </c>
      <c r="B144" s="73" t="str">
        <f>IF(EAP_Complexidade!B145="","",IF(EAP_Complexidade!B145="X",0,VLOOKUP(EAP_Complexidade!B145,'Cluster_T-ShirtSize'!$B$3:$C$7,2,FALSE)))</f>
        <v/>
      </c>
      <c r="C144" s="74" t="str">
        <f>IF(EAP_Complexidade!C145="","",IF(EAP_Complexidade!C145="X",0,VLOOKUP(EAP_Complexidade!C145,'Cluster_T-ShirtSize'!$B$8:$C$12,2,FALSE)))</f>
        <v/>
      </c>
      <c r="D144" s="74" t="str">
        <f>IF(EAP_Complexidade!D145="","",IF(EAP_Complexidade!D145="X",0,VLOOKUP(EAP_Complexidade!D145,'Cluster_T-ShirtSize'!$B$13:$C$17,2,FALSE)))</f>
        <v/>
      </c>
      <c r="E144" s="74" t="str">
        <f>IF(EAP_Complexidade!E145="","",IF(EAP_Complexidade!E145="X",0,VLOOKUP(EAP_Complexidade!E145,'Cluster_T-ShirtSize'!$B$18:$C$22,2,FALSE)))</f>
        <v/>
      </c>
      <c r="F144" s="75" t="str">
        <f>IF(EAP_Complexidade!F145="","",IF(EAP_Complexidade!F145="X",0,VLOOKUP(EAP_Complexidade!F145,'Cluster_T-ShirtSize'!$B$23:$C$27,2,FALSE)))</f>
        <v/>
      </c>
      <c r="G144" s="76" t="str">
        <f t="shared" si="0"/>
        <v/>
      </c>
    </row>
    <row r="145" spans="1:7" ht="15.75" customHeight="1" x14ac:dyDescent="0.2">
      <c r="A145" s="72" t="str">
        <f>IF(EAP_Complexidade!A146="","",EAP_Complexidade!A146)</f>
        <v/>
      </c>
      <c r="B145" s="73" t="str">
        <f>IF(EAP_Complexidade!B146="","",IF(EAP_Complexidade!B146="X",0,VLOOKUP(EAP_Complexidade!B146,'Cluster_T-ShirtSize'!$B$3:$C$7,2,FALSE)))</f>
        <v/>
      </c>
      <c r="C145" s="74" t="str">
        <f>IF(EAP_Complexidade!C146="","",IF(EAP_Complexidade!C146="X",0,VLOOKUP(EAP_Complexidade!C146,'Cluster_T-ShirtSize'!$B$8:$C$12,2,FALSE)))</f>
        <v/>
      </c>
      <c r="D145" s="74" t="str">
        <f>IF(EAP_Complexidade!D146="","",IF(EAP_Complexidade!D146="X",0,VLOOKUP(EAP_Complexidade!D146,'Cluster_T-ShirtSize'!$B$13:$C$17,2,FALSE)))</f>
        <v/>
      </c>
      <c r="E145" s="74" t="str">
        <f>IF(EAP_Complexidade!E146="","",IF(EAP_Complexidade!E146="X",0,VLOOKUP(EAP_Complexidade!E146,'Cluster_T-ShirtSize'!$B$18:$C$22,2,FALSE)))</f>
        <v/>
      </c>
      <c r="F145" s="75" t="str">
        <f>IF(EAP_Complexidade!F146="","",IF(EAP_Complexidade!F146="X",0,VLOOKUP(EAP_Complexidade!F146,'Cluster_T-ShirtSize'!$B$23:$C$27,2,FALSE)))</f>
        <v/>
      </c>
      <c r="G145" s="76" t="str">
        <f t="shared" si="0"/>
        <v/>
      </c>
    </row>
    <row r="146" spans="1:7" ht="15.75" customHeight="1" x14ac:dyDescent="0.2">
      <c r="A146" s="72" t="str">
        <f>IF(EAP_Complexidade!A147="","",EAP_Complexidade!A147)</f>
        <v/>
      </c>
      <c r="B146" s="73" t="str">
        <f>IF(EAP_Complexidade!B147="","",IF(EAP_Complexidade!B147="X",0,VLOOKUP(EAP_Complexidade!B147,'Cluster_T-ShirtSize'!$B$3:$C$7,2,FALSE)))</f>
        <v/>
      </c>
      <c r="C146" s="74" t="str">
        <f>IF(EAP_Complexidade!C147="","",IF(EAP_Complexidade!C147="X",0,VLOOKUP(EAP_Complexidade!C147,'Cluster_T-ShirtSize'!$B$8:$C$12,2,FALSE)))</f>
        <v/>
      </c>
      <c r="D146" s="74" t="str">
        <f>IF(EAP_Complexidade!D147="","",IF(EAP_Complexidade!D147="X",0,VLOOKUP(EAP_Complexidade!D147,'Cluster_T-ShirtSize'!$B$13:$C$17,2,FALSE)))</f>
        <v/>
      </c>
      <c r="E146" s="74" t="str">
        <f>IF(EAP_Complexidade!E147="","",IF(EAP_Complexidade!E147="X",0,VLOOKUP(EAP_Complexidade!E147,'Cluster_T-ShirtSize'!$B$18:$C$22,2,FALSE)))</f>
        <v/>
      </c>
      <c r="F146" s="75" t="str">
        <f>IF(EAP_Complexidade!F147="","",IF(EAP_Complexidade!F147="X",0,VLOOKUP(EAP_Complexidade!F147,'Cluster_T-ShirtSize'!$B$23:$C$27,2,FALSE)))</f>
        <v/>
      </c>
      <c r="G146" s="76" t="str">
        <f t="shared" si="0"/>
        <v/>
      </c>
    </row>
    <row r="147" spans="1:7" ht="15.75" customHeight="1" x14ac:dyDescent="0.2">
      <c r="A147" s="72" t="str">
        <f>IF(EAP_Complexidade!A148="","",EAP_Complexidade!A148)</f>
        <v/>
      </c>
      <c r="B147" s="73" t="str">
        <f>IF(EAP_Complexidade!B148="","",IF(EAP_Complexidade!B148="X",0,VLOOKUP(EAP_Complexidade!B148,'Cluster_T-ShirtSize'!$B$3:$C$7,2,FALSE)))</f>
        <v/>
      </c>
      <c r="C147" s="74" t="str">
        <f>IF(EAP_Complexidade!C148="","",IF(EAP_Complexidade!C148="X",0,VLOOKUP(EAP_Complexidade!C148,'Cluster_T-ShirtSize'!$B$8:$C$12,2,FALSE)))</f>
        <v/>
      </c>
      <c r="D147" s="74" t="str">
        <f>IF(EAP_Complexidade!D148="","",IF(EAP_Complexidade!D148="X",0,VLOOKUP(EAP_Complexidade!D148,'Cluster_T-ShirtSize'!$B$13:$C$17,2,FALSE)))</f>
        <v/>
      </c>
      <c r="E147" s="74" t="str">
        <f>IF(EAP_Complexidade!E148="","",IF(EAP_Complexidade!E148="X",0,VLOOKUP(EAP_Complexidade!E148,'Cluster_T-ShirtSize'!$B$18:$C$22,2,FALSE)))</f>
        <v/>
      </c>
      <c r="F147" s="75" t="str">
        <f>IF(EAP_Complexidade!F148="","",IF(EAP_Complexidade!F148="X",0,VLOOKUP(EAP_Complexidade!F148,'Cluster_T-ShirtSize'!$B$23:$C$27,2,FALSE)))</f>
        <v/>
      </c>
      <c r="G147" s="76" t="str">
        <f t="shared" si="0"/>
        <v/>
      </c>
    </row>
    <row r="148" spans="1:7" ht="15.75" customHeight="1" x14ac:dyDescent="0.2">
      <c r="A148" s="72" t="str">
        <f>IF(EAP_Complexidade!A149="","",EAP_Complexidade!A149)</f>
        <v/>
      </c>
      <c r="B148" s="73" t="str">
        <f>IF(EAP_Complexidade!B149="","",IF(EAP_Complexidade!B149="X",0,VLOOKUP(EAP_Complexidade!B149,'Cluster_T-ShirtSize'!$B$3:$C$7,2,FALSE)))</f>
        <v/>
      </c>
      <c r="C148" s="74" t="str">
        <f>IF(EAP_Complexidade!C149="","",IF(EAP_Complexidade!C149="X",0,VLOOKUP(EAP_Complexidade!C149,'Cluster_T-ShirtSize'!$B$8:$C$12,2,FALSE)))</f>
        <v/>
      </c>
      <c r="D148" s="74" t="str">
        <f>IF(EAP_Complexidade!D149="","",IF(EAP_Complexidade!D149="X",0,VLOOKUP(EAP_Complexidade!D149,'Cluster_T-ShirtSize'!$B$13:$C$17,2,FALSE)))</f>
        <v/>
      </c>
      <c r="E148" s="74" t="str">
        <f>IF(EAP_Complexidade!E149="","",IF(EAP_Complexidade!E149="X",0,VLOOKUP(EAP_Complexidade!E149,'Cluster_T-ShirtSize'!$B$18:$C$22,2,FALSE)))</f>
        <v/>
      </c>
      <c r="F148" s="75" t="str">
        <f>IF(EAP_Complexidade!F149="","",IF(EAP_Complexidade!F149="X",0,VLOOKUP(EAP_Complexidade!F149,'Cluster_T-ShirtSize'!$B$23:$C$27,2,FALSE)))</f>
        <v/>
      </c>
      <c r="G148" s="76" t="str">
        <f t="shared" si="0"/>
        <v/>
      </c>
    </row>
    <row r="149" spans="1:7" ht="15.75" customHeight="1" x14ac:dyDescent="0.2">
      <c r="A149" s="72" t="str">
        <f>IF(EAP_Complexidade!A150="","",EAP_Complexidade!A150)</f>
        <v/>
      </c>
      <c r="B149" s="73" t="str">
        <f>IF(EAP_Complexidade!B150="","",IF(EAP_Complexidade!B150="X",0,VLOOKUP(EAP_Complexidade!B150,'Cluster_T-ShirtSize'!$B$3:$C$7,2,FALSE)))</f>
        <v/>
      </c>
      <c r="C149" s="74" t="str">
        <f>IF(EAP_Complexidade!C150="","",IF(EAP_Complexidade!C150="X",0,VLOOKUP(EAP_Complexidade!C150,'Cluster_T-ShirtSize'!$B$8:$C$12,2,FALSE)))</f>
        <v/>
      </c>
      <c r="D149" s="74" t="str">
        <f>IF(EAP_Complexidade!D150="","",IF(EAP_Complexidade!D150="X",0,VLOOKUP(EAP_Complexidade!D150,'Cluster_T-ShirtSize'!$B$13:$C$17,2,FALSE)))</f>
        <v/>
      </c>
      <c r="E149" s="74" t="str">
        <f>IF(EAP_Complexidade!E150="","",IF(EAP_Complexidade!E150="X",0,VLOOKUP(EAP_Complexidade!E150,'Cluster_T-ShirtSize'!$B$18:$C$22,2,FALSE)))</f>
        <v/>
      </c>
      <c r="F149" s="75" t="str">
        <f>IF(EAP_Complexidade!F150="","",IF(EAP_Complexidade!F150="X",0,VLOOKUP(EAP_Complexidade!F150,'Cluster_T-ShirtSize'!$B$23:$C$27,2,FALSE)))</f>
        <v/>
      </c>
      <c r="G149" s="76" t="str">
        <f t="shared" si="0"/>
        <v/>
      </c>
    </row>
    <row r="150" spans="1:7" ht="15.75" customHeight="1" x14ac:dyDescent="0.2">
      <c r="A150" s="72" t="str">
        <f>IF(EAP_Complexidade!A151="","",EAP_Complexidade!A151)</f>
        <v/>
      </c>
      <c r="B150" s="73" t="str">
        <f>IF(EAP_Complexidade!B151="","",IF(EAP_Complexidade!B151="X",0,VLOOKUP(EAP_Complexidade!B151,'Cluster_T-ShirtSize'!$B$3:$C$7,2,FALSE)))</f>
        <v/>
      </c>
      <c r="C150" s="74" t="str">
        <f>IF(EAP_Complexidade!C151="","",IF(EAP_Complexidade!C151="X",0,VLOOKUP(EAP_Complexidade!C151,'Cluster_T-ShirtSize'!$B$8:$C$12,2,FALSE)))</f>
        <v/>
      </c>
      <c r="D150" s="74" t="str">
        <f>IF(EAP_Complexidade!D151="","",IF(EAP_Complexidade!D151="X",0,VLOOKUP(EAP_Complexidade!D151,'Cluster_T-ShirtSize'!$B$13:$C$17,2,FALSE)))</f>
        <v/>
      </c>
      <c r="E150" s="74" t="str">
        <f>IF(EAP_Complexidade!E151="","",IF(EAP_Complexidade!E151="X",0,VLOOKUP(EAP_Complexidade!E151,'Cluster_T-ShirtSize'!$B$18:$C$22,2,FALSE)))</f>
        <v/>
      </c>
      <c r="F150" s="75" t="str">
        <f>IF(EAP_Complexidade!F151="","",IF(EAP_Complexidade!F151="X",0,VLOOKUP(EAP_Complexidade!F151,'Cluster_T-ShirtSize'!$B$23:$C$27,2,FALSE)))</f>
        <v/>
      </c>
      <c r="G150" s="76" t="str">
        <f t="shared" si="0"/>
        <v/>
      </c>
    </row>
    <row r="151" spans="1:7" ht="15.75" customHeight="1" x14ac:dyDescent="0.2">
      <c r="A151" s="72" t="str">
        <f>IF(EAP_Complexidade!A152="","",EAP_Complexidade!A152)</f>
        <v/>
      </c>
      <c r="B151" s="73" t="str">
        <f>IF(EAP_Complexidade!B152="","",IF(EAP_Complexidade!B152="X",0,VLOOKUP(EAP_Complexidade!B152,'Cluster_T-ShirtSize'!$B$3:$C$7,2,FALSE)))</f>
        <v/>
      </c>
      <c r="C151" s="74" t="str">
        <f>IF(EAP_Complexidade!C152="","",IF(EAP_Complexidade!C152="X",0,VLOOKUP(EAP_Complexidade!C152,'Cluster_T-ShirtSize'!$B$8:$C$12,2,FALSE)))</f>
        <v/>
      </c>
      <c r="D151" s="74" t="str">
        <f>IF(EAP_Complexidade!D152="","",IF(EAP_Complexidade!D152="X",0,VLOOKUP(EAP_Complexidade!D152,'Cluster_T-ShirtSize'!$B$13:$C$17,2,FALSE)))</f>
        <v/>
      </c>
      <c r="E151" s="74" t="str">
        <f>IF(EAP_Complexidade!E152="","",IF(EAP_Complexidade!E152="X",0,VLOOKUP(EAP_Complexidade!E152,'Cluster_T-ShirtSize'!$B$18:$C$22,2,FALSE)))</f>
        <v/>
      </c>
      <c r="F151" s="75" t="str">
        <f>IF(EAP_Complexidade!F152="","",IF(EAP_Complexidade!F152="X",0,VLOOKUP(EAP_Complexidade!F152,'Cluster_T-ShirtSize'!$B$23:$C$27,2,FALSE)))</f>
        <v/>
      </c>
      <c r="G151" s="76" t="str">
        <f t="shared" si="0"/>
        <v/>
      </c>
    </row>
    <row r="152" spans="1:7" ht="15.75" customHeight="1" x14ac:dyDescent="0.2">
      <c r="A152" s="72" t="str">
        <f>IF(EAP_Complexidade!A153="","",EAP_Complexidade!A153)</f>
        <v/>
      </c>
      <c r="B152" s="73" t="str">
        <f>IF(EAP_Complexidade!B153="","",IF(EAP_Complexidade!B153="X",0,VLOOKUP(EAP_Complexidade!B153,'Cluster_T-ShirtSize'!$B$3:$C$7,2,FALSE)))</f>
        <v/>
      </c>
      <c r="C152" s="74" t="str">
        <f>IF(EAP_Complexidade!C153="","",IF(EAP_Complexidade!C153="X",0,VLOOKUP(EAP_Complexidade!C153,'Cluster_T-ShirtSize'!$B$8:$C$12,2,FALSE)))</f>
        <v/>
      </c>
      <c r="D152" s="74" t="str">
        <f>IF(EAP_Complexidade!D153="","",IF(EAP_Complexidade!D153="X",0,VLOOKUP(EAP_Complexidade!D153,'Cluster_T-ShirtSize'!$B$13:$C$17,2,FALSE)))</f>
        <v/>
      </c>
      <c r="E152" s="74" t="str">
        <f>IF(EAP_Complexidade!E153="","",IF(EAP_Complexidade!E153="X",0,VLOOKUP(EAP_Complexidade!E153,'Cluster_T-ShirtSize'!$B$18:$C$22,2,FALSE)))</f>
        <v/>
      </c>
      <c r="F152" s="75" t="str">
        <f>IF(EAP_Complexidade!F153="","",IF(EAP_Complexidade!F153="X",0,VLOOKUP(EAP_Complexidade!F153,'Cluster_T-ShirtSize'!$B$23:$C$27,2,FALSE)))</f>
        <v/>
      </c>
      <c r="G152" s="76" t="str">
        <f t="shared" si="0"/>
        <v/>
      </c>
    </row>
    <row r="153" spans="1:7" ht="15.75" customHeight="1" x14ac:dyDescent="0.2">
      <c r="A153" s="72" t="str">
        <f>IF(EAP_Complexidade!A154="","",EAP_Complexidade!A154)</f>
        <v/>
      </c>
      <c r="B153" s="73" t="str">
        <f>IF(EAP_Complexidade!B154="","",IF(EAP_Complexidade!B154="X",0,VLOOKUP(EAP_Complexidade!B154,'Cluster_T-ShirtSize'!$B$3:$C$7,2,FALSE)))</f>
        <v/>
      </c>
      <c r="C153" s="74" t="str">
        <f>IF(EAP_Complexidade!C154="","",IF(EAP_Complexidade!C154="X",0,VLOOKUP(EAP_Complexidade!C154,'Cluster_T-ShirtSize'!$B$8:$C$12,2,FALSE)))</f>
        <v/>
      </c>
      <c r="D153" s="74" t="str">
        <f>IF(EAP_Complexidade!D154="","",IF(EAP_Complexidade!D154="X",0,VLOOKUP(EAP_Complexidade!D154,'Cluster_T-ShirtSize'!$B$13:$C$17,2,FALSE)))</f>
        <v/>
      </c>
      <c r="E153" s="74" t="str">
        <f>IF(EAP_Complexidade!E154="","",IF(EAP_Complexidade!E154="X",0,VLOOKUP(EAP_Complexidade!E154,'Cluster_T-ShirtSize'!$B$18:$C$22,2,FALSE)))</f>
        <v/>
      </c>
      <c r="F153" s="75" t="str">
        <f>IF(EAP_Complexidade!F154="","",IF(EAP_Complexidade!F154="X",0,VLOOKUP(EAP_Complexidade!F154,'Cluster_T-ShirtSize'!$B$23:$C$27,2,FALSE)))</f>
        <v/>
      </c>
      <c r="G153" s="76" t="str">
        <f t="shared" si="0"/>
        <v/>
      </c>
    </row>
    <row r="154" spans="1:7" ht="15.75" customHeight="1" x14ac:dyDescent="0.2">
      <c r="A154" s="72" t="str">
        <f>IF(EAP_Complexidade!A155="","",EAP_Complexidade!A155)</f>
        <v/>
      </c>
      <c r="B154" s="73" t="str">
        <f>IF(EAP_Complexidade!B155="","",IF(EAP_Complexidade!B155="X",0,VLOOKUP(EAP_Complexidade!B155,'Cluster_T-ShirtSize'!$B$3:$C$7,2,FALSE)))</f>
        <v/>
      </c>
      <c r="C154" s="74" t="str">
        <f>IF(EAP_Complexidade!C155="","",IF(EAP_Complexidade!C155="X",0,VLOOKUP(EAP_Complexidade!C155,'Cluster_T-ShirtSize'!$B$8:$C$12,2,FALSE)))</f>
        <v/>
      </c>
      <c r="D154" s="74" t="str">
        <f>IF(EAP_Complexidade!D155="","",IF(EAP_Complexidade!D155="X",0,VLOOKUP(EAP_Complexidade!D155,'Cluster_T-ShirtSize'!$B$13:$C$17,2,FALSE)))</f>
        <v/>
      </c>
      <c r="E154" s="74" t="str">
        <f>IF(EAP_Complexidade!E155="","",IF(EAP_Complexidade!E155="X",0,VLOOKUP(EAP_Complexidade!E155,'Cluster_T-ShirtSize'!$B$18:$C$22,2,FALSE)))</f>
        <v/>
      </c>
      <c r="F154" s="75" t="str">
        <f>IF(EAP_Complexidade!F155="","",IF(EAP_Complexidade!F155="X",0,VLOOKUP(EAP_Complexidade!F155,'Cluster_T-ShirtSize'!$B$23:$C$27,2,FALSE)))</f>
        <v/>
      </c>
      <c r="G154" s="76" t="str">
        <f t="shared" si="0"/>
        <v/>
      </c>
    </row>
    <row r="155" spans="1:7" ht="15.75" customHeight="1" x14ac:dyDescent="0.2">
      <c r="A155" s="72" t="str">
        <f>IF(EAP_Complexidade!A156="","",EAP_Complexidade!A156)</f>
        <v/>
      </c>
      <c r="B155" s="73" t="str">
        <f>IF(EAP_Complexidade!B156="","",IF(EAP_Complexidade!B156="X",0,VLOOKUP(EAP_Complexidade!B156,'Cluster_T-ShirtSize'!$B$3:$C$7,2,FALSE)))</f>
        <v/>
      </c>
      <c r="C155" s="74" t="str">
        <f>IF(EAP_Complexidade!C156="","",IF(EAP_Complexidade!C156="X",0,VLOOKUP(EAP_Complexidade!C156,'Cluster_T-ShirtSize'!$B$8:$C$12,2,FALSE)))</f>
        <v/>
      </c>
      <c r="D155" s="74" t="str">
        <f>IF(EAP_Complexidade!D156="","",IF(EAP_Complexidade!D156="X",0,VLOOKUP(EAP_Complexidade!D156,'Cluster_T-ShirtSize'!$B$13:$C$17,2,FALSE)))</f>
        <v/>
      </c>
      <c r="E155" s="74" t="str">
        <f>IF(EAP_Complexidade!E156="","",IF(EAP_Complexidade!E156="X",0,VLOOKUP(EAP_Complexidade!E156,'Cluster_T-ShirtSize'!$B$18:$C$22,2,FALSE)))</f>
        <v/>
      </c>
      <c r="F155" s="75" t="str">
        <f>IF(EAP_Complexidade!F156="","",IF(EAP_Complexidade!F156="X",0,VLOOKUP(EAP_Complexidade!F156,'Cluster_T-ShirtSize'!$B$23:$C$27,2,FALSE)))</f>
        <v/>
      </c>
      <c r="G155" s="76" t="str">
        <f t="shared" si="0"/>
        <v/>
      </c>
    </row>
    <row r="156" spans="1:7" ht="15.75" customHeight="1" x14ac:dyDescent="0.2">
      <c r="A156" s="72" t="str">
        <f>IF(EAP_Complexidade!A157="","",EAP_Complexidade!A157)</f>
        <v/>
      </c>
      <c r="B156" s="73" t="str">
        <f>IF(EAP_Complexidade!B157="","",IF(EAP_Complexidade!B157="X",0,VLOOKUP(EAP_Complexidade!B157,'Cluster_T-ShirtSize'!$B$3:$C$7,2,FALSE)))</f>
        <v/>
      </c>
      <c r="C156" s="74" t="str">
        <f>IF(EAP_Complexidade!C157="","",IF(EAP_Complexidade!C157="X",0,VLOOKUP(EAP_Complexidade!C157,'Cluster_T-ShirtSize'!$B$8:$C$12,2,FALSE)))</f>
        <v/>
      </c>
      <c r="D156" s="74" t="str">
        <f>IF(EAP_Complexidade!D157="","",IF(EAP_Complexidade!D157="X",0,VLOOKUP(EAP_Complexidade!D157,'Cluster_T-ShirtSize'!$B$13:$C$17,2,FALSE)))</f>
        <v/>
      </c>
      <c r="E156" s="74" t="str">
        <f>IF(EAP_Complexidade!E157="","",IF(EAP_Complexidade!E157="X",0,VLOOKUP(EAP_Complexidade!E157,'Cluster_T-ShirtSize'!$B$18:$C$22,2,FALSE)))</f>
        <v/>
      </c>
      <c r="F156" s="75" t="str">
        <f>IF(EAP_Complexidade!F157="","",IF(EAP_Complexidade!F157="X",0,VLOOKUP(EAP_Complexidade!F157,'Cluster_T-ShirtSize'!$B$23:$C$27,2,FALSE)))</f>
        <v/>
      </c>
      <c r="G156" s="76" t="str">
        <f t="shared" si="0"/>
        <v/>
      </c>
    </row>
    <row r="157" spans="1:7" ht="15.75" customHeight="1" x14ac:dyDescent="0.2">
      <c r="A157" s="72" t="str">
        <f>IF(EAP_Complexidade!A158="","",EAP_Complexidade!A158)</f>
        <v/>
      </c>
      <c r="B157" s="73" t="str">
        <f>IF(EAP_Complexidade!B158="","",IF(EAP_Complexidade!B158="X",0,VLOOKUP(EAP_Complexidade!B158,'Cluster_T-ShirtSize'!$B$3:$C$7,2,FALSE)))</f>
        <v/>
      </c>
      <c r="C157" s="74" t="str">
        <f>IF(EAP_Complexidade!C158="","",IF(EAP_Complexidade!C158="X",0,VLOOKUP(EAP_Complexidade!C158,'Cluster_T-ShirtSize'!$B$8:$C$12,2,FALSE)))</f>
        <v/>
      </c>
      <c r="D157" s="74" t="str">
        <f>IF(EAP_Complexidade!D158="","",IF(EAP_Complexidade!D158="X",0,VLOOKUP(EAP_Complexidade!D158,'Cluster_T-ShirtSize'!$B$13:$C$17,2,FALSE)))</f>
        <v/>
      </c>
      <c r="E157" s="74" t="str">
        <f>IF(EAP_Complexidade!E158="","",IF(EAP_Complexidade!E158="X",0,VLOOKUP(EAP_Complexidade!E158,'Cluster_T-ShirtSize'!$B$18:$C$22,2,FALSE)))</f>
        <v/>
      </c>
      <c r="F157" s="75" t="str">
        <f>IF(EAP_Complexidade!F158="","",IF(EAP_Complexidade!F158="X",0,VLOOKUP(EAP_Complexidade!F158,'Cluster_T-ShirtSize'!$B$23:$C$27,2,FALSE)))</f>
        <v/>
      </c>
      <c r="G157" s="76" t="str">
        <f t="shared" si="0"/>
        <v/>
      </c>
    </row>
    <row r="158" spans="1:7" ht="15.75" customHeight="1" x14ac:dyDescent="0.2">
      <c r="A158" s="72" t="str">
        <f>IF(EAP_Complexidade!A159="","",EAP_Complexidade!A159)</f>
        <v/>
      </c>
      <c r="B158" s="73" t="str">
        <f>IF(EAP_Complexidade!B159="","",IF(EAP_Complexidade!B159="X",0,VLOOKUP(EAP_Complexidade!B159,'Cluster_T-ShirtSize'!$B$3:$C$7,2,FALSE)))</f>
        <v/>
      </c>
      <c r="C158" s="74" t="str">
        <f>IF(EAP_Complexidade!C159="","",IF(EAP_Complexidade!C159="X",0,VLOOKUP(EAP_Complexidade!C159,'Cluster_T-ShirtSize'!$B$8:$C$12,2,FALSE)))</f>
        <v/>
      </c>
      <c r="D158" s="74" t="str">
        <f>IF(EAP_Complexidade!D159="","",IF(EAP_Complexidade!D159="X",0,VLOOKUP(EAP_Complexidade!D159,'Cluster_T-ShirtSize'!$B$13:$C$17,2,FALSE)))</f>
        <v/>
      </c>
      <c r="E158" s="74" t="str">
        <f>IF(EAP_Complexidade!E159="","",IF(EAP_Complexidade!E159="X",0,VLOOKUP(EAP_Complexidade!E159,'Cluster_T-ShirtSize'!$B$18:$C$22,2,FALSE)))</f>
        <v/>
      </c>
      <c r="F158" s="75" t="str">
        <f>IF(EAP_Complexidade!F159="","",IF(EAP_Complexidade!F159="X",0,VLOOKUP(EAP_Complexidade!F159,'Cluster_T-ShirtSize'!$B$23:$C$27,2,FALSE)))</f>
        <v/>
      </c>
      <c r="G158" s="76" t="str">
        <f t="shared" si="0"/>
        <v/>
      </c>
    </row>
    <row r="159" spans="1:7" ht="15.75" customHeight="1" x14ac:dyDescent="0.2">
      <c r="A159" s="72" t="str">
        <f>IF(EAP_Complexidade!A160="","",EAP_Complexidade!A160)</f>
        <v/>
      </c>
      <c r="B159" s="73" t="str">
        <f>IF(EAP_Complexidade!B160="","",IF(EAP_Complexidade!B160="X",0,VLOOKUP(EAP_Complexidade!B160,'Cluster_T-ShirtSize'!$B$3:$C$7,2,FALSE)))</f>
        <v/>
      </c>
      <c r="C159" s="74" t="str">
        <f>IF(EAP_Complexidade!C160="","",IF(EAP_Complexidade!C160="X",0,VLOOKUP(EAP_Complexidade!C160,'Cluster_T-ShirtSize'!$B$8:$C$12,2,FALSE)))</f>
        <v/>
      </c>
      <c r="D159" s="74" t="str">
        <f>IF(EAP_Complexidade!D160="","",IF(EAP_Complexidade!D160="X",0,VLOOKUP(EAP_Complexidade!D160,'Cluster_T-ShirtSize'!$B$13:$C$17,2,FALSE)))</f>
        <v/>
      </c>
      <c r="E159" s="74" t="str">
        <f>IF(EAP_Complexidade!E160="","",IF(EAP_Complexidade!E160="X",0,VLOOKUP(EAP_Complexidade!E160,'Cluster_T-ShirtSize'!$B$18:$C$22,2,FALSE)))</f>
        <v/>
      </c>
      <c r="F159" s="75" t="str">
        <f>IF(EAP_Complexidade!F160="","",IF(EAP_Complexidade!F160="X",0,VLOOKUP(EAP_Complexidade!F160,'Cluster_T-ShirtSize'!$B$23:$C$27,2,FALSE)))</f>
        <v/>
      </c>
      <c r="G159" s="76" t="str">
        <f t="shared" si="0"/>
        <v/>
      </c>
    </row>
    <row r="160" spans="1:7" ht="15.75" customHeight="1" x14ac:dyDescent="0.2">
      <c r="A160" s="72" t="str">
        <f>IF(EAP_Complexidade!A161="","",EAP_Complexidade!A161)</f>
        <v/>
      </c>
      <c r="B160" s="73" t="str">
        <f>IF(EAP_Complexidade!B161="","",IF(EAP_Complexidade!B161="X",0,VLOOKUP(EAP_Complexidade!B161,'Cluster_T-ShirtSize'!$B$3:$C$7,2,FALSE)))</f>
        <v/>
      </c>
      <c r="C160" s="74" t="str">
        <f>IF(EAP_Complexidade!C161="","",IF(EAP_Complexidade!C161="X",0,VLOOKUP(EAP_Complexidade!C161,'Cluster_T-ShirtSize'!$B$8:$C$12,2,FALSE)))</f>
        <v/>
      </c>
      <c r="D160" s="74" t="str">
        <f>IF(EAP_Complexidade!D161="","",IF(EAP_Complexidade!D161="X",0,VLOOKUP(EAP_Complexidade!D161,'Cluster_T-ShirtSize'!$B$13:$C$17,2,FALSE)))</f>
        <v/>
      </c>
      <c r="E160" s="74" t="str">
        <f>IF(EAP_Complexidade!E161="","",IF(EAP_Complexidade!E161="X",0,VLOOKUP(EAP_Complexidade!E161,'Cluster_T-ShirtSize'!$B$18:$C$22,2,FALSE)))</f>
        <v/>
      </c>
      <c r="F160" s="75" t="str">
        <f>IF(EAP_Complexidade!F161="","",IF(EAP_Complexidade!F161="X",0,VLOOKUP(EAP_Complexidade!F161,'Cluster_T-ShirtSize'!$B$23:$C$27,2,FALSE)))</f>
        <v/>
      </c>
      <c r="G160" s="76" t="str">
        <f t="shared" si="0"/>
        <v/>
      </c>
    </row>
    <row r="161" spans="1:7" ht="15.75" customHeight="1" x14ac:dyDescent="0.2">
      <c r="A161" s="72" t="str">
        <f>IF(EAP_Complexidade!A162="","",EAP_Complexidade!A162)</f>
        <v/>
      </c>
      <c r="B161" s="73" t="str">
        <f>IF(EAP_Complexidade!B162="","",IF(EAP_Complexidade!B162="X",0,VLOOKUP(EAP_Complexidade!B162,'Cluster_T-ShirtSize'!$B$3:$C$7,2,FALSE)))</f>
        <v/>
      </c>
      <c r="C161" s="74" t="str">
        <f>IF(EAP_Complexidade!C162="","",IF(EAP_Complexidade!C162="X",0,VLOOKUP(EAP_Complexidade!C162,'Cluster_T-ShirtSize'!$B$8:$C$12,2,FALSE)))</f>
        <v/>
      </c>
      <c r="D161" s="74" t="str">
        <f>IF(EAP_Complexidade!D162="","",IF(EAP_Complexidade!D162="X",0,VLOOKUP(EAP_Complexidade!D162,'Cluster_T-ShirtSize'!$B$13:$C$17,2,FALSE)))</f>
        <v/>
      </c>
      <c r="E161" s="74" t="str">
        <f>IF(EAP_Complexidade!E162="","",IF(EAP_Complexidade!E162="X",0,VLOOKUP(EAP_Complexidade!E162,'Cluster_T-ShirtSize'!$B$18:$C$22,2,FALSE)))</f>
        <v/>
      </c>
      <c r="F161" s="75" t="str">
        <f>IF(EAP_Complexidade!F162="","",IF(EAP_Complexidade!F162="X",0,VLOOKUP(EAP_Complexidade!F162,'Cluster_T-ShirtSize'!$B$23:$C$27,2,FALSE)))</f>
        <v/>
      </c>
      <c r="G161" s="76" t="str">
        <f t="shared" si="0"/>
        <v/>
      </c>
    </row>
    <row r="162" spans="1:7" ht="15.75" customHeight="1" x14ac:dyDescent="0.2">
      <c r="A162" s="72" t="str">
        <f>IF(EAP_Complexidade!A163="","",EAP_Complexidade!A163)</f>
        <v/>
      </c>
      <c r="B162" s="73" t="str">
        <f>IF(EAP_Complexidade!B163="","",IF(EAP_Complexidade!B163="X",0,VLOOKUP(EAP_Complexidade!B163,'Cluster_T-ShirtSize'!$B$3:$C$7,2,FALSE)))</f>
        <v/>
      </c>
      <c r="C162" s="74" t="str">
        <f>IF(EAP_Complexidade!C163="","",IF(EAP_Complexidade!C163="X",0,VLOOKUP(EAP_Complexidade!C163,'Cluster_T-ShirtSize'!$B$8:$C$12,2,FALSE)))</f>
        <v/>
      </c>
      <c r="D162" s="74" t="str">
        <f>IF(EAP_Complexidade!D163="","",IF(EAP_Complexidade!D163="X",0,VLOOKUP(EAP_Complexidade!D163,'Cluster_T-ShirtSize'!$B$13:$C$17,2,FALSE)))</f>
        <v/>
      </c>
      <c r="E162" s="74" t="str">
        <f>IF(EAP_Complexidade!E163="","",IF(EAP_Complexidade!E163="X",0,VLOOKUP(EAP_Complexidade!E163,'Cluster_T-ShirtSize'!$B$18:$C$22,2,FALSE)))</f>
        <v/>
      </c>
      <c r="F162" s="75" t="str">
        <f>IF(EAP_Complexidade!F163="","",IF(EAP_Complexidade!F163="X",0,VLOOKUP(EAP_Complexidade!F163,'Cluster_T-ShirtSize'!$B$23:$C$27,2,FALSE)))</f>
        <v/>
      </c>
      <c r="G162" s="76" t="str">
        <f t="shared" si="0"/>
        <v/>
      </c>
    </row>
    <row r="163" spans="1:7" ht="15.75" customHeight="1" x14ac:dyDescent="0.2">
      <c r="A163" s="72" t="str">
        <f>IF(EAP_Complexidade!A164="","",EAP_Complexidade!A164)</f>
        <v/>
      </c>
      <c r="B163" s="73" t="str">
        <f>IF(EAP_Complexidade!B164="","",IF(EAP_Complexidade!B164="X",0,VLOOKUP(EAP_Complexidade!B164,'Cluster_T-ShirtSize'!$B$3:$C$7,2,FALSE)))</f>
        <v/>
      </c>
      <c r="C163" s="74" t="str">
        <f>IF(EAP_Complexidade!C164="","",IF(EAP_Complexidade!C164="X",0,VLOOKUP(EAP_Complexidade!C164,'Cluster_T-ShirtSize'!$B$8:$C$12,2,FALSE)))</f>
        <v/>
      </c>
      <c r="D163" s="74" t="str">
        <f>IF(EAP_Complexidade!D164="","",IF(EAP_Complexidade!D164="X",0,VLOOKUP(EAP_Complexidade!D164,'Cluster_T-ShirtSize'!$B$13:$C$17,2,FALSE)))</f>
        <v/>
      </c>
      <c r="E163" s="74" t="str">
        <f>IF(EAP_Complexidade!E164="","",IF(EAP_Complexidade!E164="X",0,VLOOKUP(EAP_Complexidade!E164,'Cluster_T-ShirtSize'!$B$18:$C$22,2,FALSE)))</f>
        <v/>
      </c>
      <c r="F163" s="75" t="str">
        <f>IF(EAP_Complexidade!F164="","",IF(EAP_Complexidade!F164="X",0,VLOOKUP(EAP_Complexidade!F164,'Cluster_T-ShirtSize'!$B$23:$C$27,2,FALSE)))</f>
        <v/>
      </c>
      <c r="G163" s="76" t="str">
        <f t="shared" si="0"/>
        <v/>
      </c>
    </row>
    <row r="164" spans="1:7" ht="15.75" customHeight="1" x14ac:dyDescent="0.2">
      <c r="A164" s="72" t="str">
        <f>IF(EAP_Complexidade!A165="","",EAP_Complexidade!A165)</f>
        <v/>
      </c>
      <c r="B164" s="73" t="str">
        <f>IF(EAP_Complexidade!B165="","",IF(EAP_Complexidade!B165="X",0,VLOOKUP(EAP_Complexidade!B165,'Cluster_T-ShirtSize'!$B$3:$C$7,2,FALSE)))</f>
        <v/>
      </c>
      <c r="C164" s="74" t="str">
        <f>IF(EAP_Complexidade!C165="","",IF(EAP_Complexidade!C165="X",0,VLOOKUP(EAP_Complexidade!C165,'Cluster_T-ShirtSize'!$B$8:$C$12,2,FALSE)))</f>
        <v/>
      </c>
      <c r="D164" s="74" t="str">
        <f>IF(EAP_Complexidade!D165="","",IF(EAP_Complexidade!D165="X",0,VLOOKUP(EAP_Complexidade!D165,'Cluster_T-ShirtSize'!$B$13:$C$17,2,FALSE)))</f>
        <v/>
      </c>
      <c r="E164" s="74" t="str">
        <f>IF(EAP_Complexidade!E165="","",IF(EAP_Complexidade!E165="X",0,VLOOKUP(EAP_Complexidade!E165,'Cluster_T-ShirtSize'!$B$18:$C$22,2,FALSE)))</f>
        <v/>
      </c>
      <c r="F164" s="75" t="str">
        <f>IF(EAP_Complexidade!F165="","",IF(EAP_Complexidade!F165="X",0,VLOOKUP(EAP_Complexidade!F165,'Cluster_T-ShirtSize'!$B$23:$C$27,2,FALSE)))</f>
        <v/>
      </c>
      <c r="G164" s="76" t="str">
        <f t="shared" si="0"/>
        <v/>
      </c>
    </row>
    <row r="165" spans="1:7" ht="15.75" customHeight="1" x14ac:dyDescent="0.2">
      <c r="A165" s="72" t="str">
        <f>IF(EAP_Complexidade!A166="","",EAP_Complexidade!A166)</f>
        <v/>
      </c>
      <c r="B165" s="73" t="str">
        <f>IF(EAP_Complexidade!B166="","",IF(EAP_Complexidade!B166="X",0,VLOOKUP(EAP_Complexidade!B166,'Cluster_T-ShirtSize'!$B$3:$C$7,2,FALSE)))</f>
        <v/>
      </c>
      <c r="C165" s="74" t="str">
        <f>IF(EAP_Complexidade!C166="","",IF(EAP_Complexidade!C166="X",0,VLOOKUP(EAP_Complexidade!C166,'Cluster_T-ShirtSize'!$B$8:$C$12,2,FALSE)))</f>
        <v/>
      </c>
      <c r="D165" s="74" t="str">
        <f>IF(EAP_Complexidade!D166="","",IF(EAP_Complexidade!D166="X",0,VLOOKUP(EAP_Complexidade!D166,'Cluster_T-ShirtSize'!$B$13:$C$17,2,FALSE)))</f>
        <v/>
      </c>
      <c r="E165" s="74" t="str">
        <f>IF(EAP_Complexidade!E166="","",IF(EAP_Complexidade!E166="X",0,VLOOKUP(EAP_Complexidade!E166,'Cluster_T-ShirtSize'!$B$18:$C$22,2,FALSE)))</f>
        <v/>
      </c>
      <c r="F165" s="75" t="str">
        <f>IF(EAP_Complexidade!F166="","",IF(EAP_Complexidade!F166="X",0,VLOOKUP(EAP_Complexidade!F166,'Cluster_T-ShirtSize'!$B$23:$C$27,2,FALSE)))</f>
        <v/>
      </c>
      <c r="G165" s="76" t="str">
        <f t="shared" si="0"/>
        <v/>
      </c>
    </row>
    <row r="166" spans="1:7" ht="15.75" customHeight="1" x14ac:dyDescent="0.2">
      <c r="A166" s="72" t="str">
        <f>IF(EAP_Complexidade!A167="","",EAP_Complexidade!A167)</f>
        <v/>
      </c>
      <c r="B166" s="73" t="str">
        <f>IF(EAP_Complexidade!B167="","",IF(EAP_Complexidade!B167="X",0,VLOOKUP(EAP_Complexidade!B167,'Cluster_T-ShirtSize'!$B$3:$C$7,2,FALSE)))</f>
        <v/>
      </c>
      <c r="C166" s="74" t="str">
        <f>IF(EAP_Complexidade!C167="","",IF(EAP_Complexidade!C167="X",0,VLOOKUP(EAP_Complexidade!C167,'Cluster_T-ShirtSize'!$B$8:$C$12,2,FALSE)))</f>
        <v/>
      </c>
      <c r="D166" s="74" t="str">
        <f>IF(EAP_Complexidade!D167="","",IF(EAP_Complexidade!D167="X",0,VLOOKUP(EAP_Complexidade!D167,'Cluster_T-ShirtSize'!$B$13:$C$17,2,FALSE)))</f>
        <v/>
      </c>
      <c r="E166" s="74" t="str">
        <f>IF(EAP_Complexidade!E167="","",IF(EAP_Complexidade!E167="X",0,VLOOKUP(EAP_Complexidade!E167,'Cluster_T-ShirtSize'!$B$18:$C$22,2,FALSE)))</f>
        <v/>
      </c>
      <c r="F166" s="75" t="str">
        <f>IF(EAP_Complexidade!F167="","",IF(EAP_Complexidade!F167="X",0,VLOOKUP(EAP_Complexidade!F167,'Cluster_T-ShirtSize'!$B$23:$C$27,2,FALSE)))</f>
        <v/>
      </c>
      <c r="G166" s="76" t="str">
        <f t="shared" si="0"/>
        <v/>
      </c>
    </row>
    <row r="167" spans="1:7" ht="15.75" customHeight="1" x14ac:dyDescent="0.2">
      <c r="A167" s="72" t="str">
        <f>IF(EAP_Complexidade!A168="","",EAP_Complexidade!A168)</f>
        <v/>
      </c>
      <c r="B167" s="73" t="str">
        <f>IF(EAP_Complexidade!B168="","",IF(EAP_Complexidade!B168="X",0,VLOOKUP(EAP_Complexidade!B168,'Cluster_T-ShirtSize'!$B$3:$C$7,2,FALSE)))</f>
        <v/>
      </c>
      <c r="C167" s="74" t="str">
        <f>IF(EAP_Complexidade!C168="","",IF(EAP_Complexidade!C168="X",0,VLOOKUP(EAP_Complexidade!C168,'Cluster_T-ShirtSize'!$B$8:$C$12,2,FALSE)))</f>
        <v/>
      </c>
      <c r="D167" s="74" t="str">
        <f>IF(EAP_Complexidade!D168="","",IF(EAP_Complexidade!D168="X",0,VLOOKUP(EAP_Complexidade!D168,'Cluster_T-ShirtSize'!$B$13:$C$17,2,FALSE)))</f>
        <v/>
      </c>
      <c r="E167" s="74" t="str">
        <f>IF(EAP_Complexidade!E168="","",IF(EAP_Complexidade!E168="X",0,VLOOKUP(EAP_Complexidade!E168,'Cluster_T-ShirtSize'!$B$18:$C$22,2,FALSE)))</f>
        <v/>
      </c>
      <c r="F167" s="75" t="str">
        <f>IF(EAP_Complexidade!F168="","",IF(EAP_Complexidade!F168="X",0,VLOOKUP(EAP_Complexidade!F168,'Cluster_T-ShirtSize'!$B$23:$C$27,2,FALSE)))</f>
        <v/>
      </c>
      <c r="G167" s="76" t="str">
        <f t="shared" si="0"/>
        <v/>
      </c>
    </row>
    <row r="168" spans="1:7" ht="15.75" customHeight="1" x14ac:dyDescent="0.2">
      <c r="A168" s="72" t="str">
        <f>IF(EAP_Complexidade!A169="","",EAP_Complexidade!A169)</f>
        <v/>
      </c>
      <c r="B168" s="73" t="str">
        <f>IF(EAP_Complexidade!B169="","",IF(EAP_Complexidade!B169="X",0,VLOOKUP(EAP_Complexidade!B169,'Cluster_T-ShirtSize'!$B$3:$C$7,2,FALSE)))</f>
        <v/>
      </c>
      <c r="C168" s="74" t="str">
        <f>IF(EAP_Complexidade!C169="","",IF(EAP_Complexidade!C169="X",0,VLOOKUP(EAP_Complexidade!C169,'Cluster_T-ShirtSize'!$B$8:$C$12,2,FALSE)))</f>
        <v/>
      </c>
      <c r="D168" s="74" t="str">
        <f>IF(EAP_Complexidade!D169="","",IF(EAP_Complexidade!D169="X",0,VLOOKUP(EAP_Complexidade!D169,'Cluster_T-ShirtSize'!$B$13:$C$17,2,FALSE)))</f>
        <v/>
      </c>
      <c r="E168" s="74" t="str">
        <f>IF(EAP_Complexidade!E169="","",IF(EAP_Complexidade!E169="X",0,VLOOKUP(EAP_Complexidade!E169,'Cluster_T-ShirtSize'!$B$18:$C$22,2,FALSE)))</f>
        <v/>
      </c>
      <c r="F168" s="75" t="str">
        <f>IF(EAP_Complexidade!F169="","",IF(EAP_Complexidade!F169="X",0,VLOOKUP(EAP_Complexidade!F169,'Cluster_T-ShirtSize'!$B$23:$C$27,2,FALSE)))</f>
        <v/>
      </c>
      <c r="G168" s="76" t="str">
        <f t="shared" si="0"/>
        <v/>
      </c>
    </row>
    <row r="169" spans="1:7" ht="15.75" customHeight="1" x14ac:dyDescent="0.2">
      <c r="A169" s="72" t="str">
        <f>IF(EAP_Complexidade!A170="","",EAP_Complexidade!A170)</f>
        <v/>
      </c>
      <c r="B169" s="73" t="str">
        <f>IF(EAP_Complexidade!B170="","",IF(EAP_Complexidade!B170="X",0,VLOOKUP(EAP_Complexidade!B170,'Cluster_T-ShirtSize'!$B$3:$C$7,2,FALSE)))</f>
        <v/>
      </c>
      <c r="C169" s="74" t="str">
        <f>IF(EAP_Complexidade!C170="","",IF(EAP_Complexidade!C170="X",0,VLOOKUP(EAP_Complexidade!C170,'Cluster_T-ShirtSize'!$B$8:$C$12,2,FALSE)))</f>
        <v/>
      </c>
      <c r="D169" s="74" t="str">
        <f>IF(EAP_Complexidade!D170="","",IF(EAP_Complexidade!D170="X",0,VLOOKUP(EAP_Complexidade!D170,'Cluster_T-ShirtSize'!$B$13:$C$17,2,FALSE)))</f>
        <v/>
      </c>
      <c r="E169" s="74" t="str">
        <f>IF(EAP_Complexidade!E170="","",IF(EAP_Complexidade!E170="X",0,VLOOKUP(EAP_Complexidade!E170,'Cluster_T-ShirtSize'!$B$18:$C$22,2,FALSE)))</f>
        <v/>
      </c>
      <c r="F169" s="75" t="str">
        <f>IF(EAP_Complexidade!F170="","",IF(EAP_Complexidade!F170="X",0,VLOOKUP(EAP_Complexidade!F170,'Cluster_T-ShirtSize'!$B$23:$C$27,2,FALSE)))</f>
        <v/>
      </c>
      <c r="G169" s="76" t="str">
        <f t="shared" si="0"/>
        <v/>
      </c>
    </row>
    <row r="170" spans="1:7" ht="15.75" customHeight="1" x14ac:dyDescent="0.2">
      <c r="A170" s="72" t="str">
        <f>IF(EAP_Complexidade!A171="","",EAP_Complexidade!A171)</f>
        <v/>
      </c>
      <c r="B170" s="73" t="str">
        <f>IF(EAP_Complexidade!B171="","",IF(EAP_Complexidade!B171="X",0,VLOOKUP(EAP_Complexidade!B171,'Cluster_T-ShirtSize'!$B$3:$C$7,2,FALSE)))</f>
        <v/>
      </c>
      <c r="C170" s="74" t="str">
        <f>IF(EAP_Complexidade!C171="","",IF(EAP_Complexidade!C171="X",0,VLOOKUP(EAP_Complexidade!C171,'Cluster_T-ShirtSize'!$B$8:$C$12,2,FALSE)))</f>
        <v/>
      </c>
      <c r="D170" s="74" t="str">
        <f>IF(EAP_Complexidade!D171="","",IF(EAP_Complexidade!D171="X",0,VLOOKUP(EAP_Complexidade!D171,'Cluster_T-ShirtSize'!$B$13:$C$17,2,FALSE)))</f>
        <v/>
      </c>
      <c r="E170" s="74" t="str">
        <f>IF(EAP_Complexidade!E171="","",IF(EAP_Complexidade!E171="X",0,VLOOKUP(EAP_Complexidade!E171,'Cluster_T-ShirtSize'!$B$18:$C$22,2,FALSE)))</f>
        <v/>
      </c>
      <c r="F170" s="75" t="str">
        <f>IF(EAP_Complexidade!F171="","",IF(EAP_Complexidade!F171="X",0,VLOOKUP(EAP_Complexidade!F171,'Cluster_T-ShirtSize'!$B$23:$C$27,2,FALSE)))</f>
        <v/>
      </c>
      <c r="G170" s="76" t="str">
        <f t="shared" si="0"/>
        <v/>
      </c>
    </row>
    <row r="171" spans="1:7" ht="15.75" customHeight="1" x14ac:dyDescent="0.2">
      <c r="A171" s="72" t="str">
        <f>IF(EAP_Complexidade!A172="","",EAP_Complexidade!A172)</f>
        <v/>
      </c>
      <c r="B171" s="73" t="str">
        <f>IF(EAP_Complexidade!B172="","",IF(EAP_Complexidade!B172="X",0,VLOOKUP(EAP_Complexidade!B172,'Cluster_T-ShirtSize'!$B$3:$C$7,2,FALSE)))</f>
        <v/>
      </c>
      <c r="C171" s="74" t="str">
        <f>IF(EAP_Complexidade!C172="","",IF(EAP_Complexidade!C172="X",0,VLOOKUP(EAP_Complexidade!C172,'Cluster_T-ShirtSize'!$B$8:$C$12,2,FALSE)))</f>
        <v/>
      </c>
      <c r="D171" s="74" t="str">
        <f>IF(EAP_Complexidade!D172="","",IF(EAP_Complexidade!D172="X",0,VLOOKUP(EAP_Complexidade!D172,'Cluster_T-ShirtSize'!$B$13:$C$17,2,FALSE)))</f>
        <v/>
      </c>
      <c r="E171" s="74" t="str">
        <f>IF(EAP_Complexidade!E172="","",IF(EAP_Complexidade!E172="X",0,VLOOKUP(EAP_Complexidade!E172,'Cluster_T-ShirtSize'!$B$18:$C$22,2,FALSE)))</f>
        <v/>
      </c>
      <c r="F171" s="75" t="str">
        <f>IF(EAP_Complexidade!F172="","",IF(EAP_Complexidade!F172="X",0,VLOOKUP(EAP_Complexidade!F172,'Cluster_T-ShirtSize'!$B$23:$C$27,2,FALSE)))</f>
        <v/>
      </c>
      <c r="G171" s="76" t="str">
        <f t="shared" si="0"/>
        <v/>
      </c>
    </row>
    <row r="172" spans="1:7" ht="15.75" customHeight="1" x14ac:dyDescent="0.2">
      <c r="A172" s="72" t="str">
        <f>IF(EAP_Complexidade!A173="","",EAP_Complexidade!A173)</f>
        <v/>
      </c>
      <c r="B172" s="73" t="str">
        <f>IF(EAP_Complexidade!B173="","",IF(EAP_Complexidade!B173="X",0,VLOOKUP(EAP_Complexidade!B173,'Cluster_T-ShirtSize'!$B$3:$C$7,2,FALSE)))</f>
        <v/>
      </c>
      <c r="C172" s="74" t="str">
        <f>IF(EAP_Complexidade!C173="","",IF(EAP_Complexidade!C173="X",0,VLOOKUP(EAP_Complexidade!C173,'Cluster_T-ShirtSize'!$B$8:$C$12,2,FALSE)))</f>
        <v/>
      </c>
      <c r="D172" s="74" t="str">
        <f>IF(EAP_Complexidade!D173="","",IF(EAP_Complexidade!D173="X",0,VLOOKUP(EAP_Complexidade!D173,'Cluster_T-ShirtSize'!$B$13:$C$17,2,FALSE)))</f>
        <v/>
      </c>
      <c r="E172" s="74" t="str">
        <f>IF(EAP_Complexidade!E173="","",IF(EAP_Complexidade!E173="X",0,VLOOKUP(EAP_Complexidade!E173,'Cluster_T-ShirtSize'!$B$18:$C$22,2,FALSE)))</f>
        <v/>
      </c>
      <c r="F172" s="75" t="str">
        <f>IF(EAP_Complexidade!F173="","",IF(EAP_Complexidade!F173="X",0,VLOOKUP(EAP_Complexidade!F173,'Cluster_T-ShirtSize'!$B$23:$C$27,2,FALSE)))</f>
        <v/>
      </c>
      <c r="G172" s="76" t="str">
        <f t="shared" si="0"/>
        <v/>
      </c>
    </row>
    <row r="173" spans="1:7" ht="15.75" customHeight="1" x14ac:dyDescent="0.2">
      <c r="A173" s="72" t="str">
        <f>IF(EAP_Complexidade!A174="","",EAP_Complexidade!A174)</f>
        <v/>
      </c>
      <c r="B173" s="73" t="str">
        <f>IF(EAP_Complexidade!B174="","",IF(EAP_Complexidade!B174="X",0,VLOOKUP(EAP_Complexidade!B174,'Cluster_T-ShirtSize'!$B$3:$C$7,2,FALSE)))</f>
        <v/>
      </c>
      <c r="C173" s="74" t="str">
        <f>IF(EAP_Complexidade!C174="","",IF(EAP_Complexidade!C174="X",0,VLOOKUP(EAP_Complexidade!C174,'Cluster_T-ShirtSize'!$B$8:$C$12,2,FALSE)))</f>
        <v/>
      </c>
      <c r="D173" s="74" t="str">
        <f>IF(EAP_Complexidade!D174="","",IF(EAP_Complexidade!D174="X",0,VLOOKUP(EAP_Complexidade!D174,'Cluster_T-ShirtSize'!$B$13:$C$17,2,FALSE)))</f>
        <v/>
      </c>
      <c r="E173" s="74" t="str">
        <f>IF(EAP_Complexidade!E174="","",IF(EAP_Complexidade!E174="X",0,VLOOKUP(EAP_Complexidade!E174,'Cluster_T-ShirtSize'!$B$18:$C$22,2,FALSE)))</f>
        <v/>
      </c>
      <c r="F173" s="75" t="str">
        <f>IF(EAP_Complexidade!F174="","",IF(EAP_Complexidade!F174="X",0,VLOOKUP(EAP_Complexidade!F174,'Cluster_T-ShirtSize'!$B$23:$C$27,2,FALSE)))</f>
        <v/>
      </c>
      <c r="G173" s="76" t="str">
        <f t="shared" si="0"/>
        <v/>
      </c>
    </row>
    <row r="174" spans="1:7" ht="15.75" customHeight="1" x14ac:dyDescent="0.2">
      <c r="A174" s="72" t="str">
        <f>IF(EAP_Complexidade!A175="","",EAP_Complexidade!A175)</f>
        <v/>
      </c>
      <c r="B174" s="73" t="str">
        <f>IF(EAP_Complexidade!B175="","",IF(EAP_Complexidade!B175="X",0,VLOOKUP(EAP_Complexidade!B175,'Cluster_T-ShirtSize'!$B$3:$C$7,2,FALSE)))</f>
        <v/>
      </c>
      <c r="C174" s="74" t="str">
        <f>IF(EAP_Complexidade!C175="","",IF(EAP_Complexidade!C175="X",0,VLOOKUP(EAP_Complexidade!C175,'Cluster_T-ShirtSize'!$B$8:$C$12,2,FALSE)))</f>
        <v/>
      </c>
      <c r="D174" s="74" t="str">
        <f>IF(EAP_Complexidade!D175="","",IF(EAP_Complexidade!D175="X",0,VLOOKUP(EAP_Complexidade!D175,'Cluster_T-ShirtSize'!$B$13:$C$17,2,FALSE)))</f>
        <v/>
      </c>
      <c r="E174" s="74" t="str">
        <f>IF(EAP_Complexidade!E175="","",IF(EAP_Complexidade!E175="X",0,VLOOKUP(EAP_Complexidade!E175,'Cluster_T-ShirtSize'!$B$18:$C$22,2,FALSE)))</f>
        <v/>
      </c>
      <c r="F174" s="75" t="str">
        <f>IF(EAP_Complexidade!F175="","",IF(EAP_Complexidade!F175="X",0,VLOOKUP(EAP_Complexidade!F175,'Cluster_T-ShirtSize'!$B$23:$C$27,2,FALSE)))</f>
        <v/>
      </c>
      <c r="G174" s="76" t="str">
        <f t="shared" si="0"/>
        <v/>
      </c>
    </row>
    <row r="175" spans="1:7" ht="15.75" customHeight="1" x14ac:dyDescent="0.2">
      <c r="A175" s="72" t="str">
        <f>IF(EAP_Complexidade!A176="","",EAP_Complexidade!A176)</f>
        <v/>
      </c>
      <c r="B175" s="73" t="str">
        <f>IF(EAP_Complexidade!B176="","",IF(EAP_Complexidade!B176="X",0,VLOOKUP(EAP_Complexidade!B176,'Cluster_T-ShirtSize'!$B$3:$C$7,2,FALSE)))</f>
        <v/>
      </c>
      <c r="C175" s="74" t="str">
        <f>IF(EAP_Complexidade!C176="","",IF(EAP_Complexidade!C176="X",0,VLOOKUP(EAP_Complexidade!C176,'Cluster_T-ShirtSize'!$B$8:$C$12,2,FALSE)))</f>
        <v/>
      </c>
      <c r="D175" s="74" t="str">
        <f>IF(EAP_Complexidade!D176="","",IF(EAP_Complexidade!D176="X",0,VLOOKUP(EAP_Complexidade!D176,'Cluster_T-ShirtSize'!$B$13:$C$17,2,FALSE)))</f>
        <v/>
      </c>
      <c r="E175" s="74" t="str">
        <f>IF(EAP_Complexidade!E176="","",IF(EAP_Complexidade!E176="X",0,VLOOKUP(EAP_Complexidade!E176,'Cluster_T-ShirtSize'!$B$18:$C$22,2,FALSE)))</f>
        <v/>
      </c>
      <c r="F175" s="75" t="str">
        <f>IF(EAP_Complexidade!F176="","",IF(EAP_Complexidade!F176="X",0,VLOOKUP(EAP_Complexidade!F176,'Cluster_T-ShirtSize'!$B$23:$C$27,2,FALSE)))</f>
        <v/>
      </c>
      <c r="G175" s="76" t="str">
        <f t="shared" si="0"/>
        <v/>
      </c>
    </row>
    <row r="176" spans="1:7" ht="15.75" customHeight="1" x14ac:dyDescent="0.2">
      <c r="A176" s="72" t="str">
        <f>IF(EAP_Complexidade!A177="","",EAP_Complexidade!A177)</f>
        <v/>
      </c>
      <c r="B176" s="73" t="str">
        <f>IF(EAP_Complexidade!B177="","",IF(EAP_Complexidade!B177="X",0,VLOOKUP(EAP_Complexidade!B177,'Cluster_T-ShirtSize'!$B$3:$C$7,2,FALSE)))</f>
        <v/>
      </c>
      <c r="C176" s="74" t="str">
        <f>IF(EAP_Complexidade!C177="","",IF(EAP_Complexidade!C177="X",0,VLOOKUP(EAP_Complexidade!C177,'Cluster_T-ShirtSize'!$B$8:$C$12,2,FALSE)))</f>
        <v/>
      </c>
      <c r="D176" s="74" t="str">
        <f>IF(EAP_Complexidade!D177="","",IF(EAP_Complexidade!D177="X",0,VLOOKUP(EAP_Complexidade!D177,'Cluster_T-ShirtSize'!$B$13:$C$17,2,FALSE)))</f>
        <v/>
      </c>
      <c r="E176" s="74" t="str">
        <f>IF(EAP_Complexidade!E177="","",IF(EAP_Complexidade!E177="X",0,VLOOKUP(EAP_Complexidade!E177,'Cluster_T-ShirtSize'!$B$18:$C$22,2,FALSE)))</f>
        <v/>
      </c>
      <c r="F176" s="75" t="str">
        <f>IF(EAP_Complexidade!F177="","",IF(EAP_Complexidade!F177="X",0,VLOOKUP(EAP_Complexidade!F177,'Cluster_T-ShirtSize'!$B$23:$C$27,2,FALSE)))</f>
        <v/>
      </c>
      <c r="G176" s="76" t="str">
        <f t="shared" si="0"/>
        <v/>
      </c>
    </row>
    <row r="177" spans="1:7" ht="15.75" customHeight="1" x14ac:dyDescent="0.2">
      <c r="A177" s="72" t="str">
        <f>IF(EAP_Complexidade!A178="","",EAP_Complexidade!A178)</f>
        <v/>
      </c>
      <c r="B177" s="73" t="str">
        <f>IF(EAP_Complexidade!B178="","",IF(EAP_Complexidade!B178="X",0,VLOOKUP(EAP_Complexidade!B178,'Cluster_T-ShirtSize'!$B$3:$C$7,2,FALSE)))</f>
        <v/>
      </c>
      <c r="C177" s="74" t="str">
        <f>IF(EAP_Complexidade!C178="","",IF(EAP_Complexidade!C178="X",0,VLOOKUP(EAP_Complexidade!C178,'Cluster_T-ShirtSize'!$B$8:$C$12,2,FALSE)))</f>
        <v/>
      </c>
      <c r="D177" s="74" t="str">
        <f>IF(EAP_Complexidade!D178="","",IF(EAP_Complexidade!D178="X",0,VLOOKUP(EAP_Complexidade!D178,'Cluster_T-ShirtSize'!$B$13:$C$17,2,FALSE)))</f>
        <v/>
      </c>
      <c r="E177" s="74" t="str">
        <f>IF(EAP_Complexidade!E178="","",IF(EAP_Complexidade!E178="X",0,VLOOKUP(EAP_Complexidade!E178,'Cluster_T-ShirtSize'!$B$18:$C$22,2,FALSE)))</f>
        <v/>
      </c>
      <c r="F177" s="75" t="str">
        <f>IF(EAP_Complexidade!F178="","",IF(EAP_Complexidade!F178="X",0,VLOOKUP(EAP_Complexidade!F178,'Cluster_T-ShirtSize'!$B$23:$C$27,2,FALSE)))</f>
        <v/>
      </c>
      <c r="G177" s="76" t="str">
        <f t="shared" si="0"/>
        <v/>
      </c>
    </row>
    <row r="178" spans="1:7" ht="15.75" customHeight="1" x14ac:dyDescent="0.2">
      <c r="A178" s="72" t="str">
        <f>IF(EAP_Complexidade!A179="","",EAP_Complexidade!A179)</f>
        <v/>
      </c>
      <c r="B178" s="73" t="str">
        <f>IF(EAP_Complexidade!B179="","",IF(EAP_Complexidade!B179="X",0,VLOOKUP(EAP_Complexidade!B179,'Cluster_T-ShirtSize'!$B$3:$C$7,2,FALSE)))</f>
        <v/>
      </c>
      <c r="C178" s="74" t="str">
        <f>IF(EAP_Complexidade!C179="","",IF(EAP_Complexidade!C179="X",0,VLOOKUP(EAP_Complexidade!C179,'Cluster_T-ShirtSize'!$B$8:$C$12,2,FALSE)))</f>
        <v/>
      </c>
      <c r="D178" s="74" t="str">
        <f>IF(EAP_Complexidade!D179="","",IF(EAP_Complexidade!D179="X",0,VLOOKUP(EAP_Complexidade!D179,'Cluster_T-ShirtSize'!$B$13:$C$17,2,FALSE)))</f>
        <v/>
      </c>
      <c r="E178" s="74" t="str">
        <f>IF(EAP_Complexidade!E179="","",IF(EAP_Complexidade!E179="X",0,VLOOKUP(EAP_Complexidade!E179,'Cluster_T-ShirtSize'!$B$18:$C$22,2,FALSE)))</f>
        <v/>
      </c>
      <c r="F178" s="75" t="str">
        <f>IF(EAP_Complexidade!F179="","",IF(EAP_Complexidade!F179="X",0,VLOOKUP(EAP_Complexidade!F179,'Cluster_T-ShirtSize'!$B$23:$C$27,2,FALSE)))</f>
        <v/>
      </c>
      <c r="G178" s="76" t="str">
        <f t="shared" si="0"/>
        <v/>
      </c>
    </row>
    <row r="179" spans="1:7" ht="15.75" customHeight="1" x14ac:dyDescent="0.2">
      <c r="A179" s="72" t="str">
        <f>IF(EAP_Complexidade!A180="","",EAP_Complexidade!A180)</f>
        <v/>
      </c>
      <c r="B179" s="73" t="str">
        <f>IF(EAP_Complexidade!B180="","",IF(EAP_Complexidade!B180="X",0,VLOOKUP(EAP_Complexidade!B180,'Cluster_T-ShirtSize'!$B$3:$C$7,2,FALSE)))</f>
        <v/>
      </c>
      <c r="C179" s="74" t="str">
        <f>IF(EAP_Complexidade!C180="","",IF(EAP_Complexidade!C180="X",0,VLOOKUP(EAP_Complexidade!C180,'Cluster_T-ShirtSize'!$B$8:$C$12,2,FALSE)))</f>
        <v/>
      </c>
      <c r="D179" s="74" t="str">
        <f>IF(EAP_Complexidade!D180="","",IF(EAP_Complexidade!D180="X",0,VLOOKUP(EAP_Complexidade!D180,'Cluster_T-ShirtSize'!$B$13:$C$17,2,FALSE)))</f>
        <v/>
      </c>
      <c r="E179" s="74" t="str">
        <f>IF(EAP_Complexidade!E180="","",IF(EAP_Complexidade!E180="X",0,VLOOKUP(EAP_Complexidade!E180,'Cluster_T-ShirtSize'!$B$18:$C$22,2,FALSE)))</f>
        <v/>
      </c>
      <c r="F179" s="75" t="str">
        <f>IF(EAP_Complexidade!F180="","",IF(EAP_Complexidade!F180="X",0,VLOOKUP(EAP_Complexidade!F180,'Cluster_T-ShirtSize'!$B$23:$C$27,2,FALSE)))</f>
        <v/>
      </c>
      <c r="G179" s="76" t="str">
        <f t="shared" si="0"/>
        <v/>
      </c>
    </row>
    <row r="180" spans="1:7" ht="15.75" customHeight="1" x14ac:dyDescent="0.2">
      <c r="A180" s="72" t="str">
        <f>IF(EAP_Complexidade!A181="","",EAP_Complexidade!A181)</f>
        <v/>
      </c>
      <c r="B180" s="73" t="str">
        <f>IF(EAP_Complexidade!B181="","",IF(EAP_Complexidade!B181="X",0,VLOOKUP(EAP_Complexidade!B181,'Cluster_T-ShirtSize'!$B$3:$C$7,2,FALSE)))</f>
        <v/>
      </c>
      <c r="C180" s="74" t="str">
        <f>IF(EAP_Complexidade!C181="","",IF(EAP_Complexidade!C181="X",0,VLOOKUP(EAP_Complexidade!C181,'Cluster_T-ShirtSize'!$B$8:$C$12,2,FALSE)))</f>
        <v/>
      </c>
      <c r="D180" s="74" t="str">
        <f>IF(EAP_Complexidade!D181="","",IF(EAP_Complexidade!D181="X",0,VLOOKUP(EAP_Complexidade!D181,'Cluster_T-ShirtSize'!$B$13:$C$17,2,FALSE)))</f>
        <v/>
      </c>
      <c r="E180" s="74" t="str">
        <f>IF(EAP_Complexidade!E181="","",IF(EAP_Complexidade!E181="X",0,VLOOKUP(EAP_Complexidade!E181,'Cluster_T-ShirtSize'!$B$18:$C$22,2,FALSE)))</f>
        <v/>
      </c>
      <c r="F180" s="75" t="str">
        <f>IF(EAP_Complexidade!F181="","",IF(EAP_Complexidade!F181="X",0,VLOOKUP(EAP_Complexidade!F181,'Cluster_T-ShirtSize'!$B$23:$C$27,2,FALSE)))</f>
        <v/>
      </c>
      <c r="G180" s="76" t="str">
        <f t="shared" si="0"/>
        <v/>
      </c>
    </row>
    <row r="181" spans="1:7" ht="15.75" customHeight="1" x14ac:dyDescent="0.2">
      <c r="A181" s="72" t="str">
        <f>IF(EAP_Complexidade!A182="","",EAP_Complexidade!A182)</f>
        <v/>
      </c>
      <c r="B181" s="73" t="str">
        <f>IF(EAP_Complexidade!B182="","",IF(EAP_Complexidade!B182="X",0,VLOOKUP(EAP_Complexidade!B182,'Cluster_T-ShirtSize'!$B$3:$C$7,2,FALSE)))</f>
        <v/>
      </c>
      <c r="C181" s="74" t="str">
        <f>IF(EAP_Complexidade!C182="","",IF(EAP_Complexidade!C182="X",0,VLOOKUP(EAP_Complexidade!C182,'Cluster_T-ShirtSize'!$B$8:$C$12,2,FALSE)))</f>
        <v/>
      </c>
      <c r="D181" s="74" t="str">
        <f>IF(EAP_Complexidade!D182="","",IF(EAP_Complexidade!D182="X",0,VLOOKUP(EAP_Complexidade!D182,'Cluster_T-ShirtSize'!$B$13:$C$17,2,FALSE)))</f>
        <v/>
      </c>
      <c r="E181" s="74" t="str">
        <f>IF(EAP_Complexidade!E182="","",IF(EAP_Complexidade!E182="X",0,VLOOKUP(EAP_Complexidade!E182,'Cluster_T-ShirtSize'!$B$18:$C$22,2,FALSE)))</f>
        <v/>
      </c>
      <c r="F181" s="75" t="str">
        <f>IF(EAP_Complexidade!F182="","",IF(EAP_Complexidade!F182="X",0,VLOOKUP(EAP_Complexidade!F182,'Cluster_T-ShirtSize'!$B$23:$C$27,2,FALSE)))</f>
        <v/>
      </c>
      <c r="G181" s="76" t="str">
        <f t="shared" si="0"/>
        <v/>
      </c>
    </row>
    <row r="182" spans="1:7" ht="15.75" customHeight="1" x14ac:dyDescent="0.2">
      <c r="A182" s="72" t="str">
        <f>IF(EAP_Complexidade!A183="","",EAP_Complexidade!A183)</f>
        <v/>
      </c>
      <c r="B182" s="73" t="str">
        <f>IF(EAP_Complexidade!B183="","",IF(EAP_Complexidade!B183="X",0,VLOOKUP(EAP_Complexidade!B183,'Cluster_T-ShirtSize'!$B$3:$C$7,2,FALSE)))</f>
        <v/>
      </c>
      <c r="C182" s="74" t="str">
        <f>IF(EAP_Complexidade!C183="","",IF(EAP_Complexidade!C183="X",0,VLOOKUP(EAP_Complexidade!C183,'Cluster_T-ShirtSize'!$B$8:$C$12,2,FALSE)))</f>
        <v/>
      </c>
      <c r="D182" s="74" t="str">
        <f>IF(EAP_Complexidade!D183="","",IF(EAP_Complexidade!D183="X",0,VLOOKUP(EAP_Complexidade!D183,'Cluster_T-ShirtSize'!$B$13:$C$17,2,FALSE)))</f>
        <v/>
      </c>
      <c r="E182" s="74" t="str">
        <f>IF(EAP_Complexidade!E183="","",IF(EAP_Complexidade!E183="X",0,VLOOKUP(EAP_Complexidade!E183,'Cluster_T-ShirtSize'!$B$18:$C$22,2,FALSE)))</f>
        <v/>
      </c>
      <c r="F182" s="75" t="str">
        <f>IF(EAP_Complexidade!F183="","",IF(EAP_Complexidade!F183="X",0,VLOOKUP(EAP_Complexidade!F183,'Cluster_T-ShirtSize'!$B$23:$C$27,2,FALSE)))</f>
        <v/>
      </c>
      <c r="G182" s="76" t="str">
        <f t="shared" si="0"/>
        <v/>
      </c>
    </row>
    <row r="183" spans="1:7" ht="15.75" customHeight="1" x14ac:dyDescent="0.2">
      <c r="A183" s="72" t="str">
        <f>IF(EAP_Complexidade!A184="","",EAP_Complexidade!A184)</f>
        <v/>
      </c>
      <c r="B183" s="73" t="str">
        <f>IF(EAP_Complexidade!B184="","",IF(EAP_Complexidade!B184="X",0,VLOOKUP(EAP_Complexidade!B184,'Cluster_T-ShirtSize'!$B$3:$C$7,2,FALSE)))</f>
        <v/>
      </c>
      <c r="C183" s="74" t="str">
        <f>IF(EAP_Complexidade!C184="","",IF(EAP_Complexidade!C184="X",0,VLOOKUP(EAP_Complexidade!C184,'Cluster_T-ShirtSize'!$B$8:$C$12,2,FALSE)))</f>
        <v/>
      </c>
      <c r="D183" s="74" t="str">
        <f>IF(EAP_Complexidade!D184="","",IF(EAP_Complexidade!D184="X",0,VLOOKUP(EAP_Complexidade!D184,'Cluster_T-ShirtSize'!$B$13:$C$17,2,FALSE)))</f>
        <v/>
      </c>
      <c r="E183" s="74" t="str">
        <f>IF(EAP_Complexidade!E184="","",IF(EAP_Complexidade!E184="X",0,VLOOKUP(EAP_Complexidade!E184,'Cluster_T-ShirtSize'!$B$18:$C$22,2,FALSE)))</f>
        <v/>
      </c>
      <c r="F183" s="75" t="str">
        <f>IF(EAP_Complexidade!F184="","",IF(EAP_Complexidade!F184="X",0,VLOOKUP(EAP_Complexidade!F184,'Cluster_T-ShirtSize'!$B$23:$C$27,2,FALSE)))</f>
        <v/>
      </c>
      <c r="G183" s="76" t="str">
        <f t="shared" si="0"/>
        <v/>
      </c>
    </row>
    <row r="184" spans="1:7" ht="15.75" customHeight="1" x14ac:dyDescent="0.2">
      <c r="A184" s="72" t="str">
        <f>IF(EAP_Complexidade!A185="","",EAP_Complexidade!A185)</f>
        <v/>
      </c>
      <c r="B184" s="73" t="str">
        <f>IF(EAP_Complexidade!B185="","",IF(EAP_Complexidade!B185="X",0,VLOOKUP(EAP_Complexidade!B185,'Cluster_T-ShirtSize'!$B$3:$C$7,2,FALSE)))</f>
        <v/>
      </c>
      <c r="C184" s="74" t="str">
        <f>IF(EAP_Complexidade!C185="","",IF(EAP_Complexidade!C185="X",0,VLOOKUP(EAP_Complexidade!C185,'Cluster_T-ShirtSize'!$B$8:$C$12,2,FALSE)))</f>
        <v/>
      </c>
      <c r="D184" s="74" t="str">
        <f>IF(EAP_Complexidade!D185="","",IF(EAP_Complexidade!D185="X",0,VLOOKUP(EAP_Complexidade!D185,'Cluster_T-ShirtSize'!$B$13:$C$17,2,FALSE)))</f>
        <v/>
      </c>
      <c r="E184" s="74" t="str">
        <f>IF(EAP_Complexidade!E185="","",IF(EAP_Complexidade!E185="X",0,VLOOKUP(EAP_Complexidade!E185,'Cluster_T-ShirtSize'!$B$18:$C$22,2,FALSE)))</f>
        <v/>
      </c>
      <c r="F184" s="75" t="str">
        <f>IF(EAP_Complexidade!F185="","",IF(EAP_Complexidade!F185="X",0,VLOOKUP(EAP_Complexidade!F185,'Cluster_T-ShirtSize'!$B$23:$C$27,2,FALSE)))</f>
        <v/>
      </c>
      <c r="G184" s="76" t="str">
        <f t="shared" si="0"/>
        <v/>
      </c>
    </row>
    <row r="185" spans="1:7" ht="15.75" customHeight="1" x14ac:dyDescent="0.2">
      <c r="A185" s="72" t="str">
        <f>IF(EAP_Complexidade!A186="","",EAP_Complexidade!A186)</f>
        <v/>
      </c>
      <c r="B185" s="73" t="str">
        <f>IF(EAP_Complexidade!B186="","",IF(EAP_Complexidade!B186="X",0,VLOOKUP(EAP_Complexidade!B186,'Cluster_T-ShirtSize'!$B$3:$C$7,2,FALSE)))</f>
        <v/>
      </c>
      <c r="C185" s="74" t="str">
        <f>IF(EAP_Complexidade!C186="","",IF(EAP_Complexidade!C186="X",0,VLOOKUP(EAP_Complexidade!C186,'Cluster_T-ShirtSize'!$B$8:$C$12,2,FALSE)))</f>
        <v/>
      </c>
      <c r="D185" s="74" t="str">
        <f>IF(EAP_Complexidade!D186="","",IF(EAP_Complexidade!D186="X",0,VLOOKUP(EAP_Complexidade!D186,'Cluster_T-ShirtSize'!$B$13:$C$17,2,FALSE)))</f>
        <v/>
      </c>
      <c r="E185" s="74" t="str">
        <f>IF(EAP_Complexidade!E186="","",IF(EAP_Complexidade!E186="X",0,VLOOKUP(EAP_Complexidade!E186,'Cluster_T-ShirtSize'!$B$18:$C$22,2,FALSE)))</f>
        <v/>
      </c>
      <c r="F185" s="75" t="str">
        <f>IF(EAP_Complexidade!F186="","",IF(EAP_Complexidade!F186="X",0,VLOOKUP(EAP_Complexidade!F186,'Cluster_T-ShirtSize'!$B$23:$C$27,2,FALSE)))</f>
        <v/>
      </c>
      <c r="G185" s="76" t="str">
        <f t="shared" si="0"/>
        <v/>
      </c>
    </row>
    <row r="186" spans="1:7" ht="15.75" customHeight="1" x14ac:dyDescent="0.2">
      <c r="A186" s="72" t="str">
        <f>IF(EAP_Complexidade!A187="","",EAP_Complexidade!A187)</f>
        <v/>
      </c>
      <c r="B186" s="73" t="str">
        <f>IF(EAP_Complexidade!B187="","",IF(EAP_Complexidade!B187="X",0,VLOOKUP(EAP_Complexidade!B187,'Cluster_T-ShirtSize'!$B$3:$C$7,2,FALSE)))</f>
        <v/>
      </c>
      <c r="C186" s="74" t="str">
        <f>IF(EAP_Complexidade!C187="","",IF(EAP_Complexidade!C187="X",0,VLOOKUP(EAP_Complexidade!C187,'Cluster_T-ShirtSize'!$B$8:$C$12,2,FALSE)))</f>
        <v/>
      </c>
      <c r="D186" s="74" t="str">
        <f>IF(EAP_Complexidade!D187="","",IF(EAP_Complexidade!D187="X",0,VLOOKUP(EAP_Complexidade!D187,'Cluster_T-ShirtSize'!$B$13:$C$17,2,FALSE)))</f>
        <v/>
      </c>
      <c r="E186" s="74" t="str">
        <f>IF(EAP_Complexidade!E187="","",IF(EAP_Complexidade!E187="X",0,VLOOKUP(EAP_Complexidade!E187,'Cluster_T-ShirtSize'!$B$18:$C$22,2,FALSE)))</f>
        <v/>
      </c>
      <c r="F186" s="75" t="str">
        <f>IF(EAP_Complexidade!F187="","",IF(EAP_Complexidade!F187="X",0,VLOOKUP(EAP_Complexidade!F187,'Cluster_T-ShirtSize'!$B$23:$C$27,2,FALSE)))</f>
        <v/>
      </c>
      <c r="G186" s="76" t="str">
        <f t="shared" si="0"/>
        <v/>
      </c>
    </row>
    <row r="187" spans="1:7" ht="15.75" customHeight="1" x14ac:dyDescent="0.2">
      <c r="A187" s="72" t="str">
        <f>IF(EAP_Complexidade!A188="","",EAP_Complexidade!A188)</f>
        <v/>
      </c>
      <c r="B187" s="73" t="str">
        <f>IF(EAP_Complexidade!B188="","",IF(EAP_Complexidade!B188="X",0,VLOOKUP(EAP_Complexidade!B188,'Cluster_T-ShirtSize'!$B$3:$C$7,2,FALSE)))</f>
        <v/>
      </c>
      <c r="C187" s="74" t="str">
        <f>IF(EAP_Complexidade!C188="","",IF(EAP_Complexidade!C188="X",0,VLOOKUP(EAP_Complexidade!C188,'Cluster_T-ShirtSize'!$B$8:$C$12,2,FALSE)))</f>
        <v/>
      </c>
      <c r="D187" s="74" t="str">
        <f>IF(EAP_Complexidade!D188="","",IF(EAP_Complexidade!D188="X",0,VLOOKUP(EAP_Complexidade!D188,'Cluster_T-ShirtSize'!$B$13:$C$17,2,FALSE)))</f>
        <v/>
      </c>
      <c r="E187" s="74" t="str">
        <f>IF(EAP_Complexidade!E188="","",IF(EAP_Complexidade!E188="X",0,VLOOKUP(EAP_Complexidade!E188,'Cluster_T-ShirtSize'!$B$18:$C$22,2,FALSE)))</f>
        <v/>
      </c>
      <c r="F187" s="75" t="str">
        <f>IF(EAP_Complexidade!F188="","",IF(EAP_Complexidade!F188="X",0,VLOOKUP(EAP_Complexidade!F188,'Cluster_T-ShirtSize'!$B$23:$C$27,2,FALSE)))</f>
        <v/>
      </c>
      <c r="G187" s="76" t="str">
        <f t="shared" si="0"/>
        <v/>
      </c>
    </row>
    <row r="188" spans="1:7" ht="15.75" customHeight="1" x14ac:dyDescent="0.2">
      <c r="A188" s="72" t="str">
        <f>IF(EAP_Complexidade!A189="","",EAP_Complexidade!A189)</f>
        <v/>
      </c>
      <c r="B188" s="73" t="str">
        <f>IF(EAP_Complexidade!B189="","",IF(EAP_Complexidade!B189="X",0,VLOOKUP(EAP_Complexidade!B189,'Cluster_T-ShirtSize'!$B$3:$C$7,2,FALSE)))</f>
        <v/>
      </c>
      <c r="C188" s="74" t="str">
        <f>IF(EAP_Complexidade!C189="","",IF(EAP_Complexidade!C189="X",0,VLOOKUP(EAP_Complexidade!C189,'Cluster_T-ShirtSize'!$B$8:$C$12,2,FALSE)))</f>
        <v/>
      </c>
      <c r="D188" s="74" t="str">
        <f>IF(EAP_Complexidade!D189="","",IF(EAP_Complexidade!D189="X",0,VLOOKUP(EAP_Complexidade!D189,'Cluster_T-ShirtSize'!$B$13:$C$17,2,FALSE)))</f>
        <v/>
      </c>
      <c r="E188" s="74" t="str">
        <f>IF(EAP_Complexidade!E189="","",IF(EAP_Complexidade!E189="X",0,VLOOKUP(EAP_Complexidade!E189,'Cluster_T-ShirtSize'!$B$18:$C$22,2,FALSE)))</f>
        <v/>
      </c>
      <c r="F188" s="75" t="str">
        <f>IF(EAP_Complexidade!F189="","",IF(EAP_Complexidade!F189="X",0,VLOOKUP(EAP_Complexidade!F189,'Cluster_T-ShirtSize'!$B$23:$C$27,2,FALSE)))</f>
        <v/>
      </c>
      <c r="G188" s="76" t="str">
        <f t="shared" si="0"/>
        <v/>
      </c>
    </row>
    <row r="189" spans="1:7" ht="15.75" customHeight="1" x14ac:dyDescent="0.2">
      <c r="A189" s="72" t="str">
        <f>IF(EAP_Complexidade!A190="","",EAP_Complexidade!A190)</f>
        <v/>
      </c>
      <c r="B189" s="73" t="str">
        <f>IF(EAP_Complexidade!B190="","",IF(EAP_Complexidade!B190="X",0,VLOOKUP(EAP_Complexidade!B190,'Cluster_T-ShirtSize'!$B$3:$C$7,2,FALSE)))</f>
        <v/>
      </c>
      <c r="C189" s="74" t="str">
        <f>IF(EAP_Complexidade!C190="","",IF(EAP_Complexidade!C190="X",0,VLOOKUP(EAP_Complexidade!C190,'Cluster_T-ShirtSize'!$B$8:$C$12,2,FALSE)))</f>
        <v/>
      </c>
      <c r="D189" s="74" t="str">
        <f>IF(EAP_Complexidade!D190="","",IF(EAP_Complexidade!D190="X",0,VLOOKUP(EAP_Complexidade!D190,'Cluster_T-ShirtSize'!$B$13:$C$17,2,FALSE)))</f>
        <v/>
      </c>
      <c r="E189" s="74" t="str">
        <f>IF(EAP_Complexidade!E190="","",IF(EAP_Complexidade!E190="X",0,VLOOKUP(EAP_Complexidade!E190,'Cluster_T-ShirtSize'!$B$18:$C$22,2,FALSE)))</f>
        <v/>
      </c>
      <c r="F189" s="75" t="str">
        <f>IF(EAP_Complexidade!F190="","",IF(EAP_Complexidade!F190="X",0,VLOOKUP(EAP_Complexidade!F190,'Cluster_T-ShirtSize'!$B$23:$C$27,2,FALSE)))</f>
        <v/>
      </c>
      <c r="G189" s="76" t="str">
        <f t="shared" si="0"/>
        <v/>
      </c>
    </row>
    <row r="190" spans="1:7" ht="15.75" customHeight="1" x14ac:dyDescent="0.2">
      <c r="A190" s="72" t="str">
        <f>IF(EAP_Complexidade!A191="","",EAP_Complexidade!A191)</f>
        <v/>
      </c>
      <c r="B190" s="73" t="str">
        <f>IF(EAP_Complexidade!B191="","",IF(EAP_Complexidade!B191="X",0,VLOOKUP(EAP_Complexidade!B191,'Cluster_T-ShirtSize'!$B$3:$C$7,2,FALSE)))</f>
        <v/>
      </c>
      <c r="C190" s="74" t="str">
        <f>IF(EAP_Complexidade!C191="","",IF(EAP_Complexidade!C191="X",0,VLOOKUP(EAP_Complexidade!C191,'Cluster_T-ShirtSize'!$B$8:$C$12,2,FALSE)))</f>
        <v/>
      </c>
      <c r="D190" s="74" t="str">
        <f>IF(EAP_Complexidade!D191="","",IF(EAP_Complexidade!D191="X",0,VLOOKUP(EAP_Complexidade!D191,'Cluster_T-ShirtSize'!$B$13:$C$17,2,FALSE)))</f>
        <v/>
      </c>
      <c r="E190" s="74" t="str">
        <f>IF(EAP_Complexidade!E191="","",IF(EAP_Complexidade!E191="X",0,VLOOKUP(EAP_Complexidade!E191,'Cluster_T-ShirtSize'!$B$18:$C$22,2,FALSE)))</f>
        <v/>
      </c>
      <c r="F190" s="75" t="str">
        <f>IF(EAP_Complexidade!F191="","",IF(EAP_Complexidade!F191="X",0,VLOOKUP(EAP_Complexidade!F191,'Cluster_T-ShirtSize'!$B$23:$C$27,2,FALSE)))</f>
        <v/>
      </c>
      <c r="G190" s="76" t="str">
        <f t="shared" si="0"/>
        <v/>
      </c>
    </row>
    <row r="191" spans="1:7" ht="15.75" customHeight="1" x14ac:dyDescent="0.2">
      <c r="A191" s="72" t="str">
        <f>IF(EAP_Complexidade!A192="","",EAP_Complexidade!A192)</f>
        <v/>
      </c>
      <c r="B191" s="73" t="str">
        <f>IF(EAP_Complexidade!B192="","",IF(EAP_Complexidade!B192="X",0,VLOOKUP(EAP_Complexidade!B192,'Cluster_T-ShirtSize'!$B$3:$C$7,2,FALSE)))</f>
        <v/>
      </c>
      <c r="C191" s="74" t="str">
        <f>IF(EAP_Complexidade!C192="","",IF(EAP_Complexidade!C192="X",0,VLOOKUP(EAP_Complexidade!C192,'Cluster_T-ShirtSize'!$B$8:$C$12,2,FALSE)))</f>
        <v/>
      </c>
      <c r="D191" s="74" t="str">
        <f>IF(EAP_Complexidade!D192="","",IF(EAP_Complexidade!D192="X",0,VLOOKUP(EAP_Complexidade!D192,'Cluster_T-ShirtSize'!$B$13:$C$17,2,FALSE)))</f>
        <v/>
      </c>
      <c r="E191" s="74" t="str">
        <f>IF(EAP_Complexidade!E192="","",IF(EAP_Complexidade!E192="X",0,VLOOKUP(EAP_Complexidade!E192,'Cluster_T-ShirtSize'!$B$18:$C$22,2,FALSE)))</f>
        <v/>
      </c>
      <c r="F191" s="75" t="str">
        <f>IF(EAP_Complexidade!F192="","",IF(EAP_Complexidade!F192="X",0,VLOOKUP(EAP_Complexidade!F192,'Cluster_T-ShirtSize'!$B$23:$C$27,2,FALSE)))</f>
        <v/>
      </c>
      <c r="G191" s="76" t="str">
        <f t="shared" si="0"/>
        <v/>
      </c>
    </row>
    <row r="192" spans="1:7" ht="15.75" customHeight="1" x14ac:dyDescent="0.2">
      <c r="A192" s="72" t="str">
        <f>IF(EAP_Complexidade!A193="","",EAP_Complexidade!A193)</f>
        <v/>
      </c>
      <c r="B192" s="73" t="str">
        <f>IF(EAP_Complexidade!B193="","",IF(EAP_Complexidade!B193="X",0,VLOOKUP(EAP_Complexidade!B193,'Cluster_T-ShirtSize'!$B$3:$C$7,2,FALSE)))</f>
        <v/>
      </c>
      <c r="C192" s="74" t="str">
        <f>IF(EAP_Complexidade!C193="","",IF(EAP_Complexidade!C193="X",0,VLOOKUP(EAP_Complexidade!C193,'Cluster_T-ShirtSize'!$B$8:$C$12,2,FALSE)))</f>
        <v/>
      </c>
      <c r="D192" s="74" t="str">
        <f>IF(EAP_Complexidade!D193="","",IF(EAP_Complexidade!D193="X",0,VLOOKUP(EAP_Complexidade!D193,'Cluster_T-ShirtSize'!$B$13:$C$17,2,FALSE)))</f>
        <v/>
      </c>
      <c r="E192" s="74" t="str">
        <f>IF(EAP_Complexidade!E193="","",IF(EAP_Complexidade!E193="X",0,VLOOKUP(EAP_Complexidade!E193,'Cluster_T-ShirtSize'!$B$18:$C$22,2,FALSE)))</f>
        <v/>
      </c>
      <c r="F192" s="75" t="str">
        <f>IF(EAP_Complexidade!F193="","",IF(EAP_Complexidade!F193="X",0,VLOOKUP(EAP_Complexidade!F193,'Cluster_T-ShirtSize'!$B$23:$C$27,2,FALSE)))</f>
        <v/>
      </c>
      <c r="G192" s="76" t="str">
        <f t="shared" si="0"/>
        <v/>
      </c>
    </row>
    <row r="193" spans="1:7" ht="15.75" customHeight="1" x14ac:dyDescent="0.2">
      <c r="A193" s="72" t="str">
        <f>IF(EAP_Complexidade!A194="","",EAP_Complexidade!A194)</f>
        <v/>
      </c>
      <c r="B193" s="73" t="str">
        <f>IF(EAP_Complexidade!B194="","",IF(EAP_Complexidade!B194="X",0,VLOOKUP(EAP_Complexidade!B194,'Cluster_T-ShirtSize'!$B$3:$C$7,2,FALSE)))</f>
        <v/>
      </c>
      <c r="C193" s="74" t="str">
        <f>IF(EAP_Complexidade!C194="","",IF(EAP_Complexidade!C194="X",0,VLOOKUP(EAP_Complexidade!C194,'Cluster_T-ShirtSize'!$B$8:$C$12,2,FALSE)))</f>
        <v/>
      </c>
      <c r="D193" s="74" t="str">
        <f>IF(EAP_Complexidade!D194="","",IF(EAP_Complexidade!D194="X",0,VLOOKUP(EAP_Complexidade!D194,'Cluster_T-ShirtSize'!$B$13:$C$17,2,FALSE)))</f>
        <v/>
      </c>
      <c r="E193" s="74" t="str">
        <f>IF(EAP_Complexidade!E194="","",IF(EAP_Complexidade!E194="X",0,VLOOKUP(EAP_Complexidade!E194,'Cluster_T-ShirtSize'!$B$18:$C$22,2,FALSE)))</f>
        <v/>
      </c>
      <c r="F193" s="75" t="str">
        <f>IF(EAP_Complexidade!F194="","",IF(EAP_Complexidade!F194="X",0,VLOOKUP(EAP_Complexidade!F194,'Cluster_T-ShirtSize'!$B$23:$C$27,2,FALSE)))</f>
        <v/>
      </c>
      <c r="G193" s="76" t="str">
        <f t="shared" si="0"/>
        <v/>
      </c>
    </row>
    <row r="194" spans="1:7" ht="15.75" customHeight="1" x14ac:dyDescent="0.2">
      <c r="A194" s="72" t="str">
        <f>IF(EAP_Complexidade!A195="","",EAP_Complexidade!A195)</f>
        <v/>
      </c>
      <c r="B194" s="73" t="str">
        <f>IF(EAP_Complexidade!B195="","",IF(EAP_Complexidade!B195="X",0,VLOOKUP(EAP_Complexidade!B195,'Cluster_T-ShirtSize'!$B$3:$C$7,2,FALSE)))</f>
        <v/>
      </c>
      <c r="C194" s="74" t="str">
        <f>IF(EAP_Complexidade!C195="","",IF(EAP_Complexidade!C195="X",0,VLOOKUP(EAP_Complexidade!C195,'Cluster_T-ShirtSize'!$B$8:$C$12,2,FALSE)))</f>
        <v/>
      </c>
      <c r="D194" s="74" t="str">
        <f>IF(EAP_Complexidade!D195="","",IF(EAP_Complexidade!D195="X",0,VLOOKUP(EAP_Complexidade!D195,'Cluster_T-ShirtSize'!$B$13:$C$17,2,FALSE)))</f>
        <v/>
      </c>
      <c r="E194" s="74" t="str">
        <f>IF(EAP_Complexidade!E195="","",IF(EAP_Complexidade!E195="X",0,VLOOKUP(EAP_Complexidade!E195,'Cluster_T-ShirtSize'!$B$18:$C$22,2,FALSE)))</f>
        <v/>
      </c>
      <c r="F194" s="75" t="str">
        <f>IF(EAP_Complexidade!F195="","",IF(EAP_Complexidade!F195="X",0,VLOOKUP(EAP_Complexidade!F195,'Cluster_T-ShirtSize'!$B$23:$C$27,2,FALSE)))</f>
        <v/>
      </c>
      <c r="G194" s="76" t="str">
        <f t="shared" si="0"/>
        <v/>
      </c>
    </row>
    <row r="195" spans="1:7" ht="15.75" customHeight="1" x14ac:dyDescent="0.2">
      <c r="A195" s="72" t="str">
        <f>IF(EAP_Complexidade!A196="","",EAP_Complexidade!A196)</f>
        <v/>
      </c>
      <c r="B195" s="73" t="str">
        <f>IF(EAP_Complexidade!B196="","",IF(EAP_Complexidade!B196="X",0,VLOOKUP(EAP_Complexidade!B196,'Cluster_T-ShirtSize'!$B$3:$C$7,2,FALSE)))</f>
        <v/>
      </c>
      <c r="C195" s="74" t="str">
        <f>IF(EAP_Complexidade!C196="","",IF(EAP_Complexidade!C196="X",0,VLOOKUP(EAP_Complexidade!C196,'Cluster_T-ShirtSize'!$B$8:$C$12,2,FALSE)))</f>
        <v/>
      </c>
      <c r="D195" s="74" t="str">
        <f>IF(EAP_Complexidade!D196="","",IF(EAP_Complexidade!D196="X",0,VLOOKUP(EAP_Complexidade!D196,'Cluster_T-ShirtSize'!$B$13:$C$17,2,FALSE)))</f>
        <v/>
      </c>
      <c r="E195" s="74" t="str">
        <f>IF(EAP_Complexidade!E196="","",IF(EAP_Complexidade!E196="X",0,VLOOKUP(EAP_Complexidade!E196,'Cluster_T-ShirtSize'!$B$18:$C$22,2,FALSE)))</f>
        <v/>
      </c>
      <c r="F195" s="75" t="str">
        <f>IF(EAP_Complexidade!F196="","",IF(EAP_Complexidade!F196="X",0,VLOOKUP(EAP_Complexidade!F196,'Cluster_T-ShirtSize'!$B$23:$C$27,2,FALSE)))</f>
        <v/>
      </c>
      <c r="G195" s="76" t="str">
        <f t="shared" si="0"/>
        <v/>
      </c>
    </row>
    <row r="196" spans="1:7" ht="15.75" customHeight="1" x14ac:dyDescent="0.2">
      <c r="A196" s="72" t="str">
        <f>IF(EAP_Complexidade!A197="","",EAP_Complexidade!A197)</f>
        <v/>
      </c>
      <c r="B196" s="73" t="str">
        <f>IF(EAP_Complexidade!B197="","",IF(EAP_Complexidade!B197="X",0,VLOOKUP(EAP_Complexidade!B197,'Cluster_T-ShirtSize'!$B$3:$C$7,2,FALSE)))</f>
        <v/>
      </c>
      <c r="C196" s="74" t="str">
        <f>IF(EAP_Complexidade!C197="","",IF(EAP_Complexidade!C197="X",0,VLOOKUP(EAP_Complexidade!C197,'Cluster_T-ShirtSize'!$B$8:$C$12,2,FALSE)))</f>
        <v/>
      </c>
      <c r="D196" s="74" t="str">
        <f>IF(EAP_Complexidade!D197="","",IF(EAP_Complexidade!D197="X",0,VLOOKUP(EAP_Complexidade!D197,'Cluster_T-ShirtSize'!$B$13:$C$17,2,FALSE)))</f>
        <v/>
      </c>
      <c r="E196" s="74" t="str">
        <f>IF(EAP_Complexidade!E197="","",IF(EAP_Complexidade!E197="X",0,VLOOKUP(EAP_Complexidade!E197,'Cluster_T-ShirtSize'!$B$18:$C$22,2,FALSE)))</f>
        <v/>
      </c>
      <c r="F196" s="75" t="str">
        <f>IF(EAP_Complexidade!F197="","",IF(EAP_Complexidade!F197="X",0,VLOOKUP(EAP_Complexidade!F197,'Cluster_T-ShirtSize'!$B$23:$C$27,2,FALSE)))</f>
        <v/>
      </c>
      <c r="G196" s="76" t="str">
        <f t="shared" si="0"/>
        <v/>
      </c>
    </row>
    <row r="197" spans="1:7" ht="15.75" customHeight="1" x14ac:dyDescent="0.2">
      <c r="A197" s="72" t="str">
        <f>IF(EAP_Complexidade!A198="","",EAP_Complexidade!A198)</f>
        <v/>
      </c>
      <c r="B197" s="73" t="str">
        <f>IF(EAP_Complexidade!B198="","",IF(EAP_Complexidade!B198="X",0,VLOOKUP(EAP_Complexidade!B198,'Cluster_T-ShirtSize'!$B$3:$C$7,2,FALSE)))</f>
        <v/>
      </c>
      <c r="C197" s="74" t="str">
        <f>IF(EAP_Complexidade!C198="","",IF(EAP_Complexidade!C198="X",0,VLOOKUP(EAP_Complexidade!C198,'Cluster_T-ShirtSize'!$B$8:$C$12,2,FALSE)))</f>
        <v/>
      </c>
      <c r="D197" s="74" t="str">
        <f>IF(EAP_Complexidade!D198="","",IF(EAP_Complexidade!D198="X",0,VLOOKUP(EAP_Complexidade!D198,'Cluster_T-ShirtSize'!$B$13:$C$17,2,FALSE)))</f>
        <v/>
      </c>
      <c r="E197" s="74" t="str">
        <f>IF(EAP_Complexidade!E198="","",IF(EAP_Complexidade!E198="X",0,VLOOKUP(EAP_Complexidade!E198,'Cluster_T-ShirtSize'!$B$18:$C$22,2,FALSE)))</f>
        <v/>
      </c>
      <c r="F197" s="75" t="str">
        <f>IF(EAP_Complexidade!F198="","",IF(EAP_Complexidade!F198="X",0,VLOOKUP(EAP_Complexidade!F198,'Cluster_T-ShirtSize'!$B$23:$C$27,2,FALSE)))</f>
        <v/>
      </c>
      <c r="G197" s="76" t="str">
        <f t="shared" si="0"/>
        <v/>
      </c>
    </row>
    <row r="198" spans="1:7" ht="15.75" customHeight="1" x14ac:dyDescent="0.2">
      <c r="A198" s="72" t="str">
        <f>IF(EAP_Complexidade!A199="","",EAP_Complexidade!A199)</f>
        <v/>
      </c>
      <c r="B198" s="73" t="str">
        <f>IF(EAP_Complexidade!B199="","",IF(EAP_Complexidade!B199="X",0,VLOOKUP(EAP_Complexidade!B199,'Cluster_T-ShirtSize'!$B$3:$C$7,2,FALSE)))</f>
        <v/>
      </c>
      <c r="C198" s="74" t="str">
        <f>IF(EAP_Complexidade!C199="","",IF(EAP_Complexidade!C199="X",0,VLOOKUP(EAP_Complexidade!C199,'Cluster_T-ShirtSize'!$B$8:$C$12,2,FALSE)))</f>
        <v/>
      </c>
      <c r="D198" s="74" t="str">
        <f>IF(EAP_Complexidade!D199="","",IF(EAP_Complexidade!D199="X",0,VLOOKUP(EAP_Complexidade!D199,'Cluster_T-ShirtSize'!$B$13:$C$17,2,FALSE)))</f>
        <v/>
      </c>
      <c r="E198" s="74" t="str">
        <f>IF(EAP_Complexidade!E199="","",IF(EAP_Complexidade!E199="X",0,VLOOKUP(EAP_Complexidade!E199,'Cluster_T-ShirtSize'!$B$18:$C$22,2,FALSE)))</f>
        <v/>
      </c>
      <c r="F198" s="75" t="str">
        <f>IF(EAP_Complexidade!F199="","",IF(EAP_Complexidade!F199="X",0,VLOOKUP(EAP_Complexidade!F199,'Cluster_T-ShirtSize'!$B$23:$C$27,2,FALSE)))</f>
        <v/>
      </c>
      <c r="G198" s="76" t="str">
        <f t="shared" si="0"/>
        <v/>
      </c>
    </row>
    <row r="199" spans="1:7" ht="15.75" customHeight="1" x14ac:dyDescent="0.2">
      <c r="A199" s="72" t="str">
        <f>IF(EAP_Complexidade!A200="","",EAP_Complexidade!A200)</f>
        <v/>
      </c>
      <c r="B199" s="73" t="str">
        <f>IF(EAP_Complexidade!B200="","",IF(EAP_Complexidade!B200="X",0,VLOOKUP(EAP_Complexidade!B200,'Cluster_T-ShirtSize'!$B$3:$C$7,2,FALSE)))</f>
        <v/>
      </c>
      <c r="C199" s="74" t="str">
        <f>IF(EAP_Complexidade!C200="","",IF(EAP_Complexidade!C200="X",0,VLOOKUP(EAP_Complexidade!C200,'Cluster_T-ShirtSize'!$B$8:$C$12,2,FALSE)))</f>
        <v/>
      </c>
      <c r="D199" s="74" t="str">
        <f>IF(EAP_Complexidade!D200="","",IF(EAP_Complexidade!D200="X",0,VLOOKUP(EAP_Complexidade!D200,'Cluster_T-ShirtSize'!$B$13:$C$17,2,FALSE)))</f>
        <v/>
      </c>
      <c r="E199" s="74" t="str">
        <f>IF(EAP_Complexidade!E200="","",IF(EAP_Complexidade!E200="X",0,VLOOKUP(EAP_Complexidade!E200,'Cluster_T-ShirtSize'!$B$18:$C$22,2,FALSE)))</f>
        <v/>
      </c>
      <c r="F199" s="75" t="str">
        <f>IF(EAP_Complexidade!F200="","",IF(EAP_Complexidade!F200="X",0,VLOOKUP(EAP_Complexidade!F200,'Cluster_T-ShirtSize'!$B$23:$C$27,2,FALSE)))</f>
        <v/>
      </c>
      <c r="G199" s="76" t="str">
        <f t="shared" si="0"/>
        <v/>
      </c>
    </row>
    <row r="200" spans="1:7" ht="15.75" customHeight="1" x14ac:dyDescent="0.2">
      <c r="A200" s="72" t="str">
        <f>IF(EAP_Complexidade!A201="","",EAP_Complexidade!A201)</f>
        <v/>
      </c>
      <c r="B200" s="73" t="str">
        <f>IF(EAP_Complexidade!B201="","",IF(EAP_Complexidade!B201="X",0,VLOOKUP(EAP_Complexidade!B201,'Cluster_T-ShirtSize'!$B$3:$C$7,2,FALSE)))</f>
        <v/>
      </c>
      <c r="C200" s="74" t="str">
        <f>IF(EAP_Complexidade!C201="","",IF(EAP_Complexidade!C201="X",0,VLOOKUP(EAP_Complexidade!C201,'Cluster_T-ShirtSize'!$B$8:$C$12,2,FALSE)))</f>
        <v/>
      </c>
      <c r="D200" s="74" t="str">
        <f>IF(EAP_Complexidade!D201="","",IF(EAP_Complexidade!D201="X",0,VLOOKUP(EAP_Complexidade!D201,'Cluster_T-ShirtSize'!$B$13:$C$17,2,FALSE)))</f>
        <v/>
      </c>
      <c r="E200" s="74" t="str">
        <f>IF(EAP_Complexidade!E201="","",IF(EAP_Complexidade!E201="X",0,VLOOKUP(EAP_Complexidade!E201,'Cluster_T-ShirtSize'!$B$18:$C$22,2,FALSE)))</f>
        <v/>
      </c>
      <c r="F200" s="75" t="str">
        <f>IF(EAP_Complexidade!F201="","",IF(EAP_Complexidade!F201="X",0,VLOOKUP(EAP_Complexidade!F201,'Cluster_T-ShirtSize'!$B$23:$C$27,2,FALSE)))</f>
        <v/>
      </c>
      <c r="G200" s="76" t="str">
        <f t="shared" si="0"/>
        <v/>
      </c>
    </row>
    <row r="201" spans="1:7" ht="15.75" customHeight="1" x14ac:dyDescent="0.2">
      <c r="A201" s="72" t="str">
        <f>IF(EAP_Complexidade!A202="","",EAP_Complexidade!A202)</f>
        <v/>
      </c>
      <c r="B201" s="73" t="str">
        <f>IF(EAP_Complexidade!B202="","",IF(EAP_Complexidade!B202="X",0,VLOOKUP(EAP_Complexidade!B202,'Cluster_T-ShirtSize'!$B$3:$C$7,2,FALSE)))</f>
        <v/>
      </c>
      <c r="C201" s="74" t="str">
        <f>IF(EAP_Complexidade!C202="","",IF(EAP_Complexidade!C202="X",0,VLOOKUP(EAP_Complexidade!C202,'Cluster_T-ShirtSize'!$B$8:$C$12,2,FALSE)))</f>
        <v/>
      </c>
      <c r="D201" s="74" t="str">
        <f>IF(EAP_Complexidade!D202="","",IF(EAP_Complexidade!D202="X",0,VLOOKUP(EAP_Complexidade!D202,'Cluster_T-ShirtSize'!$B$13:$C$17,2,FALSE)))</f>
        <v/>
      </c>
      <c r="E201" s="74" t="str">
        <f>IF(EAP_Complexidade!E202="","",IF(EAP_Complexidade!E202="X",0,VLOOKUP(EAP_Complexidade!E202,'Cluster_T-ShirtSize'!$B$18:$C$22,2,FALSE)))</f>
        <v/>
      </c>
      <c r="F201" s="75" t="str">
        <f>IF(EAP_Complexidade!F202="","",IF(EAP_Complexidade!F202="X",0,VLOOKUP(EAP_Complexidade!F202,'Cluster_T-ShirtSize'!$B$23:$C$27,2,FALSE)))</f>
        <v/>
      </c>
      <c r="G201" s="76" t="str">
        <f t="shared" si="0"/>
        <v/>
      </c>
    </row>
    <row r="202" spans="1:7" ht="15.75" customHeight="1" x14ac:dyDescent="0.2">
      <c r="A202" s="72" t="str">
        <f>IF(EAP_Complexidade!A203="","",EAP_Complexidade!A203)</f>
        <v/>
      </c>
      <c r="B202" s="73" t="str">
        <f>IF(EAP_Complexidade!B203="","",IF(EAP_Complexidade!B203="X",0,VLOOKUP(EAP_Complexidade!B203,'Cluster_T-ShirtSize'!$B$3:$C$7,2,FALSE)))</f>
        <v/>
      </c>
      <c r="C202" s="74" t="str">
        <f>IF(EAP_Complexidade!C203="","",IF(EAP_Complexidade!C203="X",0,VLOOKUP(EAP_Complexidade!C203,'Cluster_T-ShirtSize'!$B$8:$C$12,2,FALSE)))</f>
        <v/>
      </c>
      <c r="D202" s="74" t="str">
        <f>IF(EAP_Complexidade!D203="","",IF(EAP_Complexidade!D203="X",0,VLOOKUP(EAP_Complexidade!D203,'Cluster_T-ShirtSize'!$B$13:$C$17,2,FALSE)))</f>
        <v/>
      </c>
      <c r="E202" s="74" t="str">
        <f>IF(EAP_Complexidade!E203="","",IF(EAP_Complexidade!E203="X",0,VLOOKUP(EAP_Complexidade!E203,'Cluster_T-ShirtSize'!$B$18:$C$22,2,FALSE)))</f>
        <v/>
      </c>
      <c r="F202" s="75" t="str">
        <f>IF(EAP_Complexidade!F203="","",IF(EAP_Complexidade!F203="X",0,VLOOKUP(EAP_Complexidade!F203,'Cluster_T-ShirtSize'!$B$23:$C$27,2,FALSE)))</f>
        <v/>
      </c>
      <c r="G202" s="76" t="str">
        <f t="shared" si="0"/>
        <v/>
      </c>
    </row>
    <row r="203" spans="1:7" ht="15.75" customHeight="1" x14ac:dyDescent="0.2">
      <c r="A203" s="72" t="str">
        <f>IF(EAP_Complexidade!A204="","",EAP_Complexidade!A204)</f>
        <v/>
      </c>
      <c r="B203" s="73" t="str">
        <f>IF(EAP_Complexidade!B204="","",IF(EAP_Complexidade!B204="X",0,VLOOKUP(EAP_Complexidade!B204,'Cluster_T-ShirtSize'!$B$3:$C$7,2,FALSE)))</f>
        <v/>
      </c>
      <c r="C203" s="74" t="str">
        <f>IF(EAP_Complexidade!C204="","",IF(EAP_Complexidade!C204="X",0,VLOOKUP(EAP_Complexidade!C204,'Cluster_T-ShirtSize'!$B$8:$C$12,2,FALSE)))</f>
        <v/>
      </c>
      <c r="D203" s="74" t="str">
        <f>IF(EAP_Complexidade!D204="","",IF(EAP_Complexidade!D204="X",0,VLOOKUP(EAP_Complexidade!D204,'Cluster_T-ShirtSize'!$B$13:$C$17,2,FALSE)))</f>
        <v/>
      </c>
      <c r="E203" s="74" t="str">
        <f>IF(EAP_Complexidade!E204="","",IF(EAP_Complexidade!E204="X",0,VLOOKUP(EAP_Complexidade!E204,'Cluster_T-ShirtSize'!$B$18:$C$22,2,FALSE)))</f>
        <v/>
      </c>
      <c r="F203" s="75" t="str">
        <f>IF(EAP_Complexidade!F204="","",IF(EAP_Complexidade!F204="X",0,VLOOKUP(EAP_Complexidade!F204,'Cluster_T-ShirtSize'!$B$23:$C$27,2,FALSE)))</f>
        <v/>
      </c>
      <c r="G203" s="76" t="str">
        <f t="shared" si="0"/>
        <v/>
      </c>
    </row>
    <row r="204" spans="1:7" ht="15.75" customHeight="1" x14ac:dyDescent="0.2">
      <c r="A204" s="72" t="str">
        <f>IF(EAP_Complexidade!A205="","",EAP_Complexidade!A205)</f>
        <v/>
      </c>
      <c r="B204" s="73" t="str">
        <f>IF(EAP_Complexidade!B205="","",IF(EAP_Complexidade!B205="X",0,VLOOKUP(EAP_Complexidade!B205,'Cluster_T-ShirtSize'!$B$3:$C$7,2,FALSE)))</f>
        <v/>
      </c>
      <c r="C204" s="74" t="str">
        <f>IF(EAP_Complexidade!C205="","",IF(EAP_Complexidade!C205="X",0,VLOOKUP(EAP_Complexidade!C205,'Cluster_T-ShirtSize'!$B$8:$C$12,2,FALSE)))</f>
        <v/>
      </c>
      <c r="D204" s="74" t="str">
        <f>IF(EAP_Complexidade!D205="","",IF(EAP_Complexidade!D205="X",0,VLOOKUP(EAP_Complexidade!D205,'Cluster_T-ShirtSize'!$B$13:$C$17,2,FALSE)))</f>
        <v/>
      </c>
      <c r="E204" s="74" t="str">
        <f>IF(EAP_Complexidade!E205="","",IF(EAP_Complexidade!E205="X",0,VLOOKUP(EAP_Complexidade!E205,'Cluster_T-ShirtSize'!$B$18:$C$22,2,FALSE)))</f>
        <v/>
      </c>
      <c r="F204" s="75" t="str">
        <f>IF(EAP_Complexidade!F205="","",IF(EAP_Complexidade!F205="X",0,VLOOKUP(EAP_Complexidade!F205,'Cluster_T-ShirtSize'!$B$23:$C$27,2,FALSE)))</f>
        <v/>
      </c>
      <c r="G204" s="76" t="str">
        <f t="shared" si="0"/>
        <v/>
      </c>
    </row>
    <row r="205" spans="1:7" ht="15.75" customHeight="1" x14ac:dyDescent="0.2">
      <c r="A205" s="72" t="str">
        <f>IF(EAP_Complexidade!A206="","",EAP_Complexidade!A206)</f>
        <v/>
      </c>
      <c r="B205" s="73" t="str">
        <f>IF(EAP_Complexidade!B206="","",IF(EAP_Complexidade!B206="X",0,VLOOKUP(EAP_Complexidade!B206,'Cluster_T-ShirtSize'!$B$3:$C$7,2,FALSE)))</f>
        <v/>
      </c>
      <c r="C205" s="74" t="str">
        <f>IF(EAP_Complexidade!C206="","",IF(EAP_Complexidade!C206="X",0,VLOOKUP(EAP_Complexidade!C206,'Cluster_T-ShirtSize'!$B$8:$C$12,2,FALSE)))</f>
        <v/>
      </c>
      <c r="D205" s="74" t="str">
        <f>IF(EAP_Complexidade!D206="","",IF(EAP_Complexidade!D206="X",0,VLOOKUP(EAP_Complexidade!D206,'Cluster_T-ShirtSize'!$B$13:$C$17,2,FALSE)))</f>
        <v/>
      </c>
      <c r="E205" s="74" t="str">
        <f>IF(EAP_Complexidade!E206="","",IF(EAP_Complexidade!E206="X",0,VLOOKUP(EAP_Complexidade!E206,'Cluster_T-ShirtSize'!$B$18:$C$22,2,FALSE)))</f>
        <v/>
      </c>
      <c r="F205" s="75" t="str">
        <f>IF(EAP_Complexidade!F206="","",IF(EAP_Complexidade!F206="X",0,VLOOKUP(EAP_Complexidade!F206,'Cluster_T-ShirtSize'!$B$23:$C$27,2,FALSE)))</f>
        <v/>
      </c>
      <c r="G205" s="76" t="str">
        <f t="shared" si="0"/>
        <v/>
      </c>
    </row>
    <row r="206" spans="1:7" ht="15.75" customHeight="1" x14ac:dyDescent="0.2">
      <c r="A206" s="72" t="str">
        <f>IF(EAP_Complexidade!A207="","",EAP_Complexidade!A207)</f>
        <v/>
      </c>
      <c r="B206" s="73" t="str">
        <f>IF(EAP_Complexidade!B207="","",IF(EAP_Complexidade!B207="X",0,VLOOKUP(EAP_Complexidade!B207,'Cluster_T-ShirtSize'!$B$3:$C$7,2,FALSE)))</f>
        <v/>
      </c>
      <c r="C206" s="74" t="str">
        <f>IF(EAP_Complexidade!C207="","",IF(EAP_Complexidade!C207="X",0,VLOOKUP(EAP_Complexidade!C207,'Cluster_T-ShirtSize'!$B$8:$C$12,2,FALSE)))</f>
        <v/>
      </c>
      <c r="D206" s="74" t="str">
        <f>IF(EAP_Complexidade!D207="","",IF(EAP_Complexidade!D207="X",0,VLOOKUP(EAP_Complexidade!D207,'Cluster_T-ShirtSize'!$B$13:$C$17,2,FALSE)))</f>
        <v/>
      </c>
      <c r="E206" s="74" t="str">
        <f>IF(EAP_Complexidade!E207="","",IF(EAP_Complexidade!E207="X",0,VLOOKUP(EAP_Complexidade!E207,'Cluster_T-ShirtSize'!$B$18:$C$22,2,FALSE)))</f>
        <v/>
      </c>
      <c r="F206" s="75" t="str">
        <f>IF(EAP_Complexidade!F207="","",IF(EAP_Complexidade!F207="X",0,VLOOKUP(EAP_Complexidade!F207,'Cluster_T-ShirtSize'!$B$23:$C$27,2,FALSE)))</f>
        <v/>
      </c>
      <c r="G206" s="76" t="str">
        <f t="shared" si="0"/>
        <v/>
      </c>
    </row>
    <row r="207" spans="1:7" ht="15.75" customHeight="1" x14ac:dyDescent="0.2">
      <c r="A207" s="72" t="str">
        <f>IF(EAP_Complexidade!A208="","",EAP_Complexidade!A208)</f>
        <v/>
      </c>
      <c r="B207" s="73" t="str">
        <f>IF(EAP_Complexidade!B208="","",IF(EAP_Complexidade!B208="X",0,VLOOKUP(EAP_Complexidade!B208,'Cluster_T-ShirtSize'!$B$3:$C$7,2,FALSE)))</f>
        <v/>
      </c>
      <c r="C207" s="74" t="str">
        <f>IF(EAP_Complexidade!C208="","",IF(EAP_Complexidade!C208="X",0,VLOOKUP(EAP_Complexidade!C208,'Cluster_T-ShirtSize'!$B$8:$C$12,2,FALSE)))</f>
        <v/>
      </c>
      <c r="D207" s="74" t="str">
        <f>IF(EAP_Complexidade!D208="","",IF(EAP_Complexidade!D208="X",0,VLOOKUP(EAP_Complexidade!D208,'Cluster_T-ShirtSize'!$B$13:$C$17,2,FALSE)))</f>
        <v/>
      </c>
      <c r="E207" s="74" t="str">
        <f>IF(EAP_Complexidade!E208="","",IF(EAP_Complexidade!E208="X",0,VLOOKUP(EAP_Complexidade!E208,'Cluster_T-ShirtSize'!$B$18:$C$22,2,FALSE)))</f>
        <v/>
      </c>
      <c r="F207" s="75" t="str">
        <f>IF(EAP_Complexidade!F208="","",IF(EAP_Complexidade!F208="X",0,VLOOKUP(EAP_Complexidade!F208,'Cluster_T-ShirtSize'!$B$23:$C$27,2,FALSE)))</f>
        <v/>
      </c>
      <c r="G207" s="76" t="str">
        <f t="shared" si="0"/>
        <v/>
      </c>
    </row>
    <row r="208" spans="1:7" ht="15.75" customHeight="1" x14ac:dyDescent="0.2">
      <c r="A208" s="72" t="str">
        <f>IF(EAP_Complexidade!A209="","",EAP_Complexidade!A209)</f>
        <v/>
      </c>
      <c r="B208" s="73" t="str">
        <f>IF(EAP_Complexidade!B209="","",IF(EAP_Complexidade!B209="X",0,VLOOKUP(EAP_Complexidade!B209,'Cluster_T-ShirtSize'!$B$3:$C$7,2,FALSE)))</f>
        <v/>
      </c>
      <c r="C208" s="74" t="str">
        <f>IF(EAP_Complexidade!C209="","",IF(EAP_Complexidade!C209="X",0,VLOOKUP(EAP_Complexidade!C209,'Cluster_T-ShirtSize'!$B$8:$C$12,2,FALSE)))</f>
        <v/>
      </c>
      <c r="D208" s="74" t="str">
        <f>IF(EAP_Complexidade!D209="","",IF(EAP_Complexidade!D209="X",0,VLOOKUP(EAP_Complexidade!D209,'Cluster_T-ShirtSize'!$B$13:$C$17,2,FALSE)))</f>
        <v/>
      </c>
      <c r="E208" s="74" t="str">
        <f>IF(EAP_Complexidade!E209="","",IF(EAP_Complexidade!E209="X",0,VLOOKUP(EAP_Complexidade!E209,'Cluster_T-ShirtSize'!$B$18:$C$22,2,FALSE)))</f>
        <v/>
      </c>
      <c r="F208" s="75" t="str">
        <f>IF(EAP_Complexidade!F209="","",IF(EAP_Complexidade!F209="X",0,VLOOKUP(EAP_Complexidade!F209,'Cluster_T-ShirtSize'!$B$23:$C$27,2,FALSE)))</f>
        <v/>
      </c>
      <c r="G208" s="76" t="str">
        <f t="shared" si="0"/>
        <v/>
      </c>
    </row>
    <row r="209" spans="1:7" ht="15.75" customHeight="1" x14ac:dyDescent="0.2">
      <c r="A209" s="72" t="str">
        <f>IF(EAP_Complexidade!A210="","",EAP_Complexidade!A210)</f>
        <v/>
      </c>
      <c r="B209" s="73" t="str">
        <f>IF(EAP_Complexidade!B210="","",IF(EAP_Complexidade!B210="X",0,VLOOKUP(EAP_Complexidade!B210,'Cluster_T-ShirtSize'!$B$3:$C$7,2,FALSE)))</f>
        <v/>
      </c>
      <c r="C209" s="74" t="str">
        <f>IF(EAP_Complexidade!C210="","",IF(EAP_Complexidade!C210="X",0,VLOOKUP(EAP_Complexidade!C210,'Cluster_T-ShirtSize'!$B$8:$C$12,2,FALSE)))</f>
        <v/>
      </c>
      <c r="D209" s="74" t="str">
        <f>IF(EAP_Complexidade!D210="","",IF(EAP_Complexidade!D210="X",0,VLOOKUP(EAP_Complexidade!D210,'Cluster_T-ShirtSize'!$B$13:$C$17,2,FALSE)))</f>
        <v/>
      </c>
      <c r="E209" s="74" t="str">
        <f>IF(EAP_Complexidade!E210="","",IF(EAP_Complexidade!E210="X",0,VLOOKUP(EAP_Complexidade!E210,'Cluster_T-ShirtSize'!$B$18:$C$22,2,FALSE)))</f>
        <v/>
      </c>
      <c r="F209" s="75" t="str">
        <f>IF(EAP_Complexidade!F210="","",IF(EAP_Complexidade!F210="X",0,VLOOKUP(EAP_Complexidade!F210,'Cluster_T-ShirtSize'!$B$23:$C$27,2,FALSE)))</f>
        <v/>
      </c>
      <c r="G209" s="76" t="str">
        <f t="shared" si="0"/>
        <v/>
      </c>
    </row>
    <row r="210" spans="1:7" ht="15.75" customHeight="1" x14ac:dyDescent="0.2">
      <c r="A210" s="72" t="str">
        <f>IF(EAP_Complexidade!A211="","",EAP_Complexidade!A211)</f>
        <v/>
      </c>
      <c r="B210" s="73" t="str">
        <f>IF(EAP_Complexidade!B211="","",IF(EAP_Complexidade!B211="X",0,VLOOKUP(EAP_Complexidade!B211,'Cluster_T-ShirtSize'!$B$3:$C$7,2,FALSE)))</f>
        <v/>
      </c>
      <c r="C210" s="74" t="str">
        <f>IF(EAP_Complexidade!C211="","",IF(EAP_Complexidade!C211="X",0,VLOOKUP(EAP_Complexidade!C211,'Cluster_T-ShirtSize'!$B$8:$C$12,2,FALSE)))</f>
        <v/>
      </c>
      <c r="D210" s="74" t="str">
        <f>IF(EAP_Complexidade!D211="","",IF(EAP_Complexidade!D211="X",0,VLOOKUP(EAP_Complexidade!D211,'Cluster_T-ShirtSize'!$B$13:$C$17,2,FALSE)))</f>
        <v/>
      </c>
      <c r="E210" s="74" t="str">
        <f>IF(EAP_Complexidade!E211="","",IF(EAP_Complexidade!E211="X",0,VLOOKUP(EAP_Complexidade!E211,'Cluster_T-ShirtSize'!$B$18:$C$22,2,FALSE)))</f>
        <v/>
      </c>
      <c r="F210" s="75" t="str">
        <f>IF(EAP_Complexidade!F211="","",IF(EAP_Complexidade!F211="X",0,VLOOKUP(EAP_Complexidade!F211,'Cluster_T-ShirtSize'!$B$23:$C$27,2,FALSE)))</f>
        <v/>
      </c>
      <c r="G210" s="76" t="str">
        <f t="shared" si="0"/>
        <v/>
      </c>
    </row>
    <row r="211" spans="1:7" ht="15.75" customHeight="1" x14ac:dyDescent="0.2">
      <c r="A211" s="72" t="str">
        <f>IF(EAP_Complexidade!A212="","",EAP_Complexidade!A212)</f>
        <v/>
      </c>
      <c r="B211" s="73" t="str">
        <f>IF(EAP_Complexidade!B212="","",IF(EAP_Complexidade!B212="X",0,VLOOKUP(EAP_Complexidade!B212,'Cluster_T-ShirtSize'!$B$3:$C$7,2,FALSE)))</f>
        <v/>
      </c>
      <c r="C211" s="74" t="str">
        <f>IF(EAP_Complexidade!C212="","",IF(EAP_Complexidade!C212="X",0,VLOOKUP(EAP_Complexidade!C212,'Cluster_T-ShirtSize'!$B$8:$C$12,2,FALSE)))</f>
        <v/>
      </c>
      <c r="D211" s="74" t="str">
        <f>IF(EAP_Complexidade!D212="","",IF(EAP_Complexidade!D212="X",0,VLOOKUP(EAP_Complexidade!D212,'Cluster_T-ShirtSize'!$B$13:$C$17,2,FALSE)))</f>
        <v/>
      </c>
      <c r="E211" s="74" t="str">
        <f>IF(EAP_Complexidade!E212="","",IF(EAP_Complexidade!E212="X",0,VLOOKUP(EAP_Complexidade!E212,'Cluster_T-ShirtSize'!$B$18:$C$22,2,FALSE)))</f>
        <v/>
      </c>
      <c r="F211" s="75" t="str">
        <f>IF(EAP_Complexidade!F212="","",IF(EAP_Complexidade!F212="X",0,VLOOKUP(EAP_Complexidade!F212,'Cluster_T-ShirtSize'!$B$23:$C$27,2,FALSE)))</f>
        <v/>
      </c>
      <c r="G211" s="76" t="str">
        <f t="shared" si="0"/>
        <v/>
      </c>
    </row>
    <row r="212" spans="1:7" ht="15.75" customHeight="1" x14ac:dyDescent="0.2">
      <c r="A212" s="72" t="str">
        <f>IF(EAP_Complexidade!A213="","",EAP_Complexidade!A213)</f>
        <v/>
      </c>
      <c r="B212" s="73" t="str">
        <f>IF(EAP_Complexidade!B213="","",IF(EAP_Complexidade!B213="X",0,VLOOKUP(EAP_Complexidade!B213,'Cluster_T-ShirtSize'!$B$3:$C$7,2,FALSE)))</f>
        <v/>
      </c>
      <c r="C212" s="74" t="str">
        <f>IF(EAP_Complexidade!C213="","",IF(EAP_Complexidade!C213="X",0,VLOOKUP(EAP_Complexidade!C213,'Cluster_T-ShirtSize'!$B$8:$C$12,2,FALSE)))</f>
        <v/>
      </c>
      <c r="D212" s="74" t="str">
        <f>IF(EAP_Complexidade!D213="","",IF(EAP_Complexidade!D213="X",0,VLOOKUP(EAP_Complexidade!D213,'Cluster_T-ShirtSize'!$B$13:$C$17,2,FALSE)))</f>
        <v/>
      </c>
      <c r="E212" s="74" t="str">
        <f>IF(EAP_Complexidade!E213="","",IF(EAP_Complexidade!E213="X",0,VLOOKUP(EAP_Complexidade!E213,'Cluster_T-ShirtSize'!$B$18:$C$22,2,FALSE)))</f>
        <v/>
      </c>
      <c r="F212" s="75" t="str">
        <f>IF(EAP_Complexidade!F213="","",IF(EAP_Complexidade!F213="X",0,VLOOKUP(EAP_Complexidade!F213,'Cluster_T-ShirtSize'!$B$23:$C$27,2,FALSE)))</f>
        <v/>
      </c>
      <c r="G212" s="76" t="str">
        <f t="shared" si="0"/>
        <v/>
      </c>
    </row>
    <row r="213" spans="1:7" ht="15.75" customHeight="1" x14ac:dyDescent="0.2">
      <c r="A213" s="72" t="str">
        <f>IF(EAP_Complexidade!A214="","",EAP_Complexidade!A214)</f>
        <v/>
      </c>
      <c r="B213" s="73" t="str">
        <f>IF(EAP_Complexidade!B214="","",IF(EAP_Complexidade!B214="X",0,VLOOKUP(EAP_Complexidade!B214,'Cluster_T-ShirtSize'!$B$3:$C$7,2,FALSE)))</f>
        <v/>
      </c>
      <c r="C213" s="74" t="str">
        <f>IF(EAP_Complexidade!C214="","",IF(EAP_Complexidade!C214="X",0,VLOOKUP(EAP_Complexidade!C214,'Cluster_T-ShirtSize'!$B$8:$C$12,2,FALSE)))</f>
        <v/>
      </c>
      <c r="D213" s="74" t="str">
        <f>IF(EAP_Complexidade!D214="","",IF(EAP_Complexidade!D214="X",0,VLOOKUP(EAP_Complexidade!D214,'Cluster_T-ShirtSize'!$B$13:$C$17,2,FALSE)))</f>
        <v/>
      </c>
      <c r="E213" s="74" t="str">
        <f>IF(EAP_Complexidade!E214="","",IF(EAP_Complexidade!E214="X",0,VLOOKUP(EAP_Complexidade!E214,'Cluster_T-ShirtSize'!$B$18:$C$22,2,FALSE)))</f>
        <v/>
      </c>
      <c r="F213" s="75" t="str">
        <f>IF(EAP_Complexidade!F214="","",IF(EAP_Complexidade!F214="X",0,VLOOKUP(EAP_Complexidade!F214,'Cluster_T-ShirtSize'!$B$23:$C$27,2,FALSE)))</f>
        <v/>
      </c>
      <c r="G213" s="76" t="str">
        <f t="shared" si="0"/>
        <v/>
      </c>
    </row>
    <row r="214" spans="1:7" ht="15.75" customHeight="1" x14ac:dyDescent="0.2">
      <c r="A214" s="72" t="str">
        <f>IF(EAP_Complexidade!A215="","",EAP_Complexidade!A215)</f>
        <v/>
      </c>
      <c r="B214" s="73" t="str">
        <f>IF(EAP_Complexidade!B215="","",IF(EAP_Complexidade!B215="X",0,VLOOKUP(EAP_Complexidade!B215,'Cluster_T-ShirtSize'!$B$3:$C$7,2,FALSE)))</f>
        <v/>
      </c>
      <c r="C214" s="74" t="str">
        <f>IF(EAP_Complexidade!C215="","",IF(EAP_Complexidade!C215="X",0,VLOOKUP(EAP_Complexidade!C215,'Cluster_T-ShirtSize'!$B$8:$C$12,2,FALSE)))</f>
        <v/>
      </c>
      <c r="D214" s="74" t="str">
        <f>IF(EAP_Complexidade!D215="","",IF(EAP_Complexidade!D215="X",0,VLOOKUP(EAP_Complexidade!D215,'Cluster_T-ShirtSize'!$B$13:$C$17,2,FALSE)))</f>
        <v/>
      </c>
      <c r="E214" s="74" t="str">
        <f>IF(EAP_Complexidade!E215="","",IF(EAP_Complexidade!E215="X",0,VLOOKUP(EAP_Complexidade!E215,'Cluster_T-ShirtSize'!$B$18:$C$22,2,FALSE)))</f>
        <v/>
      </c>
      <c r="F214" s="75" t="str">
        <f>IF(EAP_Complexidade!F215="","",IF(EAP_Complexidade!F215="X",0,VLOOKUP(EAP_Complexidade!F215,'Cluster_T-ShirtSize'!$B$23:$C$27,2,FALSE)))</f>
        <v/>
      </c>
      <c r="G214" s="76" t="str">
        <f t="shared" si="0"/>
        <v/>
      </c>
    </row>
    <row r="215" spans="1:7" ht="15.75" customHeight="1" x14ac:dyDescent="0.2">
      <c r="A215" s="72" t="str">
        <f>IF(EAP_Complexidade!A216="","",EAP_Complexidade!A216)</f>
        <v/>
      </c>
      <c r="B215" s="73" t="str">
        <f>IF(EAP_Complexidade!B216="","",IF(EAP_Complexidade!B216="X",0,VLOOKUP(EAP_Complexidade!B216,'Cluster_T-ShirtSize'!$B$3:$C$7,2,FALSE)))</f>
        <v/>
      </c>
      <c r="C215" s="74" t="str">
        <f>IF(EAP_Complexidade!C216="","",IF(EAP_Complexidade!C216="X",0,VLOOKUP(EAP_Complexidade!C216,'Cluster_T-ShirtSize'!$B$8:$C$12,2,FALSE)))</f>
        <v/>
      </c>
      <c r="D215" s="74" t="str">
        <f>IF(EAP_Complexidade!D216="","",IF(EAP_Complexidade!D216="X",0,VLOOKUP(EAP_Complexidade!D216,'Cluster_T-ShirtSize'!$B$13:$C$17,2,FALSE)))</f>
        <v/>
      </c>
      <c r="E215" s="74" t="str">
        <f>IF(EAP_Complexidade!E216="","",IF(EAP_Complexidade!E216="X",0,VLOOKUP(EAP_Complexidade!E216,'Cluster_T-ShirtSize'!$B$18:$C$22,2,FALSE)))</f>
        <v/>
      </c>
      <c r="F215" s="75" t="str">
        <f>IF(EAP_Complexidade!F216="","",IF(EAP_Complexidade!F216="X",0,VLOOKUP(EAP_Complexidade!F216,'Cluster_T-ShirtSize'!$B$23:$C$27,2,FALSE)))</f>
        <v/>
      </c>
      <c r="G215" s="76" t="str">
        <f t="shared" si="0"/>
        <v/>
      </c>
    </row>
    <row r="216" spans="1:7" ht="15.75" customHeight="1" x14ac:dyDescent="0.2">
      <c r="A216" s="72" t="str">
        <f>IF(EAP_Complexidade!A217="","",EAP_Complexidade!A217)</f>
        <v/>
      </c>
      <c r="B216" s="73" t="str">
        <f>IF(EAP_Complexidade!B217="","",IF(EAP_Complexidade!B217="X",0,VLOOKUP(EAP_Complexidade!B217,'Cluster_T-ShirtSize'!$B$3:$C$7,2,FALSE)))</f>
        <v/>
      </c>
      <c r="C216" s="74" t="str">
        <f>IF(EAP_Complexidade!C217="","",IF(EAP_Complexidade!C217="X",0,VLOOKUP(EAP_Complexidade!C217,'Cluster_T-ShirtSize'!$B$8:$C$12,2,FALSE)))</f>
        <v/>
      </c>
      <c r="D216" s="74" t="str">
        <f>IF(EAP_Complexidade!D217="","",IF(EAP_Complexidade!D217="X",0,VLOOKUP(EAP_Complexidade!D217,'Cluster_T-ShirtSize'!$B$13:$C$17,2,FALSE)))</f>
        <v/>
      </c>
      <c r="E216" s="74" t="str">
        <f>IF(EAP_Complexidade!E217="","",IF(EAP_Complexidade!E217="X",0,VLOOKUP(EAP_Complexidade!E217,'Cluster_T-ShirtSize'!$B$18:$C$22,2,FALSE)))</f>
        <v/>
      </c>
      <c r="F216" s="75" t="str">
        <f>IF(EAP_Complexidade!F217="","",IF(EAP_Complexidade!F217="X",0,VLOOKUP(EAP_Complexidade!F217,'Cluster_T-ShirtSize'!$B$23:$C$27,2,FALSE)))</f>
        <v/>
      </c>
      <c r="G216" s="76" t="str">
        <f t="shared" si="0"/>
        <v/>
      </c>
    </row>
    <row r="217" spans="1:7" ht="15.75" customHeight="1" x14ac:dyDescent="0.2">
      <c r="A217" s="72" t="str">
        <f>IF(EAP_Complexidade!A218="","",EAP_Complexidade!A218)</f>
        <v/>
      </c>
      <c r="B217" s="73" t="str">
        <f>IF(EAP_Complexidade!B218="","",IF(EAP_Complexidade!B218="X",0,VLOOKUP(EAP_Complexidade!B218,'Cluster_T-ShirtSize'!$B$3:$C$7,2,FALSE)))</f>
        <v/>
      </c>
      <c r="C217" s="74" t="str">
        <f>IF(EAP_Complexidade!C218="","",IF(EAP_Complexidade!C218="X",0,VLOOKUP(EAP_Complexidade!C218,'Cluster_T-ShirtSize'!$B$8:$C$12,2,FALSE)))</f>
        <v/>
      </c>
      <c r="D217" s="74" t="str">
        <f>IF(EAP_Complexidade!D218="","",IF(EAP_Complexidade!D218="X",0,VLOOKUP(EAP_Complexidade!D218,'Cluster_T-ShirtSize'!$B$13:$C$17,2,FALSE)))</f>
        <v/>
      </c>
      <c r="E217" s="74" t="str">
        <f>IF(EAP_Complexidade!E218="","",IF(EAP_Complexidade!E218="X",0,VLOOKUP(EAP_Complexidade!E218,'Cluster_T-ShirtSize'!$B$18:$C$22,2,FALSE)))</f>
        <v/>
      </c>
      <c r="F217" s="75" t="str">
        <f>IF(EAP_Complexidade!F218="","",IF(EAP_Complexidade!F218="X",0,VLOOKUP(EAP_Complexidade!F218,'Cluster_T-ShirtSize'!$B$23:$C$27,2,FALSE)))</f>
        <v/>
      </c>
      <c r="G217" s="76" t="str">
        <f t="shared" si="0"/>
        <v/>
      </c>
    </row>
    <row r="218" spans="1:7" ht="15.75" customHeight="1" x14ac:dyDescent="0.2">
      <c r="A218" s="72" t="str">
        <f>IF(EAP_Complexidade!A219="","",EAP_Complexidade!A219)</f>
        <v/>
      </c>
      <c r="B218" s="73" t="str">
        <f>IF(EAP_Complexidade!B219="","",IF(EAP_Complexidade!B219="X",0,VLOOKUP(EAP_Complexidade!B219,'Cluster_T-ShirtSize'!$B$3:$C$7,2,FALSE)))</f>
        <v/>
      </c>
      <c r="C218" s="74" t="str">
        <f>IF(EAP_Complexidade!C219="","",IF(EAP_Complexidade!C219="X",0,VLOOKUP(EAP_Complexidade!C219,'Cluster_T-ShirtSize'!$B$8:$C$12,2,FALSE)))</f>
        <v/>
      </c>
      <c r="D218" s="74" t="str">
        <f>IF(EAP_Complexidade!D219="","",IF(EAP_Complexidade!D219="X",0,VLOOKUP(EAP_Complexidade!D219,'Cluster_T-ShirtSize'!$B$13:$C$17,2,FALSE)))</f>
        <v/>
      </c>
      <c r="E218" s="74" t="str">
        <f>IF(EAP_Complexidade!E219="","",IF(EAP_Complexidade!E219="X",0,VLOOKUP(EAP_Complexidade!E219,'Cluster_T-ShirtSize'!$B$18:$C$22,2,FALSE)))</f>
        <v/>
      </c>
      <c r="F218" s="75" t="str">
        <f>IF(EAP_Complexidade!F219="","",IF(EAP_Complexidade!F219="X",0,VLOOKUP(EAP_Complexidade!F219,'Cluster_T-ShirtSize'!$B$23:$C$27,2,FALSE)))</f>
        <v/>
      </c>
      <c r="G218" s="76" t="str">
        <f t="shared" si="0"/>
        <v/>
      </c>
    </row>
    <row r="219" spans="1:7" ht="15.75" customHeight="1" x14ac:dyDescent="0.2">
      <c r="A219" s="72" t="str">
        <f>IF(EAP_Complexidade!A220="","",EAP_Complexidade!A220)</f>
        <v/>
      </c>
      <c r="B219" s="73" t="str">
        <f>IF(EAP_Complexidade!B220="","",IF(EAP_Complexidade!B220="X",0,VLOOKUP(EAP_Complexidade!B220,'Cluster_T-ShirtSize'!$B$3:$C$7,2,FALSE)))</f>
        <v/>
      </c>
      <c r="C219" s="74" t="str">
        <f>IF(EAP_Complexidade!C220="","",IF(EAP_Complexidade!C220="X",0,VLOOKUP(EAP_Complexidade!C220,'Cluster_T-ShirtSize'!$B$8:$C$12,2,FALSE)))</f>
        <v/>
      </c>
      <c r="D219" s="74" t="str">
        <f>IF(EAP_Complexidade!D220="","",IF(EAP_Complexidade!D220="X",0,VLOOKUP(EAP_Complexidade!D220,'Cluster_T-ShirtSize'!$B$13:$C$17,2,FALSE)))</f>
        <v/>
      </c>
      <c r="E219" s="74" t="str">
        <f>IF(EAP_Complexidade!E220="","",IF(EAP_Complexidade!E220="X",0,VLOOKUP(EAP_Complexidade!E220,'Cluster_T-ShirtSize'!$B$18:$C$22,2,FALSE)))</f>
        <v/>
      </c>
      <c r="F219" s="75" t="str">
        <f>IF(EAP_Complexidade!F220="","",IF(EAP_Complexidade!F220="X",0,VLOOKUP(EAP_Complexidade!F220,'Cluster_T-ShirtSize'!$B$23:$C$27,2,FALSE)))</f>
        <v/>
      </c>
      <c r="G219" s="76" t="str">
        <f t="shared" si="0"/>
        <v/>
      </c>
    </row>
    <row r="220" spans="1:7" ht="15.75" customHeight="1" x14ac:dyDescent="0.2">
      <c r="A220" s="72" t="str">
        <f>IF(EAP_Complexidade!A221="","",EAP_Complexidade!A221)</f>
        <v/>
      </c>
      <c r="B220" s="73" t="str">
        <f>IF(EAP_Complexidade!B221="","",IF(EAP_Complexidade!B221="X",0,VLOOKUP(EAP_Complexidade!B221,'Cluster_T-ShirtSize'!$B$3:$C$7,2,FALSE)))</f>
        <v/>
      </c>
      <c r="C220" s="74" t="str">
        <f>IF(EAP_Complexidade!C221="","",IF(EAP_Complexidade!C221="X",0,VLOOKUP(EAP_Complexidade!C221,'Cluster_T-ShirtSize'!$B$8:$C$12,2,FALSE)))</f>
        <v/>
      </c>
      <c r="D220" s="74" t="str">
        <f>IF(EAP_Complexidade!D221="","",IF(EAP_Complexidade!D221="X",0,VLOOKUP(EAP_Complexidade!D221,'Cluster_T-ShirtSize'!$B$13:$C$17,2,FALSE)))</f>
        <v/>
      </c>
      <c r="E220" s="74" t="str">
        <f>IF(EAP_Complexidade!E221="","",IF(EAP_Complexidade!E221="X",0,VLOOKUP(EAP_Complexidade!E221,'Cluster_T-ShirtSize'!$B$18:$C$22,2,FALSE)))</f>
        <v/>
      </c>
      <c r="F220" s="75" t="str">
        <f>IF(EAP_Complexidade!F221="","",IF(EAP_Complexidade!F221="X",0,VLOOKUP(EAP_Complexidade!F221,'Cluster_T-ShirtSize'!$B$23:$C$27,2,FALSE)))</f>
        <v/>
      </c>
      <c r="G220" s="76" t="str">
        <f t="shared" si="0"/>
        <v/>
      </c>
    </row>
    <row r="221" spans="1:7" ht="15.75" customHeight="1" x14ac:dyDescent="0.2">
      <c r="A221" s="72" t="str">
        <f>IF(EAP_Complexidade!A222="","",EAP_Complexidade!A222)</f>
        <v/>
      </c>
      <c r="B221" s="73" t="str">
        <f>IF(EAP_Complexidade!B222="","",IF(EAP_Complexidade!B222="X",0,VLOOKUP(EAP_Complexidade!B222,'Cluster_T-ShirtSize'!$B$3:$C$7,2,FALSE)))</f>
        <v/>
      </c>
      <c r="C221" s="74" t="str">
        <f>IF(EAP_Complexidade!C222="","",IF(EAP_Complexidade!C222="X",0,VLOOKUP(EAP_Complexidade!C222,'Cluster_T-ShirtSize'!$B$8:$C$12,2,FALSE)))</f>
        <v/>
      </c>
      <c r="D221" s="74" t="str">
        <f>IF(EAP_Complexidade!D222="","",IF(EAP_Complexidade!D222="X",0,VLOOKUP(EAP_Complexidade!D222,'Cluster_T-ShirtSize'!$B$13:$C$17,2,FALSE)))</f>
        <v/>
      </c>
      <c r="E221" s="74" t="str">
        <f>IF(EAP_Complexidade!E222="","",IF(EAP_Complexidade!E222="X",0,VLOOKUP(EAP_Complexidade!E222,'Cluster_T-ShirtSize'!$B$18:$C$22,2,FALSE)))</f>
        <v/>
      </c>
      <c r="F221" s="75" t="str">
        <f>IF(EAP_Complexidade!F222="","",IF(EAP_Complexidade!F222="X",0,VLOOKUP(EAP_Complexidade!F222,'Cluster_T-ShirtSize'!$B$23:$C$27,2,FALSE)))</f>
        <v/>
      </c>
      <c r="G221" s="76" t="str">
        <f t="shared" si="0"/>
        <v/>
      </c>
    </row>
    <row r="222" spans="1:7" ht="15.75" customHeight="1" x14ac:dyDescent="0.2">
      <c r="A222" s="72" t="str">
        <f>IF(EAP_Complexidade!A223="","",EAP_Complexidade!A223)</f>
        <v/>
      </c>
      <c r="B222" s="73" t="str">
        <f>IF(EAP_Complexidade!B223="","",IF(EAP_Complexidade!B223="X",0,VLOOKUP(EAP_Complexidade!B223,'Cluster_T-ShirtSize'!$B$3:$C$7,2,FALSE)))</f>
        <v/>
      </c>
      <c r="C222" s="74" t="str">
        <f>IF(EAP_Complexidade!C223="","",IF(EAP_Complexidade!C223="X",0,VLOOKUP(EAP_Complexidade!C223,'Cluster_T-ShirtSize'!$B$8:$C$12,2,FALSE)))</f>
        <v/>
      </c>
      <c r="D222" s="74" t="str">
        <f>IF(EAP_Complexidade!D223="","",IF(EAP_Complexidade!D223="X",0,VLOOKUP(EAP_Complexidade!D223,'Cluster_T-ShirtSize'!$B$13:$C$17,2,FALSE)))</f>
        <v/>
      </c>
      <c r="E222" s="74" t="str">
        <f>IF(EAP_Complexidade!E223="","",IF(EAP_Complexidade!E223="X",0,VLOOKUP(EAP_Complexidade!E223,'Cluster_T-ShirtSize'!$B$18:$C$22,2,FALSE)))</f>
        <v/>
      </c>
      <c r="F222" s="75" t="str">
        <f>IF(EAP_Complexidade!F223="","",IF(EAP_Complexidade!F223="X",0,VLOOKUP(EAP_Complexidade!F223,'Cluster_T-ShirtSize'!$B$23:$C$27,2,FALSE)))</f>
        <v/>
      </c>
      <c r="G222" s="76" t="str">
        <f t="shared" si="0"/>
        <v/>
      </c>
    </row>
    <row r="223" spans="1:7" ht="15.75" customHeight="1" x14ac:dyDescent="0.2">
      <c r="A223" s="72" t="str">
        <f>IF(EAP_Complexidade!A224="","",EAP_Complexidade!A224)</f>
        <v/>
      </c>
      <c r="B223" s="73" t="str">
        <f>IF(EAP_Complexidade!B224="","",IF(EAP_Complexidade!B224="X",0,VLOOKUP(EAP_Complexidade!B224,'Cluster_T-ShirtSize'!$B$3:$C$7,2,FALSE)))</f>
        <v/>
      </c>
      <c r="C223" s="74" t="str">
        <f>IF(EAP_Complexidade!C224="","",IF(EAP_Complexidade!C224="X",0,VLOOKUP(EAP_Complexidade!C224,'Cluster_T-ShirtSize'!$B$8:$C$12,2,FALSE)))</f>
        <v/>
      </c>
      <c r="D223" s="74" t="str">
        <f>IF(EAP_Complexidade!D224="","",IF(EAP_Complexidade!D224="X",0,VLOOKUP(EAP_Complexidade!D224,'Cluster_T-ShirtSize'!$B$13:$C$17,2,FALSE)))</f>
        <v/>
      </c>
      <c r="E223" s="74" t="str">
        <f>IF(EAP_Complexidade!E224="","",IF(EAP_Complexidade!E224="X",0,VLOOKUP(EAP_Complexidade!E224,'Cluster_T-ShirtSize'!$B$18:$C$22,2,FALSE)))</f>
        <v/>
      </c>
      <c r="F223" s="75" t="str">
        <f>IF(EAP_Complexidade!F224="","",IF(EAP_Complexidade!F224="X",0,VLOOKUP(EAP_Complexidade!F224,'Cluster_T-ShirtSize'!$B$23:$C$27,2,FALSE)))</f>
        <v/>
      </c>
      <c r="G223" s="76" t="str">
        <f t="shared" si="0"/>
        <v/>
      </c>
    </row>
    <row r="224" spans="1:7" ht="15.75" customHeight="1" x14ac:dyDescent="0.2">
      <c r="A224" s="72" t="str">
        <f>IF(EAP_Complexidade!A225="","",EAP_Complexidade!A225)</f>
        <v/>
      </c>
      <c r="B224" s="73" t="str">
        <f>IF(EAP_Complexidade!B225="","",IF(EAP_Complexidade!B225="X",0,VLOOKUP(EAP_Complexidade!B225,'Cluster_T-ShirtSize'!$B$3:$C$7,2,FALSE)))</f>
        <v/>
      </c>
      <c r="C224" s="74" t="str">
        <f>IF(EAP_Complexidade!C225="","",IF(EAP_Complexidade!C225="X",0,VLOOKUP(EAP_Complexidade!C225,'Cluster_T-ShirtSize'!$B$8:$C$12,2,FALSE)))</f>
        <v/>
      </c>
      <c r="D224" s="74" t="str">
        <f>IF(EAP_Complexidade!D225="","",IF(EAP_Complexidade!D225="X",0,VLOOKUP(EAP_Complexidade!D225,'Cluster_T-ShirtSize'!$B$13:$C$17,2,FALSE)))</f>
        <v/>
      </c>
      <c r="E224" s="74" t="str">
        <f>IF(EAP_Complexidade!E225="","",IF(EAP_Complexidade!E225="X",0,VLOOKUP(EAP_Complexidade!E225,'Cluster_T-ShirtSize'!$B$18:$C$22,2,FALSE)))</f>
        <v/>
      </c>
      <c r="F224" s="75" t="str">
        <f>IF(EAP_Complexidade!F225="","",IF(EAP_Complexidade!F225="X",0,VLOOKUP(EAP_Complexidade!F225,'Cluster_T-ShirtSize'!$B$23:$C$27,2,FALSE)))</f>
        <v/>
      </c>
      <c r="G224" s="76" t="str">
        <f t="shared" si="0"/>
        <v/>
      </c>
    </row>
    <row r="225" spans="1:7" ht="15.75" customHeight="1" x14ac:dyDescent="0.2">
      <c r="A225" s="72" t="str">
        <f>IF(EAP_Complexidade!A226="","",EAP_Complexidade!A226)</f>
        <v/>
      </c>
      <c r="B225" s="73" t="str">
        <f>IF(EAP_Complexidade!B226="","",IF(EAP_Complexidade!B226="X",0,VLOOKUP(EAP_Complexidade!B226,'Cluster_T-ShirtSize'!$B$3:$C$7,2,FALSE)))</f>
        <v/>
      </c>
      <c r="C225" s="74" t="str">
        <f>IF(EAP_Complexidade!C226="","",IF(EAP_Complexidade!C226="X",0,VLOOKUP(EAP_Complexidade!C226,'Cluster_T-ShirtSize'!$B$8:$C$12,2,FALSE)))</f>
        <v/>
      </c>
      <c r="D225" s="74" t="str">
        <f>IF(EAP_Complexidade!D226="","",IF(EAP_Complexidade!D226="X",0,VLOOKUP(EAP_Complexidade!D226,'Cluster_T-ShirtSize'!$B$13:$C$17,2,FALSE)))</f>
        <v/>
      </c>
      <c r="E225" s="74" t="str">
        <f>IF(EAP_Complexidade!E226="","",IF(EAP_Complexidade!E226="X",0,VLOOKUP(EAP_Complexidade!E226,'Cluster_T-ShirtSize'!$B$18:$C$22,2,FALSE)))</f>
        <v/>
      </c>
      <c r="F225" s="75" t="str">
        <f>IF(EAP_Complexidade!F226="","",IF(EAP_Complexidade!F226="X",0,VLOOKUP(EAP_Complexidade!F226,'Cluster_T-ShirtSize'!$B$23:$C$27,2,FALSE)))</f>
        <v/>
      </c>
      <c r="G225" s="76" t="str">
        <f t="shared" si="0"/>
        <v/>
      </c>
    </row>
    <row r="226" spans="1:7" ht="15.75" customHeight="1" x14ac:dyDescent="0.2">
      <c r="A226" s="72" t="str">
        <f>IF(EAP_Complexidade!A227="","",EAP_Complexidade!A227)</f>
        <v/>
      </c>
      <c r="B226" s="73" t="str">
        <f>IF(EAP_Complexidade!B227="","",IF(EAP_Complexidade!B227="X",0,VLOOKUP(EAP_Complexidade!B227,'Cluster_T-ShirtSize'!$B$3:$C$7,2,FALSE)))</f>
        <v/>
      </c>
      <c r="C226" s="74" t="str">
        <f>IF(EAP_Complexidade!C227="","",IF(EAP_Complexidade!C227="X",0,VLOOKUP(EAP_Complexidade!C227,'Cluster_T-ShirtSize'!$B$8:$C$12,2,FALSE)))</f>
        <v/>
      </c>
      <c r="D226" s="74" t="str">
        <f>IF(EAP_Complexidade!D227="","",IF(EAP_Complexidade!D227="X",0,VLOOKUP(EAP_Complexidade!D227,'Cluster_T-ShirtSize'!$B$13:$C$17,2,FALSE)))</f>
        <v/>
      </c>
      <c r="E226" s="74" t="str">
        <f>IF(EAP_Complexidade!E227="","",IF(EAP_Complexidade!E227="X",0,VLOOKUP(EAP_Complexidade!E227,'Cluster_T-ShirtSize'!$B$18:$C$22,2,FALSE)))</f>
        <v/>
      </c>
      <c r="F226" s="75" t="str">
        <f>IF(EAP_Complexidade!F227="","",IF(EAP_Complexidade!F227="X",0,VLOOKUP(EAP_Complexidade!F227,'Cluster_T-ShirtSize'!$B$23:$C$27,2,FALSE)))</f>
        <v/>
      </c>
      <c r="G226" s="76" t="str">
        <f t="shared" si="0"/>
        <v/>
      </c>
    </row>
    <row r="227" spans="1:7" ht="15.75" customHeight="1" x14ac:dyDescent="0.2">
      <c r="A227" s="72" t="str">
        <f>IF(EAP_Complexidade!A228="","",EAP_Complexidade!A228)</f>
        <v/>
      </c>
      <c r="B227" s="73" t="str">
        <f>IF(EAP_Complexidade!B228="","",IF(EAP_Complexidade!B228="X",0,VLOOKUP(EAP_Complexidade!B228,'Cluster_T-ShirtSize'!$B$3:$C$7,2,FALSE)))</f>
        <v/>
      </c>
      <c r="C227" s="74" t="str">
        <f>IF(EAP_Complexidade!C228="","",IF(EAP_Complexidade!C228="X",0,VLOOKUP(EAP_Complexidade!C228,'Cluster_T-ShirtSize'!$B$8:$C$12,2,FALSE)))</f>
        <v/>
      </c>
      <c r="D227" s="74" t="str">
        <f>IF(EAP_Complexidade!D228="","",IF(EAP_Complexidade!D228="X",0,VLOOKUP(EAP_Complexidade!D228,'Cluster_T-ShirtSize'!$B$13:$C$17,2,FALSE)))</f>
        <v/>
      </c>
      <c r="E227" s="74" t="str">
        <f>IF(EAP_Complexidade!E228="","",IF(EAP_Complexidade!E228="X",0,VLOOKUP(EAP_Complexidade!E228,'Cluster_T-ShirtSize'!$B$18:$C$22,2,FALSE)))</f>
        <v/>
      </c>
      <c r="F227" s="75" t="str">
        <f>IF(EAP_Complexidade!F228="","",IF(EAP_Complexidade!F228="X",0,VLOOKUP(EAP_Complexidade!F228,'Cluster_T-ShirtSize'!$B$23:$C$27,2,FALSE)))</f>
        <v/>
      </c>
      <c r="G227" s="76" t="str">
        <f t="shared" si="0"/>
        <v/>
      </c>
    </row>
    <row r="228" spans="1:7" ht="15.75" customHeight="1" x14ac:dyDescent="0.2">
      <c r="A228" s="72" t="str">
        <f>IF(EAP_Complexidade!A229="","",EAP_Complexidade!A229)</f>
        <v/>
      </c>
      <c r="B228" s="73" t="str">
        <f>IF(EAP_Complexidade!B229="","",IF(EAP_Complexidade!B229="X",0,VLOOKUP(EAP_Complexidade!B229,'Cluster_T-ShirtSize'!$B$3:$C$7,2,FALSE)))</f>
        <v/>
      </c>
      <c r="C228" s="74" t="str">
        <f>IF(EAP_Complexidade!C229="","",IF(EAP_Complexidade!C229="X",0,VLOOKUP(EAP_Complexidade!C229,'Cluster_T-ShirtSize'!$B$8:$C$12,2,FALSE)))</f>
        <v/>
      </c>
      <c r="D228" s="74" t="str">
        <f>IF(EAP_Complexidade!D229="","",IF(EAP_Complexidade!D229="X",0,VLOOKUP(EAP_Complexidade!D229,'Cluster_T-ShirtSize'!$B$13:$C$17,2,FALSE)))</f>
        <v/>
      </c>
      <c r="E228" s="74" t="str">
        <f>IF(EAP_Complexidade!E229="","",IF(EAP_Complexidade!E229="X",0,VLOOKUP(EAP_Complexidade!E229,'Cluster_T-ShirtSize'!$B$18:$C$22,2,FALSE)))</f>
        <v/>
      </c>
      <c r="F228" s="75" t="str">
        <f>IF(EAP_Complexidade!F229="","",IF(EAP_Complexidade!F229="X",0,VLOOKUP(EAP_Complexidade!F229,'Cluster_T-ShirtSize'!$B$23:$C$27,2,FALSE)))</f>
        <v/>
      </c>
      <c r="G228" s="76" t="str">
        <f t="shared" si="0"/>
        <v/>
      </c>
    </row>
    <row r="229" spans="1:7" ht="15.75" customHeight="1" x14ac:dyDescent="0.2">
      <c r="A229" s="72" t="str">
        <f>IF(EAP_Complexidade!A230="","",EAP_Complexidade!A230)</f>
        <v/>
      </c>
      <c r="B229" s="73" t="str">
        <f>IF(EAP_Complexidade!B230="","",IF(EAP_Complexidade!B230="X",0,VLOOKUP(EAP_Complexidade!B230,'Cluster_T-ShirtSize'!$B$3:$C$7,2,FALSE)))</f>
        <v/>
      </c>
      <c r="C229" s="74" t="str">
        <f>IF(EAP_Complexidade!C230="","",IF(EAP_Complexidade!C230="X",0,VLOOKUP(EAP_Complexidade!C230,'Cluster_T-ShirtSize'!$B$8:$C$12,2,FALSE)))</f>
        <v/>
      </c>
      <c r="D229" s="74" t="str">
        <f>IF(EAP_Complexidade!D230="","",IF(EAP_Complexidade!D230="X",0,VLOOKUP(EAP_Complexidade!D230,'Cluster_T-ShirtSize'!$B$13:$C$17,2,FALSE)))</f>
        <v/>
      </c>
      <c r="E229" s="74" t="str">
        <f>IF(EAP_Complexidade!E230="","",IF(EAP_Complexidade!E230="X",0,VLOOKUP(EAP_Complexidade!E230,'Cluster_T-ShirtSize'!$B$18:$C$22,2,FALSE)))</f>
        <v/>
      </c>
      <c r="F229" s="75" t="str">
        <f>IF(EAP_Complexidade!F230="","",IF(EAP_Complexidade!F230="X",0,VLOOKUP(EAP_Complexidade!F230,'Cluster_T-ShirtSize'!$B$23:$C$27,2,FALSE)))</f>
        <v/>
      </c>
      <c r="G229" s="76" t="str">
        <f t="shared" si="0"/>
        <v/>
      </c>
    </row>
    <row r="230" spans="1:7" ht="15.75" customHeight="1" x14ac:dyDescent="0.2">
      <c r="A230" s="72" t="str">
        <f>IF(EAP_Complexidade!A231="","",EAP_Complexidade!A231)</f>
        <v/>
      </c>
      <c r="B230" s="73" t="str">
        <f>IF(EAP_Complexidade!B231="","",IF(EAP_Complexidade!B231="X",0,VLOOKUP(EAP_Complexidade!B231,'Cluster_T-ShirtSize'!$B$3:$C$7,2,FALSE)))</f>
        <v/>
      </c>
      <c r="C230" s="74" t="str">
        <f>IF(EAP_Complexidade!C231="","",IF(EAP_Complexidade!C231="X",0,VLOOKUP(EAP_Complexidade!C231,'Cluster_T-ShirtSize'!$B$8:$C$12,2,FALSE)))</f>
        <v/>
      </c>
      <c r="D230" s="74" t="str">
        <f>IF(EAP_Complexidade!D231="","",IF(EAP_Complexidade!D231="X",0,VLOOKUP(EAP_Complexidade!D231,'Cluster_T-ShirtSize'!$B$13:$C$17,2,FALSE)))</f>
        <v/>
      </c>
      <c r="E230" s="74" t="str">
        <f>IF(EAP_Complexidade!E231="","",IF(EAP_Complexidade!E231="X",0,VLOOKUP(EAP_Complexidade!E231,'Cluster_T-ShirtSize'!$B$18:$C$22,2,FALSE)))</f>
        <v/>
      </c>
      <c r="F230" s="75" t="str">
        <f>IF(EAP_Complexidade!F231="","",IF(EAP_Complexidade!F231="X",0,VLOOKUP(EAP_Complexidade!F231,'Cluster_T-ShirtSize'!$B$23:$C$27,2,FALSE)))</f>
        <v/>
      </c>
      <c r="G230" s="76" t="str">
        <f t="shared" si="0"/>
        <v/>
      </c>
    </row>
    <row r="231" spans="1:7" ht="15.75" customHeight="1" x14ac:dyDescent="0.2">
      <c r="A231" s="72" t="str">
        <f>IF(EAP_Complexidade!A232="","",EAP_Complexidade!A232)</f>
        <v/>
      </c>
      <c r="B231" s="73" t="str">
        <f>IF(EAP_Complexidade!B232="","",IF(EAP_Complexidade!B232="X",0,VLOOKUP(EAP_Complexidade!B232,'Cluster_T-ShirtSize'!$B$3:$C$7,2,FALSE)))</f>
        <v/>
      </c>
      <c r="C231" s="74" t="str">
        <f>IF(EAP_Complexidade!C232="","",IF(EAP_Complexidade!C232="X",0,VLOOKUP(EAP_Complexidade!C232,'Cluster_T-ShirtSize'!$B$8:$C$12,2,FALSE)))</f>
        <v/>
      </c>
      <c r="D231" s="74" t="str">
        <f>IF(EAP_Complexidade!D232="","",IF(EAP_Complexidade!D232="X",0,VLOOKUP(EAP_Complexidade!D232,'Cluster_T-ShirtSize'!$B$13:$C$17,2,FALSE)))</f>
        <v/>
      </c>
      <c r="E231" s="74" t="str">
        <f>IF(EAP_Complexidade!E232="","",IF(EAP_Complexidade!E232="X",0,VLOOKUP(EAP_Complexidade!E232,'Cluster_T-ShirtSize'!$B$18:$C$22,2,FALSE)))</f>
        <v/>
      </c>
      <c r="F231" s="75" t="str">
        <f>IF(EAP_Complexidade!F232="","",IF(EAP_Complexidade!F232="X",0,VLOOKUP(EAP_Complexidade!F232,'Cluster_T-ShirtSize'!$B$23:$C$27,2,FALSE)))</f>
        <v/>
      </c>
      <c r="G231" s="76" t="str">
        <f t="shared" si="0"/>
        <v/>
      </c>
    </row>
    <row r="232" spans="1:7" ht="15.75" customHeight="1" x14ac:dyDescent="0.2">
      <c r="A232" s="72" t="str">
        <f>IF(EAP_Complexidade!A233="","",EAP_Complexidade!A233)</f>
        <v/>
      </c>
      <c r="B232" s="73" t="str">
        <f>IF(EAP_Complexidade!B233="","",IF(EAP_Complexidade!B233="X",0,VLOOKUP(EAP_Complexidade!B233,'Cluster_T-ShirtSize'!$B$3:$C$7,2,FALSE)))</f>
        <v/>
      </c>
      <c r="C232" s="74" t="str">
        <f>IF(EAP_Complexidade!C233="","",IF(EAP_Complexidade!C233="X",0,VLOOKUP(EAP_Complexidade!C233,'Cluster_T-ShirtSize'!$B$8:$C$12,2,FALSE)))</f>
        <v/>
      </c>
      <c r="D232" s="74" t="str">
        <f>IF(EAP_Complexidade!D233="","",IF(EAP_Complexidade!D233="X",0,VLOOKUP(EAP_Complexidade!D233,'Cluster_T-ShirtSize'!$B$13:$C$17,2,FALSE)))</f>
        <v/>
      </c>
      <c r="E232" s="74" t="str">
        <f>IF(EAP_Complexidade!E233="","",IF(EAP_Complexidade!E233="X",0,VLOOKUP(EAP_Complexidade!E233,'Cluster_T-ShirtSize'!$B$18:$C$22,2,FALSE)))</f>
        <v/>
      </c>
      <c r="F232" s="75" t="str">
        <f>IF(EAP_Complexidade!F233="","",IF(EAP_Complexidade!F233="X",0,VLOOKUP(EAP_Complexidade!F233,'Cluster_T-ShirtSize'!$B$23:$C$27,2,FALSE)))</f>
        <v/>
      </c>
      <c r="G232" s="76" t="str">
        <f t="shared" si="0"/>
        <v/>
      </c>
    </row>
    <row r="233" spans="1:7" ht="15.75" customHeight="1" x14ac:dyDescent="0.2">
      <c r="A233" s="72" t="str">
        <f>IF(EAP_Complexidade!A234="","",EAP_Complexidade!A234)</f>
        <v/>
      </c>
      <c r="B233" s="73" t="str">
        <f>IF(EAP_Complexidade!B234="","",IF(EAP_Complexidade!B234="X",0,VLOOKUP(EAP_Complexidade!B234,'Cluster_T-ShirtSize'!$B$3:$C$7,2,FALSE)))</f>
        <v/>
      </c>
      <c r="C233" s="74" t="str">
        <f>IF(EAP_Complexidade!C234="","",IF(EAP_Complexidade!C234="X",0,VLOOKUP(EAP_Complexidade!C234,'Cluster_T-ShirtSize'!$B$8:$C$12,2,FALSE)))</f>
        <v/>
      </c>
      <c r="D233" s="74" t="str">
        <f>IF(EAP_Complexidade!D234="","",IF(EAP_Complexidade!D234="X",0,VLOOKUP(EAP_Complexidade!D234,'Cluster_T-ShirtSize'!$B$13:$C$17,2,FALSE)))</f>
        <v/>
      </c>
      <c r="E233" s="74" t="str">
        <f>IF(EAP_Complexidade!E234="","",IF(EAP_Complexidade!E234="X",0,VLOOKUP(EAP_Complexidade!E234,'Cluster_T-ShirtSize'!$B$18:$C$22,2,FALSE)))</f>
        <v/>
      </c>
      <c r="F233" s="75" t="str">
        <f>IF(EAP_Complexidade!F234="","",IF(EAP_Complexidade!F234="X",0,VLOOKUP(EAP_Complexidade!F234,'Cluster_T-ShirtSize'!$B$23:$C$27,2,FALSE)))</f>
        <v/>
      </c>
      <c r="G233" s="76" t="str">
        <f t="shared" si="0"/>
        <v/>
      </c>
    </row>
    <row r="234" spans="1:7" ht="15.75" customHeight="1" x14ac:dyDescent="0.2">
      <c r="A234" s="72" t="str">
        <f>IF(EAP_Complexidade!A235="","",EAP_Complexidade!A235)</f>
        <v/>
      </c>
      <c r="B234" s="73" t="str">
        <f>IF(EAP_Complexidade!B235="","",IF(EAP_Complexidade!B235="X",0,VLOOKUP(EAP_Complexidade!B235,'Cluster_T-ShirtSize'!$B$3:$C$7,2,FALSE)))</f>
        <v/>
      </c>
      <c r="C234" s="74" t="str">
        <f>IF(EAP_Complexidade!C235="","",IF(EAP_Complexidade!C235="X",0,VLOOKUP(EAP_Complexidade!C235,'Cluster_T-ShirtSize'!$B$8:$C$12,2,FALSE)))</f>
        <v/>
      </c>
      <c r="D234" s="74" t="str">
        <f>IF(EAP_Complexidade!D235="","",IF(EAP_Complexidade!D235="X",0,VLOOKUP(EAP_Complexidade!D235,'Cluster_T-ShirtSize'!$B$13:$C$17,2,FALSE)))</f>
        <v/>
      </c>
      <c r="E234" s="74" t="str">
        <f>IF(EAP_Complexidade!E235="","",IF(EAP_Complexidade!E235="X",0,VLOOKUP(EAP_Complexidade!E235,'Cluster_T-ShirtSize'!$B$18:$C$22,2,FALSE)))</f>
        <v/>
      </c>
      <c r="F234" s="75" t="str">
        <f>IF(EAP_Complexidade!F235="","",IF(EAP_Complexidade!F235="X",0,VLOOKUP(EAP_Complexidade!F235,'Cluster_T-ShirtSize'!$B$23:$C$27,2,FALSE)))</f>
        <v/>
      </c>
      <c r="G234" s="76" t="str">
        <f t="shared" si="0"/>
        <v/>
      </c>
    </row>
    <row r="235" spans="1:7" ht="15.75" customHeight="1" x14ac:dyDescent="0.2">
      <c r="A235" s="72" t="str">
        <f>IF(EAP_Complexidade!A236="","",EAP_Complexidade!A236)</f>
        <v/>
      </c>
      <c r="B235" s="73" t="str">
        <f>IF(EAP_Complexidade!B236="","",IF(EAP_Complexidade!B236="X",0,VLOOKUP(EAP_Complexidade!B236,'Cluster_T-ShirtSize'!$B$3:$C$7,2,FALSE)))</f>
        <v/>
      </c>
      <c r="C235" s="74" t="str">
        <f>IF(EAP_Complexidade!C236="","",IF(EAP_Complexidade!C236="X",0,VLOOKUP(EAP_Complexidade!C236,'Cluster_T-ShirtSize'!$B$8:$C$12,2,FALSE)))</f>
        <v/>
      </c>
      <c r="D235" s="74" t="str">
        <f>IF(EAP_Complexidade!D236="","",IF(EAP_Complexidade!D236="X",0,VLOOKUP(EAP_Complexidade!D236,'Cluster_T-ShirtSize'!$B$13:$C$17,2,FALSE)))</f>
        <v/>
      </c>
      <c r="E235" s="74" t="str">
        <f>IF(EAP_Complexidade!E236="","",IF(EAP_Complexidade!E236="X",0,VLOOKUP(EAP_Complexidade!E236,'Cluster_T-ShirtSize'!$B$18:$C$22,2,FALSE)))</f>
        <v/>
      </c>
      <c r="F235" s="75" t="str">
        <f>IF(EAP_Complexidade!F236="","",IF(EAP_Complexidade!F236="X",0,VLOOKUP(EAP_Complexidade!F236,'Cluster_T-ShirtSize'!$B$23:$C$27,2,FALSE)))</f>
        <v/>
      </c>
      <c r="G235" s="76" t="str">
        <f t="shared" si="0"/>
        <v/>
      </c>
    </row>
    <row r="236" spans="1:7" ht="15.75" customHeight="1" x14ac:dyDescent="0.2">
      <c r="A236" s="72" t="str">
        <f>IF(EAP_Complexidade!A237="","",EAP_Complexidade!A237)</f>
        <v/>
      </c>
      <c r="B236" s="73" t="str">
        <f>IF(EAP_Complexidade!B237="","",IF(EAP_Complexidade!B237="X",0,VLOOKUP(EAP_Complexidade!B237,'Cluster_T-ShirtSize'!$B$3:$C$7,2,FALSE)))</f>
        <v/>
      </c>
      <c r="C236" s="74" t="str">
        <f>IF(EAP_Complexidade!C237="","",IF(EAP_Complexidade!C237="X",0,VLOOKUP(EAP_Complexidade!C237,'Cluster_T-ShirtSize'!$B$8:$C$12,2,FALSE)))</f>
        <v/>
      </c>
      <c r="D236" s="74" t="str">
        <f>IF(EAP_Complexidade!D237="","",IF(EAP_Complexidade!D237="X",0,VLOOKUP(EAP_Complexidade!D237,'Cluster_T-ShirtSize'!$B$13:$C$17,2,FALSE)))</f>
        <v/>
      </c>
      <c r="E236" s="74" t="str">
        <f>IF(EAP_Complexidade!E237="","",IF(EAP_Complexidade!E237="X",0,VLOOKUP(EAP_Complexidade!E237,'Cluster_T-ShirtSize'!$B$18:$C$22,2,FALSE)))</f>
        <v/>
      </c>
      <c r="F236" s="75" t="str">
        <f>IF(EAP_Complexidade!F237="","",IF(EAP_Complexidade!F237="X",0,VLOOKUP(EAP_Complexidade!F237,'Cluster_T-ShirtSize'!$B$23:$C$27,2,FALSE)))</f>
        <v/>
      </c>
      <c r="G236" s="76" t="str">
        <f t="shared" si="0"/>
        <v/>
      </c>
    </row>
    <row r="237" spans="1:7" ht="15.75" customHeight="1" x14ac:dyDescent="0.2">
      <c r="A237" s="72" t="str">
        <f>IF(EAP_Complexidade!A238="","",EAP_Complexidade!A238)</f>
        <v/>
      </c>
      <c r="B237" s="73" t="str">
        <f>IF(EAP_Complexidade!B238="","",IF(EAP_Complexidade!B238="X",0,VLOOKUP(EAP_Complexidade!B238,'Cluster_T-ShirtSize'!$B$3:$C$7,2,FALSE)))</f>
        <v/>
      </c>
      <c r="C237" s="74" t="str">
        <f>IF(EAP_Complexidade!C238="","",IF(EAP_Complexidade!C238="X",0,VLOOKUP(EAP_Complexidade!C238,'Cluster_T-ShirtSize'!$B$8:$C$12,2,FALSE)))</f>
        <v/>
      </c>
      <c r="D237" s="74" t="str">
        <f>IF(EAP_Complexidade!D238="","",IF(EAP_Complexidade!D238="X",0,VLOOKUP(EAP_Complexidade!D238,'Cluster_T-ShirtSize'!$B$13:$C$17,2,FALSE)))</f>
        <v/>
      </c>
      <c r="E237" s="74" t="str">
        <f>IF(EAP_Complexidade!E238="","",IF(EAP_Complexidade!E238="X",0,VLOOKUP(EAP_Complexidade!E238,'Cluster_T-ShirtSize'!$B$18:$C$22,2,FALSE)))</f>
        <v/>
      </c>
      <c r="F237" s="75" t="str">
        <f>IF(EAP_Complexidade!F238="","",IF(EAP_Complexidade!F238="X",0,VLOOKUP(EAP_Complexidade!F238,'Cluster_T-ShirtSize'!$B$23:$C$27,2,FALSE)))</f>
        <v/>
      </c>
      <c r="G237" s="76" t="str">
        <f t="shared" si="0"/>
        <v/>
      </c>
    </row>
    <row r="238" spans="1:7" ht="15.75" customHeight="1" x14ac:dyDescent="0.2">
      <c r="A238" s="72" t="str">
        <f>IF(EAP_Complexidade!A239="","",EAP_Complexidade!A239)</f>
        <v/>
      </c>
      <c r="B238" s="73" t="str">
        <f>IF(EAP_Complexidade!B239="","",IF(EAP_Complexidade!B239="X",0,VLOOKUP(EAP_Complexidade!B239,'Cluster_T-ShirtSize'!$B$3:$C$7,2,FALSE)))</f>
        <v/>
      </c>
      <c r="C238" s="74" t="str">
        <f>IF(EAP_Complexidade!C239="","",IF(EAP_Complexidade!C239="X",0,VLOOKUP(EAP_Complexidade!C239,'Cluster_T-ShirtSize'!$B$8:$C$12,2,FALSE)))</f>
        <v/>
      </c>
      <c r="D238" s="74" t="str">
        <f>IF(EAP_Complexidade!D239="","",IF(EAP_Complexidade!D239="X",0,VLOOKUP(EAP_Complexidade!D239,'Cluster_T-ShirtSize'!$B$13:$C$17,2,FALSE)))</f>
        <v/>
      </c>
      <c r="E238" s="74" t="str">
        <f>IF(EAP_Complexidade!E239="","",IF(EAP_Complexidade!E239="X",0,VLOOKUP(EAP_Complexidade!E239,'Cluster_T-ShirtSize'!$B$18:$C$22,2,FALSE)))</f>
        <v/>
      </c>
      <c r="F238" s="75" t="str">
        <f>IF(EAP_Complexidade!F239="","",IF(EAP_Complexidade!F239="X",0,VLOOKUP(EAP_Complexidade!F239,'Cluster_T-ShirtSize'!$B$23:$C$27,2,FALSE)))</f>
        <v/>
      </c>
      <c r="G238" s="76" t="str">
        <f t="shared" si="0"/>
        <v/>
      </c>
    </row>
    <row r="239" spans="1:7" ht="15.75" customHeight="1" x14ac:dyDescent="0.2">
      <c r="A239" s="72" t="str">
        <f>IF(EAP_Complexidade!A240="","",EAP_Complexidade!A240)</f>
        <v/>
      </c>
      <c r="B239" s="73" t="str">
        <f>IF(EAP_Complexidade!B240="","",IF(EAP_Complexidade!B240="X",0,VLOOKUP(EAP_Complexidade!B240,'Cluster_T-ShirtSize'!$B$3:$C$7,2,FALSE)))</f>
        <v/>
      </c>
      <c r="C239" s="74" t="str">
        <f>IF(EAP_Complexidade!C240="","",IF(EAP_Complexidade!C240="X",0,VLOOKUP(EAP_Complexidade!C240,'Cluster_T-ShirtSize'!$B$8:$C$12,2,FALSE)))</f>
        <v/>
      </c>
      <c r="D239" s="74" t="str">
        <f>IF(EAP_Complexidade!D240="","",IF(EAP_Complexidade!D240="X",0,VLOOKUP(EAP_Complexidade!D240,'Cluster_T-ShirtSize'!$B$13:$C$17,2,FALSE)))</f>
        <v/>
      </c>
      <c r="E239" s="74" t="str">
        <f>IF(EAP_Complexidade!E240="","",IF(EAP_Complexidade!E240="X",0,VLOOKUP(EAP_Complexidade!E240,'Cluster_T-ShirtSize'!$B$18:$C$22,2,FALSE)))</f>
        <v/>
      </c>
      <c r="F239" s="75" t="str">
        <f>IF(EAP_Complexidade!F240="","",IF(EAP_Complexidade!F240="X",0,VLOOKUP(EAP_Complexidade!F240,'Cluster_T-ShirtSize'!$B$23:$C$27,2,FALSE)))</f>
        <v/>
      </c>
      <c r="G239" s="76" t="str">
        <f t="shared" si="0"/>
        <v/>
      </c>
    </row>
    <row r="240" spans="1:7" ht="15.75" customHeight="1" x14ac:dyDescent="0.2">
      <c r="A240" s="72" t="str">
        <f>IF(EAP_Complexidade!A241="","",EAP_Complexidade!A241)</f>
        <v/>
      </c>
      <c r="B240" s="73" t="str">
        <f>IF(EAP_Complexidade!B241="","",IF(EAP_Complexidade!B241="X",0,VLOOKUP(EAP_Complexidade!B241,'Cluster_T-ShirtSize'!$B$3:$C$7,2,FALSE)))</f>
        <v/>
      </c>
      <c r="C240" s="74" t="str">
        <f>IF(EAP_Complexidade!C241="","",IF(EAP_Complexidade!C241="X",0,VLOOKUP(EAP_Complexidade!C241,'Cluster_T-ShirtSize'!$B$8:$C$12,2,FALSE)))</f>
        <v/>
      </c>
      <c r="D240" s="74" t="str">
        <f>IF(EAP_Complexidade!D241="","",IF(EAP_Complexidade!D241="X",0,VLOOKUP(EAP_Complexidade!D241,'Cluster_T-ShirtSize'!$B$13:$C$17,2,FALSE)))</f>
        <v/>
      </c>
      <c r="E240" s="74" t="str">
        <f>IF(EAP_Complexidade!E241="","",IF(EAP_Complexidade!E241="X",0,VLOOKUP(EAP_Complexidade!E241,'Cluster_T-ShirtSize'!$B$18:$C$22,2,FALSE)))</f>
        <v/>
      </c>
      <c r="F240" s="75" t="str">
        <f>IF(EAP_Complexidade!F241="","",IF(EAP_Complexidade!F241="X",0,VLOOKUP(EAP_Complexidade!F241,'Cluster_T-ShirtSize'!$B$23:$C$27,2,FALSE)))</f>
        <v/>
      </c>
      <c r="G240" s="76" t="str">
        <f t="shared" si="0"/>
        <v/>
      </c>
    </row>
    <row r="241" spans="1:7" ht="15.75" customHeight="1" x14ac:dyDescent="0.2">
      <c r="A241" s="72" t="str">
        <f>IF(EAP_Complexidade!A242="","",EAP_Complexidade!A242)</f>
        <v/>
      </c>
      <c r="B241" s="73" t="str">
        <f>IF(EAP_Complexidade!B242="","",IF(EAP_Complexidade!B242="X",0,VLOOKUP(EAP_Complexidade!B242,'Cluster_T-ShirtSize'!$B$3:$C$7,2,FALSE)))</f>
        <v/>
      </c>
      <c r="C241" s="74" t="str">
        <f>IF(EAP_Complexidade!C242="","",IF(EAP_Complexidade!C242="X",0,VLOOKUP(EAP_Complexidade!C242,'Cluster_T-ShirtSize'!$B$8:$C$12,2,FALSE)))</f>
        <v/>
      </c>
      <c r="D241" s="74" t="str">
        <f>IF(EAP_Complexidade!D242="","",IF(EAP_Complexidade!D242="X",0,VLOOKUP(EAP_Complexidade!D242,'Cluster_T-ShirtSize'!$B$13:$C$17,2,FALSE)))</f>
        <v/>
      </c>
      <c r="E241" s="74" t="str">
        <f>IF(EAP_Complexidade!E242="","",IF(EAP_Complexidade!E242="X",0,VLOOKUP(EAP_Complexidade!E242,'Cluster_T-ShirtSize'!$B$18:$C$22,2,FALSE)))</f>
        <v/>
      </c>
      <c r="F241" s="75" t="str">
        <f>IF(EAP_Complexidade!F242="","",IF(EAP_Complexidade!F242="X",0,VLOOKUP(EAP_Complexidade!F242,'Cluster_T-ShirtSize'!$B$23:$C$27,2,FALSE)))</f>
        <v/>
      </c>
      <c r="G241" s="76" t="str">
        <f t="shared" si="0"/>
        <v/>
      </c>
    </row>
    <row r="242" spans="1:7" ht="15.75" customHeight="1" x14ac:dyDescent="0.2">
      <c r="A242" s="72" t="str">
        <f>IF(EAP_Complexidade!A243="","",EAP_Complexidade!A243)</f>
        <v/>
      </c>
      <c r="B242" s="73" t="str">
        <f>IF(EAP_Complexidade!B243="","",IF(EAP_Complexidade!B243="X",0,VLOOKUP(EAP_Complexidade!B243,'Cluster_T-ShirtSize'!$B$3:$C$7,2,FALSE)))</f>
        <v/>
      </c>
      <c r="C242" s="74" t="str">
        <f>IF(EAP_Complexidade!C243="","",IF(EAP_Complexidade!C243="X",0,VLOOKUP(EAP_Complexidade!C243,'Cluster_T-ShirtSize'!$B$8:$C$12,2,FALSE)))</f>
        <v/>
      </c>
      <c r="D242" s="74" t="str">
        <f>IF(EAP_Complexidade!D243="","",IF(EAP_Complexidade!D243="X",0,VLOOKUP(EAP_Complexidade!D243,'Cluster_T-ShirtSize'!$B$13:$C$17,2,FALSE)))</f>
        <v/>
      </c>
      <c r="E242" s="74" t="str">
        <f>IF(EAP_Complexidade!E243="","",IF(EAP_Complexidade!E243="X",0,VLOOKUP(EAP_Complexidade!E243,'Cluster_T-ShirtSize'!$B$18:$C$22,2,FALSE)))</f>
        <v/>
      </c>
      <c r="F242" s="75" t="str">
        <f>IF(EAP_Complexidade!F243="","",IF(EAP_Complexidade!F243="X",0,VLOOKUP(EAP_Complexidade!F243,'Cluster_T-ShirtSize'!$B$23:$C$27,2,FALSE)))</f>
        <v/>
      </c>
      <c r="G242" s="76" t="str">
        <f t="shared" si="0"/>
        <v/>
      </c>
    </row>
    <row r="243" spans="1:7" ht="15.75" customHeight="1" x14ac:dyDescent="0.2">
      <c r="A243" s="72" t="str">
        <f>IF(EAP_Complexidade!A244="","",EAP_Complexidade!A244)</f>
        <v/>
      </c>
      <c r="B243" s="73" t="str">
        <f>IF(EAP_Complexidade!B244="","",IF(EAP_Complexidade!B244="X",0,VLOOKUP(EAP_Complexidade!B244,'Cluster_T-ShirtSize'!$B$3:$C$7,2,FALSE)))</f>
        <v/>
      </c>
      <c r="C243" s="74" t="str">
        <f>IF(EAP_Complexidade!C244="","",IF(EAP_Complexidade!C244="X",0,VLOOKUP(EAP_Complexidade!C244,'Cluster_T-ShirtSize'!$B$8:$C$12,2,FALSE)))</f>
        <v/>
      </c>
      <c r="D243" s="74" t="str">
        <f>IF(EAP_Complexidade!D244="","",IF(EAP_Complexidade!D244="X",0,VLOOKUP(EAP_Complexidade!D244,'Cluster_T-ShirtSize'!$B$13:$C$17,2,FALSE)))</f>
        <v/>
      </c>
      <c r="E243" s="74" t="str">
        <f>IF(EAP_Complexidade!E244="","",IF(EAP_Complexidade!E244="X",0,VLOOKUP(EAP_Complexidade!E244,'Cluster_T-ShirtSize'!$B$18:$C$22,2,FALSE)))</f>
        <v/>
      </c>
      <c r="F243" s="75" t="str">
        <f>IF(EAP_Complexidade!F244="","",IF(EAP_Complexidade!F244="X",0,VLOOKUP(EAP_Complexidade!F244,'Cluster_T-ShirtSize'!$B$23:$C$27,2,FALSE)))</f>
        <v/>
      </c>
      <c r="G243" s="76" t="str">
        <f t="shared" si="0"/>
        <v/>
      </c>
    </row>
    <row r="244" spans="1:7" ht="15.75" customHeight="1" x14ac:dyDescent="0.2">
      <c r="A244" s="72" t="str">
        <f>IF(EAP_Complexidade!A245="","",EAP_Complexidade!A245)</f>
        <v/>
      </c>
      <c r="B244" s="73" t="str">
        <f>IF(EAP_Complexidade!B245="","",IF(EAP_Complexidade!B245="X",0,VLOOKUP(EAP_Complexidade!B245,'Cluster_T-ShirtSize'!$B$3:$C$7,2,FALSE)))</f>
        <v/>
      </c>
      <c r="C244" s="74" t="str">
        <f>IF(EAP_Complexidade!C245="","",IF(EAP_Complexidade!C245="X",0,VLOOKUP(EAP_Complexidade!C245,'Cluster_T-ShirtSize'!$B$8:$C$12,2,FALSE)))</f>
        <v/>
      </c>
      <c r="D244" s="74" t="str">
        <f>IF(EAP_Complexidade!D245="","",IF(EAP_Complexidade!D245="X",0,VLOOKUP(EAP_Complexidade!D245,'Cluster_T-ShirtSize'!$B$13:$C$17,2,FALSE)))</f>
        <v/>
      </c>
      <c r="E244" s="74" t="str">
        <f>IF(EAP_Complexidade!E245="","",IF(EAP_Complexidade!E245="X",0,VLOOKUP(EAP_Complexidade!E245,'Cluster_T-ShirtSize'!$B$18:$C$22,2,FALSE)))</f>
        <v/>
      </c>
      <c r="F244" s="75" t="str">
        <f>IF(EAP_Complexidade!F245="","",IF(EAP_Complexidade!F245="X",0,VLOOKUP(EAP_Complexidade!F245,'Cluster_T-ShirtSize'!$B$23:$C$27,2,FALSE)))</f>
        <v/>
      </c>
      <c r="G244" s="76" t="str">
        <f t="shared" si="0"/>
        <v/>
      </c>
    </row>
    <row r="245" spans="1:7" ht="15.75" customHeight="1" x14ac:dyDescent="0.2">
      <c r="A245" s="72" t="str">
        <f>IF(EAP_Complexidade!A246="","",EAP_Complexidade!A246)</f>
        <v/>
      </c>
      <c r="B245" s="73" t="str">
        <f>IF(EAP_Complexidade!B246="","",IF(EAP_Complexidade!B246="X",0,VLOOKUP(EAP_Complexidade!B246,'Cluster_T-ShirtSize'!$B$3:$C$7,2,FALSE)))</f>
        <v/>
      </c>
      <c r="C245" s="74" t="str">
        <f>IF(EAP_Complexidade!C246="","",IF(EAP_Complexidade!C246="X",0,VLOOKUP(EAP_Complexidade!C246,'Cluster_T-ShirtSize'!$B$8:$C$12,2,FALSE)))</f>
        <v/>
      </c>
      <c r="D245" s="74" t="str">
        <f>IF(EAP_Complexidade!D246="","",IF(EAP_Complexidade!D246="X",0,VLOOKUP(EAP_Complexidade!D246,'Cluster_T-ShirtSize'!$B$13:$C$17,2,FALSE)))</f>
        <v/>
      </c>
      <c r="E245" s="74" t="str">
        <f>IF(EAP_Complexidade!E246="","",IF(EAP_Complexidade!E246="X",0,VLOOKUP(EAP_Complexidade!E246,'Cluster_T-ShirtSize'!$B$18:$C$22,2,FALSE)))</f>
        <v/>
      </c>
      <c r="F245" s="75" t="str">
        <f>IF(EAP_Complexidade!F246="","",IF(EAP_Complexidade!F246="X",0,VLOOKUP(EAP_Complexidade!F246,'Cluster_T-ShirtSize'!$B$23:$C$27,2,FALSE)))</f>
        <v/>
      </c>
      <c r="G245" s="76" t="str">
        <f t="shared" si="0"/>
        <v/>
      </c>
    </row>
    <row r="246" spans="1:7" ht="15.75" customHeight="1" x14ac:dyDescent="0.2">
      <c r="A246" s="72" t="str">
        <f>IF(EAP_Complexidade!A247="","",EAP_Complexidade!A247)</f>
        <v/>
      </c>
      <c r="B246" s="73" t="str">
        <f>IF(EAP_Complexidade!B247="","",IF(EAP_Complexidade!B247="X",0,VLOOKUP(EAP_Complexidade!B247,'Cluster_T-ShirtSize'!$B$3:$C$7,2,FALSE)))</f>
        <v/>
      </c>
      <c r="C246" s="74" t="str">
        <f>IF(EAP_Complexidade!C247="","",IF(EAP_Complexidade!C247="X",0,VLOOKUP(EAP_Complexidade!C247,'Cluster_T-ShirtSize'!$B$8:$C$12,2,FALSE)))</f>
        <v/>
      </c>
      <c r="D246" s="74" t="str">
        <f>IF(EAP_Complexidade!D247="","",IF(EAP_Complexidade!D247="X",0,VLOOKUP(EAP_Complexidade!D247,'Cluster_T-ShirtSize'!$B$13:$C$17,2,FALSE)))</f>
        <v/>
      </c>
      <c r="E246" s="74" t="str">
        <f>IF(EAP_Complexidade!E247="","",IF(EAP_Complexidade!E247="X",0,VLOOKUP(EAP_Complexidade!E247,'Cluster_T-ShirtSize'!$B$18:$C$22,2,FALSE)))</f>
        <v/>
      </c>
      <c r="F246" s="75" t="str">
        <f>IF(EAP_Complexidade!F247="","",IF(EAP_Complexidade!F247="X",0,VLOOKUP(EAP_Complexidade!F247,'Cluster_T-ShirtSize'!$B$23:$C$27,2,FALSE)))</f>
        <v/>
      </c>
      <c r="G246" s="76" t="str">
        <f t="shared" si="0"/>
        <v/>
      </c>
    </row>
    <row r="247" spans="1:7" ht="15.75" customHeight="1" x14ac:dyDescent="0.2">
      <c r="A247" s="72" t="str">
        <f>IF(EAP_Complexidade!A248="","",EAP_Complexidade!A248)</f>
        <v/>
      </c>
      <c r="B247" s="73" t="str">
        <f>IF(EAP_Complexidade!B248="","",IF(EAP_Complexidade!B248="X",0,VLOOKUP(EAP_Complexidade!B248,'Cluster_T-ShirtSize'!$B$3:$C$7,2,FALSE)))</f>
        <v/>
      </c>
      <c r="C247" s="74" t="str">
        <f>IF(EAP_Complexidade!C248="","",IF(EAP_Complexidade!C248="X",0,VLOOKUP(EAP_Complexidade!C248,'Cluster_T-ShirtSize'!$B$8:$C$12,2,FALSE)))</f>
        <v/>
      </c>
      <c r="D247" s="74" t="str">
        <f>IF(EAP_Complexidade!D248="","",IF(EAP_Complexidade!D248="X",0,VLOOKUP(EAP_Complexidade!D248,'Cluster_T-ShirtSize'!$B$13:$C$17,2,FALSE)))</f>
        <v/>
      </c>
      <c r="E247" s="74" t="str">
        <f>IF(EAP_Complexidade!E248="","",IF(EAP_Complexidade!E248="X",0,VLOOKUP(EAP_Complexidade!E248,'Cluster_T-ShirtSize'!$B$18:$C$22,2,FALSE)))</f>
        <v/>
      </c>
      <c r="F247" s="75" t="str">
        <f>IF(EAP_Complexidade!F248="","",IF(EAP_Complexidade!F248="X",0,VLOOKUP(EAP_Complexidade!F248,'Cluster_T-ShirtSize'!$B$23:$C$27,2,FALSE)))</f>
        <v/>
      </c>
      <c r="G247" s="76" t="str">
        <f t="shared" si="0"/>
        <v/>
      </c>
    </row>
    <row r="248" spans="1:7" ht="15.75" customHeight="1" x14ac:dyDescent="0.2">
      <c r="A248" s="72" t="str">
        <f>IF(EAP_Complexidade!A249="","",EAP_Complexidade!A249)</f>
        <v/>
      </c>
      <c r="B248" s="73" t="str">
        <f>IF(EAP_Complexidade!B249="","",IF(EAP_Complexidade!B249="X",0,VLOOKUP(EAP_Complexidade!B249,'Cluster_T-ShirtSize'!$B$3:$C$7,2,FALSE)))</f>
        <v/>
      </c>
      <c r="C248" s="74" t="str">
        <f>IF(EAP_Complexidade!C249="","",IF(EAP_Complexidade!C249="X",0,VLOOKUP(EAP_Complexidade!C249,'Cluster_T-ShirtSize'!$B$8:$C$12,2,FALSE)))</f>
        <v/>
      </c>
      <c r="D248" s="74" t="str">
        <f>IF(EAP_Complexidade!D249="","",IF(EAP_Complexidade!D249="X",0,VLOOKUP(EAP_Complexidade!D249,'Cluster_T-ShirtSize'!$B$13:$C$17,2,FALSE)))</f>
        <v/>
      </c>
      <c r="E248" s="74" t="str">
        <f>IF(EAP_Complexidade!E249="","",IF(EAP_Complexidade!E249="X",0,VLOOKUP(EAP_Complexidade!E249,'Cluster_T-ShirtSize'!$B$18:$C$22,2,FALSE)))</f>
        <v/>
      </c>
      <c r="F248" s="75" t="str">
        <f>IF(EAP_Complexidade!F249="","",IF(EAP_Complexidade!F249="X",0,VLOOKUP(EAP_Complexidade!F249,'Cluster_T-ShirtSize'!$B$23:$C$27,2,FALSE)))</f>
        <v/>
      </c>
      <c r="G248" s="76" t="str">
        <f t="shared" si="0"/>
        <v/>
      </c>
    </row>
    <row r="249" spans="1:7" ht="15.75" customHeight="1" x14ac:dyDescent="0.2">
      <c r="A249" s="72" t="str">
        <f>IF(EAP_Complexidade!A250="","",EAP_Complexidade!A250)</f>
        <v/>
      </c>
      <c r="B249" s="73" t="str">
        <f>IF(EAP_Complexidade!B250="","",IF(EAP_Complexidade!B250="X",0,VLOOKUP(EAP_Complexidade!B250,'Cluster_T-ShirtSize'!$B$3:$C$7,2,FALSE)))</f>
        <v/>
      </c>
      <c r="C249" s="74" t="str">
        <f>IF(EAP_Complexidade!C250="","",IF(EAP_Complexidade!C250="X",0,VLOOKUP(EAP_Complexidade!C250,'Cluster_T-ShirtSize'!$B$8:$C$12,2,FALSE)))</f>
        <v/>
      </c>
      <c r="D249" s="74" t="str">
        <f>IF(EAP_Complexidade!D250="","",IF(EAP_Complexidade!D250="X",0,VLOOKUP(EAP_Complexidade!D250,'Cluster_T-ShirtSize'!$B$13:$C$17,2,FALSE)))</f>
        <v/>
      </c>
      <c r="E249" s="74" t="str">
        <f>IF(EAP_Complexidade!E250="","",IF(EAP_Complexidade!E250="X",0,VLOOKUP(EAP_Complexidade!E250,'Cluster_T-ShirtSize'!$B$18:$C$22,2,FALSE)))</f>
        <v/>
      </c>
      <c r="F249" s="75" t="str">
        <f>IF(EAP_Complexidade!F250="","",IF(EAP_Complexidade!F250="X",0,VLOOKUP(EAP_Complexidade!F250,'Cluster_T-ShirtSize'!$B$23:$C$27,2,FALSE)))</f>
        <v/>
      </c>
      <c r="G249" s="76" t="str">
        <f t="shared" si="0"/>
        <v/>
      </c>
    </row>
    <row r="250" spans="1:7" ht="15.75" customHeight="1" x14ac:dyDescent="0.2">
      <c r="A250" s="72" t="str">
        <f>IF(EAP_Complexidade!A251="","",EAP_Complexidade!A251)</f>
        <v/>
      </c>
      <c r="B250" s="73" t="str">
        <f>IF(EAP_Complexidade!B251="","",IF(EAP_Complexidade!B251="X",0,VLOOKUP(EAP_Complexidade!B251,'Cluster_T-ShirtSize'!$B$3:$C$7,2,FALSE)))</f>
        <v/>
      </c>
      <c r="C250" s="74" t="str">
        <f>IF(EAP_Complexidade!C251="","",IF(EAP_Complexidade!C251="X",0,VLOOKUP(EAP_Complexidade!C251,'Cluster_T-ShirtSize'!$B$8:$C$12,2,FALSE)))</f>
        <v/>
      </c>
      <c r="D250" s="74" t="str">
        <f>IF(EAP_Complexidade!D251="","",IF(EAP_Complexidade!D251="X",0,VLOOKUP(EAP_Complexidade!D251,'Cluster_T-ShirtSize'!$B$13:$C$17,2,FALSE)))</f>
        <v/>
      </c>
      <c r="E250" s="74" t="str">
        <f>IF(EAP_Complexidade!E251="","",IF(EAP_Complexidade!E251="X",0,VLOOKUP(EAP_Complexidade!E251,'Cluster_T-ShirtSize'!$B$18:$C$22,2,FALSE)))</f>
        <v/>
      </c>
      <c r="F250" s="75" t="str">
        <f>IF(EAP_Complexidade!F251="","",IF(EAP_Complexidade!F251="X",0,VLOOKUP(EAP_Complexidade!F251,'Cluster_T-ShirtSize'!$B$23:$C$27,2,FALSE)))</f>
        <v/>
      </c>
      <c r="G250" s="76" t="str">
        <f t="shared" si="0"/>
        <v/>
      </c>
    </row>
    <row r="251" spans="1:7" ht="15.75" customHeight="1" x14ac:dyDescent="0.2">
      <c r="A251" s="72" t="str">
        <f>IF(EAP_Complexidade!A252="","",EAP_Complexidade!A252)</f>
        <v/>
      </c>
      <c r="B251" s="73" t="str">
        <f>IF(EAP_Complexidade!B252="","",IF(EAP_Complexidade!B252="X",0,VLOOKUP(EAP_Complexidade!B252,'Cluster_T-ShirtSize'!$B$3:$C$7,2,FALSE)))</f>
        <v/>
      </c>
      <c r="C251" s="74" t="str">
        <f>IF(EAP_Complexidade!C252="","",IF(EAP_Complexidade!C252="X",0,VLOOKUP(EAP_Complexidade!C252,'Cluster_T-ShirtSize'!$B$8:$C$12,2,FALSE)))</f>
        <v/>
      </c>
      <c r="D251" s="74" t="str">
        <f>IF(EAP_Complexidade!D252="","",IF(EAP_Complexidade!D252="X",0,VLOOKUP(EAP_Complexidade!D252,'Cluster_T-ShirtSize'!$B$13:$C$17,2,FALSE)))</f>
        <v/>
      </c>
      <c r="E251" s="74" t="str">
        <f>IF(EAP_Complexidade!E252="","",IF(EAP_Complexidade!E252="X",0,VLOOKUP(EAP_Complexidade!E252,'Cluster_T-ShirtSize'!$B$18:$C$22,2,FALSE)))</f>
        <v/>
      </c>
      <c r="F251" s="75" t="str">
        <f>IF(EAP_Complexidade!F252="","",IF(EAP_Complexidade!F252="X",0,VLOOKUP(EAP_Complexidade!F252,'Cluster_T-ShirtSize'!$B$23:$C$27,2,FALSE)))</f>
        <v/>
      </c>
      <c r="G251" s="76" t="str">
        <f t="shared" si="0"/>
        <v/>
      </c>
    </row>
    <row r="252" spans="1:7" ht="15.75" customHeight="1" x14ac:dyDescent="0.2">
      <c r="A252" s="72" t="str">
        <f>IF(EAP_Complexidade!A253="","",EAP_Complexidade!A253)</f>
        <v/>
      </c>
      <c r="B252" s="73" t="str">
        <f>IF(EAP_Complexidade!B253="","",IF(EAP_Complexidade!B253="X",0,VLOOKUP(EAP_Complexidade!B253,'Cluster_T-ShirtSize'!$B$3:$C$7,2,FALSE)))</f>
        <v/>
      </c>
      <c r="C252" s="74" t="str">
        <f>IF(EAP_Complexidade!C253="","",IF(EAP_Complexidade!C253="X",0,VLOOKUP(EAP_Complexidade!C253,'Cluster_T-ShirtSize'!$B$8:$C$12,2,FALSE)))</f>
        <v/>
      </c>
      <c r="D252" s="74" t="str">
        <f>IF(EAP_Complexidade!D253="","",IF(EAP_Complexidade!D253="X",0,VLOOKUP(EAP_Complexidade!D253,'Cluster_T-ShirtSize'!$B$13:$C$17,2,FALSE)))</f>
        <v/>
      </c>
      <c r="E252" s="74" t="str">
        <f>IF(EAP_Complexidade!E253="","",IF(EAP_Complexidade!E253="X",0,VLOOKUP(EAP_Complexidade!E253,'Cluster_T-ShirtSize'!$B$18:$C$22,2,FALSE)))</f>
        <v/>
      </c>
      <c r="F252" s="75" t="str">
        <f>IF(EAP_Complexidade!F253="","",IF(EAP_Complexidade!F253="X",0,VLOOKUP(EAP_Complexidade!F253,'Cluster_T-ShirtSize'!$B$23:$C$27,2,FALSE)))</f>
        <v/>
      </c>
      <c r="G252" s="76" t="str">
        <f t="shared" si="0"/>
        <v/>
      </c>
    </row>
    <row r="253" spans="1:7" ht="15.75" customHeight="1" x14ac:dyDescent="0.2">
      <c r="A253" s="72" t="str">
        <f>IF(EAP_Complexidade!A254="","",EAP_Complexidade!A254)</f>
        <v/>
      </c>
      <c r="B253" s="73" t="str">
        <f>IF(EAP_Complexidade!B254="","",IF(EAP_Complexidade!B254="X",0,VLOOKUP(EAP_Complexidade!B254,'Cluster_T-ShirtSize'!$B$3:$C$7,2,FALSE)))</f>
        <v/>
      </c>
      <c r="C253" s="74" t="str">
        <f>IF(EAP_Complexidade!C254="","",IF(EAP_Complexidade!C254="X",0,VLOOKUP(EAP_Complexidade!C254,'Cluster_T-ShirtSize'!$B$8:$C$12,2,FALSE)))</f>
        <v/>
      </c>
      <c r="D253" s="74" t="str">
        <f>IF(EAP_Complexidade!D254="","",IF(EAP_Complexidade!D254="X",0,VLOOKUP(EAP_Complexidade!D254,'Cluster_T-ShirtSize'!$B$13:$C$17,2,FALSE)))</f>
        <v/>
      </c>
      <c r="E253" s="74" t="str">
        <f>IF(EAP_Complexidade!E254="","",IF(EAP_Complexidade!E254="X",0,VLOOKUP(EAP_Complexidade!E254,'Cluster_T-ShirtSize'!$B$18:$C$22,2,FALSE)))</f>
        <v/>
      </c>
      <c r="F253" s="75" t="str">
        <f>IF(EAP_Complexidade!F254="","",IF(EAP_Complexidade!F254="X",0,VLOOKUP(EAP_Complexidade!F254,'Cluster_T-ShirtSize'!$B$23:$C$27,2,FALSE)))</f>
        <v/>
      </c>
      <c r="G253" s="76" t="str">
        <f t="shared" si="0"/>
        <v/>
      </c>
    </row>
    <row r="254" spans="1:7" ht="15.75" customHeight="1" x14ac:dyDescent="0.2">
      <c r="A254" s="72" t="str">
        <f>IF(EAP_Complexidade!A255="","",EAP_Complexidade!A255)</f>
        <v/>
      </c>
      <c r="B254" s="73" t="str">
        <f>IF(EAP_Complexidade!B255="","",IF(EAP_Complexidade!B255="X",0,VLOOKUP(EAP_Complexidade!B255,'Cluster_T-ShirtSize'!$B$3:$C$7,2,FALSE)))</f>
        <v/>
      </c>
      <c r="C254" s="74" t="str">
        <f>IF(EAP_Complexidade!C255="","",IF(EAP_Complexidade!C255="X",0,VLOOKUP(EAP_Complexidade!C255,'Cluster_T-ShirtSize'!$B$8:$C$12,2,FALSE)))</f>
        <v/>
      </c>
      <c r="D254" s="74" t="str">
        <f>IF(EAP_Complexidade!D255="","",IF(EAP_Complexidade!D255="X",0,VLOOKUP(EAP_Complexidade!D255,'Cluster_T-ShirtSize'!$B$13:$C$17,2,FALSE)))</f>
        <v/>
      </c>
      <c r="E254" s="74" t="str">
        <f>IF(EAP_Complexidade!E255="","",IF(EAP_Complexidade!E255="X",0,VLOOKUP(EAP_Complexidade!E255,'Cluster_T-ShirtSize'!$B$18:$C$22,2,FALSE)))</f>
        <v/>
      </c>
      <c r="F254" s="75" t="str">
        <f>IF(EAP_Complexidade!F255="","",IF(EAP_Complexidade!F255="X",0,VLOOKUP(EAP_Complexidade!F255,'Cluster_T-ShirtSize'!$B$23:$C$27,2,FALSE)))</f>
        <v/>
      </c>
      <c r="G254" s="76" t="str">
        <f t="shared" si="0"/>
        <v/>
      </c>
    </row>
    <row r="255" spans="1:7" ht="15.75" customHeight="1" x14ac:dyDescent="0.2">
      <c r="A255" s="72" t="str">
        <f>IF(EAP_Complexidade!A256="","",EAP_Complexidade!A256)</f>
        <v/>
      </c>
      <c r="B255" s="73" t="str">
        <f>IF(EAP_Complexidade!B256="","",IF(EAP_Complexidade!B256="X",0,VLOOKUP(EAP_Complexidade!B256,'Cluster_T-ShirtSize'!$B$3:$C$7,2,FALSE)))</f>
        <v/>
      </c>
      <c r="C255" s="74" t="str">
        <f>IF(EAP_Complexidade!C256="","",IF(EAP_Complexidade!C256="X",0,VLOOKUP(EAP_Complexidade!C256,'Cluster_T-ShirtSize'!$B$8:$C$12,2,FALSE)))</f>
        <v/>
      </c>
      <c r="D255" s="74" t="str">
        <f>IF(EAP_Complexidade!D256="","",IF(EAP_Complexidade!D256="X",0,VLOOKUP(EAP_Complexidade!D256,'Cluster_T-ShirtSize'!$B$13:$C$17,2,FALSE)))</f>
        <v/>
      </c>
      <c r="E255" s="74" t="str">
        <f>IF(EAP_Complexidade!E256="","",IF(EAP_Complexidade!E256="X",0,VLOOKUP(EAP_Complexidade!E256,'Cluster_T-ShirtSize'!$B$18:$C$22,2,FALSE)))</f>
        <v/>
      </c>
      <c r="F255" s="75" t="str">
        <f>IF(EAP_Complexidade!F256="","",IF(EAP_Complexidade!F256="X",0,VLOOKUP(EAP_Complexidade!F256,'Cluster_T-ShirtSize'!$B$23:$C$27,2,FALSE)))</f>
        <v/>
      </c>
      <c r="G255" s="76" t="str">
        <f t="shared" si="0"/>
        <v/>
      </c>
    </row>
    <row r="256" spans="1:7" ht="15.75" customHeight="1" x14ac:dyDescent="0.2">
      <c r="A256" s="72" t="str">
        <f>IF(EAP_Complexidade!A257="","",EAP_Complexidade!A257)</f>
        <v/>
      </c>
      <c r="B256" s="73" t="str">
        <f>IF(EAP_Complexidade!B257="","",IF(EAP_Complexidade!B257="X",0,VLOOKUP(EAP_Complexidade!B257,'Cluster_T-ShirtSize'!$B$3:$C$7,2,FALSE)))</f>
        <v/>
      </c>
      <c r="C256" s="74" t="str">
        <f>IF(EAP_Complexidade!C257="","",IF(EAP_Complexidade!C257="X",0,VLOOKUP(EAP_Complexidade!C257,'Cluster_T-ShirtSize'!$B$8:$C$12,2,FALSE)))</f>
        <v/>
      </c>
      <c r="D256" s="74" t="str">
        <f>IF(EAP_Complexidade!D257="","",IF(EAP_Complexidade!D257="X",0,VLOOKUP(EAP_Complexidade!D257,'Cluster_T-ShirtSize'!$B$13:$C$17,2,FALSE)))</f>
        <v/>
      </c>
      <c r="E256" s="74" t="str">
        <f>IF(EAP_Complexidade!E257="","",IF(EAP_Complexidade!E257="X",0,VLOOKUP(EAP_Complexidade!E257,'Cluster_T-ShirtSize'!$B$18:$C$22,2,FALSE)))</f>
        <v/>
      </c>
      <c r="F256" s="75" t="str">
        <f>IF(EAP_Complexidade!F257="","",IF(EAP_Complexidade!F257="X",0,VLOOKUP(EAP_Complexidade!F257,'Cluster_T-ShirtSize'!$B$23:$C$27,2,FALSE)))</f>
        <v/>
      </c>
      <c r="G256" s="76" t="str">
        <f t="shared" si="0"/>
        <v/>
      </c>
    </row>
    <row r="257" spans="1:7" ht="15.75" customHeight="1" x14ac:dyDescent="0.2">
      <c r="A257" s="72" t="str">
        <f>IF(EAP_Complexidade!A258="","",EAP_Complexidade!A258)</f>
        <v/>
      </c>
      <c r="B257" s="73" t="str">
        <f>IF(EAP_Complexidade!B258="","",IF(EAP_Complexidade!B258="X",0,VLOOKUP(EAP_Complexidade!B258,'Cluster_T-ShirtSize'!$B$3:$C$7,2,FALSE)))</f>
        <v/>
      </c>
      <c r="C257" s="74" t="str">
        <f>IF(EAP_Complexidade!C258="","",IF(EAP_Complexidade!C258="X",0,VLOOKUP(EAP_Complexidade!C258,'Cluster_T-ShirtSize'!$B$8:$C$12,2,FALSE)))</f>
        <v/>
      </c>
      <c r="D257" s="74" t="str">
        <f>IF(EAP_Complexidade!D258="","",IF(EAP_Complexidade!D258="X",0,VLOOKUP(EAP_Complexidade!D258,'Cluster_T-ShirtSize'!$B$13:$C$17,2,FALSE)))</f>
        <v/>
      </c>
      <c r="E257" s="74" t="str">
        <f>IF(EAP_Complexidade!E258="","",IF(EAP_Complexidade!E258="X",0,VLOOKUP(EAP_Complexidade!E258,'Cluster_T-ShirtSize'!$B$18:$C$22,2,FALSE)))</f>
        <v/>
      </c>
      <c r="F257" s="75" t="str">
        <f>IF(EAP_Complexidade!F258="","",IF(EAP_Complexidade!F258="X",0,VLOOKUP(EAP_Complexidade!F258,'Cluster_T-ShirtSize'!$B$23:$C$27,2,FALSE)))</f>
        <v/>
      </c>
      <c r="G257" s="76" t="str">
        <f t="shared" si="0"/>
        <v/>
      </c>
    </row>
    <row r="258" spans="1:7" ht="15.75" customHeight="1" x14ac:dyDescent="0.2">
      <c r="A258" s="72" t="str">
        <f>IF(EAP_Complexidade!A259="","",EAP_Complexidade!A259)</f>
        <v/>
      </c>
      <c r="B258" s="73" t="str">
        <f>IF(EAP_Complexidade!B259="","",IF(EAP_Complexidade!B259="X",0,VLOOKUP(EAP_Complexidade!B259,'Cluster_T-ShirtSize'!$B$3:$C$7,2,FALSE)))</f>
        <v/>
      </c>
      <c r="C258" s="74" t="str">
        <f>IF(EAP_Complexidade!C259="","",IF(EAP_Complexidade!C259="X",0,VLOOKUP(EAP_Complexidade!C259,'Cluster_T-ShirtSize'!$B$8:$C$12,2,FALSE)))</f>
        <v/>
      </c>
      <c r="D258" s="74" t="str">
        <f>IF(EAP_Complexidade!D259="","",IF(EAP_Complexidade!D259="X",0,VLOOKUP(EAP_Complexidade!D259,'Cluster_T-ShirtSize'!$B$13:$C$17,2,FALSE)))</f>
        <v/>
      </c>
      <c r="E258" s="74" t="str">
        <f>IF(EAP_Complexidade!E259="","",IF(EAP_Complexidade!E259="X",0,VLOOKUP(EAP_Complexidade!E259,'Cluster_T-ShirtSize'!$B$18:$C$22,2,FALSE)))</f>
        <v/>
      </c>
      <c r="F258" s="75" t="str">
        <f>IF(EAP_Complexidade!F259="","",IF(EAP_Complexidade!F259="X",0,VLOOKUP(EAP_Complexidade!F259,'Cluster_T-ShirtSize'!$B$23:$C$27,2,FALSE)))</f>
        <v/>
      </c>
      <c r="G258" s="76" t="str">
        <f t="shared" si="0"/>
        <v/>
      </c>
    </row>
    <row r="259" spans="1:7" ht="15.75" customHeight="1" x14ac:dyDescent="0.2">
      <c r="A259" s="72" t="str">
        <f>IF(EAP_Complexidade!A260="","",EAP_Complexidade!A260)</f>
        <v/>
      </c>
      <c r="B259" s="73" t="str">
        <f>IF(EAP_Complexidade!B260="","",IF(EAP_Complexidade!B260="X",0,VLOOKUP(EAP_Complexidade!B260,'Cluster_T-ShirtSize'!$B$3:$C$7,2,FALSE)))</f>
        <v/>
      </c>
      <c r="C259" s="74" t="str">
        <f>IF(EAP_Complexidade!C260="","",IF(EAP_Complexidade!C260="X",0,VLOOKUP(EAP_Complexidade!C260,'Cluster_T-ShirtSize'!$B$8:$C$12,2,FALSE)))</f>
        <v/>
      </c>
      <c r="D259" s="74" t="str">
        <f>IF(EAP_Complexidade!D260="","",IF(EAP_Complexidade!D260="X",0,VLOOKUP(EAP_Complexidade!D260,'Cluster_T-ShirtSize'!$B$13:$C$17,2,FALSE)))</f>
        <v/>
      </c>
      <c r="E259" s="74" t="str">
        <f>IF(EAP_Complexidade!E260="","",IF(EAP_Complexidade!E260="X",0,VLOOKUP(EAP_Complexidade!E260,'Cluster_T-ShirtSize'!$B$18:$C$22,2,FALSE)))</f>
        <v/>
      </c>
      <c r="F259" s="75" t="str">
        <f>IF(EAP_Complexidade!F260="","",IF(EAP_Complexidade!F260="X",0,VLOOKUP(EAP_Complexidade!F260,'Cluster_T-ShirtSize'!$B$23:$C$27,2,FALSE)))</f>
        <v/>
      </c>
      <c r="G259" s="76" t="str">
        <f t="shared" ref="G259:G513" si="1">IF(A259="","",SUM(B259:F259))</f>
        <v/>
      </c>
    </row>
    <row r="260" spans="1:7" ht="15.75" customHeight="1" x14ac:dyDescent="0.2">
      <c r="A260" s="72" t="str">
        <f>IF(EAP_Complexidade!A261="","",EAP_Complexidade!A261)</f>
        <v/>
      </c>
      <c r="B260" s="73" t="str">
        <f>IF(EAP_Complexidade!B261="","",IF(EAP_Complexidade!B261="X",0,VLOOKUP(EAP_Complexidade!B261,'Cluster_T-ShirtSize'!$B$3:$C$7,2,FALSE)))</f>
        <v/>
      </c>
      <c r="C260" s="74" t="str">
        <f>IF(EAP_Complexidade!C261="","",IF(EAP_Complexidade!C261="X",0,VLOOKUP(EAP_Complexidade!C261,'Cluster_T-ShirtSize'!$B$8:$C$12,2,FALSE)))</f>
        <v/>
      </c>
      <c r="D260" s="74" t="str">
        <f>IF(EAP_Complexidade!D261="","",IF(EAP_Complexidade!D261="X",0,VLOOKUP(EAP_Complexidade!D261,'Cluster_T-ShirtSize'!$B$13:$C$17,2,FALSE)))</f>
        <v/>
      </c>
      <c r="E260" s="74" t="str">
        <f>IF(EAP_Complexidade!E261="","",IF(EAP_Complexidade!E261="X",0,VLOOKUP(EAP_Complexidade!E261,'Cluster_T-ShirtSize'!$B$18:$C$22,2,FALSE)))</f>
        <v/>
      </c>
      <c r="F260" s="75" t="str">
        <f>IF(EAP_Complexidade!F261="","",IF(EAP_Complexidade!F261="X",0,VLOOKUP(EAP_Complexidade!F261,'Cluster_T-ShirtSize'!$B$23:$C$27,2,FALSE)))</f>
        <v/>
      </c>
      <c r="G260" s="76" t="str">
        <f t="shared" si="1"/>
        <v/>
      </c>
    </row>
    <row r="261" spans="1:7" ht="15.75" customHeight="1" x14ac:dyDescent="0.2">
      <c r="A261" s="72" t="str">
        <f>IF(EAP_Complexidade!A262="","",EAP_Complexidade!A262)</f>
        <v/>
      </c>
      <c r="B261" s="73" t="str">
        <f>IF(EAP_Complexidade!B262="","",IF(EAP_Complexidade!B262="X",0,VLOOKUP(EAP_Complexidade!B262,'Cluster_T-ShirtSize'!$B$3:$C$7,2,FALSE)))</f>
        <v/>
      </c>
      <c r="C261" s="74" t="str">
        <f>IF(EAP_Complexidade!C262="","",IF(EAP_Complexidade!C262="X",0,VLOOKUP(EAP_Complexidade!C262,'Cluster_T-ShirtSize'!$B$8:$C$12,2,FALSE)))</f>
        <v/>
      </c>
      <c r="D261" s="74" t="str">
        <f>IF(EAP_Complexidade!D262="","",IF(EAP_Complexidade!D262="X",0,VLOOKUP(EAP_Complexidade!D262,'Cluster_T-ShirtSize'!$B$13:$C$17,2,FALSE)))</f>
        <v/>
      </c>
      <c r="E261" s="74" t="str">
        <f>IF(EAP_Complexidade!E262="","",IF(EAP_Complexidade!E262="X",0,VLOOKUP(EAP_Complexidade!E262,'Cluster_T-ShirtSize'!$B$18:$C$22,2,FALSE)))</f>
        <v/>
      </c>
      <c r="F261" s="75" t="str">
        <f>IF(EAP_Complexidade!F262="","",IF(EAP_Complexidade!F262="X",0,VLOOKUP(EAP_Complexidade!F262,'Cluster_T-ShirtSize'!$B$23:$C$27,2,FALSE)))</f>
        <v/>
      </c>
      <c r="G261" s="76" t="str">
        <f t="shared" si="1"/>
        <v/>
      </c>
    </row>
    <row r="262" spans="1:7" ht="15.75" customHeight="1" x14ac:dyDescent="0.2">
      <c r="A262" s="72" t="str">
        <f>IF(EAP_Complexidade!A263="","",EAP_Complexidade!A263)</f>
        <v/>
      </c>
      <c r="B262" s="73" t="str">
        <f>IF(EAP_Complexidade!B263="","",IF(EAP_Complexidade!B263="X",0,VLOOKUP(EAP_Complexidade!B263,'Cluster_T-ShirtSize'!$B$3:$C$7,2,FALSE)))</f>
        <v/>
      </c>
      <c r="C262" s="74" t="str">
        <f>IF(EAP_Complexidade!C263="","",IF(EAP_Complexidade!C263="X",0,VLOOKUP(EAP_Complexidade!C263,'Cluster_T-ShirtSize'!$B$8:$C$12,2,FALSE)))</f>
        <v/>
      </c>
      <c r="D262" s="74" t="str">
        <f>IF(EAP_Complexidade!D263="","",IF(EAP_Complexidade!D263="X",0,VLOOKUP(EAP_Complexidade!D263,'Cluster_T-ShirtSize'!$B$13:$C$17,2,FALSE)))</f>
        <v/>
      </c>
      <c r="E262" s="74" t="str">
        <f>IF(EAP_Complexidade!E263="","",IF(EAP_Complexidade!E263="X",0,VLOOKUP(EAP_Complexidade!E263,'Cluster_T-ShirtSize'!$B$18:$C$22,2,FALSE)))</f>
        <v/>
      </c>
      <c r="F262" s="75" t="str">
        <f>IF(EAP_Complexidade!F263="","",IF(EAP_Complexidade!F263="X",0,VLOOKUP(EAP_Complexidade!F263,'Cluster_T-ShirtSize'!$B$23:$C$27,2,FALSE)))</f>
        <v/>
      </c>
      <c r="G262" s="76" t="str">
        <f t="shared" si="1"/>
        <v/>
      </c>
    </row>
    <row r="263" spans="1:7" ht="15.75" customHeight="1" x14ac:dyDescent="0.2">
      <c r="A263" s="72" t="str">
        <f>IF(EAP_Complexidade!A264="","",EAP_Complexidade!A264)</f>
        <v/>
      </c>
      <c r="B263" s="73" t="str">
        <f>IF(EAP_Complexidade!B264="","",IF(EAP_Complexidade!B264="X",0,VLOOKUP(EAP_Complexidade!B264,'Cluster_T-ShirtSize'!$B$3:$C$7,2,FALSE)))</f>
        <v/>
      </c>
      <c r="C263" s="74" t="str">
        <f>IF(EAP_Complexidade!C264="","",IF(EAP_Complexidade!C264="X",0,VLOOKUP(EAP_Complexidade!C264,'Cluster_T-ShirtSize'!$B$8:$C$12,2,FALSE)))</f>
        <v/>
      </c>
      <c r="D263" s="74" t="str">
        <f>IF(EAP_Complexidade!D264="","",IF(EAP_Complexidade!D264="X",0,VLOOKUP(EAP_Complexidade!D264,'Cluster_T-ShirtSize'!$B$13:$C$17,2,FALSE)))</f>
        <v/>
      </c>
      <c r="E263" s="74" t="str">
        <f>IF(EAP_Complexidade!E264="","",IF(EAP_Complexidade!E264="X",0,VLOOKUP(EAP_Complexidade!E264,'Cluster_T-ShirtSize'!$B$18:$C$22,2,FALSE)))</f>
        <v/>
      </c>
      <c r="F263" s="75" t="str">
        <f>IF(EAP_Complexidade!F264="","",IF(EAP_Complexidade!F264="X",0,VLOOKUP(EAP_Complexidade!F264,'Cluster_T-ShirtSize'!$B$23:$C$27,2,FALSE)))</f>
        <v/>
      </c>
      <c r="G263" s="76" t="str">
        <f t="shared" si="1"/>
        <v/>
      </c>
    </row>
    <row r="264" spans="1:7" ht="15.75" customHeight="1" x14ac:dyDescent="0.2">
      <c r="A264" s="72" t="str">
        <f>IF(EAP_Complexidade!A265="","",EAP_Complexidade!A265)</f>
        <v/>
      </c>
      <c r="B264" s="73" t="str">
        <f>IF(EAP_Complexidade!B265="","",IF(EAP_Complexidade!B265="X",0,VLOOKUP(EAP_Complexidade!B265,'Cluster_T-ShirtSize'!$B$3:$C$7,2,FALSE)))</f>
        <v/>
      </c>
      <c r="C264" s="74" t="str">
        <f>IF(EAP_Complexidade!C265="","",IF(EAP_Complexidade!C265="X",0,VLOOKUP(EAP_Complexidade!C265,'Cluster_T-ShirtSize'!$B$8:$C$12,2,FALSE)))</f>
        <v/>
      </c>
      <c r="D264" s="74" t="str">
        <f>IF(EAP_Complexidade!D265="","",IF(EAP_Complexidade!D265="X",0,VLOOKUP(EAP_Complexidade!D265,'Cluster_T-ShirtSize'!$B$13:$C$17,2,FALSE)))</f>
        <v/>
      </c>
      <c r="E264" s="74" t="str">
        <f>IF(EAP_Complexidade!E265="","",IF(EAP_Complexidade!E265="X",0,VLOOKUP(EAP_Complexidade!E265,'Cluster_T-ShirtSize'!$B$18:$C$22,2,FALSE)))</f>
        <v/>
      </c>
      <c r="F264" s="75" t="str">
        <f>IF(EAP_Complexidade!F265="","",IF(EAP_Complexidade!F265="X",0,VLOOKUP(EAP_Complexidade!F265,'Cluster_T-ShirtSize'!$B$23:$C$27,2,FALSE)))</f>
        <v/>
      </c>
      <c r="G264" s="76" t="str">
        <f t="shared" si="1"/>
        <v/>
      </c>
    </row>
    <row r="265" spans="1:7" ht="15.75" customHeight="1" x14ac:dyDescent="0.2">
      <c r="A265" s="72" t="str">
        <f>IF(EAP_Complexidade!A266="","",EAP_Complexidade!A266)</f>
        <v/>
      </c>
      <c r="B265" s="73" t="str">
        <f>IF(EAP_Complexidade!B266="","",IF(EAP_Complexidade!B266="X",0,VLOOKUP(EAP_Complexidade!B266,'Cluster_T-ShirtSize'!$B$3:$C$7,2,FALSE)))</f>
        <v/>
      </c>
      <c r="C265" s="74" t="str">
        <f>IF(EAP_Complexidade!C266="","",IF(EAP_Complexidade!C266="X",0,VLOOKUP(EAP_Complexidade!C266,'Cluster_T-ShirtSize'!$B$8:$C$12,2,FALSE)))</f>
        <v/>
      </c>
      <c r="D265" s="74" t="str">
        <f>IF(EAP_Complexidade!D266="","",IF(EAP_Complexidade!D266="X",0,VLOOKUP(EAP_Complexidade!D266,'Cluster_T-ShirtSize'!$B$13:$C$17,2,FALSE)))</f>
        <v/>
      </c>
      <c r="E265" s="74" t="str">
        <f>IF(EAP_Complexidade!E266="","",IF(EAP_Complexidade!E266="X",0,VLOOKUP(EAP_Complexidade!E266,'Cluster_T-ShirtSize'!$B$18:$C$22,2,FALSE)))</f>
        <v/>
      </c>
      <c r="F265" s="75" t="str">
        <f>IF(EAP_Complexidade!F266="","",IF(EAP_Complexidade!F266="X",0,VLOOKUP(EAP_Complexidade!F266,'Cluster_T-ShirtSize'!$B$23:$C$27,2,FALSE)))</f>
        <v/>
      </c>
      <c r="G265" s="76" t="str">
        <f t="shared" si="1"/>
        <v/>
      </c>
    </row>
    <row r="266" spans="1:7" ht="15.75" customHeight="1" x14ac:dyDescent="0.2">
      <c r="A266" s="72" t="str">
        <f>IF(EAP_Complexidade!A267="","",EAP_Complexidade!A267)</f>
        <v/>
      </c>
      <c r="B266" s="73" t="str">
        <f>IF(EAP_Complexidade!B267="","",IF(EAP_Complexidade!B267="X",0,VLOOKUP(EAP_Complexidade!B267,'Cluster_T-ShirtSize'!$B$3:$C$7,2,FALSE)))</f>
        <v/>
      </c>
      <c r="C266" s="74" t="str">
        <f>IF(EAP_Complexidade!C267="","",IF(EAP_Complexidade!C267="X",0,VLOOKUP(EAP_Complexidade!C267,'Cluster_T-ShirtSize'!$B$8:$C$12,2,FALSE)))</f>
        <v/>
      </c>
      <c r="D266" s="74" t="str">
        <f>IF(EAP_Complexidade!D267="","",IF(EAP_Complexidade!D267="X",0,VLOOKUP(EAP_Complexidade!D267,'Cluster_T-ShirtSize'!$B$13:$C$17,2,FALSE)))</f>
        <v/>
      </c>
      <c r="E266" s="74" t="str">
        <f>IF(EAP_Complexidade!E267="","",IF(EAP_Complexidade!E267="X",0,VLOOKUP(EAP_Complexidade!E267,'Cluster_T-ShirtSize'!$B$18:$C$22,2,FALSE)))</f>
        <v/>
      </c>
      <c r="F266" s="75" t="str">
        <f>IF(EAP_Complexidade!F267="","",IF(EAP_Complexidade!F267="X",0,VLOOKUP(EAP_Complexidade!F267,'Cluster_T-ShirtSize'!$B$23:$C$27,2,FALSE)))</f>
        <v/>
      </c>
      <c r="G266" s="76" t="str">
        <f t="shared" si="1"/>
        <v/>
      </c>
    </row>
    <row r="267" spans="1:7" ht="15.75" customHeight="1" x14ac:dyDescent="0.2">
      <c r="A267" s="72" t="str">
        <f>IF(EAP_Complexidade!A268="","",EAP_Complexidade!A268)</f>
        <v/>
      </c>
      <c r="B267" s="73" t="str">
        <f>IF(EAP_Complexidade!B268="","",IF(EAP_Complexidade!B268="X",0,VLOOKUP(EAP_Complexidade!B268,'Cluster_T-ShirtSize'!$B$3:$C$7,2,FALSE)))</f>
        <v/>
      </c>
      <c r="C267" s="74" t="str">
        <f>IF(EAP_Complexidade!C268="","",IF(EAP_Complexidade!C268="X",0,VLOOKUP(EAP_Complexidade!C268,'Cluster_T-ShirtSize'!$B$8:$C$12,2,FALSE)))</f>
        <v/>
      </c>
      <c r="D267" s="74" t="str">
        <f>IF(EAP_Complexidade!D268="","",IF(EAP_Complexidade!D268="X",0,VLOOKUP(EAP_Complexidade!D268,'Cluster_T-ShirtSize'!$B$13:$C$17,2,FALSE)))</f>
        <v/>
      </c>
      <c r="E267" s="74" t="str">
        <f>IF(EAP_Complexidade!E268="","",IF(EAP_Complexidade!E268="X",0,VLOOKUP(EAP_Complexidade!E268,'Cluster_T-ShirtSize'!$B$18:$C$22,2,FALSE)))</f>
        <v/>
      </c>
      <c r="F267" s="75" t="str">
        <f>IF(EAP_Complexidade!F268="","",IF(EAP_Complexidade!F268="X",0,VLOOKUP(EAP_Complexidade!F268,'Cluster_T-ShirtSize'!$B$23:$C$27,2,FALSE)))</f>
        <v/>
      </c>
      <c r="G267" s="76" t="str">
        <f t="shared" si="1"/>
        <v/>
      </c>
    </row>
    <row r="268" spans="1:7" ht="15.75" customHeight="1" x14ac:dyDescent="0.2">
      <c r="A268" s="72" t="str">
        <f>IF(EAP_Complexidade!A269="","",EAP_Complexidade!A269)</f>
        <v/>
      </c>
      <c r="B268" s="73" t="str">
        <f>IF(EAP_Complexidade!B269="","",IF(EAP_Complexidade!B269="X",0,VLOOKUP(EAP_Complexidade!B269,'Cluster_T-ShirtSize'!$B$3:$C$7,2,FALSE)))</f>
        <v/>
      </c>
      <c r="C268" s="74" t="str">
        <f>IF(EAP_Complexidade!C269="","",IF(EAP_Complexidade!C269="X",0,VLOOKUP(EAP_Complexidade!C269,'Cluster_T-ShirtSize'!$B$8:$C$12,2,FALSE)))</f>
        <v/>
      </c>
      <c r="D268" s="74" t="str">
        <f>IF(EAP_Complexidade!D269="","",IF(EAP_Complexidade!D269="X",0,VLOOKUP(EAP_Complexidade!D269,'Cluster_T-ShirtSize'!$B$13:$C$17,2,FALSE)))</f>
        <v/>
      </c>
      <c r="E268" s="74" t="str">
        <f>IF(EAP_Complexidade!E269="","",IF(EAP_Complexidade!E269="X",0,VLOOKUP(EAP_Complexidade!E269,'Cluster_T-ShirtSize'!$B$18:$C$22,2,FALSE)))</f>
        <v/>
      </c>
      <c r="F268" s="75" t="str">
        <f>IF(EAP_Complexidade!F269="","",IF(EAP_Complexidade!F269="X",0,VLOOKUP(EAP_Complexidade!F269,'Cluster_T-ShirtSize'!$B$23:$C$27,2,FALSE)))</f>
        <v/>
      </c>
      <c r="G268" s="76" t="str">
        <f t="shared" si="1"/>
        <v/>
      </c>
    </row>
    <row r="269" spans="1:7" ht="15.75" customHeight="1" x14ac:dyDescent="0.2">
      <c r="A269" s="72" t="str">
        <f>IF(EAP_Complexidade!A270="","",EAP_Complexidade!A270)</f>
        <v/>
      </c>
      <c r="B269" s="73" t="str">
        <f>IF(EAP_Complexidade!B270="","",IF(EAP_Complexidade!B270="X",0,VLOOKUP(EAP_Complexidade!B270,'Cluster_T-ShirtSize'!$B$3:$C$7,2,FALSE)))</f>
        <v/>
      </c>
      <c r="C269" s="74" t="str">
        <f>IF(EAP_Complexidade!C270="","",IF(EAP_Complexidade!C270="X",0,VLOOKUP(EAP_Complexidade!C270,'Cluster_T-ShirtSize'!$B$8:$C$12,2,FALSE)))</f>
        <v/>
      </c>
      <c r="D269" s="74" t="str">
        <f>IF(EAP_Complexidade!D270="","",IF(EAP_Complexidade!D270="X",0,VLOOKUP(EAP_Complexidade!D270,'Cluster_T-ShirtSize'!$B$13:$C$17,2,FALSE)))</f>
        <v/>
      </c>
      <c r="E269" s="74" t="str">
        <f>IF(EAP_Complexidade!E270="","",IF(EAP_Complexidade!E270="X",0,VLOOKUP(EAP_Complexidade!E270,'Cluster_T-ShirtSize'!$B$18:$C$22,2,FALSE)))</f>
        <v/>
      </c>
      <c r="F269" s="75" t="str">
        <f>IF(EAP_Complexidade!F270="","",IF(EAP_Complexidade!F270="X",0,VLOOKUP(EAP_Complexidade!F270,'Cluster_T-ShirtSize'!$B$23:$C$27,2,FALSE)))</f>
        <v/>
      </c>
      <c r="G269" s="76" t="str">
        <f t="shared" si="1"/>
        <v/>
      </c>
    </row>
    <row r="270" spans="1:7" ht="15.75" customHeight="1" x14ac:dyDescent="0.2">
      <c r="A270" s="72" t="str">
        <f>IF(EAP_Complexidade!A271="","",EAP_Complexidade!A271)</f>
        <v/>
      </c>
      <c r="B270" s="73" t="str">
        <f>IF(EAP_Complexidade!B271="","",IF(EAP_Complexidade!B271="X",0,VLOOKUP(EAP_Complexidade!B271,'Cluster_T-ShirtSize'!$B$3:$C$7,2,FALSE)))</f>
        <v/>
      </c>
      <c r="C270" s="74" t="str">
        <f>IF(EAP_Complexidade!C271="","",IF(EAP_Complexidade!C271="X",0,VLOOKUP(EAP_Complexidade!C271,'Cluster_T-ShirtSize'!$B$8:$C$12,2,FALSE)))</f>
        <v/>
      </c>
      <c r="D270" s="74" t="str">
        <f>IF(EAP_Complexidade!D271="","",IF(EAP_Complexidade!D271="X",0,VLOOKUP(EAP_Complexidade!D271,'Cluster_T-ShirtSize'!$B$13:$C$17,2,FALSE)))</f>
        <v/>
      </c>
      <c r="E270" s="74" t="str">
        <f>IF(EAP_Complexidade!E271="","",IF(EAP_Complexidade!E271="X",0,VLOOKUP(EAP_Complexidade!E271,'Cluster_T-ShirtSize'!$B$18:$C$22,2,FALSE)))</f>
        <v/>
      </c>
      <c r="F270" s="75" t="str">
        <f>IF(EAP_Complexidade!F271="","",IF(EAP_Complexidade!F271="X",0,VLOOKUP(EAP_Complexidade!F271,'Cluster_T-ShirtSize'!$B$23:$C$27,2,FALSE)))</f>
        <v/>
      </c>
      <c r="G270" s="76" t="str">
        <f t="shared" si="1"/>
        <v/>
      </c>
    </row>
    <row r="271" spans="1:7" ht="15.75" customHeight="1" x14ac:dyDescent="0.2">
      <c r="A271" s="72" t="str">
        <f>IF(EAP_Complexidade!A272="","",EAP_Complexidade!A272)</f>
        <v/>
      </c>
      <c r="B271" s="73" t="str">
        <f>IF(EAP_Complexidade!B272="","",IF(EAP_Complexidade!B272="X",0,VLOOKUP(EAP_Complexidade!B272,'Cluster_T-ShirtSize'!$B$3:$C$7,2,FALSE)))</f>
        <v/>
      </c>
      <c r="C271" s="74" t="str">
        <f>IF(EAP_Complexidade!C272="","",IF(EAP_Complexidade!C272="X",0,VLOOKUP(EAP_Complexidade!C272,'Cluster_T-ShirtSize'!$B$8:$C$12,2,FALSE)))</f>
        <v/>
      </c>
      <c r="D271" s="74" t="str">
        <f>IF(EAP_Complexidade!D272="","",IF(EAP_Complexidade!D272="X",0,VLOOKUP(EAP_Complexidade!D272,'Cluster_T-ShirtSize'!$B$13:$C$17,2,FALSE)))</f>
        <v/>
      </c>
      <c r="E271" s="74" t="str">
        <f>IF(EAP_Complexidade!E272="","",IF(EAP_Complexidade!E272="X",0,VLOOKUP(EAP_Complexidade!E272,'Cluster_T-ShirtSize'!$B$18:$C$22,2,FALSE)))</f>
        <v/>
      </c>
      <c r="F271" s="75" t="str">
        <f>IF(EAP_Complexidade!F272="","",IF(EAP_Complexidade!F272="X",0,VLOOKUP(EAP_Complexidade!F272,'Cluster_T-ShirtSize'!$B$23:$C$27,2,FALSE)))</f>
        <v/>
      </c>
      <c r="G271" s="76" t="str">
        <f t="shared" si="1"/>
        <v/>
      </c>
    </row>
    <row r="272" spans="1:7" ht="15.75" customHeight="1" x14ac:dyDescent="0.2">
      <c r="A272" s="72" t="str">
        <f>IF(EAP_Complexidade!A273="","",EAP_Complexidade!A273)</f>
        <v/>
      </c>
      <c r="B272" s="73" t="str">
        <f>IF(EAP_Complexidade!B273="","",IF(EAP_Complexidade!B273="X",0,VLOOKUP(EAP_Complexidade!B273,'Cluster_T-ShirtSize'!$B$3:$C$7,2,FALSE)))</f>
        <v/>
      </c>
      <c r="C272" s="74" t="str">
        <f>IF(EAP_Complexidade!C273="","",IF(EAP_Complexidade!C273="X",0,VLOOKUP(EAP_Complexidade!C273,'Cluster_T-ShirtSize'!$B$8:$C$12,2,FALSE)))</f>
        <v/>
      </c>
      <c r="D272" s="74" t="str">
        <f>IF(EAP_Complexidade!D273="","",IF(EAP_Complexidade!D273="X",0,VLOOKUP(EAP_Complexidade!D273,'Cluster_T-ShirtSize'!$B$13:$C$17,2,FALSE)))</f>
        <v/>
      </c>
      <c r="E272" s="74" t="str">
        <f>IF(EAP_Complexidade!E273="","",IF(EAP_Complexidade!E273="X",0,VLOOKUP(EAP_Complexidade!E273,'Cluster_T-ShirtSize'!$B$18:$C$22,2,FALSE)))</f>
        <v/>
      </c>
      <c r="F272" s="75" t="str">
        <f>IF(EAP_Complexidade!F273="","",IF(EAP_Complexidade!F273="X",0,VLOOKUP(EAP_Complexidade!F273,'Cluster_T-ShirtSize'!$B$23:$C$27,2,FALSE)))</f>
        <v/>
      </c>
      <c r="G272" s="76" t="str">
        <f t="shared" si="1"/>
        <v/>
      </c>
    </row>
    <row r="273" spans="1:7" ht="15.75" customHeight="1" x14ac:dyDescent="0.2">
      <c r="A273" s="72" t="str">
        <f>IF(EAP_Complexidade!A274="","",EAP_Complexidade!A274)</f>
        <v/>
      </c>
      <c r="B273" s="73" t="str">
        <f>IF(EAP_Complexidade!B274="","",IF(EAP_Complexidade!B274="X",0,VLOOKUP(EAP_Complexidade!B274,'Cluster_T-ShirtSize'!$B$3:$C$7,2,FALSE)))</f>
        <v/>
      </c>
      <c r="C273" s="74" t="str">
        <f>IF(EAP_Complexidade!C274="","",IF(EAP_Complexidade!C274="X",0,VLOOKUP(EAP_Complexidade!C274,'Cluster_T-ShirtSize'!$B$8:$C$12,2,FALSE)))</f>
        <v/>
      </c>
      <c r="D273" s="74" t="str">
        <f>IF(EAP_Complexidade!D274="","",IF(EAP_Complexidade!D274="X",0,VLOOKUP(EAP_Complexidade!D274,'Cluster_T-ShirtSize'!$B$13:$C$17,2,FALSE)))</f>
        <v/>
      </c>
      <c r="E273" s="74" t="str">
        <f>IF(EAP_Complexidade!E274="","",IF(EAP_Complexidade!E274="X",0,VLOOKUP(EAP_Complexidade!E274,'Cluster_T-ShirtSize'!$B$18:$C$22,2,FALSE)))</f>
        <v/>
      </c>
      <c r="F273" s="75" t="str">
        <f>IF(EAP_Complexidade!F274="","",IF(EAP_Complexidade!F274="X",0,VLOOKUP(EAP_Complexidade!F274,'Cluster_T-ShirtSize'!$B$23:$C$27,2,FALSE)))</f>
        <v/>
      </c>
      <c r="G273" s="76" t="str">
        <f t="shared" si="1"/>
        <v/>
      </c>
    </row>
    <row r="274" spans="1:7" ht="15.75" customHeight="1" x14ac:dyDescent="0.2">
      <c r="A274" s="72" t="str">
        <f>IF(EAP_Complexidade!A275="","",EAP_Complexidade!A275)</f>
        <v/>
      </c>
      <c r="B274" s="73" t="str">
        <f>IF(EAP_Complexidade!B275="","",IF(EAP_Complexidade!B275="X",0,VLOOKUP(EAP_Complexidade!B275,'Cluster_T-ShirtSize'!$B$3:$C$7,2,FALSE)))</f>
        <v/>
      </c>
      <c r="C274" s="74" t="str">
        <f>IF(EAP_Complexidade!C275="","",IF(EAP_Complexidade!C275="X",0,VLOOKUP(EAP_Complexidade!C275,'Cluster_T-ShirtSize'!$B$8:$C$12,2,FALSE)))</f>
        <v/>
      </c>
      <c r="D274" s="74" t="str">
        <f>IF(EAP_Complexidade!D275="","",IF(EAP_Complexidade!D275="X",0,VLOOKUP(EAP_Complexidade!D275,'Cluster_T-ShirtSize'!$B$13:$C$17,2,FALSE)))</f>
        <v/>
      </c>
      <c r="E274" s="74" t="str">
        <f>IF(EAP_Complexidade!E275="","",IF(EAP_Complexidade!E275="X",0,VLOOKUP(EAP_Complexidade!E275,'Cluster_T-ShirtSize'!$B$18:$C$22,2,FALSE)))</f>
        <v/>
      </c>
      <c r="F274" s="75" t="str">
        <f>IF(EAP_Complexidade!F275="","",IF(EAP_Complexidade!F275="X",0,VLOOKUP(EAP_Complexidade!F275,'Cluster_T-ShirtSize'!$B$23:$C$27,2,FALSE)))</f>
        <v/>
      </c>
      <c r="G274" s="76" t="str">
        <f t="shared" si="1"/>
        <v/>
      </c>
    </row>
    <row r="275" spans="1:7" ht="15.75" customHeight="1" x14ac:dyDescent="0.2">
      <c r="A275" s="72" t="str">
        <f>IF(EAP_Complexidade!A276="","",EAP_Complexidade!A276)</f>
        <v/>
      </c>
      <c r="B275" s="73" t="str">
        <f>IF(EAP_Complexidade!B276="","",IF(EAP_Complexidade!B276="X",0,VLOOKUP(EAP_Complexidade!B276,'Cluster_T-ShirtSize'!$B$3:$C$7,2,FALSE)))</f>
        <v/>
      </c>
      <c r="C275" s="74" t="str">
        <f>IF(EAP_Complexidade!C276="","",IF(EAP_Complexidade!C276="X",0,VLOOKUP(EAP_Complexidade!C276,'Cluster_T-ShirtSize'!$B$8:$C$12,2,FALSE)))</f>
        <v/>
      </c>
      <c r="D275" s="74" t="str">
        <f>IF(EAP_Complexidade!D276="","",IF(EAP_Complexidade!D276="X",0,VLOOKUP(EAP_Complexidade!D276,'Cluster_T-ShirtSize'!$B$13:$C$17,2,FALSE)))</f>
        <v/>
      </c>
      <c r="E275" s="74" t="str">
        <f>IF(EAP_Complexidade!E276="","",IF(EAP_Complexidade!E276="X",0,VLOOKUP(EAP_Complexidade!E276,'Cluster_T-ShirtSize'!$B$18:$C$22,2,FALSE)))</f>
        <v/>
      </c>
      <c r="F275" s="75" t="str">
        <f>IF(EAP_Complexidade!F276="","",IF(EAP_Complexidade!F276="X",0,VLOOKUP(EAP_Complexidade!F276,'Cluster_T-ShirtSize'!$B$23:$C$27,2,FALSE)))</f>
        <v/>
      </c>
      <c r="G275" s="76" t="str">
        <f t="shared" si="1"/>
        <v/>
      </c>
    </row>
    <row r="276" spans="1:7" ht="15.75" customHeight="1" x14ac:dyDescent="0.2">
      <c r="A276" s="72" t="str">
        <f>IF(EAP_Complexidade!A277="","",EAP_Complexidade!A277)</f>
        <v/>
      </c>
      <c r="B276" s="73" t="str">
        <f>IF(EAP_Complexidade!B277="","",IF(EAP_Complexidade!B277="X",0,VLOOKUP(EAP_Complexidade!B277,'Cluster_T-ShirtSize'!$B$3:$C$7,2,FALSE)))</f>
        <v/>
      </c>
      <c r="C276" s="74" t="str">
        <f>IF(EAP_Complexidade!C277="","",IF(EAP_Complexidade!C277="X",0,VLOOKUP(EAP_Complexidade!C277,'Cluster_T-ShirtSize'!$B$8:$C$12,2,FALSE)))</f>
        <v/>
      </c>
      <c r="D276" s="74" t="str">
        <f>IF(EAP_Complexidade!D277="","",IF(EAP_Complexidade!D277="X",0,VLOOKUP(EAP_Complexidade!D277,'Cluster_T-ShirtSize'!$B$13:$C$17,2,FALSE)))</f>
        <v/>
      </c>
      <c r="E276" s="74" t="str">
        <f>IF(EAP_Complexidade!E277="","",IF(EAP_Complexidade!E277="X",0,VLOOKUP(EAP_Complexidade!E277,'Cluster_T-ShirtSize'!$B$18:$C$22,2,FALSE)))</f>
        <v/>
      </c>
      <c r="F276" s="75" t="str">
        <f>IF(EAP_Complexidade!F277="","",IF(EAP_Complexidade!F277="X",0,VLOOKUP(EAP_Complexidade!F277,'Cluster_T-ShirtSize'!$B$23:$C$27,2,FALSE)))</f>
        <v/>
      </c>
      <c r="G276" s="76" t="str">
        <f t="shared" si="1"/>
        <v/>
      </c>
    </row>
    <row r="277" spans="1:7" ht="15.75" customHeight="1" x14ac:dyDescent="0.2">
      <c r="A277" s="72" t="str">
        <f>IF(EAP_Complexidade!A278="","",EAP_Complexidade!A278)</f>
        <v/>
      </c>
      <c r="B277" s="73" t="str">
        <f>IF(EAP_Complexidade!B278="","",IF(EAP_Complexidade!B278="X",0,VLOOKUP(EAP_Complexidade!B278,'Cluster_T-ShirtSize'!$B$3:$C$7,2,FALSE)))</f>
        <v/>
      </c>
      <c r="C277" s="74" t="str">
        <f>IF(EAP_Complexidade!C278="","",IF(EAP_Complexidade!C278="X",0,VLOOKUP(EAP_Complexidade!C278,'Cluster_T-ShirtSize'!$B$8:$C$12,2,FALSE)))</f>
        <v/>
      </c>
      <c r="D277" s="74" t="str">
        <f>IF(EAP_Complexidade!D278="","",IF(EAP_Complexidade!D278="X",0,VLOOKUP(EAP_Complexidade!D278,'Cluster_T-ShirtSize'!$B$13:$C$17,2,FALSE)))</f>
        <v/>
      </c>
      <c r="E277" s="74" t="str">
        <f>IF(EAP_Complexidade!E278="","",IF(EAP_Complexidade!E278="X",0,VLOOKUP(EAP_Complexidade!E278,'Cluster_T-ShirtSize'!$B$18:$C$22,2,FALSE)))</f>
        <v/>
      </c>
      <c r="F277" s="75" t="str">
        <f>IF(EAP_Complexidade!F278="","",IF(EAP_Complexidade!F278="X",0,VLOOKUP(EAP_Complexidade!F278,'Cluster_T-ShirtSize'!$B$23:$C$27,2,FALSE)))</f>
        <v/>
      </c>
      <c r="G277" s="76" t="str">
        <f t="shared" si="1"/>
        <v/>
      </c>
    </row>
    <row r="278" spans="1:7" ht="15.75" customHeight="1" x14ac:dyDescent="0.2">
      <c r="A278" s="72" t="str">
        <f>IF(EAP_Complexidade!A279="","",EAP_Complexidade!A279)</f>
        <v/>
      </c>
      <c r="B278" s="73" t="str">
        <f>IF(EAP_Complexidade!B279="","",IF(EAP_Complexidade!B279="X",0,VLOOKUP(EAP_Complexidade!B279,'Cluster_T-ShirtSize'!$B$3:$C$7,2,FALSE)))</f>
        <v/>
      </c>
      <c r="C278" s="74" t="str">
        <f>IF(EAP_Complexidade!C279="","",IF(EAP_Complexidade!C279="X",0,VLOOKUP(EAP_Complexidade!C279,'Cluster_T-ShirtSize'!$B$8:$C$12,2,FALSE)))</f>
        <v/>
      </c>
      <c r="D278" s="74" t="str">
        <f>IF(EAP_Complexidade!D279="","",IF(EAP_Complexidade!D279="X",0,VLOOKUP(EAP_Complexidade!D279,'Cluster_T-ShirtSize'!$B$13:$C$17,2,FALSE)))</f>
        <v/>
      </c>
      <c r="E278" s="74" t="str">
        <f>IF(EAP_Complexidade!E279="","",IF(EAP_Complexidade!E279="X",0,VLOOKUP(EAP_Complexidade!E279,'Cluster_T-ShirtSize'!$B$18:$C$22,2,FALSE)))</f>
        <v/>
      </c>
      <c r="F278" s="75" t="str">
        <f>IF(EAP_Complexidade!F279="","",IF(EAP_Complexidade!F279="X",0,VLOOKUP(EAP_Complexidade!F279,'Cluster_T-ShirtSize'!$B$23:$C$27,2,FALSE)))</f>
        <v/>
      </c>
      <c r="G278" s="76" t="str">
        <f t="shared" si="1"/>
        <v/>
      </c>
    </row>
    <row r="279" spans="1:7" ht="15.75" customHeight="1" x14ac:dyDescent="0.2">
      <c r="A279" s="72" t="str">
        <f>IF(EAP_Complexidade!A280="","",EAP_Complexidade!A280)</f>
        <v/>
      </c>
      <c r="B279" s="73" t="str">
        <f>IF(EAP_Complexidade!B280="","",IF(EAP_Complexidade!B280="X",0,VLOOKUP(EAP_Complexidade!B280,'Cluster_T-ShirtSize'!$B$3:$C$7,2,FALSE)))</f>
        <v/>
      </c>
      <c r="C279" s="74" t="str">
        <f>IF(EAP_Complexidade!C280="","",IF(EAP_Complexidade!C280="X",0,VLOOKUP(EAP_Complexidade!C280,'Cluster_T-ShirtSize'!$B$8:$C$12,2,FALSE)))</f>
        <v/>
      </c>
      <c r="D279" s="74" t="str">
        <f>IF(EAP_Complexidade!D280="","",IF(EAP_Complexidade!D280="X",0,VLOOKUP(EAP_Complexidade!D280,'Cluster_T-ShirtSize'!$B$13:$C$17,2,FALSE)))</f>
        <v/>
      </c>
      <c r="E279" s="74" t="str">
        <f>IF(EAP_Complexidade!E280="","",IF(EAP_Complexidade!E280="X",0,VLOOKUP(EAP_Complexidade!E280,'Cluster_T-ShirtSize'!$B$18:$C$22,2,FALSE)))</f>
        <v/>
      </c>
      <c r="F279" s="75" t="str">
        <f>IF(EAP_Complexidade!F280="","",IF(EAP_Complexidade!F280="X",0,VLOOKUP(EAP_Complexidade!F280,'Cluster_T-ShirtSize'!$B$23:$C$27,2,FALSE)))</f>
        <v/>
      </c>
      <c r="G279" s="76" t="str">
        <f t="shared" si="1"/>
        <v/>
      </c>
    </row>
    <row r="280" spans="1:7" ht="15.75" customHeight="1" x14ac:dyDescent="0.2">
      <c r="A280" s="72" t="str">
        <f>IF(EAP_Complexidade!A281="","",EAP_Complexidade!A281)</f>
        <v/>
      </c>
      <c r="B280" s="73" t="str">
        <f>IF(EAP_Complexidade!B281="","",IF(EAP_Complexidade!B281="X",0,VLOOKUP(EAP_Complexidade!B281,'Cluster_T-ShirtSize'!$B$3:$C$7,2,FALSE)))</f>
        <v/>
      </c>
      <c r="C280" s="74" t="str">
        <f>IF(EAP_Complexidade!C281="","",IF(EAP_Complexidade!C281="X",0,VLOOKUP(EAP_Complexidade!C281,'Cluster_T-ShirtSize'!$B$8:$C$12,2,FALSE)))</f>
        <v/>
      </c>
      <c r="D280" s="74" t="str">
        <f>IF(EAP_Complexidade!D281="","",IF(EAP_Complexidade!D281="X",0,VLOOKUP(EAP_Complexidade!D281,'Cluster_T-ShirtSize'!$B$13:$C$17,2,FALSE)))</f>
        <v/>
      </c>
      <c r="E280" s="74" t="str">
        <f>IF(EAP_Complexidade!E281="","",IF(EAP_Complexidade!E281="X",0,VLOOKUP(EAP_Complexidade!E281,'Cluster_T-ShirtSize'!$B$18:$C$22,2,FALSE)))</f>
        <v/>
      </c>
      <c r="F280" s="75" t="str">
        <f>IF(EAP_Complexidade!F281="","",IF(EAP_Complexidade!F281="X",0,VLOOKUP(EAP_Complexidade!F281,'Cluster_T-ShirtSize'!$B$23:$C$27,2,FALSE)))</f>
        <v/>
      </c>
      <c r="G280" s="76" t="str">
        <f t="shared" si="1"/>
        <v/>
      </c>
    </row>
    <row r="281" spans="1:7" ht="15.75" customHeight="1" x14ac:dyDescent="0.2">
      <c r="A281" s="72" t="str">
        <f>IF(EAP_Complexidade!A282="","",EAP_Complexidade!A282)</f>
        <v/>
      </c>
      <c r="B281" s="73" t="str">
        <f>IF(EAP_Complexidade!B282="","",IF(EAP_Complexidade!B282="X",0,VLOOKUP(EAP_Complexidade!B282,'Cluster_T-ShirtSize'!$B$3:$C$7,2,FALSE)))</f>
        <v/>
      </c>
      <c r="C281" s="74" t="str">
        <f>IF(EAP_Complexidade!C282="","",IF(EAP_Complexidade!C282="X",0,VLOOKUP(EAP_Complexidade!C282,'Cluster_T-ShirtSize'!$B$8:$C$12,2,FALSE)))</f>
        <v/>
      </c>
      <c r="D281" s="74" t="str">
        <f>IF(EAP_Complexidade!D282="","",IF(EAP_Complexidade!D282="X",0,VLOOKUP(EAP_Complexidade!D282,'Cluster_T-ShirtSize'!$B$13:$C$17,2,FALSE)))</f>
        <v/>
      </c>
      <c r="E281" s="74" t="str">
        <f>IF(EAP_Complexidade!E282="","",IF(EAP_Complexidade!E282="X",0,VLOOKUP(EAP_Complexidade!E282,'Cluster_T-ShirtSize'!$B$18:$C$22,2,FALSE)))</f>
        <v/>
      </c>
      <c r="F281" s="75" t="str">
        <f>IF(EAP_Complexidade!F282="","",IF(EAP_Complexidade!F282="X",0,VLOOKUP(EAP_Complexidade!F282,'Cluster_T-ShirtSize'!$B$23:$C$27,2,FALSE)))</f>
        <v/>
      </c>
      <c r="G281" s="76" t="str">
        <f t="shared" si="1"/>
        <v/>
      </c>
    </row>
    <row r="282" spans="1:7" ht="15.75" customHeight="1" x14ac:dyDescent="0.2">
      <c r="A282" s="72" t="str">
        <f>IF(EAP_Complexidade!A283="","",EAP_Complexidade!A283)</f>
        <v/>
      </c>
      <c r="B282" s="73" t="str">
        <f>IF(EAP_Complexidade!B283="","",IF(EAP_Complexidade!B283="X",0,VLOOKUP(EAP_Complexidade!B283,'Cluster_T-ShirtSize'!$B$3:$C$7,2,FALSE)))</f>
        <v/>
      </c>
      <c r="C282" s="74" t="str">
        <f>IF(EAP_Complexidade!C283="","",IF(EAP_Complexidade!C283="X",0,VLOOKUP(EAP_Complexidade!C283,'Cluster_T-ShirtSize'!$B$8:$C$12,2,FALSE)))</f>
        <v/>
      </c>
      <c r="D282" s="74" t="str">
        <f>IF(EAP_Complexidade!D283="","",IF(EAP_Complexidade!D283="X",0,VLOOKUP(EAP_Complexidade!D283,'Cluster_T-ShirtSize'!$B$13:$C$17,2,FALSE)))</f>
        <v/>
      </c>
      <c r="E282" s="74" t="str">
        <f>IF(EAP_Complexidade!E283="","",IF(EAP_Complexidade!E283="X",0,VLOOKUP(EAP_Complexidade!E283,'Cluster_T-ShirtSize'!$B$18:$C$22,2,FALSE)))</f>
        <v/>
      </c>
      <c r="F282" s="75" t="str">
        <f>IF(EAP_Complexidade!F283="","",IF(EAP_Complexidade!F283="X",0,VLOOKUP(EAP_Complexidade!F283,'Cluster_T-ShirtSize'!$B$23:$C$27,2,FALSE)))</f>
        <v/>
      </c>
      <c r="G282" s="76" t="str">
        <f t="shared" si="1"/>
        <v/>
      </c>
    </row>
    <row r="283" spans="1:7" ht="15.75" customHeight="1" x14ac:dyDescent="0.2">
      <c r="A283" s="72" t="str">
        <f>IF(EAP_Complexidade!A284="","",EAP_Complexidade!A284)</f>
        <v/>
      </c>
      <c r="B283" s="73" t="str">
        <f>IF(EAP_Complexidade!B284="","",IF(EAP_Complexidade!B284="X",0,VLOOKUP(EAP_Complexidade!B284,'Cluster_T-ShirtSize'!$B$3:$C$7,2,FALSE)))</f>
        <v/>
      </c>
      <c r="C283" s="74" t="str">
        <f>IF(EAP_Complexidade!C284="","",IF(EAP_Complexidade!C284="X",0,VLOOKUP(EAP_Complexidade!C284,'Cluster_T-ShirtSize'!$B$8:$C$12,2,FALSE)))</f>
        <v/>
      </c>
      <c r="D283" s="74" t="str">
        <f>IF(EAP_Complexidade!D284="","",IF(EAP_Complexidade!D284="X",0,VLOOKUP(EAP_Complexidade!D284,'Cluster_T-ShirtSize'!$B$13:$C$17,2,FALSE)))</f>
        <v/>
      </c>
      <c r="E283" s="74" t="str">
        <f>IF(EAP_Complexidade!E284="","",IF(EAP_Complexidade!E284="X",0,VLOOKUP(EAP_Complexidade!E284,'Cluster_T-ShirtSize'!$B$18:$C$22,2,FALSE)))</f>
        <v/>
      </c>
      <c r="F283" s="75" t="str">
        <f>IF(EAP_Complexidade!F284="","",IF(EAP_Complexidade!F284="X",0,VLOOKUP(EAP_Complexidade!F284,'Cluster_T-ShirtSize'!$B$23:$C$27,2,FALSE)))</f>
        <v/>
      </c>
      <c r="G283" s="76" t="str">
        <f t="shared" si="1"/>
        <v/>
      </c>
    </row>
    <row r="284" spans="1:7" ht="15.75" customHeight="1" x14ac:dyDescent="0.2">
      <c r="A284" s="72" t="str">
        <f>IF(EAP_Complexidade!A285="","",EAP_Complexidade!A285)</f>
        <v/>
      </c>
      <c r="B284" s="73" t="str">
        <f>IF(EAP_Complexidade!B285="","",IF(EAP_Complexidade!B285="X",0,VLOOKUP(EAP_Complexidade!B285,'Cluster_T-ShirtSize'!$B$3:$C$7,2,FALSE)))</f>
        <v/>
      </c>
      <c r="C284" s="74" t="str">
        <f>IF(EAP_Complexidade!C285="","",IF(EAP_Complexidade!C285="X",0,VLOOKUP(EAP_Complexidade!C285,'Cluster_T-ShirtSize'!$B$8:$C$12,2,FALSE)))</f>
        <v/>
      </c>
      <c r="D284" s="74" t="str">
        <f>IF(EAP_Complexidade!D285="","",IF(EAP_Complexidade!D285="X",0,VLOOKUP(EAP_Complexidade!D285,'Cluster_T-ShirtSize'!$B$13:$C$17,2,FALSE)))</f>
        <v/>
      </c>
      <c r="E284" s="74" t="str">
        <f>IF(EAP_Complexidade!E285="","",IF(EAP_Complexidade!E285="X",0,VLOOKUP(EAP_Complexidade!E285,'Cluster_T-ShirtSize'!$B$18:$C$22,2,FALSE)))</f>
        <v/>
      </c>
      <c r="F284" s="75" t="str">
        <f>IF(EAP_Complexidade!F285="","",IF(EAP_Complexidade!F285="X",0,VLOOKUP(EAP_Complexidade!F285,'Cluster_T-ShirtSize'!$B$23:$C$27,2,FALSE)))</f>
        <v/>
      </c>
      <c r="G284" s="76" t="str">
        <f t="shared" si="1"/>
        <v/>
      </c>
    </row>
    <row r="285" spans="1:7" ht="15.75" customHeight="1" x14ac:dyDescent="0.2">
      <c r="A285" s="72" t="str">
        <f>IF(EAP_Complexidade!A286="","",EAP_Complexidade!A286)</f>
        <v/>
      </c>
      <c r="B285" s="73" t="str">
        <f>IF(EAP_Complexidade!B286="","",IF(EAP_Complexidade!B286="X",0,VLOOKUP(EAP_Complexidade!B286,'Cluster_T-ShirtSize'!$B$3:$C$7,2,FALSE)))</f>
        <v/>
      </c>
      <c r="C285" s="74" t="str">
        <f>IF(EAP_Complexidade!C286="","",IF(EAP_Complexidade!C286="X",0,VLOOKUP(EAP_Complexidade!C286,'Cluster_T-ShirtSize'!$B$8:$C$12,2,FALSE)))</f>
        <v/>
      </c>
      <c r="D285" s="74" t="str">
        <f>IF(EAP_Complexidade!D286="","",IF(EAP_Complexidade!D286="X",0,VLOOKUP(EAP_Complexidade!D286,'Cluster_T-ShirtSize'!$B$13:$C$17,2,FALSE)))</f>
        <v/>
      </c>
      <c r="E285" s="74" t="str">
        <f>IF(EAP_Complexidade!E286="","",IF(EAP_Complexidade!E286="X",0,VLOOKUP(EAP_Complexidade!E286,'Cluster_T-ShirtSize'!$B$18:$C$22,2,FALSE)))</f>
        <v/>
      </c>
      <c r="F285" s="75" t="str">
        <f>IF(EAP_Complexidade!F286="","",IF(EAP_Complexidade!F286="X",0,VLOOKUP(EAP_Complexidade!F286,'Cluster_T-ShirtSize'!$B$23:$C$27,2,FALSE)))</f>
        <v/>
      </c>
      <c r="G285" s="76" t="str">
        <f t="shared" si="1"/>
        <v/>
      </c>
    </row>
    <row r="286" spans="1:7" ht="15.75" customHeight="1" x14ac:dyDescent="0.2">
      <c r="A286" s="72" t="str">
        <f>IF(EAP_Complexidade!A287="","",EAP_Complexidade!A287)</f>
        <v/>
      </c>
      <c r="B286" s="73" t="str">
        <f>IF(EAP_Complexidade!B287="","",IF(EAP_Complexidade!B287="X",0,VLOOKUP(EAP_Complexidade!B287,'Cluster_T-ShirtSize'!$B$3:$C$7,2,FALSE)))</f>
        <v/>
      </c>
      <c r="C286" s="74" t="str">
        <f>IF(EAP_Complexidade!C287="","",IF(EAP_Complexidade!C287="X",0,VLOOKUP(EAP_Complexidade!C287,'Cluster_T-ShirtSize'!$B$8:$C$12,2,FALSE)))</f>
        <v/>
      </c>
      <c r="D286" s="74" t="str">
        <f>IF(EAP_Complexidade!D287="","",IF(EAP_Complexidade!D287="X",0,VLOOKUP(EAP_Complexidade!D287,'Cluster_T-ShirtSize'!$B$13:$C$17,2,FALSE)))</f>
        <v/>
      </c>
      <c r="E286" s="74" t="str">
        <f>IF(EAP_Complexidade!E287="","",IF(EAP_Complexidade!E287="X",0,VLOOKUP(EAP_Complexidade!E287,'Cluster_T-ShirtSize'!$B$18:$C$22,2,FALSE)))</f>
        <v/>
      </c>
      <c r="F286" s="75" t="str">
        <f>IF(EAP_Complexidade!F287="","",IF(EAP_Complexidade!F287="X",0,VLOOKUP(EAP_Complexidade!F287,'Cluster_T-ShirtSize'!$B$23:$C$27,2,FALSE)))</f>
        <v/>
      </c>
      <c r="G286" s="76" t="str">
        <f t="shared" si="1"/>
        <v/>
      </c>
    </row>
    <row r="287" spans="1:7" ht="15.75" customHeight="1" x14ac:dyDescent="0.2">
      <c r="A287" s="72" t="str">
        <f>IF(EAP_Complexidade!A288="","",EAP_Complexidade!A288)</f>
        <v/>
      </c>
      <c r="B287" s="73" t="str">
        <f>IF(EAP_Complexidade!B288="","",IF(EAP_Complexidade!B288="X",0,VLOOKUP(EAP_Complexidade!B288,'Cluster_T-ShirtSize'!$B$3:$C$7,2,FALSE)))</f>
        <v/>
      </c>
      <c r="C287" s="74" t="str">
        <f>IF(EAP_Complexidade!C288="","",IF(EAP_Complexidade!C288="X",0,VLOOKUP(EAP_Complexidade!C288,'Cluster_T-ShirtSize'!$B$8:$C$12,2,FALSE)))</f>
        <v/>
      </c>
      <c r="D287" s="74" t="str">
        <f>IF(EAP_Complexidade!D288="","",IF(EAP_Complexidade!D288="X",0,VLOOKUP(EAP_Complexidade!D288,'Cluster_T-ShirtSize'!$B$13:$C$17,2,FALSE)))</f>
        <v/>
      </c>
      <c r="E287" s="74" t="str">
        <f>IF(EAP_Complexidade!E288="","",IF(EAP_Complexidade!E288="X",0,VLOOKUP(EAP_Complexidade!E288,'Cluster_T-ShirtSize'!$B$18:$C$22,2,FALSE)))</f>
        <v/>
      </c>
      <c r="F287" s="75" t="str">
        <f>IF(EAP_Complexidade!F288="","",IF(EAP_Complexidade!F288="X",0,VLOOKUP(EAP_Complexidade!F288,'Cluster_T-ShirtSize'!$B$23:$C$27,2,FALSE)))</f>
        <v/>
      </c>
      <c r="G287" s="76" t="str">
        <f t="shared" si="1"/>
        <v/>
      </c>
    </row>
    <row r="288" spans="1:7" ht="15.75" customHeight="1" x14ac:dyDescent="0.2">
      <c r="A288" s="72" t="str">
        <f>IF(EAP_Complexidade!A289="","",EAP_Complexidade!A289)</f>
        <v/>
      </c>
      <c r="B288" s="73" t="str">
        <f>IF(EAP_Complexidade!B289="","",IF(EAP_Complexidade!B289="X",0,VLOOKUP(EAP_Complexidade!B289,'Cluster_T-ShirtSize'!$B$3:$C$7,2,FALSE)))</f>
        <v/>
      </c>
      <c r="C288" s="74" t="str">
        <f>IF(EAP_Complexidade!C289="","",IF(EAP_Complexidade!C289="X",0,VLOOKUP(EAP_Complexidade!C289,'Cluster_T-ShirtSize'!$B$8:$C$12,2,FALSE)))</f>
        <v/>
      </c>
      <c r="D288" s="74" t="str">
        <f>IF(EAP_Complexidade!D289="","",IF(EAP_Complexidade!D289="X",0,VLOOKUP(EAP_Complexidade!D289,'Cluster_T-ShirtSize'!$B$13:$C$17,2,FALSE)))</f>
        <v/>
      </c>
      <c r="E288" s="74" t="str">
        <f>IF(EAP_Complexidade!E289="","",IF(EAP_Complexidade!E289="X",0,VLOOKUP(EAP_Complexidade!E289,'Cluster_T-ShirtSize'!$B$18:$C$22,2,FALSE)))</f>
        <v/>
      </c>
      <c r="F288" s="75" t="str">
        <f>IF(EAP_Complexidade!F289="","",IF(EAP_Complexidade!F289="X",0,VLOOKUP(EAP_Complexidade!F289,'Cluster_T-ShirtSize'!$B$23:$C$27,2,FALSE)))</f>
        <v/>
      </c>
      <c r="G288" s="76" t="str">
        <f t="shared" si="1"/>
        <v/>
      </c>
    </row>
    <row r="289" spans="1:7" ht="15.75" customHeight="1" x14ac:dyDescent="0.2">
      <c r="A289" s="72" t="str">
        <f>IF(EAP_Complexidade!A290="","",EAP_Complexidade!A290)</f>
        <v/>
      </c>
      <c r="B289" s="73" t="str">
        <f>IF(EAP_Complexidade!B290="","",IF(EAP_Complexidade!B290="X",0,VLOOKUP(EAP_Complexidade!B290,'Cluster_T-ShirtSize'!$B$3:$C$7,2,FALSE)))</f>
        <v/>
      </c>
      <c r="C289" s="74" t="str">
        <f>IF(EAP_Complexidade!C290="","",IF(EAP_Complexidade!C290="X",0,VLOOKUP(EAP_Complexidade!C290,'Cluster_T-ShirtSize'!$B$8:$C$12,2,FALSE)))</f>
        <v/>
      </c>
      <c r="D289" s="74" t="str">
        <f>IF(EAP_Complexidade!D290="","",IF(EAP_Complexidade!D290="X",0,VLOOKUP(EAP_Complexidade!D290,'Cluster_T-ShirtSize'!$B$13:$C$17,2,FALSE)))</f>
        <v/>
      </c>
      <c r="E289" s="74" t="str">
        <f>IF(EAP_Complexidade!E290="","",IF(EAP_Complexidade!E290="X",0,VLOOKUP(EAP_Complexidade!E290,'Cluster_T-ShirtSize'!$B$18:$C$22,2,FALSE)))</f>
        <v/>
      </c>
      <c r="F289" s="75" t="str">
        <f>IF(EAP_Complexidade!F290="","",IF(EAP_Complexidade!F290="X",0,VLOOKUP(EAP_Complexidade!F290,'Cluster_T-ShirtSize'!$B$23:$C$27,2,FALSE)))</f>
        <v/>
      </c>
      <c r="G289" s="76" t="str">
        <f t="shared" si="1"/>
        <v/>
      </c>
    </row>
    <row r="290" spans="1:7" ht="15.75" customHeight="1" x14ac:dyDescent="0.2">
      <c r="A290" s="72" t="str">
        <f>IF(EAP_Complexidade!A291="","",EAP_Complexidade!A291)</f>
        <v/>
      </c>
      <c r="B290" s="73" t="str">
        <f>IF(EAP_Complexidade!B291="","",IF(EAP_Complexidade!B291="X",0,VLOOKUP(EAP_Complexidade!B291,'Cluster_T-ShirtSize'!$B$3:$C$7,2,FALSE)))</f>
        <v/>
      </c>
      <c r="C290" s="74" t="str">
        <f>IF(EAP_Complexidade!C291="","",IF(EAP_Complexidade!C291="X",0,VLOOKUP(EAP_Complexidade!C291,'Cluster_T-ShirtSize'!$B$8:$C$12,2,FALSE)))</f>
        <v/>
      </c>
      <c r="D290" s="74" t="str">
        <f>IF(EAP_Complexidade!D291="","",IF(EAP_Complexidade!D291="X",0,VLOOKUP(EAP_Complexidade!D291,'Cluster_T-ShirtSize'!$B$13:$C$17,2,FALSE)))</f>
        <v/>
      </c>
      <c r="E290" s="74" t="str">
        <f>IF(EAP_Complexidade!E291="","",IF(EAP_Complexidade!E291="X",0,VLOOKUP(EAP_Complexidade!E291,'Cluster_T-ShirtSize'!$B$18:$C$22,2,FALSE)))</f>
        <v/>
      </c>
      <c r="F290" s="75" t="str">
        <f>IF(EAP_Complexidade!F291="","",IF(EAP_Complexidade!F291="X",0,VLOOKUP(EAP_Complexidade!F291,'Cluster_T-ShirtSize'!$B$23:$C$27,2,FALSE)))</f>
        <v/>
      </c>
      <c r="G290" s="76" t="str">
        <f t="shared" si="1"/>
        <v/>
      </c>
    </row>
    <row r="291" spans="1:7" ht="15.75" customHeight="1" x14ac:dyDescent="0.2">
      <c r="A291" s="72" t="str">
        <f>IF(EAP_Complexidade!A292="","",EAP_Complexidade!A292)</f>
        <v/>
      </c>
      <c r="B291" s="73" t="str">
        <f>IF(EAP_Complexidade!B292="","",IF(EAP_Complexidade!B292="X",0,VLOOKUP(EAP_Complexidade!B292,'Cluster_T-ShirtSize'!$B$3:$C$7,2,FALSE)))</f>
        <v/>
      </c>
      <c r="C291" s="74" t="str">
        <f>IF(EAP_Complexidade!C292="","",IF(EAP_Complexidade!C292="X",0,VLOOKUP(EAP_Complexidade!C292,'Cluster_T-ShirtSize'!$B$8:$C$12,2,FALSE)))</f>
        <v/>
      </c>
      <c r="D291" s="74" t="str">
        <f>IF(EAP_Complexidade!D292="","",IF(EAP_Complexidade!D292="X",0,VLOOKUP(EAP_Complexidade!D292,'Cluster_T-ShirtSize'!$B$13:$C$17,2,FALSE)))</f>
        <v/>
      </c>
      <c r="E291" s="74" t="str">
        <f>IF(EAP_Complexidade!E292="","",IF(EAP_Complexidade!E292="X",0,VLOOKUP(EAP_Complexidade!E292,'Cluster_T-ShirtSize'!$B$18:$C$22,2,FALSE)))</f>
        <v/>
      </c>
      <c r="F291" s="75" t="str">
        <f>IF(EAP_Complexidade!F292="","",IF(EAP_Complexidade!F292="X",0,VLOOKUP(EAP_Complexidade!F292,'Cluster_T-ShirtSize'!$B$23:$C$27,2,FALSE)))</f>
        <v/>
      </c>
      <c r="G291" s="76" t="str">
        <f t="shared" si="1"/>
        <v/>
      </c>
    </row>
    <row r="292" spans="1:7" ht="15.75" customHeight="1" x14ac:dyDescent="0.2">
      <c r="A292" s="72" t="str">
        <f>IF(EAP_Complexidade!A293="","",EAP_Complexidade!A293)</f>
        <v/>
      </c>
      <c r="B292" s="73" t="str">
        <f>IF(EAP_Complexidade!B293="","",IF(EAP_Complexidade!B293="X",0,VLOOKUP(EAP_Complexidade!B293,'Cluster_T-ShirtSize'!$B$3:$C$7,2,FALSE)))</f>
        <v/>
      </c>
      <c r="C292" s="74" t="str">
        <f>IF(EAP_Complexidade!C293="","",IF(EAP_Complexidade!C293="X",0,VLOOKUP(EAP_Complexidade!C293,'Cluster_T-ShirtSize'!$B$8:$C$12,2,FALSE)))</f>
        <v/>
      </c>
      <c r="D292" s="74" t="str">
        <f>IF(EAP_Complexidade!D293="","",IF(EAP_Complexidade!D293="X",0,VLOOKUP(EAP_Complexidade!D293,'Cluster_T-ShirtSize'!$B$13:$C$17,2,FALSE)))</f>
        <v/>
      </c>
      <c r="E292" s="74" t="str">
        <f>IF(EAP_Complexidade!E293="","",IF(EAP_Complexidade!E293="X",0,VLOOKUP(EAP_Complexidade!E293,'Cluster_T-ShirtSize'!$B$18:$C$22,2,FALSE)))</f>
        <v/>
      </c>
      <c r="F292" s="75" t="str">
        <f>IF(EAP_Complexidade!F293="","",IF(EAP_Complexidade!F293="X",0,VLOOKUP(EAP_Complexidade!F293,'Cluster_T-ShirtSize'!$B$23:$C$27,2,FALSE)))</f>
        <v/>
      </c>
      <c r="G292" s="76" t="str">
        <f t="shared" si="1"/>
        <v/>
      </c>
    </row>
    <row r="293" spans="1:7" ht="15.75" customHeight="1" x14ac:dyDescent="0.2">
      <c r="A293" s="72" t="str">
        <f>IF(EAP_Complexidade!A294="","",EAP_Complexidade!A294)</f>
        <v/>
      </c>
      <c r="B293" s="73" t="str">
        <f>IF(EAP_Complexidade!B294="","",IF(EAP_Complexidade!B294="X",0,VLOOKUP(EAP_Complexidade!B294,'Cluster_T-ShirtSize'!$B$3:$C$7,2,FALSE)))</f>
        <v/>
      </c>
      <c r="C293" s="74" t="str">
        <f>IF(EAP_Complexidade!C294="","",IF(EAP_Complexidade!C294="X",0,VLOOKUP(EAP_Complexidade!C294,'Cluster_T-ShirtSize'!$B$8:$C$12,2,FALSE)))</f>
        <v/>
      </c>
      <c r="D293" s="74" t="str">
        <f>IF(EAP_Complexidade!D294="","",IF(EAP_Complexidade!D294="X",0,VLOOKUP(EAP_Complexidade!D294,'Cluster_T-ShirtSize'!$B$13:$C$17,2,FALSE)))</f>
        <v/>
      </c>
      <c r="E293" s="74" t="str">
        <f>IF(EAP_Complexidade!E294="","",IF(EAP_Complexidade!E294="X",0,VLOOKUP(EAP_Complexidade!E294,'Cluster_T-ShirtSize'!$B$18:$C$22,2,FALSE)))</f>
        <v/>
      </c>
      <c r="F293" s="75" t="str">
        <f>IF(EAP_Complexidade!F294="","",IF(EAP_Complexidade!F294="X",0,VLOOKUP(EAP_Complexidade!F294,'Cluster_T-ShirtSize'!$B$23:$C$27,2,FALSE)))</f>
        <v/>
      </c>
      <c r="G293" s="76" t="str">
        <f t="shared" si="1"/>
        <v/>
      </c>
    </row>
    <row r="294" spans="1:7" ht="15.75" customHeight="1" x14ac:dyDescent="0.2">
      <c r="A294" s="72" t="str">
        <f>IF(EAP_Complexidade!A295="","",EAP_Complexidade!A295)</f>
        <v/>
      </c>
      <c r="B294" s="73" t="str">
        <f>IF(EAP_Complexidade!B295="","",IF(EAP_Complexidade!B295="X",0,VLOOKUP(EAP_Complexidade!B295,'Cluster_T-ShirtSize'!$B$3:$C$7,2,FALSE)))</f>
        <v/>
      </c>
      <c r="C294" s="74" t="str">
        <f>IF(EAP_Complexidade!C295="","",IF(EAP_Complexidade!C295="X",0,VLOOKUP(EAP_Complexidade!C295,'Cluster_T-ShirtSize'!$B$8:$C$12,2,FALSE)))</f>
        <v/>
      </c>
      <c r="D294" s="74" t="str">
        <f>IF(EAP_Complexidade!D295="","",IF(EAP_Complexidade!D295="X",0,VLOOKUP(EAP_Complexidade!D295,'Cluster_T-ShirtSize'!$B$13:$C$17,2,FALSE)))</f>
        <v/>
      </c>
      <c r="E294" s="74" t="str">
        <f>IF(EAP_Complexidade!E295="","",IF(EAP_Complexidade!E295="X",0,VLOOKUP(EAP_Complexidade!E295,'Cluster_T-ShirtSize'!$B$18:$C$22,2,FALSE)))</f>
        <v/>
      </c>
      <c r="F294" s="75" t="str">
        <f>IF(EAP_Complexidade!F295="","",IF(EAP_Complexidade!F295="X",0,VLOOKUP(EAP_Complexidade!F295,'Cluster_T-ShirtSize'!$B$23:$C$27,2,FALSE)))</f>
        <v/>
      </c>
      <c r="G294" s="76" t="str">
        <f t="shared" si="1"/>
        <v/>
      </c>
    </row>
    <row r="295" spans="1:7" ht="15.75" customHeight="1" x14ac:dyDescent="0.2">
      <c r="A295" s="72" t="str">
        <f>IF(EAP_Complexidade!A296="","",EAP_Complexidade!A296)</f>
        <v/>
      </c>
      <c r="B295" s="73" t="str">
        <f>IF(EAP_Complexidade!B296="","",IF(EAP_Complexidade!B296="X",0,VLOOKUP(EAP_Complexidade!B296,'Cluster_T-ShirtSize'!$B$3:$C$7,2,FALSE)))</f>
        <v/>
      </c>
      <c r="C295" s="74" t="str">
        <f>IF(EAP_Complexidade!C296="","",IF(EAP_Complexidade!C296="X",0,VLOOKUP(EAP_Complexidade!C296,'Cluster_T-ShirtSize'!$B$8:$C$12,2,FALSE)))</f>
        <v/>
      </c>
      <c r="D295" s="74" t="str">
        <f>IF(EAP_Complexidade!D296="","",IF(EAP_Complexidade!D296="X",0,VLOOKUP(EAP_Complexidade!D296,'Cluster_T-ShirtSize'!$B$13:$C$17,2,FALSE)))</f>
        <v/>
      </c>
      <c r="E295" s="74" t="str">
        <f>IF(EAP_Complexidade!E296="","",IF(EAP_Complexidade!E296="X",0,VLOOKUP(EAP_Complexidade!E296,'Cluster_T-ShirtSize'!$B$18:$C$22,2,FALSE)))</f>
        <v/>
      </c>
      <c r="F295" s="75" t="str">
        <f>IF(EAP_Complexidade!F296="","",IF(EAP_Complexidade!F296="X",0,VLOOKUP(EAP_Complexidade!F296,'Cluster_T-ShirtSize'!$B$23:$C$27,2,FALSE)))</f>
        <v/>
      </c>
      <c r="G295" s="76" t="str">
        <f t="shared" si="1"/>
        <v/>
      </c>
    </row>
    <row r="296" spans="1:7" ht="15.75" customHeight="1" x14ac:dyDescent="0.2">
      <c r="A296" s="72" t="str">
        <f>IF(EAP_Complexidade!A297="","",EAP_Complexidade!A297)</f>
        <v/>
      </c>
      <c r="B296" s="73" t="str">
        <f>IF(EAP_Complexidade!B297="","",IF(EAP_Complexidade!B297="X",0,VLOOKUP(EAP_Complexidade!B297,'Cluster_T-ShirtSize'!$B$3:$C$7,2,FALSE)))</f>
        <v/>
      </c>
      <c r="C296" s="74" t="str">
        <f>IF(EAP_Complexidade!C297="","",IF(EAP_Complexidade!C297="X",0,VLOOKUP(EAP_Complexidade!C297,'Cluster_T-ShirtSize'!$B$8:$C$12,2,FALSE)))</f>
        <v/>
      </c>
      <c r="D296" s="74" t="str">
        <f>IF(EAP_Complexidade!D297="","",IF(EAP_Complexidade!D297="X",0,VLOOKUP(EAP_Complexidade!D297,'Cluster_T-ShirtSize'!$B$13:$C$17,2,FALSE)))</f>
        <v/>
      </c>
      <c r="E296" s="74" t="str">
        <f>IF(EAP_Complexidade!E297="","",IF(EAP_Complexidade!E297="X",0,VLOOKUP(EAP_Complexidade!E297,'Cluster_T-ShirtSize'!$B$18:$C$22,2,FALSE)))</f>
        <v/>
      </c>
      <c r="F296" s="75" t="str">
        <f>IF(EAP_Complexidade!F297="","",IF(EAP_Complexidade!F297="X",0,VLOOKUP(EAP_Complexidade!F297,'Cluster_T-ShirtSize'!$B$23:$C$27,2,FALSE)))</f>
        <v/>
      </c>
      <c r="G296" s="76" t="str">
        <f t="shared" si="1"/>
        <v/>
      </c>
    </row>
    <row r="297" spans="1:7" ht="15.75" customHeight="1" x14ac:dyDescent="0.2">
      <c r="A297" s="72" t="str">
        <f>IF(EAP_Complexidade!A298="","",EAP_Complexidade!A298)</f>
        <v/>
      </c>
      <c r="B297" s="73" t="str">
        <f>IF(EAP_Complexidade!B298="","",IF(EAP_Complexidade!B298="X",0,VLOOKUP(EAP_Complexidade!B298,'Cluster_T-ShirtSize'!$B$3:$C$7,2,FALSE)))</f>
        <v/>
      </c>
      <c r="C297" s="74" t="str">
        <f>IF(EAP_Complexidade!C298="","",IF(EAP_Complexidade!C298="X",0,VLOOKUP(EAP_Complexidade!C298,'Cluster_T-ShirtSize'!$B$8:$C$12,2,FALSE)))</f>
        <v/>
      </c>
      <c r="D297" s="74" t="str">
        <f>IF(EAP_Complexidade!D298="","",IF(EAP_Complexidade!D298="X",0,VLOOKUP(EAP_Complexidade!D298,'Cluster_T-ShirtSize'!$B$13:$C$17,2,FALSE)))</f>
        <v/>
      </c>
      <c r="E297" s="74" t="str">
        <f>IF(EAP_Complexidade!E298="","",IF(EAP_Complexidade!E298="X",0,VLOOKUP(EAP_Complexidade!E298,'Cluster_T-ShirtSize'!$B$18:$C$22,2,FALSE)))</f>
        <v/>
      </c>
      <c r="F297" s="75" t="str">
        <f>IF(EAP_Complexidade!F298="","",IF(EAP_Complexidade!F298="X",0,VLOOKUP(EAP_Complexidade!F298,'Cluster_T-ShirtSize'!$B$23:$C$27,2,FALSE)))</f>
        <v/>
      </c>
      <c r="G297" s="76" t="str">
        <f t="shared" si="1"/>
        <v/>
      </c>
    </row>
    <row r="298" spans="1:7" ht="15.75" customHeight="1" x14ac:dyDescent="0.2">
      <c r="A298" s="72" t="str">
        <f>IF(EAP_Complexidade!A299="","",EAP_Complexidade!A299)</f>
        <v/>
      </c>
      <c r="B298" s="73" t="str">
        <f>IF(EAP_Complexidade!B299="","",IF(EAP_Complexidade!B299="X",0,VLOOKUP(EAP_Complexidade!B299,'Cluster_T-ShirtSize'!$B$3:$C$7,2,FALSE)))</f>
        <v/>
      </c>
      <c r="C298" s="74" t="str">
        <f>IF(EAP_Complexidade!C299="","",IF(EAP_Complexidade!C299="X",0,VLOOKUP(EAP_Complexidade!C299,'Cluster_T-ShirtSize'!$B$8:$C$12,2,FALSE)))</f>
        <v/>
      </c>
      <c r="D298" s="74" t="str">
        <f>IF(EAP_Complexidade!D299="","",IF(EAP_Complexidade!D299="X",0,VLOOKUP(EAP_Complexidade!D299,'Cluster_T-ShirtSize'!$B$13:$C$17,2,FALSE)))</f>
        <v/>
      </c>
      <c r="E298" s="74" t="str">
        <f>IF(EAP_Complexidade!E299="","",IF(EAP_Complexidade!E299="X",0,VLOOKUP(EAP_Complexidade!E299,'Cluster_T-ShirtSize'!$B$18:$C$22,2,FALSE)))</f>
        <v/>
      </c>
      <c r="F298" s="75" t="str">
        <f>IF(EAP_Complexidade!F299="","",IF(EAP_Complexidade!F299="X",0,VLOOKUP(EAP_Complexidade!F299,'Cluster_T-ShirtSize'!$B$23:$C$27,2,FALSE)))</f>
        <v/>
      </c>
      <c r="G298" s="76" t="str">
        <f t="shared" si="1"/>
        <v/>
      </c>
    </row>
    <row r="299" spans="1:7" ht="15.75" customHeight="1" x14ac:dyDescent="0.2">
      <c r="A299" s="72" t="str">
        <f>IF(EAP_Complexidade!A300="","",EAP_Complexidade!A300)</f>
        <v/>
      </c>
      <c r="B299" s="73" t="str">
        <f>IF(EAP_Complexidade!B300="","",IF(EAP_Complexidade!B300="X",0,VLOOKUP(EAP_Complexidade!B300,'Cluster_T-ShirtSize'!$B$3:$C$7,2,FALSE)))</f>
        <v/>
      </c>
      <c r="C299" s="74" t="str">
        <f>IF(EAP_Complexidade!C300="","",IF(EAP_Complexidade!C300="X",0,VLOOKUP(EAP_Complexidade!C300,'Cluster_T-ShirtSize'!$B$8:$C$12,2,FALSE)))</f>
        <v/>
      </c>
      <c r="D299" s="74" t="str">
        <f>IF(EAP_Complexidade!D300="","",IF(EAP_Complexidade!D300="X",0,VLOOKUP(EAP_Complexidade!D300,'Cluster_T-ShirtSize'!$B$13:$C$17,2,FALSE)))</f>
        <v/>
      </c>
      <c r="E299" s="74" t="str">
        <f>IF(EAP_Complexidade!E300="","",IF(EAP_Complexidade!E300="X",0,VLOOKUP(EAP_Complexidade!E300,'Cluster_T-ShirtSize'!$B$18:$C$22,2,FALSE)))</f>
        <v/>
      </c>
      <c r="F299" s="75" t="str">
        <f>IF(EAP_Complexidade!F300="","",IF(EAP_Complexidade!F300="X",0,VLOOKUP(EAP_Complexidade!F300,'Cluster_T-ShirtSize'!$B$23:$C$27,2,FALSE)))</f>
        <v/>
      </c>
      <c r="G299" s="76" t="str">
        <f t="shared" si="1"/>
        <v/>
      </c>
    </row>
    <row r="300" spans="1:7" ht="15.75" customHeight="1" x14ac:dyDescent="0.2">
      <c r="A300" s="72" t="str">
        <f>IF(EAP_Complexidade!A301="","",EAP_Complexidade!A301)</f>
        <v/>
      </c>
      <c r="B300" s="73" t="str">
        <f>IF(EAP_Complexidade!B301="","",IF(EAP_Complexidade!B301="X",0,VLOOKUP(EAP_Complexidade!B301,'Cluster_T-ShirtSize'!$B$3:$C$7,2,FALSE)))</f>
        <v/>
      </c>
      <c r="C300" s="74" t="str">
        <f>IF(EAP_Complexidade!C301="","",IF(EAP_Complexidade!C301="X",0,VLOOKUP(EAP_Complexidade!C301,'Cluster_T-ShirtSize'!$B$8:$C$12,2,FALSE)))</f>
        <v/>
      </c>
      <c r="D300" s="74" t="str">
        <f>IF(EAP_Complexidade!D301="","",IF(EAP_Complexidade!D301="X",0,VLOOKUP(EAP_Complexidade!D301,'Cluster_T-ShirtSize'!$B$13:$C$17,2,FALSE)))</f>
        <v/>
      </c>
      <c r="E300" s="74" t="str">
        <f>IF(EAP_Complexidade!E301="","",IF(EAP_Complexidade!E301="X",0,VLOOKUP(EAP_Complexidade!E301,'Cluster_T-ShirtSize'!$B$18:$C$22,2,FALSE)))</f>
        <v/>
      </c>
      <c r="F300" s="75" t="str">
        <f>IF(EAP_Complexidade!F301="","",IF(EAP_Complexidade!F301="X",0,VLOOKUP(EAP_Complexidade!F301,'Cluster_T-ShirtSize'!$B$23:$C$27,2,FALSE)))</f>
        <v/>
      </c>
      <c r="G300" s="76" t="str">
        <f t="shared" si="1"/>
        <v/>
      </c>
    </row>
    <row r="301" spans="1:7" ht="15.75" customHeight="1" x14ac:dyDescent="0.2">
      <c r="A301" s="72" t="str">
        <f>IF(EAP_Complexidade!A302="","",EAP_Complexidade!A302)</f>
        <v/>
      </c>
      <c r="B301" s="73" t="str">
        <f>IF(EAP_Complexidade!B302="","",IF(EAP_Complexidade!B302="X",0,VLOOKUP(EAP_Complexidade!B302,'Cluster_T-ShirtSize'!$B$3:$C$7,2,FALSE)))</f>
        <v/>
      </c>
      <c r="C301" s="74" t="str">
        <f>IF(EAP_Complexidade!C302="","",IF(EAP_Complexidade!C302="X",0,VLOOKUP(EAP_Complexidade!C302,'Cluster_T-ShirtSize'!$B$8:$C$12,2,FALSE)))</f>
        <v/>
      </c>
      <c r="D301" s="74" t="str">
        <f>IF(EAP_Complexidade!D302="","",IF(EAP_Complexidade!D302="X",0,VLOOKUP(EAP_Complexidade!D302,'Cluster_T-ShirtSize'!$B$13:$C$17,2,FALSE)))</f>
        <v/>
      </c>
      <c r="E301" s="74" t="str">
        <f>IF(EAP_Complexidade!E302="","",IF(EAP_Complexidade!E302="X",0,VLOOKUP(EAP_Complexidade!E302,'Cluster_T-ShirtSize'!$B$18:$C$22,2,FALSE)))</f>
        <v/>
      </c>
      <c r="F301" s="75" t="str">
        <f>IF(EAP_Complexidade!F302="","",IF(EAP_Complexidade!F302="X",0,VLOOKUP(EAP_Complexidade!F302,'Cluster_T-ShirtSize'!$B$23:$C$27,2,FALSE)))</f>
        <v/>
      </c>
      <c r="G301" s="76" t="str">
        <f t="shared" si="1"/>
        <v/>
      </c>
    </row>
    <row r="302" spans="1:7" ht="15.75" customHeight="1" x14ac:dyDescent="0.2">
      <c r="A302" s="72" t="str">
        <f>IF(EAP_Complexidade!A303="","",EAP_Complexidade!A303)</f>
        <v/>
      </c>
      <c r="B302" s="73" t="str">
        <f>IF(EAP_Complexidade!B303="","",IF(EAP_Complexidade!B303="X",0,VLOOKUP(EAP_Complexidade!B303,'Cluster_T-ShirtSize'!$B$3:$C$7,2,FALSE)))</f>
        <v/>
      </c>
      <c r="C302" s="74" t="str">
        <f>IF(EAP_Complexidade!C303="","",IF(EAP_Complexidade!C303="X",0,VLOOKUP(EAP_Complexidade!C303,'Cluster_T-ShirtSize'!$B$8:$C$12,2,FALSE)))</f>
        <v/>
      </c>
      <c r="D302" s="74" t="str">
        <f>IF(EAP_Complexidade!D303="","",IF(EAP_Complexidade!D303="X",0,VLOOKUP(EAP_Complexidade!D303,'Cluster_T-ShirtSize'!$B$13:$C$17,2,FALSE)))</f>
        <v/>
      </c>
      <c r="E302" s="74" t="str">
        <f>IF(EAP_Complexidade!E303="","",IF(EAP_Complexidade!E303="X",0,VLOOKUP(EAP_Complexidade!E303,'Cluster_T-ShirtSize'!$B$18:$C$22,2,FALSE)))</f>
        <v/>
      </c>
      <c r="F302" s="75" t="str">
        <f>IF(EAP_Complexidade!F303="","",IF(EAP_Complexidade!F303="X",0,VLOOKUP(EAP_Complexidade!F303,'Cluster_T-ShirtSize'!$B$23:$C$27,2,FALSE)))</f>
        <v/>
      </c>
      <c r="G302" s="76" t="str">
        <f t="shared" si="1"/>
        <v/>
      </c>
    </row>
    <row r="303" spans="1:7" ht="15.75" customHeight="1" x14ac:dyDescent="0.2">
      <c r="A303" s="72" t="str">
        <f>IF(EAP_Complexidade!A304="","",EAP_Complexidade!A304)</f>
        <v/>
      </c>
      <c r="B303" s="73" t="str">
        <f>IF(EAP_Complexidade!B304="","",IF(EAP_Complexidade!B304="X",0,VLOOKUP(EAP_Complexidade!B304,'Cluster_T-ShirtSize'!$B$3:$C$7,2,FALSE)))</f>
        <v/>
      </c>
      <c r="C303" s="74" t="str">
        <f>IF(EAP_Complexidade!C304="","",IF(EAP_Complexidade!C304="X",0,VLOOKUP(EAP_Complexidade!C304,'Cluster_T-ShirtSize'!$B$8:$C$12,2,FALSE)))</f>
        <v/>
      </c>
      <c r="D303" s="74" t="str">
        <f>IF(EAP_Complexidade!D304="","",IF(EAP_Complexidade!D304="X",0,VLOOKUP(EAP_Complexidade!D304,'Cluster_T-ShirtSize'!$B$13:$C$17,2,FALSE)))</f>
        <v/>
      </c>
      <c r="E303" s="74" t="str">
        <f>IF(EAP_Complexidade!E304="","",IF(EAP_Complexidade!E304="X",0,VLOOKUP(EAP_Complexidade!E304,'Cluster_T-ShirtSize'!$B$18:$C$22,2,FALSE)))</f>
        <v/>
      </c>
      <c r="F303" s="75" t="str">
        <f>IF(EAP_Complexidade!F304="","",IF(EAP_Complexidade!F304="X",0,VLOOKUP(EAP_Complexidade!F304,'Cluster_T-ShirtSize'!$B$23:$C$27,2,FALSE)))</f>
        <v/>
      </c>
      <c r="G303" s="76" t="str">
        <f t="shared" si="1"/>
        <v/>
      </c>
    </row>
    <row r="304" spans="1:7" ht="15.75" customHeight="1" x14ac:dyDescent="0.2">
      <c r="A304" s="72" t="str">
        <f>IF(EAP_Complexidade!A305="","",EAP_Complexidade!A305)</f>
        <v/>
      </c>
      <c r="B304" s="73" t="str">
        <f>IF(EAP_Complexidade!B305="","",IF(EAP_Complexidade!B305="X",0,VLOOKUP(EAP_Complexidade!B305,'Cluster_T-ShirtSize'!$B$3:$C$7,2,FALSE)))</f>
        <v/>
      </c>
      <c r="C304" s="74" t="str">
        <f>IF(EAP_Complexidade!C305="","",IF(EAP_Complexidade!C305="X",0,VLOOKUP(EAP_Complexidade!C305,'Cluster_T-ShirtSize'!$B$8:$C$12,2,FALSE)))</f>
        <v/>
      </c>
      <c r="D304" s="74" t="str">
        <f>IF(EAP_Complexidade!D305="","",IF(EAP_Complexidade!D305="X",0,VLOOKUP(EAP_Complexidade!D305,'Cluster_T-ShirtSize'!$B$13:$C$17,2,FALSE)))</f>
        <v/>
      </c>
      <c r="E304" s="74" t="str">
        <f>IF(EAP_Complexidade!E305="","",IF(EAP_Complexidade!E305="X",0,VLOOKUP(EAP_Complexidade!E305,'Cluster_T-ShirtSize'!$B$18:$C$22,2,FALSE)))</f>
        <v/>
      </c>
      <c r="F304" s="75" t="str">
        <f>IF(EAP_Complexidade!F305="","",IF(EAP_Complexidade!F305="X",0,VLOOKUP(EAP_Complexidade!F305,'Cluster_T-ShirtSize'!$B$23:$C$27,2,FALSE)))</f>
        <v/>
      </c>
      <c r="G304" s="76" t="str">
        <f t="shared" si="1"/>
        <v/>
      </c>
    </row>
    <row r="305" spans="1:7" ht="15.75" customHeight="1" x14ac:dyDescent="0.2">
      <c r="A305" s="72" t="str">
        <f>IF(EAP_Complexidade!A306="","",EAP_Complexidade!A306)</f>
        <v/>
      </c>
      <c r="B305" s="73" t="str">
        <f>IF(EAP_Complexidade!B306="","",IF(EAP_Complexidade!B306="X",0,VLOOKUP(EAP_Complexidade!B306,'Cluster_T-ShirtSize'!$B$3:$C$7,2,FALSE)))</f>
        <v/>
      </c>
      <c r="C305" s="74" t="str">
        <f>IF(EAP_Complexidade!C306="","",IF(EAP_Complexidade!C306="X",0,VLOOKUP(EAP_Complexidade!C306,'Cluster_T-ShirtSize'!$B$8:$C$12,2,FALSE)))</f>
        <v/>
      </c>
      <c r="D305" s="74" t="str">
        <f>IF(EAP_Complexidade!D306="","",IF(EAP_Complexidade!D306="X",0,VLOOKUP(EAP_Complexidade!D306,'Cluster_T-ShirtSize'!$B$13:$C$17,2,FALSE)))</f>
        <v/>
      </c>
      <c r="E305" s="74" t="str">
        <f>IF(EAP_Complexidade!E306="","",IF(EAP_Complexidade!E306="X",0,VLOOKUP(EAP_Complexidade!E306,'Cluster_T-ShirtSize'!$B$18:$C$22,2,FALSE)))</f>
        <v/>
      </c>
      <c r="F305" s="75" t="str">
        <f>IF(EAP_Complexidade!F306="","",IF(EAP_Complexidade!F306="X",0,VLOOKUP(EAP_Complexidade!F306,'Cluster_T-ShirtSize'!$B$23:$C$27,2,FALSE)))</f>
        <v/>
      </c>
      <c r="G305" s="76" t="str">
        <f t="shared" si="1"/>
        <v/>
      </c>
    </row>
    <row r="306" spans="1:7" ht="15.75" customHeight="1" x14ac:dyDescent="0.2">
      <c r="A306" s="72" t="str">
        <f>IF(EAP_Complexidade!A307="","",EAP_Complexidade!A307)</f>
        <v/>
      </c>
      <c r="B306" s="73" t="str">
        <f>IF(EAP_Complexidade!B307="","",IF(EAP_Complexidade!B307="X",0,VLOOKUP(EAP_Complexidade!B307,'Cluster_T-ShirtSize'!$B$3:$C$7,2,FALSE)))</f>
        <v/>
      </c>
      <c r="C306" s="74" t="str">
        <f>IF(EAP_Complexidade!C307="","",IF(EAP_Complexidade!C307="X",0,VLOOKUP(EAP_Complexidade!C307,'Cluster_T-ShirtSize'!$B$8:$C$12,2,FALSE)))</f>
        <v/>
      </c>
      <c r="D306" s="74" t="str">
        <f>IF(EAP_Complexidade!D307="","",IF(EAP_Complexidade!D307="X",0,VLOOKUP(EAP_Complexidade!D307,'Cluster_T-ShirtSize'!$B$13:$C$17,2,FALSE)))</f>
        <v/>
      </c>
      <c r="E306" s="74" t="str">
        <f>IF(EAP_Complexidade!E307="","",IF(EAP_Complexidade!E307="X",0,VLOOKUP(EAP_Complexidade!E307,'Cluster_T-ShirtSize'!$B$18:$C$22,2,FALSE)))</f>
        <v/>
      </c>
      <c r="F306" s="75" t="str">
        <f>IF(EAP_Complexidade!F307="","",IF(EAP_Complexidade!F307="X",0,VLOOKUP(EAP_Complexidade!F307,'Cluster_T-ShirtSize'!$B$23:$C$27,2,FALSE)))</f>
        <v/>
      </c>
      <c r="G306" s="76" t="str">
        <f t="shared" si="1"/>
        <v/>
      </c>
    </row>
    <row r="307" spans="1:7" ht="15.75" customHeight="1" x14ac:dyDescent="0.2">
      <c r="A307" s="72" t="str">
        <f>IF(EAP_Complexidade!A308="","",EAP_Complexidade!A308)</f>
        <v/>
      </c>
      <c r="B307" s="73" t="str">
        <f>IF(EAP_Complexidade!B308="","",IF(EAP_Complexidade!B308="X",0,VLOOKUP(EAP_Complexidade!B308,'Cluster_T-ShirtSize'!$B$3:$C$7,2,FALSE)))</f>
        <v/>
      </c>
      <c r="C307" s="74" t="str">
        <f>IF(EAP_Complexidade!C308="","",IF(EAP_Complexidade!C308="X",0,VLOOKUP(EAP_Complexidade!C308,'Cluster_T-ShirtSize'!$B$8:$C$12,2,FALSE)))</f>
        <v/>
      </c>
      <c r="D307" s="74" t="str">
        <f>IF(EAP_Complexidade!D308="","",IF(EAP_Complexidade!D308="X",0,VLOOKUP(EAP_Complexidade!D308,'Cluster_T-ShirtSize'!$B$13:$C$17,2,FALSE)))</f>
        <v/>
      </c>
      <c r="E307" s="74" t="str">
        <f>IF(EAP_Complexidade!E308="","",IF(EAP_Complexidade!E308="X",0,VLOOKUP(EAP_Complexidade!E308,'Cluster_T-ShirtSize'!$B$18:$C$22,2,FALSE)))</f>
        <v/>
      </c>
      <c r="F307" s="75" t="str">
        <f>IF(EAP_Complexidade!F308="","",IF(EAP_Complexidade!F308="X",0,VLOOKUP(EAP_Complexidade!F308,'Cluster_T-ShirtSize'!$B$23:$C$27,2,FALSE)))</f>
        <v/>
      </c>
      <c r="G307" s="76" t="str">
        <f t="shared" si="1"/>
        <v/>
      </c>
    </row>
    <row r="308" spans="1:7" ht="15.75" customHeight="1" x14ac:dyDescent="0.2">
      <c r="A308" s="72" t="str">
        <f>IF(EAP_Complexidade!A309="","",EAP_Complexidade!A309)</f>
        <v/>
      </c>
      <c r="B308" s="73" t="str">
        <f>IF(EAP_Complexidade!B309="","",IF(EAP_Complexidade!B309="X",0,VLOOKUP(EAP_Complexidade!B309,'Cluster_T-ShirtSize'!$B$3:$C$7,2,FALSE)))</f>
        <v/>
      </c>
      <c r="C308" s="74" t="str">
        <f>IF(EAP_Complexidade!C309="","",IF(EAP_Complexidade!C309="X",0,VLOOKUP(EAP_Complexidade!C309,'Cluster_T-ShirtSize'!$B$8:$C$12,2,FALSE)))</f>
        <v/>
      </c>
      <c r="D308" s="74" t="str">
        <f>IF(EAP_Complexidade!D309="","",IF(EAP_Complexidade!D309="X",0,VLOOKUP(EAP_Complexidade!D309,'Cluster_T-ShirtSize'!$B$13:$C$17,2,FALSE)))</f>
        <v/>
      </c>
      <c r="E308" s="74" t="str">
        <f>IF(EAP_Complexidade!E309="","",IF(EAP_Complexidade!E309="X",0,VLOOKUP(EAP_Complexidade!E309,'Cluster_T-ShirtSize'!$B$18:$C$22,2,FALSE)))</f>
        <v/>
      </c>
      <c r="F308" s="75" t="str">
        <f>IF(EAP_Complexidade!F309="","",IF(EAP_Complexidade!F309="X",0,VLOOKUP(EAP_Complexidade!F309,'Cluster_T-ShirtSize'!$B$23:$C$27,2,FALSE)))</f>
        <v/>
      </c>
      <c r="G308" s="76" t="str">
        <f t="shared" si="1"/>
        <v/>
      </c>
    </row>
    <row r="309" spans="1:7" ht="15.75" customHeight="1" x14ac:dyDescent="0.2">
      <c r="A309" s="72" t="str">
        <f>IF(EAP_Complexidade!A310="","",EAP_Complexidade!A310)</f>
        <v/>
      </c>
      <c r="B309" s="73" t="str">
        <f>IF(EAP_Complexidade!B310="","",IF(EAP_Complexidade!B310="X",0,VLOOKUP(EAP_Complexidade!B310,'Cluster_T-ShirtSize'!$B$3:$C$7,2,FALSE)))</f>
        <v/>
      </c>
      <c r="C309" s="74" t="str">
        <f>IF(EAP_Complexidade!C310="","",IF(EAP_Complexidade!C310="X",0,VLOOKUP(EAP_Complexidade!C310,'Cluster_T-ShirtSize'!$B$8:$C$12,2,FALSE)))</f>
        <v/>
      </c>
      <c r="D309" s="74" t="str">
        <f>IF(EAP_Complexidade!D310="","",IF(EAP_Complexidade!D310="X",0,VLOOKUP(EAP_Complexidade!D310,'Cluster_T-ShirtSize'!$B$13:$C$17,2,FALSE)))</f>
        <v/>
      </c>
      <c r="E309" s="74" t="str">
        <f>IF(EAP_Complexidade!E310="","",IF(EAP_Complexidade!E310="X",0,VLOOKUP(EAP_Complexidade!E310,'Cluster_T-ShirtSize'!$B$18:$C$22,2,FALSE)))</f>
        <v/>
      </c>
      <c r="F309" s="75" t="str">
        <f>IF(EAP_Complexidade!F310="","",IF(EAP_Complexidade!F310="X",0,VLOOKUP(EAP_Complexidade!F310,'Cluster_T-ShirtSize'!$B$23:$C$27,2,FALSE)))</f>
        <v/>
      </c>
      <c r="G309" s="76" t="str">
        <f t="shared" si="1"/>
        <v/>
      </c>
    </row>
    <row r="310" spans="1:7" ht="15.75" customHeight="1" x14ac:dyDescent="0.2">
      <c r="A310" s="72" t="str">
        <f>IF(EAP_Complexidade!A311="","",EAP_Complexidade!A311)</f>
        <v/>
      </c>
      <c r="B310" s="73" t="str">
        <f>IF(EAP_Complexidade!B311="","",IF(EAP_Complexidade!B311="X",0,VLOOKUP(EAP_Complexidade!B311,'Cluster_T-ShirtSize'!$B$3:$C$7,2,FALSE)))</f>
        <v/>
      </c>
      <c r="C310" s="74" t="str">
        <f>IF(EAP_Complexidade!C311="","",IF(EAP_Complexidade!C311="X",0,VLOOKUP(EAP_Complexidade!C311,'Cluster_T-ShirtSize'!$B$8:$C$12,2,FALSE)))</f>
        <v/>
      </c>
      <c r="D310" s="74" t="str">
        <f>IF(EAP_Complexidade!D311="","",IF(EAP_Complexidade!D311="X",0,VLOOKUP(EAP_Complexidade!D311,'Cluster_T-ShirtSize'!$B$13:$C$17,2,FALSE)))</f>
        <v/>
      </c>
      <c r="E310" s="74" t="str">
        <f>IF(EAP_Complexidade!E311="","",IF(EAP_Complexidade!E311="X",0,VLOOKUP(EAP_Complexidade!E311,'Cluster_T-ShirtSize'!$B$18:$C$22,2,FALSE)))</f>
        <v/>
      </c>
      <c r="F310" s="75" t="str">
        <f>IF(EAP_Complexidade!F311="","",IF(EAP_Complexidade!F311="X",0,VLOOKUP(EAP_Complexidade!F311,'Cluster_T-ShirtSize'!$B$23:$C$27,2,FALSE)))</f>
        <v/>
      </c>
      <c r="G310" s="76" t="str">
        <f t="shared" si="1"/>
        <v/>
      </c>
    </row>
    <row r="311" spans="1:7" ht="15.75" customHeight="1" x14ac:dyDescent="0.2">
      <c r="A311" s="72" t="str">
        <f>IF(EAP_Complexidade!A312="","",EAP_Complexidade!A312)</f>
        <v/>
      </c>
      <c r="B311" s="73" t="str">
        <f>IF(EAP_Complexidade!B312="","",IF(EAP_Complexidade!B312="X",0,VLOOKUP(EAP_Complexidade!B312,'Cluster_T-ShirtSize'!$B$3:$C$7,2,FALSE)))</f>
        <v/>
      </c>
      <c r="C311" s="74" t="str">
        <f>IF(EAP_Complexidade!C312="","",IF(EAP_Complexidade!C312="X",0,VLOOKUP(EAP_Complexidade!C312,'Cluster_T-ShirtSize'!$B$8:$C$12,2,FALSE)))</f>
        <v/>
      </c>
      <c r="D311" s="74" t="str">
        <f>IF(EAP_Complexidade!D312="","",IF(EAP_Complexidade!D312="X",0,VLOOKUP(EAP_Complexidade!D312,'Cluster_T-ShirtSize'!$B$13:$C$17,2,FALSE)))</f>
        <v/>
      </c>
      <c r="E311" s="74" t="str">
        <f>IF(EAP_Complexidade!E312="","",IF(EAP_Complexidade!E312="X",0,VLOOKUP(EAP_Complexidade!E312,'Cluster_T-ShirtSize'!$B$18:$C$22,2,FALSE)))</f>
        <v/>
      </c>
      <c r="F311" s="75" t="str">
        <f>IF(EAP_Complexidade!F312="","",IF(EAP_Complexidade!F312="X",0,VLOOKUP(EAP_Complexidade!F312,'Cluster_T-ShirtSize'!$B$23:$C$27,2,FALSE)))</f>
        <v/>
      </c>
      <c r="G311" s="76" t="str">
        <f t="shared" si="1"/>
        <v/>
      </c>
    </row>
    <row r="312" spans="1:7" ht="15.75" customHeight="1" x14ac:dyDescent="0.2">
      <c r="A312" s="72" t="str">
        <f>IF(EAP_Complexidade!A313="","",EAP_Complexidade!A313)</f>
        <v/>
      </c>
      <c r="B312" s="73" t="str">
        <f>IF(EAP_Complexidade!B313="","",IF(EAP_Complexidade!B313="X",0,VLOOKUP(EAP_Complexidade!B313,'Cluster_T-ShirtSize'!$B$3:$C$7,2,FALSE)))</f>
        <v/>
      </c>
      <c r="C312" s="74" t="str">
        <f>IF(EAP_Complexidade!C313="","",IF(EAP_Complexidade!C313="X",0,VLOOKUP(EAP_Complexidade!C313,'Cluster_T-ShirtSize'!$B$8:$C$12,2,FALSE)))</f>
        <v/>
      </c>
      <c r="D312" s="74" t="str">
        <f>IF(EAP_Complexidade!D313="","",IF(EAP_Complexidade!D313="X",0,VLOOKUP(EAP_Complexidade!D313,'Cluster_T-ShirtSize'!$B$13:$C$17,2,FALSE)))</f>
        <v/>
      </c>
      <c r="E312" s="74" t="str">
        <f>IF(EAP_Complexidade!E313="","",IF(EAP_Complexidade!E313="X",0,VLOOKUP(EAP_Complexidade!E313,'Cluster_T-ShirtSize'!$B$18:$C$22,2,FALSE)))</f>
        <v/>
      </c>
      <c r="F312" s="75" t="str">
        <f>IF(EAP_Complexidade!F313="","",IF(EAP_Complexidade!F313="X",0,VLOOKUP(EAP_Complexidade!F313,'Cluster_T-ShirtSize'!$B$23:$C$27,2,FALSE)))</f>
        <v/>
      </c>
      <c r="G312" s="76" t="str">
        <f t="shared" si="1"/>
        <v/>
      </c>
    </row>
    <row r="313" spans="1:7" ht="15.75" customHeight="1" x14ac:dyDescent="0.2">
      <c r="A313" s="72" t="str">
        <f>IF(EAP_Complexidade!A314="","",EAP_Complexidade!A314)</f>
        <v/>
      </c>
      <c r="B313" s="73" t="str">
        <f>IF(EAP_Complexidade!B314="","",IF(EAP_Complexidade!B314="X",0,VLOOKUP(EAP_Complexidade!B314,'Cluster_T-ShirtSize'!$B$3:$C$7,2,FALSE)))</f>
        <v/>
      </c>
      <c r="C313" s="74" t="str">
        <f>IF(EAP_Complexidade!C314="","",IF(EAP_Complexidade!C314="X",0,VLOOKUP(EAP_Complexidade!C314,'Cluster_T-ShirtSize'!$B$8:$C$12,2,FALSE)))</f>
        <v/>
      </c>
      <c r="D313" s="74" t="str">
        <f>IF(EAP_Complexidade!D314="","",IF(EAP_Complexidade!D314="X",0,VLOOKUP(EAP_Complexidade!D314,'Cluster_T-ShirtSize'!$B$13:$C$17,2,FALSE)))</f>
        <v/>
      </c>
      <c r="E313" s="74" t="str">
        <f>IF(EAP_Complexidade!E314="","",IF(EAP_Complexidade!E314="X",0,VLOOKUP(EAP_Complexidade!E314,'Cluster_T-ShirtSize'!$B$18:$C$22,2,FALSE)))</f>
        <v/>
      </c>
      <c r="F313" s="75" t="str">
        <f>IF(EAP_Complexidade!F314="","",IF(EAP_Complexidade!F314="X",0,VLOOKUP(EAP_Complexidade!F314,'Cluster_T-ShirtSize'!$B$23:$C$27,2,FALSE)))</f>
        <v/>
      </c>
      <c r="G313" s="76" t="str">
        <f t="shared" si="1"/>
        <v/>
      </c>
    </row>
    <row r="314" spans="1:7" ht="15.75" customHeight="1" x14ac:dyDescent="0.2">
      <c r="A314" s="72" t="str">
        <f>IF(EAP_Complexidade!A315="","",EAP_Complexidade!A315)</f>
        <v/>
      </c>
      <c r="B314" s="73" t="str">
        <f>IF(EAP_Complexidade!B315="","",IF(EAP_Complexidade!B315="X",0,VLOOKUP(EAP_Complexidade!B315,'Cluster_T-ShirtSize'!$B$3:$C$7,2,FALSE)))</f>
        <v/>
      </c>
      <c r="C314" s="74" t="str">
        <f>IF(EAP_Complexidade!C315="","",IF(EAP_Complexidade!C315="X",0,VLOOKUP(EAP_Complexidade!C315,'Cluster_T-ShirtSize'!$B$8:$C$12,2,FALSE)))</f>
        <v/>
      </c>
      <c r="D314" s="74" t="str">
        <f>IF(EAP_Complexidade!D315="","",IF(EAP_Complexidade!D315="X",0,VLOOKUP(EAP_Complexidade!D315,'Cluster_T-ShirtSize'!$B$13:$C$17,2,FALSE)))</f>
        <v/>
      </c>
      <c r="E314" s="74" t="str">
        <f>IF(EAP_Complexidade!E315="","",IF(EAP_Complexidade!E315="X",0,VLOOKUP(EAP_Complexidade!E315,'Cluster_T-ShirtSize'!$B$18:$C$22,2,FALSE)))</f>
        <v/>
      </c>
      <c r="F314" s="75" t="str">
        <f>IF(EAP_Complexidade!F315="","",IF(EAP_Complexidade!F315="X",0,VLOOKUP(EAP_Complexidade!F315,'Cluster_T-ShirtSize'!$B$23:$C$27,2,FALSE)))</f>
        <v/>
      </c>
      <c r="G314" s="76" t="str">
        <f t="shared" si="1"/>
        <v/>
      </c>
    </row>
    <row r="315" spans="1:7" ht="15.75" customHeight="1" x14ac:dyDescent="0.2">
      <c r="A315" s="72" t="str">
        <f>IF(EAP_Complexidade!A316="","",EAP_Complexidade!A316)</f>
        <v/>
      </c>
      <c r="B315" s="73" t="str">
        <f>IF(EAP_Complexidade!B316="","",IF(EAP_Complexidade!B316="X",0,VLOOKUP(EAP_Complexidade!B316,'Cluster_T-ShirtSize'!$B$3:$C$7,2,FALSE)))</f>
        <v/>
      </c>
      <c r="C315" s="74" t="str">
        <f>IF(EAP_Complexidade!C316="","",IF(EAP_Complexidade!C316="X",0,VLOOKUP(EAP_Complexidade!C316,'Cluster_T-ShirtSize'!$B$8:$C$12,2,FALSE)))</f>
        <v/>
      </c>
      <c r="D315" s="74" t="str">
        <f>IF(EAP_Complexidade!D316="","",IF(EAP_Complexidade!D316="X",0,VLOOKUP(EAP_Complexidade!D316,'Cluster_T-ShirtSize'!$B$13:$C$17,2,FALSE)))</f>
        <v/>
      </c>
      <c r="E315" s="74" t="str">
        <f>IF(EAP_Complexidade!E316="","",IF(EAP_Complexidade!E316="X",0,VLOOKUP(EAP_Complexidade!E316,'Cluster_T-ShirtSize'!$B$18:$C$22,2,FALSE)))</f>
        <v/>
      </c>
      <c r="F315" s="75" t="str">
        <f>IF(EAP_Complexidade!F316="","",IF(EAP_Complexidade!F316="X",0,VLOOKUP(EAP_Complexidade!F316,'Cluster_T-ShirtSize'!$B$23:$C$27,2,FALSE)))</f>
        <v/>
      </c>
      <c r="G315" s="76" t="str">
        <f t="shared" si="1"/>
        <v/>
      </c>
    </row>
    <row r="316" spans="1:7" ht="15.75" customHeight="1" x14ac:dyDescent="0.2">
      <c r="A316" s="72" t="str">
        <f>IF(EAP_Complexidade!A317="","",EAP_Complexidade!A317)</f>
        <v/>
      </c>
      <c r="B316" s="73" t="str">
        <f>IF(EAP_Complexidade!B317="","",IF(EAP_Complexidade!B317="X",0,VLOOKUP(EAP_Complexidade!B317,'Cluster_T-ShirtSize'!$B$3:$C$7,2,FALSE)))</f>
        <v/>
      </c>
      <c r="C316" s="74" t="str">
        <f>IF(EAP_Complexidade!C317="","",IF(EAP_Complexidade!C317="X",0,VLOOKUP(EAP_Complexidade!C317,'Cluster_T-ShirtSize'!$B$8:$C$12,2,FALSE)))</f>
        <v/>
      </c>
      <c r="D316" s="74" t="str">
        <f>IF(EAP_Complexidade!D317="","",IF(EAP_Complexidade!D317="X",0,VLOOKUP(EAP_Complexidade!D317,'Cluster_T-ShirtSize'!$B$13:$C$17,2,FALSE)))</f>
        <v/>
      </c>
      <c r="E316" s="74" t="str">
        <f>IF(EAP_Complexidade!E317="","",IF(EAP_Complexidade!E317="X",0,VLOOKUP(EAP_Complexidade!E317,'Cluster_T-ShirtSize'!$B$18:$C$22,2,FALSE)))</f>
        <v/>
      </c>
      <c r="F316" s="75" t="str">
        <f>IF(EAP_Complexidade!F317="","",IF(EAP_Complexidade!F317="X",0,VLOOKUP(EAP_Complexidade!F317,'Cluster_T-ShirtSize'!$B$23:$C$27,2,FALSE)))</f>
        <v/>
      </c>
      <c r="G316" s="76" t="str">
        <f t="shared" si="1"/>
        <v/>
      </c>
    </row>
    <row r="317" spans="1:7" ht="15.75" customHeight="1" x14ac:dyDescent="0.2">
      <c r="A317" s="72" t="str">
        <f>IF(EAP_Complexidade!A318="","",EAP_Complexidade!A318)</f>
        <v/>
      </c>
      <c r="B317" s="73" t="str">
        <f>IF(EAP_Complexidade!B318="","",IF(EAP_Complexidade!B318="X",0,VLOOKUP(EAP_Complexidade!B318,'Cluster_T-ShirtSize'!$B$3:$C$7,2,FALSE)))</f>
        <v/>
      </c>
      <c r="C317" s="74" t="str">
        <f>IF(EAP_Complexidade!C318="","",IF(EAP_Complexidade!C318="X",0,VLOOKUP(EAP_Complexidade!C318,'Cluster_T-ShirtSize'!$B$8:$C$12,2,FALSE)))</f>
        <v/>
      </c>
      <c r="D317" s="74" t="str">
        <f>IF(EAP_Complexidade!D318="","",IF(EAP_Complexidade!D318="X",0,VLOOKUP(EAP_Complexidade!D318,'Cluster_T-ShirtSize'!$B$13:$C$17,2,FALSE)))</f>
        <v/>
      </c>
      <c r="E317" s="74" t="str">
        <f>IF(EAP_Complexidade!E318="","",IF(EAP_Complexidade!E318="X",0,VLOOKUP(EAP_Complexidade!E318,'Cluster_T-ShirtSize'!$B$18:$C$22,2,FALSE)))</f>
        <v/>
      </c>
      <c r="F317" s="75" t="str">
        <f>IF(EAP_Complexidade!F318="","",IF(EAP_Complexidade!F318="X",0,VLOOKUP(EAP_Complexidade!F318,'Cluster_T-ShirtSize'!$B$23:$C$27,2,FALSE)))</f>
        <v/>
      </c>
      <c r="G317" s="76" t="str">
        <f t="shared" si="1"/>
        <v/>
      </c>
    </row>
    <row r="318" spans="1:7" ht="15.75" customHeight="1" x14ac:dyDescent="0.2">
      <c r="A318" s="72" t="str">
        <f>IF(EAP_Complexidade!A319="","",EAP_Complexidade!A319)</f>
        <v/>
      </c>
      <c r="B318" s="73" t="str">
        <f>IF(EAP_Complexidade!B319="","",IF(EAP_Complexidade!B319="X",0,VLOOKUP(EAP_Complexidade!B319,'Cluster_T-ShirtSize'!$B$3:$C$7,2,FALSE)))</f>
        <v/>
      </c>
      <c r="C318" s="74" t="str">
        <f>IF(EAP_Complexidade!C319="","",IF(EAP_Complexidade!C319="X",0,VLOOKUP(EAP_Complexidade!C319,'Cluster_T-ShirtSize'!$B$8:$C$12,2,FALSE)))</f>
        <v/>
      </c>
      <c r="D318" s="74" t="str">
        <f>IF(EAP_Complexidade!D319="","",IF(EAP_Complexidade!D319="X",0,VLOOKUP(EAP_Complexidade!D319,'Cluster_T-ShirtSize'!$B$13:$C$17,2,FALSE)))</f>
        <v/>
      </c>
      <c r="E318" s="74" t="str">
        <f>IF(EAP_Complexidade!E319="","",IF(EAP_Complexidade!E319="X",0,VLOOKUP(EAP_Complexidade!E319,'Cluster_T-ShirtSize'!$B$18:$C$22,2,FALSE)))</f>
        <v/>
      </c>
      <c r="F318" s="75" t="str">
        <f>IF(EAP_Complexidade!F319="","",IF(EAP_Complexidade!F319="X",0,VLOOKUP(EAP_Complexidade!F319,'Cluster_T-ShirtSize'!$B$23:$C$27,2,FALSE)))</f>
        <v/>
      </c>
      <c r="G318" s="76" t="str">
        <f t="shared" si="1"/>
        <v/>
      </c>
    </row>
    <row r="319" spans="1:7" ht="15.75" customHeight="1" x14ac:dyDescent="0.2">
      <c r="A319" s="72" t="str">
        <f>IF(EAP_Complexidade!A320="","",EAP_Complexidade!A320)</f>
        <v/>
      </c>
      <c r="B319" s="73" t="str">
        <f>IF(EAP_Complexidade!B320="","",IF(EAP_Complexidade!B320="X",0,VLOOKUP(EAP_Complexidade!B320,'Cluster_T-ShirtSize'!$B$3:$C$7,2,FALSE)))</f>
        <v/>
      </c>
      <c r="C319" s="74" t="str">
        <f>IF(EAP_Complexidade!C320="","",IF(EAP_Complexidade!C320="X",0,VLOOKUP(EAP_Complexidade!C320,'Cluster_T-ShirtSize'!$B$8:$C$12,2,FALSE)))</f>
        <v/>
      </c>
      <c r="D319" s="74" t="str">
        <f>IF(EAP_Complexidade!D320="","",IF(EAP_Complexidade!D320="X",0,VLOOKUP(EAP_Complexidade!D320,'Cluster_T-ShirtSize'!$B$13:$C$17,2,FALSE)))</f>
        <v/>
      </c>
      <c r="E319" s="74" t="str">
        <f>IF(EAP_Complexidade!E320="","",IF(EAP_Complexidade!E320="X",0,VLOOKUP(EAP_Complexidade!E320,'Cluster_T-ShirtSize'!$B$18:$C$22,2,FALSE)))</f>
        <v/>
      </c>
      <c r="F319" s="75" t="str">
        <f>IF(EAP_Complexidade!F320="","",IF(EAP_Complexidade!F320="X",0,VLOOKUP(EAP_Complexidade!F320,'Cluster_T-ShirtSize'!$B$23:$C$27,2,FALSE)))</f>
        <v/>
      </c>
      <c r="G319" s="76" t="str">
        <f t="shared" si="1"/>
        <v/>
      </c>
    </row>
    <row r="320" spans="1:7" ht="15.75" customHeight="1" x14ac:dyDescent="0.2">
      <c r="A320" s="72" t="str">
        <f>IF(EAP_Complexidade!A321="","",EAP_Complexidade!A321)</f>
        <v/>
      </c>
      <c r="B320" s="73" t="str">
        <f>IF(EAP_Complexidade!B321="","",IF(EAP_Complexidade!B321="X",0,VLOOKUP(EAP_Complexidade!B321,'Cluster_T-ShirtSize'!$B$3:$C$7,2,FALSE)))</f>
        <v/>
      </c>
      <c r="C320" s="74" t="str">
        <f>IF(EAP_Complexidade!C321="","",IF(EAP_Complexidade!C321="X",0,VLOOKUP(EAP_Complexidade!C321,'Cluster_T-ShirtSize'!$B$8:$C$12,2,FALSE)))</f>
        <v/>
      </c>
      <c r="D320" s="74" t="str">
        <f>IF(EAP_Complexidade!D321="","",IF(EAP_Complexidade!D321="X",0,VLOOKUP(EAP_Complexidade!D321,'Cluster_T-ShirtSize'!$B$13:$C$17,2,FALSE)))</f>
        <v/>
      </c>
      <c r="E320" s="74" t="str">
        <f>IF(EAP_Complexidade!E321="","",IF(EAP_Complexidade!E321="X",0,VLOOKUP(EAP_Complexidade!E321,'Cluster_T-ShirtSize'!$B$18:$C$22,2,FALSE)))</f>
        <v/>
      </c>
      <c r="F320" s="75" t="str">
        <f>IF(EAP_Complexidade!F321="","",IF(EAP_Complexidade!F321="X",0,VLOOKUP(EAP_Complexidade!F321,'Cluster_T-ShirtSize'!$B$23:$C$27,2,FALSE)))</f>
        <v/>
      </c>
      <c r="G320" s="76" t="str">
        <f t="shared" si="1"/>
        <v/>
      </c>
    </row>
    <row r="321" spans="1:7" ht="15.75" customHeight="1" x14ac:dyDescent="0.2">
      <c r="A321" s="72" t="str">
        <f>IF(EAP_Complexidade!A322="","",EAP_Complexidade!A322)</f>
        <v/>
      </c>
      <c r="B321" s="73" t="str">
        <f>IF(EAP_Complexidade!B322="","",IF(EAP_Complexidade!B322="X",0,VLOOKUP(EAP_Complexidade!B322,'Cluster_T-ShirtSize'!$B$3:$C$7,2,FALSE)))</f>
        <v/>
      </c>
      <c r="C321" s="74" t="str">
        <f>IF(EAP_Complexidade!C322="","",IF(EAP_Complexidade!C322="X",0,VLOOKUP(EAP_Complexidade!C322,'Cluster_T-ShirtSize'!$B$8:$C$12,2,FALSE)))</f>
        <v/>
      </c>
      <c r="D321" s="74" t="str">
        <f>IF(EAP_Complexidade!D322="","",IF(EAP_Complexidade!D322="X",0,VLOOKUP(EAP_Complexidade!D322,'Cluster_T-ShirtSize'!$B$13:$C$17,2,FALSE)))</f>
        <v/>
      </c>
      <c r="E321" s="74" t="str">
        <f>IF(EAP_Complexidade!E322="","",IF(EAP_Complexidade!E322="X",0,VLOOKUP(EAP_Complexidade!E322,'Cluster_T-ShirtSize'!$B$18:$C$22,2,FALSE)))</f>
        <v/>
      </c>
      <c r="F321" s="75" t="str">
        <f>IF(EAP_Complexidade!F322="","",IF(EAP_Complexidade!F322="X",0,VLOOKUP(EAP_Complexidade!F322,'Cluster_T-ShirtSize'!$B$23:$C$27,2,FALSE)))</f>
        <v/>
      </c>
      <c r="G321" s="76" t="str">
        <f t="shared" si="1"/>
        <v/>
      </c>
    </row>
    <row r="322" spans="1:7" ht="15.75" customHeight="1" x14ac:dyDescent="0.2">
      <c r="A322" s="72" t="str">
        <f>IF(EAP_Complexidade!A323="","",EAP_Complexidade!A323)</f>
        <v/>
      </c>
      <c r="B322" s="73" t="str">
        <f>IF(EAP_Complexidade!B323="","",IF(EAP_Complexidade!B323="X",0,VLOOKUP(EAP_Complexidade!B323,'Cluster_T-ShirtSize'!$B$3:$C$7,2,FALSE)))</f>
        <v/>
      </c>
      <c r="C322" s="74" t="str">
        <f>IF(EAP_Complexidade!C323="","",IF(EAP_Complexidade!C323="X",0,VLOOKUP(EAP_Complexidade!C323,'Cluster_T-ShirtSize'!$B$8:$C$12,2,FALSE)))</f>
        <v/>
      </c>
      <c r="D322" s="74" t="str">
        <f>IF(EAP_Complexidade!D323="","",IF(EAP_Complexidade!D323="X",0,VLOOKUP(EAP_Complexidade!D323,'Cluster_T-ShirtSize'!$B$13:$C$17,2,FALSE)))</f>
        <v/>
      </c>
      <c r="E322" s="74" t="str">
        <f>IF(EAP_Complexidade!E323="","",IF(EAP_Complexidade!E323="X",0,VLOOKUP(EAP_Complexidade!E323,'Cluster_T-ShirtSize'!$B$18:$C$22,2,FALSE)))</f>
        <v/>
      </c>
      <c r="F322" s="75" t="str">
        <f>IF(EAP_Complexidade!F323="","",IF(EAP_Complexidade!F323="X",0,VLOOKUP(EAP_Complexidade!F323,'Cluster_T-ShirtSize'!$B$23:$C$27,2,FALSE)))</f>
        <v/>
      </c>
      <c r="G322" s="76" t="str">
        <f t="shared" si="1"/>
        <v/>
      </c>
    </row>
    <row r="323" spans="1:7" ht="15.75" customHeight="1" x14ac:dyDescent="0.2">
      <c r="A323" s="72" t="str">
        <f>IF(EAP_Complexidade!A324="","",EAP_Complexidade!A324)</f>
        <v/>
      </c>
      <c r="B323" s="73" t="str">
        <f>IF(EAP_Complexidade!B324="","",IF(EAP_Complexidade!B324="X",0,VLOOKUP(EAP_Complexidade!B324,'Cluster_T-ShirtSize'!$B$3:$C$7,2,FALSE)))</f>
        <v/>
      </c>
      <c r="C323" s="74" t="str">
        <f>IF(EAP_Complexidade!C324="","",IF(EAP_Complexidade!C324="X",0,VLOOKUP(EAP_Complexidade!C324,'Cluster_T-ShirtSize'!$B$8:$C$12,2,FALSE)))</f>
        <v/>
      </c>
      <c r="D323" s="74" t="str">
        <f>IF(EAP_Complexidade!D324="","",IF(EAP_Complexidade!D324="X",0,VLOOKUP(EAP_Complexidade!D324,'Cluster_T-ShirtSize'!$B$13:$C$17,2,FALSE)))</f>
        <v/>
      </c>
      <c r="E323" s="74" t="str">
        <f>IF(EAP_Complexidade!E324="","",IF(EAP_Complexidade!E324="X",0,VLOOKUP(EAP_Complexidade!E324,'Cluster_T-ShirtSize'!$B$18:$C$22,2,FALSE)))</f>
        <v/>
      </c>
      <c r="F323" s="75" t="str">
        <f>IF(EAP_Complexidade!F324="","",IF(EAP_Complexidade!F324="X",0,VLOOKUP(EAP_Complexidade!F324,'Cluster_T-ShirtSize'!$B$23:$C$27,2,FALSE)))</f>
        <v/>
      </c>
      <c r="G323" s="76" t="str">
        <f t="shared" si="1"/>
        <v/>
      </c>
    </row>
    <row r="324" spans="1:7" ht="15.75" customHeight="1" x14ac:dyDescent="0.2">
      <c r="A324" s="72" t="str">
        <f>IF(EAP_Complexidade!A325="","",EAP_Complexidade!A325)</f>
        <v/>
      </c>
      <c r="B324" s="73" t="str">
        <f>IF(EAP_Complexidade!B325="","",IF(EAP_Complexidade!B325="X",0,VLOOKUP(EAP_Complexidade!B325,'Cluster_T-ShirtSize'!$B$3:$C$7,2,FALSE)))</f>
        <v/>
      </c>
      <c r="C324" s="74" t="str">
        <f>IF(EAP_Complexidade!C325="","",IF(EAP_Complexidade!C325="X",0,VLOOKUP(EAP_Complexidade!C325,'Cluster_T-ShirtSize'!$B$8:$C$12,2,FALSE)))</f>
        <v/>
      </c>
      <c r="D324" s="74" t="str">
        <f>IF(EAP_Complexidade!D325="","",IF(EAP_Complexidade!D325="X",0,VLOOKUP(EAP_Complexidade!D325,'Cluster_T-ShirtSize'!$B$13:$C$17,2,FALSE)))</f>
        <v/>
      </c>
      <c r="E324" s="74" t="str">
        <f>IF(EAP_Complexidade!E325="","",IF(EAP_Complexidade!E325="X",0,VLOOKUP(EAP_Complexidade!E325,'Cluster_T-ShirtSize'!$B$18:$C$22,2,FALSE)))</f>
        <v/>
      </c>
      <c r="F324" s="75" t="str">
        <f>IF(EAP_Complexidade!F325="","",IF(EAP_Complexidade!F325="X",0,VLOOKUP(EAP_Complexidade!F325,'Cluster_T-ShirtSize'!$B$23:$C$27,2,FALSE)))</f>
        <v/>
      </c>
      <c r="G324" s="76" t="str">
        <f t="shared" si="1"/>
        <v/>
      </c>
    </row>
    <row r="325" spans="1:7" ht="15.75" customHeight="1" x14ac:dyDescent="0.2">
      <c r="A325" s="72" t="str">
        <f>IF(EAP_Complexidade!A326="","",EAP_Complexidade!A326)</f>
        <v/>
      </c>
      <c r="B325" s="73" t="str">
        <f>IF(EAP_Complexidade!B326="","",IF(EAP_Complexidade!B326="X",0,VLOOKUP(EAP_Complexidade!B326,'Cluster_T-ShirtSize'!$B$3:$C$7,2,FALSE)))</f>
        <v/>
      </c>
      <c r="C325" s="74" t="str">
        <f>IF(EAP_Complexidade!C326="","",IF(EAP_Complexidade!C326="X",0,VLOOKUP(EAP_Complexidade!C326,'Cluster_T-ShirtSize'!$B$8:$C$12,2,FALSE)))</f>
        <v/>
      </c>
      <c r="D325" s="74" t="str">
        <f>IF(EAP_Complexidade!D326="","",IF(EAP_Complexidade!D326="X",0,VLOOKUP(EAP_Complexidade!D326,'Cluster_T-ShirtSize'!$B$13:$C$17,2,FALSE)))</f>
        <v/>
      </c>
      <c r="E325" s="74" t="str">
        <f>IF(EAP_Complexidade!E326="","",IF(EAP_Complexidade!E326="X",0,VLOOKUP(EAP_Complexidade!E326,'Cluster_T-ShirtSize'!$B$18:$C$22,2,FALSE)))</f>
        <v/>
      </c>
      <c r="F325" s="75" t="str">
        <f>IF(EAP_Complexidade!F326="","",IF(EAP_Complexidade!F326="X",0,VLOOKUP(EAP_Complexidade!F326,'Cluster_T-ShirtSize'!$B$23:$C$27,2,FALSE)))</f>
        <v/>
      </c>
      <c r="G325" s="76" t="str">
        <f t="shared" si="1"/>
        <v/>
      </c>
    </row>
    <row r="326" spans="1:7" ht="15.75" customHeight="1" x14ac:dyDescent="0.2">
      <c r="A326" s="72" t="str">
        <f>IF(EAP_Complexidade!A327="","",EAP_Complexidade!A327)</f>
        <v/>
      </c>
      <c r="B326" s="73" t="str">
        <f>IF(EAP_Complexidade!B327="","",IF(EAP_Complexidade!B327="X",0,VLOOKUP(EAP_Complexidade!B327,'Cluster_T-ShirtSize'!$B$3:$C$7,2,FALSE)))</f>
        <v/>
      </c>
      <c r="C326" s="74" t="str">
        <f>IF(EAP_Complexidade!C327="","",IF(EAP_Complexidade!C327="X",0,VLOOKUP(EAP_Complexidade!C327,'Cluster_T-ShirtSize'!$B$8:$C$12,2,FALSE)))</f>
        <v/>
      </c>
      <c r="D326" s="74" t="str">
        <f>IF(EAP_Complexidade!D327="","",IF(EAP_Complexidade!D327="X",0,VLOOKUP(EAP_Complexidade!D327,'Cluster_T-ShirtSize'!$B$13:$C$17,2,FALSE)))</f>
        <v/>
      </c>
      <c r="E326" s="74" t="str">
        <f>IF(EAP_Complexidade!E327="","",IF(EAP_Complexidade!E327="X",0,VLOOKUP(EAP_Complexidade!E327,'Cluster_T-ShirtSize'!$B$18:$C$22,2,FALSE)))</f>
        <v/>
      </c>
      <c r="F326" s="75" t="str">
        <f>IF(EAP_Complexidade!F327="","",IF(EAP_Complexidade!F327="X",0,VLOOKUP(EAP_Complexidade!F327,'Cluster_T-ShirtSize'!$B$23:$C$27,2,FALSE)))</f>
        <v/>
      </c>
      <c r="G326" s="76" t="str">
        <f t="shared" si="1"/>
        <v/>
      </c>
    </row>
    <row r="327" spans="1:7" ht="15.75" customHeight="1" x14ac:dyDescent="0.2">
      <c r="A327" s="72" t="str">
        <f>IF(EAP_Complexidade!A328="","",EAP_Complexidade!A328)</f>
        <v/>
      </c>
      <c r="B327" s="73" t="str">
        <f>IF(EAP_Complexidade!B328="","",IF(EAP_Complexidade!B328="X",0,VLOOKUP(EAP_Complexidade!B328,'Cluster_T-ShirtSize'!$B$3:$C$7,2,FALSE)))</f>
        <v/>
      </c>
      <c r="C327" s="74" t="str">
        <f>IF(EAP_Complexidade!C328="","",IF(EAP_Complexidade!C328="X",0,VLOOKUP(EAP_Complexidade!C328,'Cluster_T-ShirtSize'!$B$8:$C$12,2,FALSE)))</f>
        <v/>
      </c>
      <c r="D327" s="74" t="str">
        <f>IF(EAP_Complexidade!D328="","",IF(EAP_Complexidade!D328="X",0,VLOOKUP(EAP_Complexidade!D328,'Cluster_T-ShirtSize'!$B$13:$C$17,2,FALSE)))</f>
        <v/>
      </c>
      <c r="E327" s="74" t="str">
        <f>IF(EAP_Complexidade!E328="","",IF(EAP_Complexidade!E328="X",0,VLOOKUP(EAP_Complexidade!E328,'Cluster_T-ShirtSize'!$B$18:$C$22,2,FALSE)))</f>
        <v/>
      </c>
      <c r="F327" s="75" t="str">
        <f>IF(EAP_Complexidade!F328="","",IF(EAP_Complexidade!F328="X",0,VLOOKUP(EAP_Complexidade!F328,'Cluster_T-ShirtSize'!$B$23:$C$27,2,FALSE)))</f>
        <v/>
      </c>
      <c r="G327" s="76" t="str">
        <f t="shared" si="1"/>
        <v/>
      </c>
    </row>
    <row r="328" spans="1:7" ht="15.75" customHeight="1" x14ac:dyDescent="0.2">
      <c r="A328" s="72" t="str">
        <f>IF(EAP_Complexidade!A329="","",EAP_Complexidade!A329)</f>
        <v/>
      </c>
      <c r="B328" s="73" t="str">
        <f>IF(EAP_Complexidade!B329="","",IF(EAP_Complexidade!B329="X",0,VLOOKUP(EAP_Complexidade!B329,'Cluster_T-ShirtSize'!$B$3:$C$7,2,FALSE)))</f>
        <v/>
      </c>
      <c r="C328" s="74" t="str">
        <f>IF(EAP_Complexidade!C329="","",IF(EAP_Complexidade!C329="X",0,VLOOKUP(EAP_Complexidade!C329,'Cluster_T-ShirtSize'!$B$8:$C$12,2,FALSE)))</f>
        <v/>
      </c>
      <c r="D328" s="74" t="str">
        <f>IF(EAP_Complexidade!D329="","",IF(EAP_Complexidade!D329="X",0,VLOOKUP(EAP_Complexidade!D329,'Cluster_T-ShirtSize'!$B$13:$C$17,2,FALSE)))</f>
        <v/>
      </c>
      <c r="E328" s="74" t="str">
        <f>IF(EAP_Complexidade!E329="","",IF(EAP_Complexidade!E329="X",0,VLOOKUP(EAP_Complexidade!E329,'Cluster_T-ShirtSize'!$B$18:$C$22,2,FALSE)))</f>
        <v/>
      </c>
      <c r="F328" s="75" t="str">
        <f>IF(EAP_Complexidade!F329="","",IF(EAP_Complexidade!F329="X",0,VLOOKUP(EAP_Complexidade!F329,'Cluster_T-ShirtSize'!$B$23:$C$27,2,FALSE)))</f>
        <v/>
      </c>
      <c r="G328" s="76" t="str">
        <f t="shared" si="1"/>
        <v/>
      </c>
    </row>
    <row r="329" spans="1:7" ht="15.75" customHeight="1" x14ac:dyDescent="0.2">
      <c r="A329" s="72" t="str">
        <f>IF(EAP_Complexidade!A330="","",EAP_Complexidade!A330)</f>
        <v/>
      </c>
      <c r="B329" s="73" t="str">
        <f>IF(EAP_Complexidade!B330="","",IF(EAP_Complexidade!B330="X",0,VLOOKUP(EAP_Complexidade!B330,'Cluster_T-ShirtSize'!$B$3:$C$7,2,FALSE)))</f>
        <v/>
      </c>
      <c r="C329" s="74" t="str">
        <f>IF(EAP_Complexidade!C330="","",IF(EAP_Complexidade!C330="X",0,VLOOKUP(EAP_Complexidade!C330,'Cluster_T-ShirtSize'!$B$8:$C$12,2,FALSE)))</f>
        <v/>
      </c>
      <c r="D329" s="74" t="str">
        <f>IF(EAP_Complexidade!D330="","",IF(EAP_Complexidade!D330="X",0,VLOOKUP(EAP_Complexidade!D330,'Cluster_T-ShirtSize'!$B$13:$C$17,2,FALSE)))</f>
        <v/>
      </c>
      <c r="E329" s="74" t="str">
        <f>IF(EAP_Complexidade!E330="","",IF(EAP_Complexidade!E330="X",0,VLOOKUP(EAP_Complexidade!E330,'Cluster_T-ShirtSize'!$B$18:$C$22,2,FALSE)))</f>
        <v/>
      </c>
      <c r="F329" s="75" t="str">
        <f>IF(EAP_Complexidade!F330="","",IF(EAP_Complexidade!F330="X",0,VLOOKUP(EAP_Complexidade!F330,'Cluster_T-ShirtSize'!$B$23:$C$27,2,FALSE)))</f>
        <v/>
      </c>
      <c r="G329" s="76" t="str">
        <f t="shared" si="1"/>
        <v/>
      </c>
    </row>
    <row r="330" spans="1:7" ht="15.75" customHeight="1" x14ac:dyDescent="0.2">
      <c r="A330" s="72" t="str">
        <f>IF(EAP_Complexidade!A331="","",EAP_Complexidade!A331)</f>
        <v/>
      </c>
      <c r="B330" s="73" t="str">
        <f>IF(EAP_Complexidade!B331="","",IF(EAP_Complexidade!B331="X",0,VLOOKUP(EAP_Complexidade!B331,'Cluster_T-ShirtSize'!$B$3:$C$7,2,FALSE)))</f>
        <v/>
      </c>
      <c r="C330" s="74" t="str">
        <f>IF(EAP_Complexidade!C331="","",IF(EAP_Complexidade!C331="X",0,VLOOKUP(EAP_Complexidade!C331,'Cluster_T-ShirtSize'!$B$8:$C$12,2,FALSE)))</f>
        <v/>
      </c>
      <c r="D330" s="74" t="str">
        <f>IF(EAP_Complexidade!D331="","",IF(EAP_Complexidade!D331="X",0,VLOOKUP(EAP_Complexidade!D331,'Cluster_T-ShirtSize'!$B$13:$C$17,2,FALSE)))</f>
        <v/>
      </c>
      <c r="E330" s="74" t="str">
        <f>IF(EAP_Complexidade!E331="","",IF(EAP_Complexidade!E331="X",0,VLOOKUP(EAP_Complexidade!E331,'Cluster_T-ShirtSize'!$B$18:$C$22,2,FALSE)))</f>
        <v/>
      </c>
      <c r="F330" s="75" t="str">
        <f>IF(EAP_Complexidade!F331="","",IF(EAP_Complexidade!F331="X",0,VLOOKUP(EAP_Complexidade!F331,'Cluster_T-ShirtSize'!$B$23:$C$27,2,FALSE)))</f>
        <v/>
      </c>
      <c r="G330" s="76" t="str">
        <f t="shared" si="1"/>
        <v/>
      </c>
    </row>
    <row r="331" spans="1:7" ht="15.75" customHeight="1" x14ac:dyDescent="0.2">
      <c r="A331" s="72" t="str">
        <f>IF(EAP_Complexidade!A332="","",EAP_Complexidade!A332)</f>
        <v/>
      </c>
      <c r="B331" s="73" t="str">
        <f>IF(EAP_Complexidade!B332="","",IF(EAP_Complexidade!B332="X",0,VLOOKUP(EAP_Complexidade!B332,'Cluster_T-ShirtSize'!$B$3:$C$7,2,FALSE)))</f>
        <v/>
      </c>
      <c r="C331" s="74" t="str">
        <f>IF(EAP_Complexidade!C332="","",IF(EAP_Complexidade!C332="X",0,VLOOKUP(EAP_Complexidade!C332,'Cluster_T-ShirtSize'!$B$8:$C$12,2,FALSE)))</f>
        <v/>
      </c>
      <c r="D331" s="74" t="str">
        <f>IF(EAP_Complexidade!D332="","",IF(EAP_Complexidade!D332="X",0,VLOOKUP(EAP_Complexidade!D332,'Cluster_T-ShirtSize'!$B$13:$C$17,2,FALSE)))</f>
        <v/>
      </c>
      <c r="E331" s="74" t="str">
        <f>IF(EAP_Complexidade!E332="","",IF(EAP_Complexidade!E332="X",0,VLOOKUP(EAP_Complexidade!E332,'Cluster_T-ShirtSize'!$B$18:$C$22,2,FALSE)))</f>
        <v/>
      </c>
      <c r="F331" s="75" t="str">
        <f>IF(EAP_Complexidade!F332="","",IF(EAP_Complexidade!F332="X",0,VLOOKUP(EAP_Complexidade!F332,'Cluster_T-ShirtSize'!$B$23:$C$27,2,FALSE)))</f>
        <v/>
      </c>
      <c r="G331" s="76" t="str">
        <f t="shared" si="1"/>
        <v/>
      </c>
    </row>
    <row r="332" spans="1:7" ht="15.75" customHeight="1" x14ac:dyDescent="0.2">
      <c r="A332" s="72" t="str">
        <f>IF(EAP_Complexidade!A333="","",EAP_Complexidade!A333)</f>
        <v/>
      </c>
      <c r="B332" s="73" t="str">
        <f>IF(EAP_Complexidade!B333="","",IF(EAP_Complexidade!B333="X",0,VLOOKUP(EAP_Complexidade!B333,'Cluster_T-ShirtSize'!$B$3:$C$7,2,FALSE)))</f>
        <v/>
      </c>
      <c r="C332" s="74" t="str">
        <f>IF(EAP_Complexidade!C333="","",IF(EAP_Complexidade!C333="X",0,VLOOKUP(EAP_Complexidade!C333,'Cluster_T-ShirtSize'!$B$8:$C$12,2,FALSE)))</f>
        <v/>
      </c>
      <c r="D332" s="74" t="str">
        <f>IF(EAP_Complexidade!D333="","",IF(EAP_Complexidade!D333="X",0,VLOOKUP(EAP_Complexidade!D333,'Cluster_T-ShirtSize'!$B$13:$C$17,2,FALSE)))</f>
        <v/>
      </c>
      <c r="E332" s="74" t="str">
        <f>IF(EAP_Complexidade!E333="","",IF(EAP_Complexidade!E333="X",0,VLOOKUP(EAP_Complexidade!E333,'Cluster_T-ShirtSize'!$B$18:$C$22,2,FALSE)))</f>
        <v/>
      </c>
      <c r="F332" s="75" t="str">
        <f>IF(EAP_Complexidade!F333="","",IF(EAP_Complexidade!F333="X",0,VLOOKUP(EAP_Complexidade!F333,'Cluster_T-ShirtSize'!$B$23:$C$27,2,FALSE)))</f>
        <v/>
      </c>
      <c r="G332" s="76" t="str">
        <f t="shared" si="1"/>
        <v/>
      </c>
    </row>
    <row r="333" spans="1:7" ht="15.75" customHeight="1" x14ac:dyDescent="0.2">
      <c r="A333" s="72" t="str">
        <f>IF(EAP_Complexidade!A334="","",EAP_Complexidade!A334)</f>
        <v/>
      </c>
      <c r="B333" s="73" t="str">
        <f>IF(EAP_Complexidade!B334="","",IF(EAP_Complexidade!B334="X",0,VLOOKUP(EAP_Complexidade!B334,'Cluster_T-ShirtSize'!$B$3:$C$7,2,FALSE)))</f>
        <v/>
      </c>
      <c r="C333" s="74" t="str">
        <f>IF(EAP_Complexidade!C334="","",IF(EAP_Complexidade!C334="X",0,VLOOKUP(EAP_Complexidade!C334,'Cluster_T-ShirtSize'!$B$8:$C$12,2,FALSE)))</f>
        <v/>
      </c>
      <c r="D333" s="74" t="str">
        <f>IF(EAP_Complexidade!D334="","",IF(EAP_Complexidade!D334="X",0,VLOOKUP(EAP_Complexidade!D334,'Cluster_T-ShirtSize'!$B$13:$C$17,2,FALSE)))</f>
        <v/>
      </c>
      <c r="E333" s="74" t="str">
        <f>IF(EAP_Complexidade!E334="","",IF(EAP_Complexidade!E334="X",0,VLOOKUP(EAP_Complexidade!E334,'Cluster_T-ShirtSize'!$B$18:$C$22,2,FALSE)))</f>
        <v/>
      </c>
      <c r="F333" s="75" t="str">
        <f>IF(EAP_Complexidade!F334="","",IF(EAP_Complexidade!F334="X",0,VLOOKUP(EAP_Complexidade!F334,'Cluster_T-ShirtSize'!$B$23:$C$27,2,FALSE)))</f>
        <v/>
      </c>
      <c r="G333" s="76" t="str">
        <f t="shared" si="1"/>
        <v/>
      </c>
    </row>
    <row r="334" spans="1:7" ht="15.75" customHeight="1" x14ac:dyDescent="0.2">
      <c r="A334" s="72" t="str">
        <f>IF(EAP_Complexidade!A335="","",EAP_Complexidade!A335)</f>
        <v/>
      </c>
      <c r="B334" s="73" t="str">
        <f>IF(EAP_Complexidade!B335="","",IF(EAP_Complexidade!B335="X",0,VLOOKUP(EAP_Complexidade!B335,'Cluster_T-ShirtSize'!$B$3:$C$7,2,FALSE)))</f>
        <v/>
      </c>
      <c r="C334" s="74" t="str">
        <f>IF(EAP_Complexidade!C335="","",IF(EAP_Complexidade!C335="X",0,VLOOKUP(EAP_Complexidade!C335,'Cluster_T-ShirtSize'!$B$8:$C$12,2,FALSE)))</f>
        <v/>
      </c>
      <c r="D334" s="74" t="str">
        <f>IF(EAP_Complexidade!D335="","",IF(EAP_Complexidade!D335="X",0,VLOOKUP(EAP_Complexidade!D335,'Cluster_T-ShirtSize'!$B$13:$C$17,2,FALSE)))</f>
        <v/>
      </c>
      <c r="E334" s="74" t="str">
        <f>IF(EAP_Complexidade!E335="","",IF(EAP_Complexidade!E335="X",0,VLOOKUP(EAP_Complexidade!E335,'Cluster_T-ShirtSize'!$B$18:$C$22,2,FALSE)))</f>
        <v/>
      </c>
      <c r="F334" s="75" t="str">
        <f>IF(EAP_Complexidade!F335="","",IF(EAP_Complexidade!F335="X",0,VLOOKUP(EAP_Complexidade!F335,'Cluster_T-ShirtSize'!$B$23:$C$27,2,FALSE)))</f>
        <v/>
      </c>
      <c r="G334" s="76" t="str">
        <f t="shared" si="1"/>
        <v/>
      </c>
    </row>
    <row r="335" spans="1:7" ht="15.75" customHeight="1" x14ac:dyDescent="0.2">
      <c r="A335" s="72" t="str">
        <f>IF(EAP_Complexidade!A336="","",EAP_Complexidade!A336)</f>
        <v/>
      </c>
      <c r="B335" s="73" t="str">
        <f>IF(EAP_Complexidade!B336="","",IF(EAP_Complexidade!B336="X",0,VLOOKUP(EAP_Complexidade!B336,'Cluster_T-ShirtSize'!$B$3:$C$7,2,FALSE)))</f>
        <v/>
      </c>
      <c r="C335" s="74" t="str">
        <f>IF(EAP_Complexidade!C336="","",IF(EAP_Complexidade!C336="X",0,VLOOKUP(EAP_Complexidade!C336,'Cluster_T-ShirtSize'!$B$8:$C$12,2,FALSE)))</f>
        <v/>
      </c>
      <c r="D335" s="74" t="str">
        <f>IF(EAP_Complexidade!D336="","",IF(EAP_Complexidade!D336="X",0,VLOOKUP(EAP_Complexidade!D336,'Cluster_T-ShirtSize'!$B$13:$C$17,2,FALSE)))</f>
        <v/>
      </c>
      <c r="E335" s="74" t="str">
        <f>IF(EAP_Complexidade!E336="","",IF(EAP_Complexidade!E336="X",0,VLOOKUP(EAP_Complexidade!E336,'Cluster_T-ShirtSize'!$B$18:$C$22,2,FALSE)))</f>
        <v/>
      </c>
      <c r="F335" s="75" t="str">
        <f>IF(EAP_Complexidade!F336="","",IF(EAP_Complexidade!F336="X",0,VLOOKUP(EAP_Complexidade!F336,'Cluster_T-ShirtSize'!$B$23:$C$27,2,FALSE)))</f>
        <v/>
      </c>
      <c r="G335" s="76" t="str">
        <f t="shared" si="1"/>
        <v/>
      </c>
    </row>
    <row r="336" spans="1:7" ht="15.75" customHeight="1" x14ac:dyDescent="0.2">
      <c r="A336" s="72" t="str">
        <f>IF(EAP_Complexidade!A337="","",EAP_Complexidade!A337)</f>
        <v/>
      </c>
      <c r="B336" s="73" t="str">
        <f>IF(EAP_Complexidade!B337="","",IF(EAP_Complexidade!B337="X",0,VLOOKUP(EAP_Complexidade!B337,'Cluster_T-ShirtSize'!$B$3:$C$7,2,FALSE)))</f>
        <v/>
      </c>
      <c r="C336" s="74" t="str">
        <f>IF(EAP_Complexidade!C337="","",IF(EAP_Complexidade!C337="X",0,VLOOKUP(EAP_Complexidade!C337,'Cluster_T-ShirtSize'!$B$8:$C$12,2,FALSE)))</f>
        <v/>
      </c>
      <c r="D336" s="74" t="str">
        <f>IF(EAP_Complexidade!D337="","",IF(EAP_Complexidade!D337="X",0,VLOOKUP(EAP_Complexidade!D337,'Cluster_T-ShirtSize'!$B$13:$C$17,2,FALSE)))</f>
        <v/>
      </c>
      <c r="E336" s="74" t="str">
        <f>IF(EAP_Complexidade!E337="","",IF(EAP_Complexidade!E337="X",0,VLOOKUP(EAP_Complexidade!E337,'Cluster_T-ShirtSize'!$B$18:$C$22,2,FALSE)))</f>
        <v/>
      </c>
      <c r="F336" s="75" t="str">
        <f>IF(EAP_Complexidade!F337="","",IF(EAP_Complexidade!F337="X",0,VLOOKUP(EAP_Complexidade!F337,'Cluster_T-ShirtSize'!$B$23:$C$27,2,FALSE)))</f>
        <v/>
      </c>
      <c r="G336" s="76" t="str">
        <f t="shared" si="1"/>
        <v/>
      </c>
    </row>
    <row r="337" spans="1:7" ht="15.75" customHeight="1" x14ac:dyDescent="0.2">
      <c r="A337" s="72" t="str">
        <f>IF(EAP_Complexidade!A338="","",EAP_Complexidade!A338)</f>
        <v/>
      </c>
      <c r="B337" s="73" t="str">
        <f>IF(EAP_Complexidade!B338="","",IF(EAP_Complexidade!B338="X",0,VLOOKUP(EAP_Complexidade!B338,'Cluster_T-ShirtSize'!$B$3:$C$7,2,FALSE)))</f>
        <v/>
      </c>
      <c r="C337" s="74" t="str">
        <f>IF(EAP_Complexidade!C338="","",IF(EAP_Complexidade!C338="X",0,VLOOKUP(EAP_Complexidade!C338,'Cluster_T-ShirtSize'!$B$8:$C$12,2,FALSE)))</f>
        <v/>
      </c>
      <c r="D337" s="74" t="str">
        <f>IF(EAP_Complexidade!D338="","",IF(EAP_Complexidade!D338="X",0,VLOOKUP(EAP_Complexidade!D338,'Cluster_T-ShirtSize'!$B$13:$C$17,2,FALSE)))</f>
        <v/>
      </c>
      <c r="E337" s="74" t="str">
        <f>IF(EAP_Complexidade!E338="","",IF(EAP_Complexidade!E338="X",0,VLOOKUP(EAP_Complexidade!E338,'Cluster_T-ShirtSize'!$B$18:$C$22,2,FALSE)))</f>
        <v/>
      </c>
      <c r="F337" s="75" t="str">
        <f>IF(EAP_Complexidade!F338="","",IF(EAP_Complexidade!F338="X",0,VLOOKUP(EAP_Complexidade!F338,'Cluster_T-ShirtSize'!$B$23:$C$27,2,FALSE)))</f>
        <v/>
      </c>
      <c r="G337" s="76" t="str">
        <f t="shared" si="1"/>
        <v/>
      </c>
    </row>
    <row r="338" spans="1:7" ht="15.75" customHeight="1" x14ac:dyDescent="0.2">
      <c r="A338" s="72" t="str">
        <f>IF(EAP_Complexidade!A339="","",EAP_Complexidade!A339)</f>
        <v/>
      </c>
      <c r="B338" s="73" t="str">
        <f>IF(EAP_Complexidade!B339="","",IF(EAP_Complexidade!B339="X",0,VLOOKUP(EAP_Complexidade!B339,'Cluster_T-ShirtSize'!$B$3:$C$7,2,FALSE)))</f>
        <v/>
      </c>
      <c r="C338" s="74" t="str">
        <f>IF(EAP_Complexidade!C339="","",IF(EAP_Complexidade!C339="X",0,VLOOKUP(EAP_Complexidade!C339,'Cluster_T-ShirtSize'!$B$8:$C$12,2,FALSE)))</f>
        <v/>
      </c>
      <c r="D338" s="74" t="str">
        <f>IF(EAP_Complexidade!D339="","",IF(EAP_Complexidade!D339="X",0,VLOOKUP(EAP_Complexidade!D339,'Cluster_T-ShirtSize'!$B$13:$C$17,2,FALSE)))</f>
        <v/>
      </c>
      <c r="E338" s="74" t="str">
        <f>IF(EAP_Complexidade!E339="","",IF(EAP_Complexidade!E339="X",0,VLOOKUP(EAP_Complexidade!E339,'Cluster_T-ShirtSize'!$B$18:$C$22,2,FALSE)))</f>
        <v/>
      </c>
      <c r="F338" s="75" t="str">
        <f>IF(EAP_Complexidade!F339="","",IF(EAP_Complexidade!F339="X",0,VLOOKUP(EAP_Complexidade!F339,'Cluster_T-ShirtSize'!$B$23:$C$27,2,FALSE)))</f>
        <v/>
      </c>
      <c r="G338" s="76" t="str">
        <f t="shared" si="1"/>
        <v/>
      </c>
    </row>
    <row r="339" spans="1:7" ht="15.75" customHeight="1" x14ac:dyDescent="0.2">
      <c r="A339" s="72" t="str">
        <f>IF(EAP_Complexidade!A340="","",EAP_Complexidade!A340)</f>
        <v/>
      </c>
      <c r="B339" s="73" t="str">
        <f>IF(EAP_Complexidade!B340="","",IF(EAP_Complexidade!B340="X",0,VLOOKUP(EAP_Complexidade!B340,'Cluster_T-ShirtSize'!$B$3:$C$7,2,FALSE)))</f>
        <v/>
      </c>
      <c r="C339" s="74" t="str">
        <f>IF(EAP_Complexidade!C340="","",IF(EAP_Complexidade!C340="X",0,VLOOKUP(EAP_Complexidade!C340,'Cluster_T-ShirtSize'!$B$8:$C$12,2,FALSE)))</f>
        <v/>
      </c>
      <c r="D339" s="74" t="str">
        <f>IF(EAP_Complexidade!D340="","",IF(EAP_Complexidade!D340="X",0,VLOOKUP(EAP_Complexidade!D340,'Cluster_T-ShirtSize'!$B$13:$C$17,2,FALSE)))</f>
        <v/>
      </c>
      <c r="E339" s="74" t="str">
        <f>IF(EAP_Complexidade!E340="","",IF(EAP_Complexidade!E340="X",0,VLOOKUP(EAP_Complexidade!E340,'Cluster_T-ShirtSize'!$B$18:$C$22,2,FALSE)))</f>
        <v/>
      </c>
      <c r="F339" s="75" t="str">
        <f>IF(EAP_Complexidade!F340="","",IF(EAP_Complexidade!F340="X",0,VLOOKUP(EAP_Complexidade!F340,'Cluster_T-ShirtSize'!$B$23:$C$27,2,FALSE)))</f>
        <v/>
      </c>
      <c r="G339" s="76" t="str">
        <f t="shared" si="1"/>
        <v/>
      </c>
    </row>
    <row r="340" spans="1:7" ht="15.75" customHeight="1" x14ac:dyDescent="0.2">
      <c r="A340" s="72" t="str">
        <f>IF(EAP_Complexidade!A341="","",EAP_Complexidade!A341)</f>
        <v/>
      </c>
      <c r="B340" s="73" t="str">
        <f>IF(EAP_Complexidade!B341="","",IF(EAP_Complexidade!B341="X",0,VLOOKUP(EAP_Complexidade!B341,'Cluster_T-ShirtSize'!$B$3:$C$7,2,FALSE)))</f>
        <v/>
      </c>
      <c r="C340" s="74" t="str">
        <f>IF(EAP_Complexidade!C341="","",IF(EAP_Complexidade!C341="X",0,VLOOKUP(EAP_Complexidade!C341,'Cluster_T-ShirtSize'!$B$8:$C$12,2,FALSE)))</f>
        <v/>
      </c>
      <c r="D340" s="74" t="str">
        <f>IF(EAP_Complexidade!D341="","",IF(EAP_Complexidade!D341="X",0,VLOOKUP(EAP_Complexidade!D341,'Cluster_T-ShirtSize'!$B$13:$C$17,2,FALSE)))</f>
        <v/>
      </c>
      <c r="E340" s="74" t="str">
        <f>IF(EAP_Complexidade!E341="","",IF(EAP_Complexidade!E341="X",0,VLOOKUP(EAP_Complexidade!E341,'Cluster_T-ShirtSize'!$B$18:$C$22,2,FALSE)))</f>
        <v/>
      </c>
      <c r="F340" s="75" t="str">
        <f>IF(EAP_Complexidade!F341="","",IF(EAP_Complexidade!F341="X",0,VLOOKUP(EAP_Complexidade!F341,'Cluster_T-ShirtSize'!$B$23:$C$27,2,FALSE)))</f>
        <v/>
      </c>
      <c r="G340" s="76" t="str">
        <f t="shared" si="1"/>
        <v/>
      </c>
    </row>
    <row r="341" spans="1:7" ht="15.75" customHeight="1" x14ac:dyDescent="0.2">
      <c r="A341" s="72" t="str">
        <f>IF(EAP_Complexidade!A342="","",EAP_Complexidade!A342)</f>
        <v/>
      </c>
      <c r="B341" s="73" t="str">
        <f>IF(EAP_Complexidade!B342="","",IF(EAP_Complexidade!B342="X",0,VLOOKUP(EAP_Complexidade!B342,'Cluster_T-ShirtSize'!$B$3:$C$7,2,FALSE)))</f>
        <v/>
      </c>
      <c r="C341" s="74" t="str">
        <f>IF(EAP_Complexidade!C342="","",IF(EAP_Complexidade!C342="X",0,VLOOKUP(EAP_Complexidade!C342,'Cluster_T-ShirtSize'!$B$8:$C$12,2,FALSE)))</f>
        <v/>
      </c>
      <c r="D341" s="74" t="str">
        <f>IF(EAP_Complexidade!D342="","",IF(EAP_Complexidade!D342="X",0,VLOOKUP(EAP_Complexidade!D342,'Cluster_T-ShirtSize'!$B$13:$C$17,2,FALSE)))</f>
        <v/>
      </c>
      <c r="E341" s="74" t="str">
        <f>IF(EAP_Complexidade!E342="","",IF(EAP_Complexidade!E342="X",0,VLOOKUP(EAP_Complexidade!E342,'Cluster_T-ShirtSize'!$B$18:$C$22,2,FALSE)))</f>
        <v/>
      </c>
      <c r="F341" s="75" t="str">
        <f>IF(EAP_Complexidade!F342="","",IF(EAP_Complexidade!F342="X",0,VLOOKUP(EAP_Complexidade!F342,'Cluster_T-ShirtSize'!$B$23:$C$27,2,FALSE)))</f>
        <v/>
      </c>
      <c r="G341" s="76" t="str">
        <f t="shared" si="1"/>
        <v/>
      </c>
    </row>
    <row r="342" spans="1:7" ht="15.75" customHeight="1" x14ac:dyDescent="0.2">
      <c r="A342" s="72" t="str">
        <f>IF(EAP_Complexidade!A343="","",EAP_Complexidade!A343)</f>
        <v/>
      </c>
      <c r="B342" s="73" t="str">
        <f>IF(EAP_Complexidade!B343="","",IF(EAP_Complexidade!B343="X",0,VLOOKUP(EAP_Complexidade!B343,'Cluster_T-ShirtSize'!$B$3:$C$7,2,FALSE)))</f>
        <v/>
      </c>
      <c r="C342" s="74" t="str">
        <f>IF(EAP_Complexidade!C343="","",IF(EAP_Complexidade!C343="X",0,VLOOKUP(EAP_Complexidade!C343,'Cluster_T-ShirtSize'!$B$8:$C$12,2,FALSE)))</f>
        <v/>
      </c>
      <c r="D342" s="74" t="str">
        <f>IF(EAP_Complexidade!D343="","",IF(EAP_Complexidade!D343="X",0,VLOOKUP(EAP_Complexidade!D343,'Cluster_T-ShirtSize'!$B$13:$C$17,2,FALSE)))</f>
        <v/>
      </c>
      <c r="E342" s="74" t="str">
        <f>IF(EAP_Complexidade!E343="","",IF(EAP_Complexidade!E343="X",0,VLOOKUP(EAP_Complexidade!E343,'Cluster_T-ShirtSize'!$B$18:$C$22,2,FALSE)))</f>
        <v/>
      </c>
      <c r="F342" s="75" t="str">
        <f>IF(EAP_Complexidade!F343="","",IF(EAP_Complexidade!F343="X",0,VLOOKUP(EAP_Complexidade!F343,'Cluster_T-ShirtSize'!$B$23:$C$27,2,FALSE)))</f>
        <v/>
      </c>
      <c r="G342" s="76" t="str">
        <f t="shared" si="1"/>
        <v/>
      </c>
    </row>
    <row r="343" spans="1:7" ht="15.75" customHeight="1" x14ac:dyDescent="0.2">
      <c r="A343" s="72" t="str">
        <f>IF(EAP_Complexidade!A344="","",EAP_Complexidade!A344)</f>
        <v/>
      </c>
      <c r="B343" s="73" t="str">
        <f>IF(EAP_Complexidade!B344="","",IF(EAP_Complexidade!B344="X",0,VLOOKUP(EAP_Complexidade!B344,'Cluster_T-ShirtSize'!$B$3:$C$7,2,FALSE)))</f>
        <v/>
      </c>
      <c r="C343" s="74" t="str">
        <f>IF(EAP_Complexidade!C344="","",IF(EAP_Complexidade!C344="X",0,VLOOKUP(EAP_Complexidade!C344,'Cluster_T-ShirtSize'!$B$8:$C$12,2,FALSE)))</f>
        <v/>
      </c>
      <c r="D343" s="74" t="str">
        <f>IF(EAP_Complexidade!D344="","",IF(EAP_Complexidade!D344="X",0,VLOOKUP(EAP_Complexidade!D344,'Cluster_T-ShirtSize'!$B$13:$C$17,2,FALSE)))</f>
        <v/>
      </c>
      <c r="E343" s="74" t="str">
        <f>IF(EAP_Complexidade!E344="","",IF(EAP_Complexidade!E344="X",0,VLOOKUP(EAP_Complexidade!E344,'Cluster_T-ShirtSize'!$B$18:$C$22,2,FALSE)))</f>
        <v/>
      </c>
      <c r="F343" s="75" t="str">
        <f>IF(EAP_Complexidade!F344="","",IF(EAP_Complexidade!F344="X",0,VLOOKUP(EAP_Complexidade!F344,'Cluster_T-ShirtSize'!$B$23:$C$27,2,FALSE)))</f>
        <v/>
      </c>
      <c r="G343" s="76" t="str">
        <f t="shared" si="1"/>
        <v/>
      </c>
    </row>
    <row r="344" spans="1:7" ht="15.75" customHeight="1" x14ac:dyDescent="0.2">
      <c r="A344" s="72" t="str">
        <f>IF(EAP_Complexidade!A345="","",EAP_Complexidade!A345)</f>
        <v/>
      </c>
      <c r="B344" s="73" t="str">
        <f>IF(EAP_Complexidade!B345="","",IF(EAP_Complexidade!B345="X",0,VLOOKUP(EAP_Complexidade!B345,'Cluster_T-ShirtSize'!$B$3:$C$7,2,FALSE)))</f>
        <v/>
      </c>
      <c r="C344" s="74" t="str">
        <f>IF(EAP_Complexidade!C345="","",IF(EAP_Complexidade!C345="X",0,VLOOKUP(EAP_Complexidade!C345,'Cluster_T-ShirtSize'!$B$8:$C$12,2,FALSE)))</f>
        <v/>
      </c>
      <c r="D344" s="74" t="str">
        <f>IF(EAP_Complexidade!D345="","",IF(EAP_Complexidade!D345="X",0,VLOOKUP(EAP_Complexidade!D345,'Cluster_T-ShirtSize'!$B$13:$C$17,2,FALSE)))</f>
        <v/>
      </c>
      <c r="E344" s="74" t="str">
        <f>IF(EAP_Complexidade!E345="","",IF(EAP_Complexidade!E345="X",0,VLOOKUP(EAP_Complexidade!E345,'Cluster_T-ShirtSize'!$B$18:$C$22,2,FALSE)))</f>
        <v/>
      </c>
      <c r="F344" s="75" t="str">
        <f>IF(EAP_Complexidade!F345="","",IF(EAP_Complexidade!F345="X",0,VLOOKUP(EAP_Complexidade!F345,'Cluster_T-ShirtSize'!$B$23:$C$27,2,FALSE)))</f>
        <v/>
      </c>
      <c r="G344" s="76" t="str">
        <f t="shared" si="1"/>
        <v/>
      </c>
    </row>
    <row r="345" spans="1:7" ht="15.75" customHeight="1" x14ac:dyDescent="0.2">
      <c r="A345" s="72" t="str">
        <f>IF(EAP_Complexidade!A346="","",EAP_Complexidade!A346)</f>
        <v/>
      </c>
      <c r="B345" s="73" t="str">
        <f>IF(EAP_Complexidade!B346="","",IF(EAP_Complexidade!B346="X",0,VLOOKUP(EAP_Complexidade!B346,'Cluster_T-ShirtSize'!$B$3:$C$7,2,FALSE)))</f>
        <v/>
      </c>
      <c r="C345" s="74" t="str">
        <f>IF(EAP_Complexidade!C346="","",IF(EAP_Complexidade!C346="X",0,VLOOKUP(EAP_Complexidade!C346,'Cluster_T-ShirtSize'!$B$8:$C$12,2,FALSE)))</f>
        <v/>
      </c>
      <c r="D345" s="74" t="str">
        <f>IF(EAP_Complexidade!D346="","",IF(EAP_Complexidade!D346="X",0,VLOOKUP(EAP_Complexidade!D346,'Cluster_T-ShirtSize'!$B$13:$C$17,2,FALSE)))</f>
        <v/>
      </c>
      <c r="E345" s="74" t="str">
        <f>IF(EAP_Complexidade!E346="","",IF(EAP_Complexidade!E346="X",0,VLOOKUP(EAP_Complexidade!E346,'Cluster_T-ShirtSize'!$B$18:$C$22,2,FALSE)))</f>
        <v/>
      </c>
      <c r="F345" s="75" t="str">
        <f>IF(EAP_Complexidade!F346="","",IF(EAP_Complexidade!F346="X",0,VLOOKUP(EAP_Complexidade!F346,'Cluster_T-ShirtSize'!$B$23:$C$27,2,FALSE)))</f>
        <v/>
      </c>
      <c r="G345" s="76" t="str">
        <f t="shared" si="1"/>
        <v/>
      </c>
    </row>
    <row r="346" spans="1:7" ht="15.75" customHeight="1" x14ac:dyDescent="0.2">
      <c r="A346" s="72" t="str">
        <f>IF(EAP_Complexidade!A347="","",EAP_Complexidade!A347)</f>
        <v/>
      </c>
      <c r="B346" s="73" t="str">
        <f>IF(EAP_Complexidade!B347="","",IF(EAP_Complexidade!B347="X",0,VLOOKUP(EAP_Complexidade!B347,'Cluster_T-ShirtSize'!$B$3:$C$7,2,FALSE)))</f>
        <v/>
      </c>
      <c r="C346" s="74" t="str">
        <f>IF(EAP_Complexidade!C347="","",IF(EAP_Complexidade!C347="X",0,VLOOKUP(EAP_Complexidade!C347,'Cluster_T-ShirtSize'!$B$8:$C$12,2,FALSE)))</f>
        <v/>
      </c>
      <c r="D346" s="74" t="str">
        <f>IF(EAP_Complexidade!D347="","",IF(EAP_Complexidade!D347="X",0,VLOOKUP(EAP_Complexidade!D347,'Cluster_T-ShirtSize'!$B$13:$C$17,2,FALSE)))</f>
        <v/>
      </c>
      <c r="E346" s="74" t="str">
        <f>IF(EAP_Complexidade!E347="","",IF(EAP_Complexidade!E347="X",0,VLOOKUP(EAP_Complexidade!E347,'Cluster_T-ShirtSize'!$B$18:$C$22,2,FALSE)))</f>
        <v/>
      </c>
      <c r="F346" s="75" t="str">
        <f>IF(EAP_Complexidade!F347="","",IF(EAP_Complexidade!F347="X",0,VLOOKUP(EAP_Complexidade!F347,'Cluster_T-ShirtSize'!$B$23:$C$27,2,FALSE)))</f>
        <v/>
      </c>
      <c r="G346" s="76" t="str">
        <f t="shared" si="1"/>
        <v/>
      </c>
    </row>
    <row r="347" spans="1:7" ht="15.75" customHeight="1" x14ac:dyDescent="0.2">
      <c r="A347" s="72" t="str">
        <f>IF(EAP_Complexidade!A348="","",EAP_Complexidade!A348)</f>
        <v/>
      </c>
      <c r="B347" s="73" t="str">
        <f>IF(EAP_Complexidade!B348="","",IF(EAP_Complexidade!B348="X",0,VLOOKUP(EAP_Complexidade!B348,'Cluster_T-ShirtSize'!$B$3:$C$7,2,FALSE)))</f>
        <v/>
      </c>
      <c r="C347" s="74" t="str">
        <f>IF(EAP_Complexidade!C348="","",IF(EAP_Complexidade!C348="X",0,VLOOKUP(EAP_Complexidade!C348,'Cluster_T-ShirtSize'!$B$8:$C$12,2,FALSE)))</f>
        <v/>
      </c>
      <c r="D347" s="74" t="str">
        <f>IF(EAP_Complexidade!D348="","",IF(EAP_Complexidade!D348="X",0,VLOOKUP(EAP_Complexidade!D348,'Cluster_T-ShirtSize'!$B$13:$C$17,2,FALSE)))</f>
        <v/>
      </c>
      <c r="E347" s="74" t="str">
        <f>IF(EAP_Complexidade!E348="","",IF(EAP_Complexidade!E348="X",0,VLOOKUP(EAP_Complexidade!E348,'Cluster_T-ShirtSize'!$B$18:$C$22,2,FALSE)))</f>
        <v/>
      </c>
      <c r="F347" s="75" t="str">
        <f>IF(EAP_Complexidade!F348="","",IF(EAP_Complexidade!F348="X",0,VLOOKUP(EAP_Complexidade!F348,'Cluster_T-ShirtSize'!$B$23:$C$27,2,FALSE)))</f>
        <v/>
      </c>
      <c r="G347" s="76" t="str">
        <f t="shared" si="1"/>
        <v/>
      </c>
    </row>
    <row r="348" spans="1:7" ht="15.75" customHeight="1" x14ac:dyDescent="0.2">
      <c r="A348" s="72" t="str">
        <f>IF(EAP_Complexidade!A349="","",EAP_Complexidade!A349)</f>
        <v/>
      </c>
      <c r="B348" s="73" t="str">
        <f>IF(EAP_Complexidade!B349="","",IF(EAP_Complexidade!B349="X",0,VLOOKUP(EAP_Complexidade!B349,'Cluster_T-ShirtSize'!$B$3:$C$7,2,FALSE)))</f>
        <v/>
      </c>
      <c r="C348" s="74" t="str">
        <f>IF(EAP_Complexidade!C349="","",IF(EAP_Complexidade!C349="X",0,VLOOKUP(EAP_Complexidade!C349,'Cluster_T-ShirtSize'!$B$8:$C$12,2,FALSE)))</f>
        <v/>
      </c>
      <c r="D348" s="74" t="str">
        <f>IF(EAP_Complexidade!D349="","",IF(EAP_Complexidade!D349="X",0,VLOOKUP(EAP_Complexidade!D349,'Cluster_T-ShirtSize'!$B$13:$C$17,2,FALSE)))</f>
        <v/>
      </c>
      <c r="E348" s="74" t="str">
        <f>IF(EAP_Complexidade!E349="","",IF(EAP_Complexidade!E349="X",0,VLOOKUP(EAP_Complexidade!E349,'Cluster_T-ShirtSize'!$B$18:$C$22,2,FALSE)))</f>
        <v/>
      </c>
      <c r="F348" s="75" t="str">
        <f>IF(EAP_Complexidade!F349="","",IF(EAP_Complexidade!F349="X",0,VLOOKUP(EAP_Complexidade!F349,'Cluster_T-ShirtSize'!$B$23:$C$27,2,FALSE)))</f>
        <v/>
      </c>
      <c r="G348" s="76" t="str">
        <f t="shared" si="1"/>
        <v/>
      </c>
    </row>
    <row r="349" spans="1:7" ht="15.75" customHeight="1" x14ac:dyDescent="0.2">
      <c r="A349" s="72" t="str">
        <f>IF(EAP_Complexidade!A350="","",EAP_Complexidade!A350)</f>
        <v/>
      </c>
      <c r="B349" s="73" t="str">
        <f>IF(EAP_Complexidade!B350="","",IF(EAP_Complexidade!B350="X",0,VLOOKUP(EAP_Complexidade!B350,'Cluster_T-ShirtSize'!$B$3:$C$7,2,FALSE)))</f>
        <v/>
      </c>
      <c r="C349" s="74" t="str">
        <f>IF(EAP_Complexidade!C350="","",IF(EAP_Complexidade!C350="X",0,VLOOKUP(EAP_Complexidade!C350,'Cluster_T-ShirtSize'!$B$8:$C$12,2,FALSE)))</f>
        <v/>
      </c>
      <c r="D349" s="74" t="str">
        <f>IF(EAP_Complexidade!D350="","",IF(EAP_Complexidade!D350="X",0,VLOOKUP(EAP_Complexidade!D350,'Cluster_T-ShirtSize'!$B$13:$C$17,2,FALSE)))</f>
        <v/>
      </c>
      <c r="E349" s="74" t="str">
        <f>IF(EAP_Complexidade!E350="","",IF(EAP_Complexidade!E350="X",0,VLOOKUP(EAP_Complexidade!E350,'Cluster_T-ShirtSize'!$B$18:$C$22,2,FALSE)))</f>
        <v/>
      </c>
      <c r="F349" s="75" t="str">
        <f>IF(EAP_Complexidade!F350="","",IF(EAP_Complexidade!F350="X",0,VLOOKUP(EAP_Complexidade!F350,'Cluster_T-ShirtSize'!$B$23:$C$27,2,FALSE)))</f>
        <v/>
      </c>
      <c r="G349" s="76" t="str">
        <f t="shared" si="1"/>
        <v/>
      </c>
    </row>
    <row r="350" spans="1:7" ht="15.75" customHeight="1" x14ac:dyDescent="0.2">
      <c r="A350" s="72" t="str">
        <f>IF(EAP_Complexidade!A351="","",EAP_Complexidade!A351)</f>
        <v/>
      </c>
      <c r="B350" s="73" t="str">
        <f>IF(EAP_Complexidade!B351="","",IF(EAP_Complexidade!B351="X",0,VLOOKUP(EAP_Complexidade!B351,'Cluster_T-ShirtSize'!$B$3:$C$7,2,FALSE)))</f>
        <v/>
      </c>
      <c r="C350" s="74" t="str">
        <f>IF(EAP_Complexidade!C351="","",IF(EAP_Complexidade!C351="X",0,VLOOKUP(EAP_Complexidade!C351,'Cluster_T-ShirtSize'!$B$8:$C$12,2,FALSE)))</f>
        <v/>
      </c>
      <c r="D350" s="74" t="str">
        <f>IF(EAP_Complexidade!D351="","",IF(EAP_Complexidade!D351="X",0,VLOOKUP(EAP_Complexidade!D351,'Cluster_T-ShirtSize'!$B$13:$C$17,2,FALSE)))</f>
        <v/>
      </c>
      <c r="E350" s="74" t="str">
        <f>IF(EAP_Complexidade!E351="","",IF(EAP_Complexidade!E351="X",0,VLOOKUP(EAP_Complexidade!E351,'Cluster_T-ShirtSize'!$B$18:$C$22,2,FALSE)))</f>
        <v/>
      </c>
      <c r="F350" s="75" t="str">
        <f>IF(EAP_Complexidade!F351="","",IF(EAP_Complexidade!F351="X",0,VLOOKUP(EAP_Complexidade!F351,'Cluster_T-ShirtSize'!$B$23:$C$27,2,FALSE)))</f>
        <v/>
      </c>
      <c r="G350" s="76" t="str">
        <f t="shared" si="1"/>
        <v/>
      </c>
    </row>
    <row r="351" spans="1:7" ht="15.75" customHeight="1" x14ac:dyDescent="0.2">
      <c r="A351" s="72" t="str">
        <f>IF(EAP_Complexidade!A352="","",EAP_Complexidade!A352)</f>
        <v/>
      </c>
      <c r="B351" s="73" t="str">
        <f>IF(EAP_Complexidade!B352="","",IF(EAP_Complexidade!B352="X",0,VLOOKUP(EAP_Complexidade!B352,'Cluster_T-ShirtSize'!$B$3:$C$7,2,FALSE)))</f>
        <v/>
      </c>
      <c r="C351" s="74" t="str">
        <f>IF(EAP_Complexidade!C352="","",IF(EAP_Complexidade!C352="X",0,VLOOKUP(EAP_Complexidade!C352,'Cluster_T-ShirtSize'!$B$8:$C$12,2,FALSE)))</f>
        <v/>
      </c>
      <c r="D351" s="74" t="str">
        <f>IF(EAP_Complexidade!D352="","",IF(EAP_Complexidade!D352="X",0,VLOOKUP(EAP_Complexidade!D352,'Cluster_T-ShirtSize'!$B$13:$C$17,2,FALSE)))</f>
        <v/>
      </c>
      <c r="E351" s="74" t="str">
        <f>IF(EAP_Complexidade!E352="","",IF(EAP_Complexidade!E352="X",0,VLOOKUP(EAP_Complexidade!E352,'Cluster_T-ShirtSize'!$B$18:$C$22,2,FALSE)))</f>
        <v/>
      </c>
      <c r="F351" s="75" t="str">
        <f>IF(EAP_Complexidade!F352="","",IF(EAP_Complexidade!F352="X",0,VLOOKUP(EAP_Complexidade!F352,'Cluster_T-ShirtSize'!$B$23:$C$27,2,FALSE)))</f>
        <v/>
      </c>
      <c r="G351" s="76" t="str">
        <f t="shared" si="1"/>
        <v/>
      </c>
    </row>
    <row r="352" spans="1:7" ht="15.75" customHeight="1" x14ac:dyDescent="0.2">
      <c r="A352" s="72" t="str">
        <f>IF(EAP_Complexidade!A353="","",EAP_Complexidade!A353)</f>
        <v/>
      </c>
      <c r="B352" s="73" t="str">
        <f>IF(EAP_Complexidade!B353="","",IF(EAP_Complexidade!B353="X",0,VLOOKUP(EAP_Complexidade!B353,'Cluster_T-ShirtSize'!$B$3:$C$7,2,FALSE)))</f>
        <v/>
      </c>
      <c r="C352" s="74" t="str">
        <f>IF(EAP_Complexidade!C353="","",IF(EAP_Complexidade!C353="X",0,VLOOKUP(EAP_Complexidade!C353,'Cluster_T-ShirtSize'!$B$8:$C$12,2,FALSE)))</f>
        <v/>
      </c>
      <c r="D352" s="74" t="str">
        <f>IF(EAP_Complexidade!D353="","",IF(EAP_Complexidade!D353="X",0,VLOOKUP(EAP_Complexidade!D353,'Cluster_T-ShirtSize'!$B$13:$C$17,2,FALSE)))</f>
        <v/>
      </c>
      <c r="E352" s="74" t="str">
        <f>IF(EAP_Complexidade!E353="","",IF(EAP_Complexidade!E353="X",0,VLOOKUP(EAP_Complexidade!E353,'Cluster_T-ShirtSize'!$B$18:$C$22,2,FALSE)))</f>
        <v/>
      </c>
      <c r="F352" s="75" t="str">
        <f>IF(EAP_Complexidade!F353="","",IF(EAP_Complexidade!F353="X",0,VLOOKUP(EAP_Complexidade!F353,'Cluster_T-ShirtSize'!$B$23:$C$27,2,FALSE)))</f>
        <v/>
      </c>
      <c r="G352" s="76" t="str">
        <f t="shared" si="1"/>
        <v/>
      </c>
    </row>
    <row r="353" spans="1:7" ht="15.75" customHeight="1" x14ac:dyDescent="0.2">
      <c r="A353" s="72" t="str">
        <f>IF(EAP_Complexidade!A354="","",EAP_Complexidade!A354)</f>
        <v/>
      </c>
      <c r="B353" s="73" t="str">
        <f>IF(EAP_Complexidade!B354="","",IF(EAP_Complexidade!B354="X",0,VLOOKUP(EAP_Complexidade!B354,'Cluster_T-ShirtSize'!$B$3:$C$7,2,FALSE)))</f>
        <v/>
      </c>
      <c r="C353" s="74" t="str">
        <f>IF(EAP_Complexidade!C354="","",IF(EAP_Complexidade!C354="X",0,VLOOKUP(EAP_Complexidade!C354,'Cluster_T-ShirtSize'!$B$8:$C$12,2,FALSE)))</f>
        <v/>
      </c>
      <c r="D353" s="74" t="str">
        <f>IF(EAP_Complexidade!D354="","",IF(EAP_Complexidade!D354="X",0,VLOOKUP(EAP_Complexidade!D354,'Cluster_T-ShirtSize'!$B$13:$C$17,2,FALSE)))</f>
        <v/>
      </c>
      <c r="E353" s="74" t="str">
        <f>IF(EAP_Complexidade!E354="","",IF(EAP_Complexidade!E354="X",0,VLOOKUP(EAP_Complexidade!E354,'Cluster_T-ShirtSize'!$B$18:$C$22,2,FALSE)))</f>
        <v/>
      </c>
      <c r="F353" s="75" t="str">
        <f>IF(EAP_Complexidade!F354="","",IF(EAP_Complexidade!F354="X",0,VLOOKUP(EAP_Complexidade!F354,'Cluster_T-ShirtSize'!$B$23:$C$27,2,FALSE)))</f>
        <v/>
      </c>
      <c r="G353" s="76" t="str">
        <f t="shared" si="1"/>
        <v/>
      </c>
    </row>
    <row r="354" spans="1:7" ht="15.75" customHeight="1" x14ac:dyDescent="0.2">
      <c r="A354" s="72" t="str">
        <f>IF(EAP_Complexidade!A355="","",EAP_Complexidade!A355)</f>
        <v/>
      </c>
      <c r="B354" s="73" t="str">
        <f>IF(EAP_Complexidade!B355="","",IF(EAP_Complexidade!B355="X",0,VLOOKUP(EAP_Complexidade!B355,'Cluster_T-ShirtSize'!$B$3:$C$7,2,FALSE)))</f>
        <v/>
      </c>
      <c r="C354" s="74" t="str">
        <f>IF(EAP_Complexidade!C355="","",IF(EAP_Complexidade!C355="X",0,VLOOKUP(EAP_Complexidade!C355,'Cluster_T-ShirtSize'!$B$8:$C$12,2,FALSE)))</f>
        <v/>
      </c>
      <c r="D354" s="74" t="str">
        <f>IF(EAP_Complexidade!D355="","",IF(EAP_Complexidade!D355="X",0,VLOOKUP(EAP_Complexidade!D355,'Cluster_T-ShirtSize'!$B$13:$C$17,2,FALSE)))</f>
        <v/>
      </c>
      <c r="E354" s="74" t="str">
        <f>IF(EAP_Complexidade!E355="","",IF(EAP_Complexidade!E355="X",0,VLOOKUP(EAP_Complexidade!E355,'Cluster_T-ShirtSize'!$B$18:$C$22,2,FALSE)))</f>
        <v/>
      </c>
      <c r="F354" s="75" t="str">
        <f>IF(EAP_Complexidade!F355="","",IF(EAP_Complexidade!F355="X",0,VLOOKUP(EAP_Complexidade!F355,'Cluster_T-ShirtSize'!$B$23:$C$27,2,FALSE)))</f>
        <v/>
      </c>
      <c r="G354" s="76" t="str">
        <f t="shared" si="1"/>
        <v/>
      </c>
    </row>
    <row r="355" spans="1:7" ht="15.75" customHeight="1" x14ac:dyDescent="0.2">
      <c r="A355" s="72" t="str">
        <f>IF(EAP_Complexidade!A356="","",EAP_Complexidade!A356)</f>
        <v/>
      </c>
      <c r="B355" s="73" t="str">
        <f>IF(EAP_Complexidade!B356="","",IF(EAP_Complexidade!B356="X",0,VLOOKUP(EAP_Complexidade!B356,'Cluster_T-ShirtSize'!$B$3:$C$7,2,FALSE)))</f>
        <v/>
      </c>
      <c r="C355" s="74" t="str">
        <f>IF(EAP_Complexidade!C356="","",IF(EAP_Complexidade!C356="X",0,VLOOKUP(EAP_Complexidade!C356,'Cluster_T-ShirtSize'!$B$8:$C$12,2,FALSE)))</f>
        <v/>
      </c>
      <c r="D355" s="74" t="str">
        <f>IF(EAP_Complexidade!D356="","",IF(EAP_Complexidade!D356="X",0,VLOOKUP(EAP_Complexidade!D356,'Cluster_T-ShirtSize'!$B$13:$C$17,2,FALSE)))</f>
        <v/>
      </c>
      <c r="E355" s="74" t="str">
        <f>IF(EAP_Complexidade!E356="","",IF(EAP_Complexidade!E356="X",0,VLOOKUP(EAP_Complexidade!E356,'Cluster_T-ShirtSize'!$B$18:$C$22,2,FALSE)))</f>
        <v/>
      </c>
      <c r="F355" s="75" t="str">
        <f>IF(EAP_Complexidade!F356="","",IF(EAP_Complexidade!F356="X",0,VLOOKUP(EAP_Complexidade!F356,'Cluster_T-ShirtSize'!$B$23:$C$27,2,FALSE)))</f>
        <v/>
      </c>
      <c r="G355" s="76" t="str">
        <f t="shared" si="1"/>
        <v/>
      </c>
    </row>
    <row r="356" spans="1:7" ht="15.75" customHeight="1" x14ac:dyDescent="0.2">
      <c r="A356" s="72" t="str">
        <f>IF(EAP_Complexidade!A357="","",EAP_Complexidade!A357)</f>
        <v/>
      </c>
      <c r="B356" s="73" t="str">
        <f>IF(EAP_Complexidade!B357="","",IF(EAP_Complexidade!B357="X",0,VLOOKUP(EAP_Complexidade!B357,'Cluster_T-ShirtSize'!$B$3:$C$7,2,FALSE)))</f>
        <v/>
      </c>
      <c r="C356" s="74" t="str">
        <f>IF(EAP_Complexidade!C357="","",IF(EAP_Complexidade!C357="X",0,VLOOKUP(EAP_Complexidade!C357,'Cluster_T-ShirtSize'!$B$8:$C$12,2,FALSE)))</f>
        <v/>
      </c>
      <c r="D356" s="74" t="str">
        <f>IF(EAP_Complexidade!D357="","",IF(EAP_Complexidade!D357="X",0,VLOOKUP(EAP_Complexidade!D357,'Cluster_T-ShirtSize'!$B$13:$C$17,2,FALSE)))</f>
        <v/>
      </c>
      <c r="E356" s="74" t="str">
        <f>IF(EAP_Complexidade!E357="","",IF(EAP_Complexidade!E357="X",0,VLOOKUP(EAP_Complexidade!E357,'Cluster_T-ShirtSize'!$B$18:$C$22,2,FALSE)))</f>
        <v/>
      </c>
      <c r="F356" s="75" t="str">
        <f>IF(EAP_Complexidade!F357="","",IF(EAP_Complexidade!F357="X",0,VLOOKUP(EAP_Complexidade!F357,'Cluster_T-ShirtSize'!$B$23:$C$27,2,FALSE)))</f>
        <v/>
      </c>
      <c r="G356" s="76" t="str">
        <f t="shared" si="1"/>
        <v/>
      </c>
    </row>
    <row r="357" spans="1:7" ht="15.75" customHeight="1" x14ac:dyDescent="0.2">
      <c r="A357" s="72" t="str">
        <f>IF(EAP_Complexidade!A358="","",EAP_Complexidade!A358)</f>
        <v/>
      </c>
      <c r="B357" s="73" t="str">
        <f>IF(EAP_Complexidade!B358="","",IF(EAP_Complexidade!B358="X",0,VLOOKUP(EAP_Complexidade!B358,'Cluster_T-ShirtSize'!$B$3:$C$7,2,FALSE)))</f>
        <v/>
      </c>
      <c r="C357" s="74" t="str">
        <f>IF(EAP_Complexidade!C358="","",IF(EAP_Complexidade!C358="X",0,VLOOKUP(EAP_Complexidade!C358,'Cluster_T-ShirtSize'!$B$8:$C$12,2,FALSE)))</f>
        <v/>
      </c>
      <c r="D357" s="74" t="str">
        <f>IF(EAP_Complexidade!D358="","",IF(EAP_Complexidade!D358="X",0,VLOOKUP(EAP_Complexidade!D358,'Cluster_T-ShirtSize'!$B$13:$C$17,2,FALSE)))</f>
        <v/>
      </c>
      <c r="E357" s="74" t="str">
        <f>IF(EAP_Complexidade!E358="","",IF(EAP_Complexidade!E358="X",0,VLOOKUP(EAP_Complexidade!E358,'Cluster_T-ShirtSize'!$B$18:$C$22,2,FALSE)))</f>
        <v/>
      </c>
      <c r="F357" s="75" t="str">
        <f>IF(EAP_Complexidade!F358="","",IF(EAP_Complexidade!F358="X",0,VLOOKUP(EAP_Complexidade!F358,'Cluster_T-ShirtSize'!$B$23:$C$27,2,FALSE)))</f>
        <v/>
      </c>
      <c r="G357" s="76" t="str">
        <f t="shared" si="1"/>
        <v/>
      </c>
    </row>
    <row r="358" spans="1:7" ht="15.75" customHeight="1" x14ac:dyDescent="0.2">
      <c r="A358" s="72" t="str">
        <f>IF(EAP_Complexidade!A359="","",EAP_Complexidade!A359)</f>
        <v/>
      </c>
      <c r="B358" s="73" t="str">
        <f>IF(EAP_Complexidade!B359="","",IF(EAP_Complexidade!B359="X",0,VLOOKUP(EAP_Complexidade!B359,'Cluster_T-ShirtSize'!$B$3:$C$7,2,FALSE)))</f>
        <v/>
      </c>
      <c r="C358" s="74" t="str">
        <f>IF(EAP_Complexidade!C359="","",IF(EAP_Complexidade!C359="X",0,VLOOKUP(EAP_Complexidade!C359,'Cluster_T-ShirtSize'!$B$8:$C$12,2,FALSE)))</f>
        <v/>
      </c>
      <c r="D358" s="74" t="str">
        <f>IF(EAP_Complexidade!D359="","",IF(EAP_Complexidade!D359="X",0,VLOOKUP(EAP_Complexidade!D359,'Cluster_T-ShirtSize'!$B$13:$C$17,2,FALSE)))</f>
        <v/>
      </c>
      <c r="E358" s="74" t="str">
        <f>IF(EAP_Complexidade!E359="","",IF(EAP_Complexidade!E359="X",0,VLOOKUP(EAP_Complexidade!E359,'Cluster_T-ShirtSize'!$B$18:$C$22,2,FALSE)))</f>
        <v/>
      </c>
      <c r="F358" s="75" t="str">
        <f>IF(EAP_Complexidade!F359="","",IF(EAP_Complexidade!F359="X",0,VLOOKUP(EAP_Complexidade!F359,'Cluster_T-ShirtSize'!$B$23:$C$27,2,FALSE)))</f>
        <v/>
      </c>
      <c r="G358" s="76" t="str">
        <f t="shared" si="1"/>
        <v/>
      </c>
    </row>
    <row r="359" spans="1:7" ht="15.75" customHeight="1" x14ac:dyDescent="0.2">
      <c r="A359" s="72" t="str">
        <f>IF(EAP_Complexidade!A360="","",EAP_Complexidade!A360)</f>
        <v/>
      </c>
      <c r="B359" s="73" t="str">
        <f>IF(EAP_Complexidade!B360="","",IF(EAP_Complexidade!B360="X",0,VLOOKUP(EAP_Complexidade!B360,'Cluster_T-ShirtSize'!$B$3:$C$7,2,FALSE)))</f>
        <v/>
      </c>
      <c r="C359" s="74" t="str">
        <f>IF(EAP_Complexidade!C360="","",IF(EAP_Complexidade!C360="X",0,VLOOKUP(EAP_Complexidade!C360,'Cluster_T-ShirtSize'!$B$8:$C$12,2,FALSE)))</f>
        <v/>
      </c>
      <c r="D359" s="74" t="str">
        <f>IF(EAP_Complexidade!D360="","",IF(EAP_Complexidade!D360="X",0,VLOOKUP(EAP_Complexidade!D360,'Cluster_T-ShirtSize'!$B$13:$C$17,2,FALSE)))</f>
        <v/>
      </c>
      <c r="E359" s="74" t="str">
        <f>IF(EAP_Complexidade!E360="","",IF(EAP_Complexidade!E360="X",0,VLOOKUP(EAP_Complexidade!E360,'Cluster_T-ShirtSize'!$B$18:$C$22,2,FALSE)))</f>
        <v/>
      </c>
      <c r="F359" s="75" t="str">
        <f>IF(EAP_Complexidade!F360="","",IF(EAP_Complexidade!F360="X",0,VLOOKUP(EAP_Complexidade!F360,'Cluster_T-ShirtSize'!$B$23:$C$27,2,FALSE)))</f>
        <v/>
      </c>
      <c r="G359" s="76" t="str">
        <f t="shared" si="1"/>
        <v/>
      </c>
    </row>
    <row r="360" spans="1:7" ht="15.75" customHeight="1" x14ac:dyDescent="0.2">
      <c r="A360" s="72" t="str">
        <f>IF(EAP_Complexidade!A361="","",EAP_Complexidade!A361)</f>
        <v/>
      </c>
      <c r="B360" s="73" t="str">
        <f>IF(EAP_Complexidade!B361="","",IF(EAP_Complexidade!B361="X",0,VLOOKUP(EAP_Complexidade!B361,'Cluster_T-ShirtSize'!$B$3:$C$7,2,FALSE)))</f>
        <v/>
      </c>
      <c r="C360" s="74" t="str">
        <f>IF(EAP_Complexidade!C361="","",IF(EAP_Complexidade!C361="X",0,VLOOKUP(EAP_Complexidade!C361,'Cluster_T-ShirtSize'!$B$8:$C$12,2,FALSE)))</f>
        <v/>
      </c>
      <c r="D360" s="74" t="str">
        <f>IF(EAP_Complexidade!D361="","",IF(EAP_Complexidade!D361="X",0,VLOOKUP(EAP_Complexidade!D361,'Cluster_T-ShirtSize'!$B$13:$C$17,2,FALSE)))</f>
        <v/>
      </c>
      <c r="E360" s="74" t="str">
        <f>IF(EAP_Complexidade!E361="","",IF(EAP_Complexidade!E361="X",0,VLOOKUP(EAP_Complexidade!E361,'Cluster_T-ShirtSize'!$B$18:$C$22,2,FALSE)))</f>
        <v/>
      </c>
      <c r="F360" s="75" t="str">
        <f>IF(EAP_Complexidade!F361="","",IF(EAP_Complexidade!F361="X",0,VLOOKUP(EAP_Complexidade!F361,'Cluster_T-ShirtSize'!$B$23:$C$27,2,FALSE)))</f>
        <v/>
      </c>
      <c r="G360" s="76" t="str">
        <f t="shared" si="1"/>
        <v/>
      </c>
    </row>
    <row r="361" spans="1:7" ht="15.75" customHeight="1" x14ac:dyDescent="0.2">
      <c r="A361" s="72" t="str">
        <f>IF(EAP_Complexidade!A362="","",EAP_Complexidade!A362)</f>
        <v/>
      </c>
      <c r="B361" s="73" t="str">
        <f>IF(EAP_Complexidade!B362="","",IF(EAP_Complexidade!B362="X",0,VLOOKUP(EAP_Complexidade!B362,'Cluster_T-ShirtSize'!$B$3:$C$7,2,FALSE)))</f>
        <v/>
      </c>
      <c r="C361" s="74" t="str">
        <f>IF(EAP_Complexidade!C362="","",IF(EAP_Complexidade!C362="X",0,VLOOKUP(EAP_Complexidade!C362,'Cluster_T-ShirtSize'!$B$8:$C$12,2,FALSE)))</f>
        <v/>
      </c>
      <c r="D361" s="74" t="str">
        <f>IF(EAP_Complexidade!D362="","",IF(EAP_Complexidade!D362="X",0,VLOOKUP(EAP_Complexidade!D362,'Cluster_T-ShirtSize'!$B$13:$C$17,2,FALSE)))</f>
        <v/>
      </c>
      <c r="E361" s="74" t="str">
        <f>IF(EAP_Complexidade!E362="","",IF(EAP_Complexidade!E362="X",0,VLOOKUP(EAP_Complexidade!E362,'Cluster_T-ShirtSize'!$B$18:$C$22,2,FALSE)))</f>
        <v/>
      </c>
      <c r="F361" s="75" t="str">
        <f>IF(EAP_Complexidade!F362="","",IF(EAP_Complexidade!F362="X",0,VLOOKUP(EAP_Complexidade!F362,'Cluster_T-ShirtSize'!$B$23:$C$27,2,FALSE)))</f>
        <v/>
      </c>
      <c r="G361" s="76" t="str">
        <f t="shared" si="1"/>
        <v/>
      </c>
    </row>
    <row r="362" spans="1:7" ht="15.75" customHeight="1" x14ac:dyDescent="0.2">
      <c r="A362" s="72" t="str">
        <f>IF(EAP_Complexidade!A363="","",EAP_Complexidade!A363)</f>
        <v/>
      </c>
      <c r="B362" s="73" t="str">
        <f>IF(EAP_Complexidade!B363="","",IF(EAP_Complexidade!B363="X",0,VLOOKUP(EAP_Complexidade!B363,'Cluster_T-ShirtSize'!$B$3:$C$7,2,FALSE)))</f>
        <v/>
      </c>
      <c r="C362" s="74" t="str">
        <f>IF(EAP_Complexidade!C363="","",IF(EAP_Complexidade!C363="X",0,VLOOKUP(EAP_Complexidade!C363,'Cluster_T-ShirtSize'!$B$8:$C$12,2,FALSE)))</f>
        <v/>
      </c>
      <c r="D362" s="74" t="str">
        <f>IF(EAP_Complexidade!D363="","",IF(EAP_Complexidade!D363="X",0,VLOOKUP(EAP_Complexidade!D363,'Cluster_T-ShirtSize'!$B$13:$C$17,2,FALSE)))</f>
        <v/>
      </c>
      <c r="E362" s="74" t="str">
        <f>IF(EAP_Complexidade!E363="","",IF(EAP_Complexidade!E363="X",0,VLOOKUP(EAP_Complexidade!E363,'Cluster_T-ShirtSize'!$B$18:$C$22,2,FALSE)))</f>
        <v/>
      </c>
      <c r="F362" s="75" t="str">
        <f>IF(EAP_Complexidade!F363="","",IF(EAP_Complexidade!F363="X",0,VLOOKUP(EAP_Complexidade!F363,'Cluster_T-ShirtSize'!$B$23:$C$27,2,FALSE)))</f>
        <v/>
      </c>
      <c r="G362" s="76" t="str">
        <f t="shared" si="1"/>
        <v/>
      </c>
    </row>
    <row r="363" spans="1:7" ht="15.75" customHeight="1" x14ac:dyDescent="0.2">
      <c r="A363" s="72" t="str">
        <f>IF(EAP_Complexidade!A364="","",EAP_Complexidade!A364)</f>
        <v/>
      </c>
      <c r="B363" s="73" t="str">
        <f>IF(EAP_Complexidade!B364="","",IF(EAP_Complexidade!B364="X",0,VLOOKUP(EAP_Complexidade!B364,'Cluster_T-ShirtSize'!$B$3:$C$7,2,FALSE)))</f>
        <v/>
      </c>
      <c r="C363" s="74" t="str">
        <f>IF(EAP_Complexidade!C364="","",IF(EAP_Complexidade!C364="X",0,VLOOKUP(EAP_Complexidade!C364,'Cluster_T-ShirtSize'!$B$8:$C$12,2,FALSE)))</f>
        <v/>
      </c>
      <c r="D363" s="74" t="str">
        <f>IF(EAP_Complexidade!D364="","",IF(EAP_Complexidade!D364="X",0,VLOOKUP(EAP_Complexidade!D364,'Cluster_T-ShirtSize'!$B$13:$C$17,2,FALSE)))</f>
        <v/>
      </c>
      <c r="E363" s="74" t="str">
        <f>IF(EAP_Complexidade!E364="","",IF(EAP_Complexidade!E364="X",0,VLOOKUP(EAP_Complexidade!E364,'Cluster_T-ShirtSize'!$B$18:$C$22,2,FALSE)))</f>
        <v/>
      </c>
      <c r="F363" s="75" t="str">
        <f>IF(EAP_Complexidade!F364="","",IF(EAP_Complexidade!F364="X",0,VLOOKUP(EAP_Complexidade!F364,'Cluster_T-ShirtSize'!$B$23:$C$27,2,FALSE)))</f>
        <v/>
      </c>
      <c r="G363" s="76" t="str">
        <f t="shared" si="1"/>
        <v/>
      </c>
    </row>
    <row r="364" spans="1:7" ht="15.75" customHeight="1" x14ac:dyDescent="0.2">
      <c r="A364" s="72" t="str">
        <f>IF(EAP_Complexidade!A365="","",EAP_Complexidade!A365)</f>
        <v/>
      </c>
      <c r="B364" s="73" t="str">
        <f>IF(EAP_Complexidade!B365="","",IF(EAP_Complexidade!B365="X",0,VLOOKUP(EAP_Complexidade!B365,'Cluster_T-ShirtSize'!$B$3:$C$7,2,FALSE)))</f>
        <v/>
      </c>
      <c r="C364" s="74" t="str">
        <f>IF(EAP_Complexidade!C365="","",IF(EAP_Complexidade!C365="X",0,VLOOKUP(EAP_Complexidade!C365,'Cluster_T-ShirtSize'!$B$8:$C$12,2,FALSE)))</f>
        <v/>
      </c>
      <c r="D364" s="74" t="str">
        <f>IF(EAP_Complexidade!D365="","",IF(EAP_Complexidade!D365="X",0,VLOOKUP(EAP_Complexidade!D365,'Cluster_T-ShirtSize'!$B$13:$C$17,2,FALSE)))</f>
        <v/>
      </c>
      <c r="E364" s="74" t="str">
        <f>IF(EAP_Complexidade!E365="","",IF(EAP_Complexidade!E365="X",0,VLOOKUP(EAP_Complexidade!E365,'Cluster_T-ShirtSize'!$B$18:$C$22,2,FALSE)))</f>
        <v/>
      </c>
      <c r="F364" s="75" t="str">
        <f>IF(EAP_Complexidade!F365="","",IF(EAP_Complexidade!F365="X",0,VLOOKUP(EAP_Complexidade!F365,'Cluster_T-ShirtSize'!$B$23:$C$27,2,FALSE)))</f>
        <v/>
      </c>
      <c r="G364" s="76" t="str">
        <f t="shared" si="1"/>
        <v/>
      </c>
    </row>
    <row r="365" spans="1:7" ht="15.75" customHeight="1" x14ac:dyDescent="0.2">
      <c r="A365" s="72" t="str">
        <f>IF(EAP_Complexidade!A366="","",EAP_Complexidade!A366)</f>
        <v/>
      </c>
      <c r="B365" s="73" t="str">
        <f>IF(EAP_Complexidade!B366="","",IF(EAP_Complexidade!B366="X",0,VLOOKUP(EAP_Complexidade!B366,'Cluster_T-ShirtSize'!$B$3:$C$7,2,FALSE)))</f>
        <v/>
      </c>
      <c r="C365" s="74" t="str">
        <f>IF(EAP_Complexidade!C366="","",IF(EAP_Complexidade!C366="X",0,VLOOKUP(EAP_Complexidade!C366,'Cluster_T-ShirtSize'!$B$8:$C$12,2,FALSE)))</f>
        <v/>
      </c>
      <c r="D365" s="74" t="str">
        <f>IF(EAP_Complexidade!D366="","",IF(EAP_Complexidade!D366="X",0,VLOOKUP(EAP_Complexidade!D366,'Cluster_T-ShirtSize'!$B$13:$C$17,2,FALSE)))</f>
        <v/>
      </c>
      <c r="E365" s="74" t="str">
        <f>IF(EAP_Complexidade!E366="","",IF(EAP_Complexidade!E366="X",0,VLOOKUP(EAP_Complexidade!E366,'Cluster_T-ShirtSize'!$B$18:$C$22,2,FALSE)))</f>
        <v/>
      </c>
      <c r="F365" s="75" t="str">
        <f>IF(EAP_Complexidade!F366="","",IF(EAP_Complexidade!F366="X",0,VLOOKUP(EAP_Complexidade!F366,'Cluster_T-ShirtSize'!$B$23:$C$27,2,FALSE)))</f>
        <v/>
      </c>
      <c r="G365" s="76" t="str">
        <f t="shared" si="1"/>
        <v/>
      </c>
    </row>
    <row r="366" spans="1:7" ht="15.75" customHeight="1" x14ac:dyDescent="0.2">
      <c r="A366" s="72" t="str">
        <f>IF(EAP_Complexidade!A367="","",EAP_Complexidade!A367)</f>
        <v/>
      </c>
      <c r="B366" s="73" t="str">
        <f>IF(EAP_Complexidade!B367="","",IF(EAP_Complexidade!B367="X",0,VLOOKUP(EAP_Complexidade!B367,'Cluster_T-ShirtSize'!$B$3:$C$7,2,FALSE)))</f>
        <v/>
      </c>
      <c r="C366" s="74" t="str">
        <f>IF(EAP_Complexidade!C367="","",IF(EAP_Complexidade!C367="X",0,VLOOKUP(EAP_Complexidade!C367,'Cluster_T-ShirtSize'!$B$8:$C$12,2,FALSE)))</f>
        <v/>
      </c>
      <c r="D366" s="74" t="str">
        <f>IF(EAP_Complexidade!D367="","",IF(EAP_Complexidade!D367="X",0,VLOOKUP(EAP_Complexidade!D367,'Cluster_T-ShirtSize'!$B$13:$C$17,2,FALSE)))</f>
        <v/>
      </c>
      <c r="E366" s="74" t="str">
        <f>IF(EAP_Complexidade!E367="","",IF(EAP_Complexidade!E367="X",0,VLOOKUP(EAP_Complexidade!E367,'Cluster_T-ShirtSize'!$B$18:$C$22,2,FALSE)))</f>
        <v/>
      </c>
      <c r="F366" s="75" t="str">
        <f>IF(EAP_Complexidade!F367="","",IF(EAP_Complexidade!F367="X",0,VLOOKUP(EAP_Complexidade!F367,'Cluster_T-ShirtSize'!$B$23:$C$27,2,FALSE)))</f>
        <v/>
      </c>
      <c r="G366" s="76" t="str">
        <f t="shared" si="1"/>
        <v/>
      </c>
    </row>
    <row r="367" spans="1:7" ht="15.75" customHeight="1" x14ac:dyDescent="0.2">
      <c r="A367" s="72" t="str">
        <f>IF(EAP_Complexidade!A368="","",EAP_Complexidade!A368)</f>
        <v/>
      </c>
      <c r="B367" s="73" t="str">
        <f>IF(EAP_Complexidade!B368="","",IF(EAP_Complexidade!B368="X",0,VLOOKUP(EAP_Complexidade!B368,'Cluster_T-ShirtSize'!$B$3:$C$7,2,FALSE)))</f>
        <v/>
      </c>
      <c r="C367" s="74" t="str">
        <f>IF(EAP_Complexidade!C368="","",IF(EAP_Complexidade!C368="X",0,VLOOKUP(EAP_Complexidade!C368,'Cluster_T-ShirtSize'!$B$8:$C$12,2,FALSE)))</f>
        <v/>
      </c>
      <c r="D367" s="74" t="str">
        <f>IF(EAP_Complexidade!D368="","",IF(EAP_Complexidade!D368="X",0,VLOOKUP(EAP_Complexidade!D368,'Cluster_T-ShirtSize'!$B$13:$C$17,2,FALSE)))</f>
        <v/>
      </c>
      <c r="E367" s="74" t="str">
        <f>IF(EAP_Complexidade!E368="","",IF(EAP_Complexidade!E368="X",0,VLOOKUP(EAP_Complexidade!E368,'Cluster_T-ShirtSize'!$B$18:$C$22,2,FALSE)))</f>
        <v/>
      </c>
      <c r="F367" s="75" t="str">
        <f>IF(EAP_Complexidade!F368="","",IF(EAP_Complexidade!F368="X",0,VLOOKUP(EAP_Complexidade!F368,'Cluster_T-ShirtSize'!$B$23:$C$27,2,FALSE)))</f>
        <v/>
      </c>
      <c r="G367" s="76" t="str">
        <f t="shared" si="1"/>
        <v/>
      </c>
    </row>
    <row r="368" spans="1:7" ht="15.75" customHeight="1" x14ac:dyDescent="0.2">
      <c r="A368" s="72" t="str">
        <f>IF(EAP_Complexidade!A369="","",EAP_Complexidade!A369)</f>
        <v/>
      </c>
      <c r="B368" s="73" t="str">
        <f>IF(EAP_Complexidade!B369="","",IF(EAP_Complexidade!B369="X",0,VLOOKUP(EAP_Complexidade!B369,'Cluster_T-ShirtSize'!$B$3:$C$7,2,FALSE)))</f>
        <v/>
      </c>
      <c r="C368" s="74" t="str">
        <f>IF(EAP_Complexidade!C369="","",IF(EAP_Complexidade!C369="X",0,VLOOKUP(EAP_Complexidade!C369,'Cluster_T-ShirtSize'!$B$8:$C$12,2,FALSE)))</f>
        <v/>
      </c>
      <c r="D368" s="74" t="str">
        <f>IF(EAP_Complexidade!D369="","",IF(EAP_Complexidade!D369="X",0,VLOOKUP(EAP_Complexidade!D369,'Cluster_T-ShirtSize'!$B$13:$C$17,2,FALSE)))</f>
        <v/>
      </c>
      <c r="E368" s="74" t="str">
        <f>IF(EAP_Complexidade!E369="","",IF(EAP_Complexidade!E369="X",0,VLOOKUP(EAP_Complexidade!E369,'Cluster_T-ShirtSize'!$B$18:$C$22,2,FALSE)))</f>
        <v/>
      </c>
      <c r="F368" s="75" t="str">
        <f>IF(EAP_Complexidade!F369="","",IF(EAP_Complexidade!F369="X",0,VLOOKUP(EAP_Complexidade!F369,'Cluster_T-ShirtSize'!$B$23:$C$27,2,FALSE)))</f>
        <v/>
      </c>
      <c r="G368" s="76" t="str">
        <f t="shared" si="1"/>
        <v/>
      </c>
    </row>
    <row r="369" spans="1:7" ht="15.75" customHeight="1" x14ac:dyDescent="0.2">
      <c r="A369" s="72" t="str">
        <f>IF(EAP_Complexidade!A370="","",EAP_Complexidade!A370)</f>
        <v/>
      </c>
      <c r="B369" s="73" t="str">
        <f>IF(EAP_Complexidade!B370="","",IF(EAP_Complexidade!B370="X",0,VLOOKUP(EAP_Complexidade!B370,'Cluster_T-ShirtSize'!$B$3:$C$7,2,FALSE)))</f>
        <v/>
      </c>
      <c r="C369" s="74" t="str">
        <f>IF(EAP_Complexidade!C370="","",IF(EAP_Complexidade!C370="X",0,VLOOKUP(EAP_Complexidade!C370,'Cluster_T-ShirtSize'!$B$8:$C$12,2,FALSE)))</f>
        <v/>
      </c>
      <c r="D369" s="74" t="str">
        <f>IF(EAP_Complexidade!D370="","",IF(EAP_Complexidade!D370="X",0,VLOOKUP(EAP_Complexidade!D370,'Cluster_T-ShirtSize'!$B$13:$C$17,2,FALSE)))</f>
        <v/>
      </c>
      <c r="E369" s="74" t="str">
        <f>IF(EAP_Complexidade!E370="","",IF(EAP_Complexidade!E370="X",0,VLOOKUP(EAP_Complexidade!E370,'Cluster_T-ShirtSize'!$B$18:$C$22,2,FALSE)))</f>
        <v/>
      </c>
      <c r="F369" s="75" t="str">
        <f>IF(EAP_Complexidade!F370="","",IF(EAP_Complexidade!F370="X",0,VLOOKUP(EAP_Complexidade!F370,'Cluster_T-ShirtSize'!$B$23:$C$27,2,FALSE)))</f>
        <v/>
      </c>
      <c r="G369" s="76" t="str">
        <f t="shared" si="1"/>
        <v/>
      </c>
    </row>
    <row r="370" spans="1:7" ht="15.75" customHeight="1" x14ac:dyDescent="0.2">
      <c r="A370" s="72" t="str">
        <f>IF(EAP_Complexidade!A371="","",EAP_Complexidade!A371)</f>
        <v/>
      </c>
      <c r="B370" s="73" t="str">
        <f>IF(EAP_Complexidade!B371="","",IF(EAP_Complexidade!B371="X",0,VLOOKUP(EAP_Complexidade!B371,'Cluster_T-ShirtSize'!$B$3:$C$7,2,FALSE)))</f>
        <v/>
      </c>
      <c r="C370" s="74" t="str">
        <f>IF(EAP_Complexidade!C371="","",IF(EAP_Complexidade!C371="X",0,VLOOKUP(EAP_Complexidade!C371,'Cluster_T-ShirtSize'!$B$8:$C$12,2,FALSE)))</f>
        <v/>
      </c>
      <c r="D370" s="74" t="str">
        <f>IF(EAP_Complexidade!D371="","",IF(EAP_Complexidade!D371="X",0,VLOOKUP(EAP_Complexidade!D371,'Cluster_T-ShirtSize'!$B$13:$C$17,2,FALSE)))</f>
        <v/>
      </c>
      <c r="E370" s="74" t="str">
        <f>IF(EAP_Complexidade!E371="","",IF(EAP_Complexidade!E371="X",0,VLOOKUP(EAP_Complexidade!E371,'Cluster_T-ShirtSize'!$B$18:$C$22,2,FALSE)))</f>
        <v/>
      </c>
      <c r="F370" s="75" t="str">
        <f>IF(EAP_Complexidade!F371="","",IF(EAP_Complexidade!F371="X",0,VLOOKUP(EAP_Complexidade!F371,'Cluster_T-ShirtSize'!$B$23:$C$27,2,FALSE)))</f>
        <v/>
      </c>
      <c r="G370" s="76" t="str">
        <f t="shared" si="1"/>
        <v/>
      </c>
    </row>
    <row r="371" spans="1:7" ht="15.75" customHeight="1" x14ac:dyDescent="0.2">
      <c r="A371" s="72" t="str">
        <f>IF(EAP_Complexidade!A372="","",EAP_Complexidade!A372)</f>
        <v/>
      </c>
      <c r="B371" s="73" t="str">
        <f>IF(EAP_Complexidade!B372="","",IF(EAP_Complexidade!B372="X",0,VLOOKUP(EAP_Complexidade!B372,'Cluster_T-ShirtSize'!$B$3:$C$7,2,FALSE)))</f>
        <v/>
      </c>
      <c r="C371" s="74" t="str">
        <f>IF(EAP_Complexidade!C372="","",IF(EAP_Complexidade!C372="X",0,VLOOKUP(EAP_Complexidade!C372,'Cluster_T-ShirtSize'!$B$8:$C$12,2,FALSE)))</f>
        <v/>
      </c>
      <c r="D371" s="74" t="str">
        <f>IF(EAP_Complexidade!D372="","",IF(EAP_Complexidade!D372="X",0,VLOOKUP(EAP_Complexidade!D372,'Cluster_T-ShirtSize'!$B$13:$C$17,2,FALSE)))</f>
        <v/>
      </c>
      <c r="E371" s="74" t="str">
        <f>IF(EAP_Complexidade!E372="","",IF(EAP_Complexidade!E372="X",0,VLOOKUP(EAP_Complexidade!E372,'Cluster_T-ShirtSize'!$B$18:$C$22,2,FALSE)))</f>
        <v/>
      </c>
      <c r="F371" s="75" t="str">
        <f>IF(EAP_Complexidade!F372="","",IF(EAP_Complexidade!F372="X",0,VLOOKUP(EAP_Complexidade!F372,'Cluster_T-ShirtSize'!$B$23:$C$27,2,FALSE)))</f>
        <v/>
      </c>
      <c r="G371" s="76" t="str">
        <f t="shared" si="1"/>
        <v/>
      </c>
    </row>
    <row r="372" spans="1:7" ht="15.75" customHeight="1" x14ac:dyDescent="0.2">
      <c r="A372" s="72" t="str">
        <f>IF(EAP_Complexidade!A373="","",EAP_Complexidade!A373)</f>
        <v/>
      </c>
      <c r="B372" s="73" t="str">
        <f>IF(EAP_Complexidade!B373="","",IF(EAP_Complexidade!B373="X",0,VLOOKUP(EAP_Complexidade!B373,'Cluster_T-ShirtSize'!$B$3:$C$7,2,FALSE)))</f>
        <v/>
      </c>
      <c r="C372" s="74" t="str">
        <f>IF(EAP_Complexidade!C373="","",IF(EAP_Complexidade!C373="X",0,VLOOKUP(EAP_Complexidade!C373,'Cluster_T-ShirtSize'!$B$8:$C$12,2,FALSE)))</f>
        <v/>
      </c>
      <c r="D372" s="74" t="str">
        <f>IF(EAP_Complexidade!D373="","",IF(EAP_Complexidade!D373="X",0,VLOOKUP(EAP_Complexidade!D373,'Cluster_T-ShirtSize'!$B$13:$C$17,2,FALSE)))</f>
        <v/>
      </c>
      <c r="E372" s="74" t="str">
        <f>IF(EAP_Complexidade!E373="","",IF(EAP_Complexidade!E373="X",0,VLOOKUP(EAP_Complexidade!E373,'Cluster_T-ShirtSize'!$B$18:$C$22,2,FALSE)))</f>
        <v/>
      </c>
      <c r="F372" s="75" t="str">
        <f>IF(EAP_Complexidade!F373="","",IF(EAP_Complexidade!F373="X",0,VLOOKUP(EAP_Complexidade!F373,'Cluster_T-ShirtSize'!$B$23:$C$27,2,FALSE)))</f>
        <v/>
      </c>
      <c r="G372" s="76" t="str">
        <f t="shared" si="1"/>
        <v/>
      </c>
    </row>
    <row r="373" spans="1:7" ht="15.75" customHeight="1" x14ac:dyDescent="0.2">
      <c r="A373" s="72" t="str">
        <f>IF(EAP_Complexidade!A374="","",EAP_Complexidade!A374)</f>
        <v/>
      </c>
      <c r="B373" s="73" t="str">
        <f>IF(EAP_Complexidade!B374="","",IF(EAP_Complexidade!B374="X",0,VLOOKUP(EAP_Complexidade!B374,'Cluster_T-ShirtSize'!$B$3:$C$7,2,FALSE)))</f>
        <v/>
      </c>
      <c r="C373" s="74" t="str">
        <f>IF(EAP_Complexidade!C374="","",IF(EAP_Complexidade!C374="X",0,VLOOKUP(EAP_Complexidade!C374,'Cluster_T-ShirtSize'!$B$8:$C$12,2,FALSE)))</f>
        <v/>
      </c>
      <c r="D373" s="74" t="str">
        <f>IF(EAP_Complexidade!D374="","",IF(EAP_Complexidade!D374="X",0,VLOOKUP(EAP_Complexidade!D374,'Cluster_T-ShirtSize'!$B$13:$C$17,2,FALSE)))</f>
        <v/>
      </c>
      <c r="E373" s="74" t="str">
        <f>IF(EAP_Complexidade!E374="","",IF(EAP_Complexidade!E374="X",0,VLOOKUP(EAP_Complexidade!E374,'Cluster_T-ShirtSize'!$B$18:$C$22,2,FALSE)))</f>
        <v/>
      </c>
      <c r="F373" s="75" t="str">
        <f>IF(EAP_Complexidade!F374="","",IF(EAP_Complexidade!F374="X",0,VLOOKUP(EAP_Complexidade!F374,'Cluster_T-ShirtSize'!$B$23:$C$27,2,FALSE)))</f>
        <v/>
      </c>
      <c r="G373" s="76" t="str">
        <f t="shared" si="1"/>
        <v/>
      </c>
    </row>
    <row r="374" spans="1:7" ht="15.75" customHeight="1" x14ac:dyDescent="0.2">
      <c r="A374" s="72" t="str">
        <f>IF(EAP_Complexidade!A375="","",EAP_Complexidade!A375)</f>
        <v/>
      </c>
      <c r="B374" s="73" t="str">
        <f>IF(EAP_Complexidade!B375="","",IF(EAP_Complexidade!B375="X",0,VLOOKUP(EAP_Complexidade!B375,'Cluster_T-ShirtSize'!$B$3:$C$7,2,FALSE)))</f>
        <v/>
      </c>
      <c r="C374" s="74" t="str">
        <f>IF(EAP_Complexidade!C375="","",IF(EAP_Complexidade!C375="X",0,VLOOKUP(EAP_Complexidade!C375,'Cluster_T-ShirtSize'!$B$8:$C$12,2,FALSE)))</f>
        <v/>
      </c>
      <c r="D374" s="74" t="str">
        <f>IF(EAP_Complexidade!D375="","",IF(EAP_Complexidade!D375="X",0,VLOOKUP(EAP_Complexidade!D375,'Cluster_T-ShirtSize'!$B$13:$C$17,2,FALSE)))</f>
        <v/>
      </c>
      <c r="E374" s="74" t="str">
        <f>IF(EAP_Complexidade!E375="","",IF(EAP_Complexidade!E375="X",0,VLOOKUP(EAP_Complexidade!E375,'Cluster_T-ShirtSize'!$B$18:$C$22,2,FALSE)))</f>
        <v/>
      </c>
      <c r="F374" s="75" t="str">
        <f>IF(EAP_Complexidade!F375="","",IF(EAP_Complexidade!F375="X",0,VLOOKUP(EAP_Complexidade!F375,'Cluster_T-ShirtSize'!$B$23:$C$27,2,FALSE)))</f>
        <v/>
      </c>
      <c r="G374" s="76" t="str">
        <f t="shared" si="1"/>
        <v/>
      </c>
    </row>
    <row r="375" spans="1:7" ht="15.75" customHeight="1" x14ac:dyDescent="0.2">
      <c r="A375" s="72" t="str">
        <f>IF(EAP_Complexidade!A376="","",EAP_Complexidade!A376)</f>
        <v/>
      </c>
      <c r="B375" s="73" t="str">
        <f>IF(EAP_Complexidade!B376="","",IF(EAP_Complexidade!B376="X",0,VLOOKUP(EAP_Complexidade!B376,'Cluster_T-ShirtSize'!$B$3:$C$7,2,FALSE)))</f>
        <v/>
      </c>
      <c r="C375" s="74" t="str">
        <f>IF(EAP_Complexidade!C376="","",IF(EAP_Complexidade!C376="X",0,VLOOKUP(EAP_Complexidade!C376,'Cluster_T-ShirtSize'!$B$8:$C$12,2,FALSE)))</f>
        <v/>
      </c>
      <c r="D375" s="74" t="str">
        <f>IF(EAP_Complexidade!D376="","",IF(EAP_Complexidade!D376="X",0,VLOOKUP(EAP_Complexidade!D376,'Cluster_T-ShirtSize'!$B$13:$C$17,2,FALSE)))</f>
        <v/>
      </c>
      <c r="E375" s="74" t="str">
        <f>IF(EAP_Complexidade!E376="","",IF(EAP_Complexidade!E376="X",0,VLOOKUP(EAP_Complexidade!E376,'Cluster_T-ShirtSize'!$B$18:$C$22,2,FALSE)))</f>
        <v/>
      </c>
      <c r="F375" s="75" t="str">
        <f>IF(EAP_Complexidade!F376="","",IF(EAP_Complexidade!F376="X",0,VLOOKUP(EAP_Complexidade!F376,'Cluster_T-ShirtSize'!$B$23:$C$27,2,FALSE)))</f>
        <v/>
      </c>
      <c r="G375" s="76" t="str">
        <f t="shared" si="1"/>
        <v/>
      </c>
    </row>
    <row r="376" spans="1:7" ht="15.75" customHeight="1" x14ac:dyDescent="0.2">
      <c r="A376" s="72" t="str">
        <f>IF(EAP_Complexidade!A377="","",EAP_Complexidade!A377)</f>
        <v/>
      </c>
      <c r="B376" s="73" t="str">
        <f>IF(EAP_Complexidade!B377="","",IF(EAP_Complexidade!B377="X",0,VLOOKUP(EAP_Complexidade!B377,'Cluster_T-ShirtSize'!$B$3:$C$7,2,FALSE)))</f>
        <v/>
      </c>
      <c r="C376" s="74" t="str">
        <f>IF(EAP_Complexidade!C377="","",IF(EAP_Complexidade!C377="X",0,VLOOKUP(EAP_Complexidade!C377,'Cluster_T-ShirtSize'!$B$8:$C$12,2,FALSE)))</f>
        <v/>
      </c>
      <c r="D376" s="74" t="str">
        <f>IF(EAP_Complexidade!D377="","",IF(EAP_Complexidade!D377="X",0,VLOOKUP(EAP_Complexidade!D377,'Cluster_T-ShirtSize'!$B$13:$C$17,2,FALSE)))</f>
        <v/>
      </c>
      <c r="E376" s="74" t="str">
        <f>IF(EAP_Complexidade!E377="","",IF(EAP_Complexidade!E377="X",0,VLOOKUP(EAP_Complexidade!E377,'Cluster_T-ShirtSize'!$B$18:$C$22,2,FALSE)))</f>
        <v/>
      </c>
      <c r="F376" s="75" t="str">
        <f>IF(EAP_Complexidade!F377="","",IF(EAP_Complexidade!F377="X",0,VLOOKUP(EAP_Complexidade!F377,'Cluster_T-ShirtSize'!$B$23:$C$27,2,FALSE)))</f>
        <v/>
      </c>
      <c r="G376" s="76" t="str">
        <f t="shared" si="1"/>
        <v/>
      </c>
    </row>
    <row r="377" spans="1:7" ht="15.75" customHeight="1" x14ac:dyDescent="0.2">
      <c r="A377" s="72" t="str">
        <f>IF(EAP_Complexidade!A378="","",EAP_Complexidade!A378)</f>
        <v/>
      </c>
      <c r="B377" s="73" t="str">
        <f>IF(EAP_Complexidade!B378="","",IF(EAP_Complexidade!B378="X",0,VLOOKUP(EAP_Complexidade!B378,'Cluster_T-ShirtSize'!$B$3:$C$7,2,FALSE)))</f>
        <v/>
      </c>
      <c r="C377" s="74" t="str">
        <f>IF(EAP_Complexidade!C378="","",IF(EAP_Complexidade!C378="X",0,VLOOKUP(EAP_Complexidade!C378,'Cluster_T-ShirtSize'!$B$8:$C$12,2,FALSE)))</f>
        <v/>
      </c>
      <c r="D377" s="74" t="str">
        <f>IF(EAP_Complexidade!D378="","",IF(EAP_Complexidade!D378="X",0,VLOOKUP(EAP_Complexidade!D378,'Cluster_T-ShirtSize'!$B$13:$C$17,2,FALSE)))</f>
        <v/>
      </c>
      <c r="E377" s="74" t="str">
        <f>IF(EAP_Complexidade!E378="","",IF(EAP_Complexidade!E378="X",0,VLOOKUP(EAP_Complexidade!E378,'Cluster_T-ShirtSize'!$B$18:$C$22,2,FALSE)))</f>
        <v/>
      </c>
      <c r="F377" s="75" t="str">
        <f>IF(EAP_Complexidade!F378="","",IF(EAP_Complexidade!F378="X",0,VLOOKUP(EAP_Complexidade!F378,'Cluster_T-ShirtSize'!$B$23:$C$27,2,FALSE)))</f>
        <v/>
      </c>
      <c r="G377" s="76" t="str">
        <f t="shared" si="1"/>
        <v/>
      </c>
    </row>
    <row r="378" spans="1:7" ht="15.75" customHeight="1" x14ac:dyDescent="0.2">
      <c r="A378" s="72" t="str">
        <f>IF(EAP_Complexidade!A379="","",EAP_Complexidade!A379)</f>
        <v/>
      </c>
      <c r="B378" s="73" t="str">
        <f>IF(EAP_Complexidade!B379="","",IF(EAP_Complexidade!B379="X",0,VLOOKUP(EAP_Complexidade!B379,'Cluster_T-ShirtSize'!$B$3:$C$7,2,FALSE)))</f>
        <v/>
      </c>
      <c r="C378" s="74" t="str">
        <f>IF(EAP_Complexidade!C379="","",IF(EAP_Complexidade!C379="X",0,VLOOKUP(EAP_Complexidade!C379,'Cluster_T-ShirtSize'!$B$8:$C$12,2,FALSE)))</f>
        <v/>
      </c>
      <c r="D378" s="74" t="str">
        <f>IF(EAP_Complexidade!D379="","",IF(EAP_Complexidade!D379="X",0,VLOOKUP(EAP_Complexidade!D379,'Cluster_T-ShirtSize'!$B$13:$C$17,2,FALSE)))</f>
        <v/>
      </c>
      <c r="E378" s="74" t="str">
        <f>IF(EAP_Complexidade!E379="","",IF(EAP_Complexidade!E379="X",0,VLOOKUP(EAP_Complexidade!E379,'Cluster_T-ShirtSize'!$B$18:$C$22,2,FALSE)))</f>
        <v/>
      </c>
      <c r="F378" s="75" t="str">
        <f>IF(EAP_Complexidade!F379="","",IF(EAP_Complexidade!F379="X",0,VLOOKUP(EAP_Complexidade!F379,'Cluster_T-ShirtSize'!$B$23:$C$27,2,FALSE)))</f>
        <v/>
      </c>
      <c r="G378" s="76" t="str">
        <f t="shared" si="1"/>
        <v/>
      </c>
    </row>
    <row r="379" spans="1:7" ht="15.75" customHeight="1" x14ac:dyDescent="0.2">
      <c r="A379" s="72" t="str">
        <f>IF(EAP_Complexidade!A380="","",EAP_Complexidade!A380)</f>
        <v/>
      </c>
      <c r="B379" s="73" t="str">
        <f>IF(EAP_Complexidade!B380="","",IF(EAP_Complexidade!B380="X",0,VLOOKUP(EAP_Complexidade!B380,'Cluster_T-ShirtSize'!$B$3:$C$7,2,FALSE)))</f>
        <v/>
      </c>
      <c r="C379" s="74" t="str">
        <f>IF(EAP_Complexidade!C380="","",IF(EAP_Complexidade!C380="X",0,VLOOKUP(EAP_Complexidade!C380,'Cluster_T-ShirtSize'!$B$8:$C$12,2,FALSE)))</f>
        <v/>
      </c>
      <c r="D379" s="74" t="str">
        <f>IF(EAP_Complexidade!D380="","",IF(EAP_Complexidade!D380="X",0,VLOOKUP(EAP_Complexidade!D380,'Cluster_T-ShirtSize'!$B$13:$C$17,2,FALSE)))</f>
        <v/>
      </c>
      <c r="E379" s="74" t="str">
        <f>IF(EAP_Complexidade!E380="","",IF(EAP_Complexidade!E380="X",0,VLOOKUP(EAP_Complexidade!E380,'Cluster_T-ShirtSize'!$B$18:$C$22,2,FALSE)))</f>
        <v/>
      </c>
      <c r="F379" s="75" t="str">
        <f>IF(EAP_Complexidade!F380="","",IF(EAP_Complexidade!F380="X",0,VLOOKUP(EAP_Complexidade!F380,'Cluster_T-ShirtSize'!$B$23:$C$27,2,FALSE)))</f>
        <v/>
      </c>
      <c r="G379" s="76" t="str">
        <f t="shared" si="1"/>
        <v/>
      </c>
    </row>
    <row r="380" spans="1:7" ht="15.75" customHeight="1" x14ac:dyDescent="0.2">
      <c r="A380" s="72" t="str">
        <f>IF(EAP_Complexidade!A381="","",EAP_Complexidade!A381)</f>
        <v/>
      </c>
      <c r="B380" s="73" t="str">
        <f>IF(EAP_Complexidade!B381="","",IF(EAP_Complexidade!B381="X",0,VLOOKUP(EAP_Complexidade!B381,'Cluster_T-ShirtSize'!$B$3:$C$7,2,FALSE)))</f>
        <v/>
      </c>
      <c r="C380" s="74" t="str">
        <f>IF(EAP_Complexidade!C381="","",IF(EAP_Complexidade!C381="X",0,VLOOKUP(EAP_Complexidade!C381,'Cluster_T-ShirtSize'!$B$8:$C$12,2,FALSE)))</f>
        <v/>
      </c>
      <c r="D380" s="74" t="str">
        <f>IF(EAP_Complexidade!D381="","",IF(EAP_Complexidade!D381="X",0,VLOOKUP(EAP_Complexidade!D381,'Cluster_T-ShirtSize'!$B$13:$C$17,2,FALSE)))</f>
        <v/>
      </c>
      <c r="E380" s="74" t="str">
        <f>IF(EAP_Complexidade!E381="","",IF(EAP_Complexidade!E381="X",0,VLOOKUP(EAP_Complexidade!E381,'Cluster_T-ShirtSize'!$B$18:$C$22,2,FALSE)))</f>
        <v/>
      </c>
      <c r="F380" s="75" t="str">
        <f>IF(EAP_Complexidade!F381="","",IF(EAP_Complexidade!F381="X",0,VLOOKUP(EAP_Complexidade!F381,'Cluster_T-ShirtSize'!$B$23:$C$27,2,FALSE)))</f>
        <v/>
      </c>
      <c r="G380" s="76" t="str">
        <f t="shared" si="1"/>
        <v/>
      </c>
    </row>
    <row r="381" spans="1:7" ht="15.75" customHeight="1" x14ac:dyDescent="0.2">
      <c r="A381" s="72" t="str">
        <f>IF(EAP_Complexidade!A382="","",EAP_Complexidade!A382)</f>
        <v/>
      </c>
      <c r="B381" s="73" t="str">
        <f>IF(EAP_Complexidade!B382="","",IF(EAP_Complexidade!B382="X",0,VLOOKUP(EAP_Complexidade!B382,'Cluster_T-ShirtSize'!$B$3:$C$7,2,FALSE)))</f>
        <v/>
      </c>
      <c r="C381" s="74" t="str">
        <f>IF(EAP_Complexidade!C382="","",IF(EAP_Complexidade!C382="X",0,VLOOKUP(EAP_Complexidade!C382,'Cluster_T-ShirtSize'!$B$8:$C$12,2,FALSE)))</f>
        <v/>
      </c>
      <c r="D381" s="74" t="str">
        <f>IF(EAP_Complexidade!D382="","",IF(EAP_Complexidade!D382="X",0,VLOOKUP(EAP_Complexidade!D382,'Cluster_T-ShirtSize'!$B$13:$C$17,2,FALSE)))</f>
        <v/>
      </c>
      <c r="E381" s="74" t="str">
        <f>IF(EAP_Complexidade!E382="","",IF(EAP_Complexidade!E382="X",0,VLOOKUP(EAP_Complexidade!E382,'Cluster_T-ShirtSize'!$B$18:$C$22,2,FALSE)))</f>
        <v/>
      </c>
      <c r="F381" s="75" t="str">
        <f>IF(EAP_Complexidade!F382="","",IF(EAP_Complexidade!F382="X",0,VLOOKUP(EAP_Complexidade!F382,'Cluster_T-ShirtSize'!$B$23:$C$27,2,FALSE)))</f>
        <v/>
      </c>
      <c r="G381" s="76" t="str">
        <f t="shared" si="1"/>
        <v/>
      </c>
    </row>
    <row r="382" spans="1:7" ht="15.75" customHeight="1" x14ac:dyDescent="0.2">
      <c r="A382" s="72" t="str">
        <f>IF(EAP_Complexidade!A383="","",EAP_Complexidade!A383)</f>
        <v/>
      </c>
      <c r="B382" s="73" t="str">
        <f>IF(EAP_Complexidade!B383="","",IF(EAP_Complexidade!B383="X",0,VLOOKUP(EAP_Complexidade!B383,'Cluster_T-ShirtSize'!$B$3:$C$7,2,FALSE)))</f>
        <v/>
      </c>
      <c r="C382" s="74" t="str">
        <f>IF(EAP_Complexidade!C383="","",IF(EAP_Complexidade!C383="X",0,VLOOKUP(EAP_Complexidade!C383,'Cluster_T-ShirtSize'!$B$8:$C$12,2,FALSE)))</f>
        <v/>
      </c>
      <c r="D382" s="74" t="str">
        <f>IF(EAP_Complexidade!D383="","",IF(EAP_Complexidade!D383="X",0,VLOOKUP(EAP_Complexidade!D383,'Cluster_T-ShirtSize'!$B$13:$C$17,2,FALSE)))</f>
        <v/>
      </c>
      <c r="E382" s="74" t="str">
        <f>IF(EAP_Complexidade!E383="","",IF(EAP_Complexidade!E383="X",0,VLOOKUP(EAP_Complexidade!E383,'Cluster_T-ShirtSize'!$B$18:$C$22,2,FALSE)))</f>
        <v/>
      </c>
      <c r="F382" s="75" t="str">
        <f>IF(EAP_Complexidade!F383="","",IF(EAP_Complexidade!F383="X",0,VLOOKUP(EAP_Complexidade!F383,'Cluster_T-ShirtSize'!$B$23:$C$27,2,FALSE)))</f>
        <v/>
      </c>
      <c r="G382" s="76" t="str">
        <f t="shared" si="1"/>
        <v/>
      </c>
    </row>
    <row r="383" spans="1:7" ht="15.75" customHeight="1" x14ac:dyDescent="0.2">
      <c r="A383" s="72" t="str">
        <f>IF(EAP_Complexidade!A384="","",EAP_Complexidade!A384)</f>
        <v/>
      </c>
      <c r="B383" s="73" t="str">
        <f>IF(EAP_Complexidade!B384="","",IF(EAP_Complexidade!B384="X",0,VLOOKUP(EAP_Complexidade!B384,'Cluster_T-ShirtSize'!$B$3:$C$7,2,FALSE)))</f>
        <v/>
      </c>
      <c r="C383" s="74" t="str">
        <f>IF(EAP_Complexidade!C384="","",IF(EAP_Complexidade!C384="X",0,VLOOKUP(EAP_Complexidade!C384,'Cluster_T-ShirtSize'!$B$8:$C$12,2,FALSE)))</f>
        <v/>
      </c>
      <c r="D383" s="74" t="str">
        <f>IF(EAP_Complexidade!D384="","",IF(EAP_Complexidade!D384="X",0,VLOOKUP(EAP_Complexidade!D384,'Cluster_T-ShirtSize'!$B$13:$C$17,2,FALSE)))</f>
        <v/>
      </c>
      <c r="E383" s="74" t="str">
        <f>IF(EAP_Complexidade!E384="","",IF(EAP_Complexidade!E384="X",0,VLOOKUP(EAP_Complexidade!E384,'Cluster_T-ShirtSize'!$B$18:$C$22,2,FALSE)))</f>
        <v/>
      </c>
      <c r="F383" s="75" t="str">
        <f>IF(EAP_Complexidade!F384="","",IF(EAP_Complexidade!F384="X",0,VLOOKUP(EAP_Complexidade!F384,'Cluster_T-ShirtSize'!$B$23:$C$27,2,FALSE)))</f>
        <v/>
      </c>
      <c r="G383" s="76" t="str">
        <f t="shared" si="1"/>
        <v/>
      </c>
    </row>
    <row r="384" spans="1:7" ht="15.75" customHeight="1" x14ac:dyDescent="0.2">
      <c r="A384" s="72" t="str">
        <f>IF(EAP_Complexidade!A385="","",EAP_Complexidade!A385)</f>
        <v/>
      </c>
      <c r="B384" s="73" t="str">
        <f>IF(EAP_Complexidade!B385="","",IF(EAP_Complexidade!B385="X",0,VLOOKUP(EAP_Complexidade!B385,'Cluster_T-ShirtSize'!$B$3:$C$7,2,FALSE)))</f>
        <v/>
      </c>
      <c r="C384" s="74" t="str">
        <f>IF(EAP_Complexidade!C385="","",IF(EAP_Complexidade!C385="X",0,VLOOKUP(EAP_Complexidade!C385,'Cluster_T-ShirtSize'!$B$8:$C$12,2,FALSE)))</f>
        <v/>
      </c>
      <c r="D384" s="74" t="str">
        <f>IF(EAP_Complexidade!D385="","",IF(EAP_Complexidade!D385="X",0,VLOOKUP(EAP_Complexidade!D385,'Cluster_T-ShirtSize'!$B$13:$C$17,2,FALSE)))</f>
        <v/>
      </c>
      <c r="E384" s="74" t="str">
        <f>IF(EAP_Complexidade!E385="","",IF(EAP_Complexidade!E385="X",0,VLOOKUP(EAP_Complexidade!E385,'Cluster_T-ShirtSize'!$B$18:$C$22,2,FALSE)))</f>
        <v/>
      </c>
      <c r="F384" s="75" t="str">
        <f>IF(EAP_Complexidade!F385="","",IF(EAP_Complexidade!F385="X",0,VLOOKUP(EAP_Complexidade!F385,'Cluster_T-ShirtSize'!$B$23:$C$27,2,FALSE)))</f>
        <v/>
      </c>
      <c r="G384" s="76" t="str">
        <f t="shared" si="1"/>
        <v/>
      </c>
    </row>
    <row r="385" spans="1:7" ht="15.75" customHeight="1" x14ac:dyDescent="0.2">
      <c r="A385" s="72" t="str">
        <f>IF(EAP_Complexidade!A386="","",EAP_Complexidade!A386)</f>
        <v/>
      </c>
      <c r="B385" s="73" t="str">
        <f>IF(EAP_Complexidade!B386="","",IF(EAP_Complexidade!B386="X",0,VLOOKUP(EAP_Complexidade!B386,'Cluster_T-ShirtSize'!$B$3:$C$7,2,FALSE)))</f>
        <v/>
      </c>
      <c r="C385" s="74" t="str">
        <f>IF(EAP_Complexidade!C386="","",IF(EAP_Complexidade!C386="X",0,VLOOKUP(EAP_Complexidade!C386,'Cluster_T-ShirtSize'!$B$8:$C$12,2,FALSE)))</f>
        <v/>
      </c>
      <c r="D385" s="74" t="str">
        <f>IF(EAP_Complexidade!D386="","",IF(EAP_Complexidade!D386="X",0,VLOOKUP(EAP_Complexidade!D386,'Cluster_T-ShirtSize'!$B$13:$C$17,2,FALSE)))</f>
        <v/>
      </c>
      <c r="E385" s="74" t="str">
        <f>IF(EAP_Complexidade!E386="","",IF(EAP_Complexidade!E386="X",0,VLOOKUP(EAP_Complexidade!E386,'Cluster_T-ShirtSize'!$B$18:$C$22,2,FALSE)))</f>
        <v/>
      </c>
      <c r="F385" s="75" t="str">
        <f>IF(EAP_Complexidade!F386="","",IF(EAP_Complexidade!F386="X",0,VLOOKUP(EAP_Complexidade!F386,'Cluster_T-ShirtSize'!$B$23:$C$27,2,FALSE)))</f>
        <v/>
      </c>
      <c r="G385" s="76" t="str">
        <f t="shared" si="1"/>
        <v/>
      </c>
    </row>
    <row r="386" spans="1:7" ht="15.75" customHeight="1" x14ac:dyDescent="0.2">
      <c r="A386" s="72" t="str">
        <f>IF(EAP_Complexidade!A387="","",EAP_Complexidade!A387)</f>
        <v/>
      </c>
      <c r="B386" s="73" t="str">
        <f>IF(EAP_Complexidade!B387="","",IF(EAP_Complexidade!B387="X",0,VLOOKUP(EAP_Complexidade!B387,'Cluster_T-ShirtSize'!$B$3:$C$7,2,FALSE)))</f>
        <v/>
      </c>
      <c r="C386" s="74" t="str">
        <f>IF(EAP_Complexidade!C387="","",IF(EAP_Complexidade!C387="X",0,VLOOKUP(EAP_Complexidade!C387,'Cluster_T-ShirtSize'!$B$8:$C$12,2,FALSE)))</f>
        <v/>
      </c>
      <c r="D386" s="74" t="str">
        <f>IF(EAP_Complexidade!D387="","",IF(EAP_Complexidade!D387="X",0,VLOOKUP(EAP_Complexidade!D387,'Cluster_T-ShirtSize'!$B$13:$C$17,2,FALSE)))</f>
        <v/>
      </c>
      <c r="E386" s="74" t="str">
        <f>IF(EAP_Complexidade!E387="","",IF(EAP_Complexidade!E387="X",0,VLOOKUP(EAP_Complexidade!E387,'Cluster_T-ShirtSize'!$B$18:$C$22,2,FALSE)))</f>
        <v/>
      </c>
      <c r="F386" s="75" t="str">
        <f>IF(EAP_Complexidade!F387="","",IF(EAP_Complexidade!F387="X",0,VLOOKUP(EAP_Complexidade!F387,'Cluster_T-ShirtSize'!$B$23:$C$27,2,FALSE)))</f>
        <v/>
      </c>
      <c r="G386" s="76" t="str">
        <f t="shared" si="1"/>
        <v/>
      </c>
    </row>
    <row r="387" spans="1:7" ht="15.75" customHeight="1" x14ac:dyDescent="0.2">
      <c r="A387" s="72" t="str">
        <f>IF(EAP_Complexidade!A388="","",EAP_Complexidade!A388)</f>
        <v/>
      </c>
      <c r="B387" s="73" t="str">
        <f>IF(EAP_Complexidade!B388="","",IF(EAP_Complexidade!B388="X",0,VLOOKUP(EAP_Complexidade!B388,'Cluster_T-ShirtSize'!$B$3:$C$7,2,FALSE)))</f>
        <v/>
      </c>
      <c r="C387" s="74" t="str">
        <f>IF(EAP_Complexidade!C388="","",IF(EAP_Complexidade!C388="X",0,VLOOKUP(EAP_Complexidade!C388,'Cluster_T-ShirtSize'!$B$8:$C$12,2,FALSE)))</f>
        <v/>
      </c>
      <c r="D387" s="74" t="str">
        <f>IF(EAP_Complexidade!D388="","",IF(EAP_Complexidade!D388="X",0,VLOOKUP(EAP_Complexidade!D388,'Cluster_T-ShirtSize'!$B$13:$C$17,2,FALSE)))</f>
        <v/>
      </c>
      <c r="E387" s="74" t="str">
        <f>IF(EAP_Complexidade!E388="","",IF(EAP_Complexidade!E388="X",0,VLOOKUP(EAP_Complexidade!E388,'Cluster_T-ShirtSize'!$B$18:$C$22,2,FALSE)))</f>
        <v/>
      </c>
      <c r="F387" s="75" t="str">
        <f>IF(EAP_Complexidade!F388="","",IF(EAP_Complexidade!F388="X",0,VLOOKUP(EAP_Complexidade!F388,'Cluster_T-ShirtSize'!$B$23:$C$27,2,FALSE)))</f>
        <v/>
      </c>
      <c r="G387" s="76" t="str">
        <f t="shared" si="1"/>
        <v/>
      </c>
    </row>
    <row r="388" spans="1:7" ht="15.75" customHeight="1" x14ac:dyDescent="0.2">
      <c r="A388" s="72" t="str">
        <f>IF(EAP_Complexidade!A389="","",EAP_Complexidade!A389)</f>
        <v/>
      </c>
      <c r="B388" s="73" t="str">
        <f>IF(EAP_Complexidade!B389="","",IF(EAP_Complexidade!B389="X",0,VLOOKUP(EAP_Complexidade!B389,'Cluster_T-ShirtSize'!$B$3:$C$7,2,FALSE)))</f>
        <v/>
      </c>
      <c r="C388" s="74" t="str">
        <f>IF(EAP_Complexidade!C389="","",IF(EAP_Complexidade!C389="X",0,VLOOKUP(EAP_Complexidade!C389,'Cluster_T-ShirtSize'!$B$8:$C$12,2,FALSE)))</f>
        <v/>
      </c>
      <c r="D388" s="74" t="str">
        <f>IF(EAP_Complexidade!D389="","",IF(EAP_Complexidade!D389="X",0,VLOOKUP(EAP_Complexidade!D389,'Cluster_T-ShirtSize'!$B$13:$C$17,2,FALSE)))</f>
        <v/>
      </c>
      <c r="E388" s="74" t="str">
        <f>IF(EAP_Complexidade!E389="","",IF(EAP_Complexidade!E389="X",0,VLOOKUP(EAP_Complexidade!E389,'Cluster_T-ShirtSize'!$B$18:$C$22,2,FALSE)))</f>
        <v/>
      </c>
      <c r="F388" s="75" t="str">
        <f>IF(EAP_Complexidade!F389="","",IF(EAP_Complexidade!F389="X",0,VLOOKUP(EAP_Complexidade!F389,'Cluster_T-ShirtSize'!$B$23:$C$27,2,FALSE)))</f>
        <v/>
      </c>
      <c r="G388" s="76" t="str">
        <f t="shared" si="1"/>
        <v/>
      </c>
    </row>
    <row r="389" spans="1:7" ht="15.75" customHeight="1" x14ac:dyDescent="0.2">
      <c r="A389" s="72" t="str">
        <f>IF(EAP_Complexidade!A390="","",EAP_Complexidade!A390)</f>
        <v/>
      </c>
      <c r="B389" s="73" t="str">
        <f>IF(EAP_Complexidade!B390="","",IF(EAP_Complexidade!B390="X",0,VLOOKUP(EAP_Complexidade!B390,'Cluster_T-ShirtSize'!$B$3:$C$7,2,FALSE)))</f>
        <v/>
      </c>
      <c r="C389" s="74" t="str">
        <f>IF(EAP_Complexidade!C390="","",IF(EAP_Complexidade!C390="X",0,VLOOKUP(EAP_Complexidade!C390,'Cluster_T-ShirtSize'!$B$8:$C$12,2,FALSE)))</f>
        <v/>
      </c>
      <c r="D389" s="74" t="str">
        <f>IF(EAP_Complexidade!D390="","",IF(EAP_Complexidade!D390="X",0,VLOOKUP(EAP_Complexidade!D390,'Cluster_T-ShirtSize'!$B$13:$C$17,2,FALSE)))</f>
        <v/>
      </c>
      <c r="E389" s="74" t="str">
        <f>IF(EAP_Complexidade!E390="","",IF(EAP_Complexidade!E390="X",0,VLOOKUP(EAP_Complexidade!E390,'Cluster_T-ShirtSize'!$B$18:$C$22,2,FALSE)))</f>
        <v/>
      </c>
      <c r="F389" s="75" t="str">
        <f>IF(EAP_Complexidade!F390="","",IF(EAP_Complexidade!F390="X",0,VLOOKUP(EAP_Complexidade!F390,'Cluster_T-ShirtSize'!$B$23:$C$27,2,FALSE)))</f>
        <v/>
      </c>
      <c r="G389" s="76" t="str">
        <f t="shared" si="1"/>
        <v/>
      </c>
    </row>
    <row r="390" spans="1:7" ht="15.75" customHeight="1" x14ac:dyDescent="0.2">
      <c r="A390" s="72" t="str">
        <f>IF(EAP_Complexidade!A391="","",EAP_Complexidade!A391)</f>
        <v/>
      </c>
      <c r="B390" s="73" t="str">
        <f>IF(EAP_Complexidade!B391="","",IF(EAP_Complexidade!B391="X",0,VLOOKUP(EAP_Complexidade!B391,'Cluster_T-ShirtSize'!$B$3:$C$7,2,FALSE)))</f>
        <v/>
      </c>
      <c r="C390" s="74" t="str">
        <f>IF(EAP_Complexidade!C391="","",IF(EAP_Complexidade!C391="X",0,VLOOKUP(EAP_Complexidade!C391,'Cluster_T-ShirtSize'!$B$8:$C$12,2,FALSE)))</f>
        <v/>
      </c>
      <c r="D390" s="74" t="str">
        <f>IF(EAP_Complexidade!D391="","",IF(EAP_Complexidade!D391="X",0,VLOOKUP(EAP_Complexidade!D391,'Cluster_T-ShirtSize'!$B$13:$C$17,2,FALSE)))</f>
        <v/>
      </c>
      <c r="E390" s="74" t="str">
        <f>IF(EAP_Complexidade!E391="","",IF(EAP_Complexidade!E391="X",0,VLOOKUP(EAP_Complexidade!E391,'Cluster_T-ShirtSize'!$B$18:$C$22,2,FALSE)))</f>
        <v/>
      </c>
      <c r="F390" s="75" t="str">
        <f>IF(EAP_Complexidade!F391="","",IF(EAP_Complexidade!F391="X",0,VLOOKUP(EAP_Complexidade!F391,'Cluster_T-ShirtSize'!$B$23:$C$27,2,FALSE)))</f>
        <v/>
      </c>
      <c r="G390" s="76" t="str">
        <f t="shared" si="1"/>
        <v/>
      </c>
    </row>
    <row r="391" spans="1:7" ht="15.75" customHeight="1" x14ac:dyDescent="0.2">
      <c r="A391" s="72" t="str">
        <f>IF(EAP_Complexidade!A392="","",EAP_Complexidade!A392)</f>
        <v/>
      </c>
      <c r="B391" s="73" t="str">
        <f>IF(EAP_Complexidade!B392="","",IF(EAP_Complexidade!B392="X",0,VLOOKUP(EAP_Complexidade!B392,'Cluster_T-ShirtSize'!$B$3:$C$7,2,FALSE)))</f>
        <v/>
      </c>
      <c r="C391" s="74" t="str">
        <f>IF(EAP_Complexidade!C392="","",IF(EAP_Complexidade!C392="X",0,VLOOKUP(EAP_Complexidade!C392,'Cluster_T-ShirtSize'!$B$8:$C$12,2,FALSE)))</f>
        <v/>
      </c>
      <c r="D391" s="74" t="str">
        <f>IF(EAP_Complexidade!D392="","",IF(EAP_Complexidade!D392="X",0,VLOOKUP(EAP_Complexidade!D392,'Cluster_T-ShirtSize'!$B$13:$C$17,2,FALSE)))</f>
        <v/>
      </c>
      <c r="E391" s="74" t="str">
        <f>IF(EAP_Complexidade!E392="","",IF(EAP_Complexidade!E392="X",0,VLOOKUP(EAP_Complexidade!E392,'Cluster_T-ShirtSize'!$B$18:$C$22,2,FALSE)))</f>
        <v/>
      </c>
      <c r="F391" s="75" t="str">
        <f>IF(EAP_Complexidade!F392="","",IF(EAP_Complexidade!F392="X",0,VLOOKUP(EAP_Complexidade!F392,'Cluster_T-ShirtSize'!$B$23:$C$27,2,FALSE)))</f>
        <v/>
      </c>
      <c r="G391" s="76" t="str">
        <f t="shared" si="1"/>
        <v/>
      </c>
    </row>
    <row r="392" spans="1:7" ht="15.75" customHeight="1" x14ac:dyDescent="0.2">
      <c r="A392" s="72" t="str">
        <f>IF(EAP_Complexidade!A393="","",EAP_Complexidade!A393)</f>
        <v/>
      </c>
      <c r="B392" s="73" t="str">
        <f>IF(EAP_Complexidade!B393="","",IF(EAP_Complexidade!B393="X",0,VLOOKUP(EAP_Complexidade!B393,'Cluster_T-ShirtSize'!$B$3:$C$7,2,FALSE)))</f>
        <v/>
      </c>
      <c r="C392" s="74" t="str">
        <f>IF(EAP_Complexidade!C393="","",IF(EAP_Complexidade!C393="X",0,VLOOKUP(EAP_Complexidade!C393,'Cluster_T-ShirtSize'!$B$8:$C$12,2,FALSE)))</f>
        <v/>
      </c>
      <c r="D392" s="74" t="str">
        <f>IF(EAP_Complexidade!D393="","",IF(EAP_Complexidade!D393="X",0,VLOOKUP(EAP_Complexidade!D393,'Cluster_T-ShirtSize'!$B$13:$C$17,2,FALSE)))</f>
        <v/>
      </c>
      <c r="E392" s="74" t="str">
        <f>IF(EAP_Complexidade!E393="","",IF(EAP_Complexidade!E393="X",0,VLOOKUP(EAP_Complexidade!E393,'Cluster_T-ShirtSize'!$B$18:$C$22,2,FALSE)))</f>
        <v/>
      </c>
      <c r="F392" s="75" t="str">
        <f>IF(EAP_Complexidade!F393="","",IF(EAP_Complexidade!F393="X",0,VLOOKUP(EAP_Complexidade!F393,'Cluster_T-ShirtSize'!$B$23:$C$27,2,FALSE)))</f>
        <v/>
      </c>
      <c r="G392" s="76" t="str">
        <f t="shared" si="1"/>
        <v/>
      </c>
    </row>
    <row r="393" spans="1:7" ht="15.75" customHeight="1" x14ac:dyDescent="0.2">
      <c r="A393" s="72" t="str">
        <f>IF(EAP_Complexidade!A394="","",EAP_Complexidade!A394)</f>
        <v/>
      </c>
      <c r="B393" s="73" t="str">
        <f>IF(EAP_Complexidade!B394="","",IF(EAP_Complexidade!B394="X",0,VLOOKUP(EAP_Complexidade!B394,'Cluster_T-ShirtSize'!$B$3:$C$7,2,FALSE)))</f>
        <v/>
      </c>
      <c r="C393" s="74" t="str">
        <f>IF(EAP_Complexidade!C394="","",IF(EAP_Complexidade!C394="X",0,VLOOKUP(EAP_Complexidade!C394,'Cluster_T-ShirtSize'!$B$8:$C$12,2,FALSE)))</f>
        <v/>
      </c>
      <c r="D393" s="74" t="str">
        <f>IF(EAP_Complexidade!D394="","",IF(EAP_Complexidade!D394="X",0,VLOOKUP(EAP_Complexidade!D394,'Cluster_T-ShirtSize'!$B$13:$C$17,2,FALSE)))</f>
        <v/>
      </c>
      <c r="E393" s="74" t="str">
        <f>IF(EAP_Complexidade!E394="","",IF(EAP_Complexidade!E394="X",0,VLOOKUP(EAP_Complexidade!E394,'Cluster_T-ShirtSize'!$B$18:$C$22,2,FALSE)))</f>
        <v/>
      </c>
      <c r="F393" s="75" t="str">
        <f>IF(EAP_Complexidade!F394="","",IF(EAP_Complexidade!F394="X",0,VLOOKUP(EAP_Complexidade!F394,'Cluster_T-ShirtSize'!$B$23:$C$27,2,FALSE)))</f>
        <v/>
      </c>
      <c r="G393" s="76" t="str">
        <f t="shared" si="1"/>
        <v/>
      </c>
    </row>
    <row r="394" spans="1:7" ht="15.75" customHeight="1" x14ac:dyDescent="0.2">
      <c r="A394" s="72" t="str">
        <f>IF(EAP_Complexidade!A395="","",EAP_Complexidade!A395)</f>
        <v/>
      </c>
      <c r="B394" s="73" t="str">
        <f>IF(EAP_Complexidade!B395="","",IF(EAP_Complexidade!B395="X",0,VLOOKUP(EAP_Complexidade!B395,'Cluster_T-ShirtSize'!$B$3:$C$7,2,FALSE)))</f>
        <v/>
      </c>
      <c r="C394" s="74" t="str">
        <f>IF(EAP_Complexidade!C395="","",IF(EAP_Complexidade!C395="X",0,VLOOKUP(EAP_Complexidade!C395,'Cluster_T-ShirtSize'!$B$8:$C$12,2,FALSE)))</f>
        <v/>
      </c>
      <c r="D394" s="74" t="str">
        <f>IF(EAP_Complexidade!D395="","",IF(EAP_Complexidade!D395="X",0,VLOOKUP(EAP_Complexidade!D395,'Cluster_T-ShirtSize'!$B$13:$C$17,2,FALSE)))</f>
        <v/>
      </c>
      <c r="E394" s="74" t="str">
        <f>IF(EAP_Complexidade!E395="","",IF(EAP_Complexidade!E395="X",0,VLOOKUP(EAP_Complexidade!E395,'Cluster_T-ShirtSize'!$B$18:$C$22,2,FALSE)))</f>
        <v/>
      </c>
      <c r="F394" s="75" t="str">
        <f>IF(EAP_Complexidade!F395="","",IF(EAP_Complexidade!F395="X",0,VLOOKUP(EAP_Complexidade!F395,'Cluster_T-ShirtSize'!$B$23:$C$27,2,FALSE)))</f>
        <v/>
      </c>
      <c r="G394" s="76" t="str">
        <f t="shared" si="1"/>
        <v/>
      </c>
    </row>
    <row r="395" spans="1:7" ht="15.75" customHeight="1" x14ac:dyDescent="0.2">
      <c r="A395" s="72" t="str">
        <f>IF(EAP_Complexidade!A396="","",EAP_Complexidade!A396)</f>
        <v/>
      </c>
      <c r="B395" s="73" t="str">
        <f>IF(EAP_Complexidade!B396="","",IF(EAP_Complexidade!B396="X",0,VLOOKUP(EAP_Complexidade!B396,'Cluster_T-ShirtSize'!$B$3:$C$7,2,FALSE)))</f>
        <v/>
      </c>
      <c r="C395" s="74" t="str">
        <f>IF(EAP_Complexidade!C396="","",IF(EAP_Complexidade!C396="X",0,VLOOKUP(EAP_Complexidade!C396,'Cluster_T-ShirtSize'!$B$8:$C$12,2,FALSE)))</f>
        <v/>
      </c>
      <c r="D395" s="74" t="str">
        <f>IF(EAP_Complexidade!D396="","",IF(EAP_Complexidade!D396="X",0,VLOOKUP(EAP_Complexidade!D396,'Cluster_T-ShirtSize'!$B$13:$C$17,2,FALSE)))</f>
        <v/>
      </c>
      <c r="E395" s="74" t="str">
        <f>IF(EAP_Complexidade!E396="","",IF(EAP_Complexidade!E396="X",0,VLOOKUP(EAP_Complexidade!E396,'Cluster_T-ShirtSize'!$B$18:$C$22,2,FALSE)))</f>
        <v/>
      </c>
      <c r="F395" s="75" t="str">
        <f>IF(EAP_Complexidade!F396="","",IF(EAP_Complexidade!F396="X",0,VLOOKUP(EAP_Complexidade!F396,'Cluster_T-ShirtSize'!$B$23:$C$27,2,FALSE)))</f>
        <v/>
      </c>
      <c r="G395" s="76" t="str">
        <f t="shared" si="1"/>
        <v/>
      </c>
    </row>
    <row r="396" spans="1:7" ht="15.75" customHeight="1" x14ac:dyDescent="0.2">
      <c r="A396" s="72" t="str">
        <f>IF(EAP_Complexidade!A397="","",EAP_Complexidade!A397)</f>
        <v/>
      </c>
      <c r="B396" s="73" t="str">
        <f>IF(EAP_Complexidade!B397="","",IF(EAP_Complexidade!B397="X",0,VLOOKUP(EAP_Complexidade!B397,'Cluster_T-ShirtSize'!$B$3:$C$7,2,FALSE)))</f>
        <v/>
      </c>
      <c r="C396" s="74" t="str">
        <f>IF(EAP_Complexidade!C397="","",IF(EAP_Complexidade!C397="X",0,VLOOKUP(EAP_Complexidade!C397,'Cluster_T-ShirtSize'!$B$8:$C$12,2,FALSE)))</f>
        <v/>
      </c>
      <c r="D396" s="74" t="str">
        <f>IF(EAP_Complexidade!D397="","",IF(EAP_Complexidade!D397="X",0,VLOOKUP(EAP_Complexidade!D397,'Cluster_T-ShirtSize'!$B$13:$C$17,2,FALSE)))</f>
        <v/>
      </c>
      <c r="E396" s="74" t="str">
        <f>IF(EAP_Complexidade!E397="","",IF(EAP_Complexidade!E397="X",0,VLOOKUP(EAP_Complexidade!E397,'Cluster_T-ShirtSize'!$B$18:$C$22,2,FALSE)))</f>
        <v/>
      </c>
      <c r="F396" s="75" t="str">
        <f>IF(EAP_Complexidade!F397="","",IF(EAP_Complexidade!F397="X",0,VLOOKUP(EAP_Complexidade!F397,'Cluster_T-ShirtSize'!$B$23:$C$27,2,FALSE)))</f>
        <v/>
      </c>
      <c r="G396" s="76" t="str">
        <f t="shared" si="1"/>
        <v/>
      </c>
    </row>
    <row r="397" spans="1:7" ht="15.75" customHeight="1" x14ac:dyDescent="0.2">
      <c r="A397" s="72" t="str">
        <f>IF(EAP_Complexidade!A398="","",EAP_Complexidade!A398)</f>
        <v/>
      </c>
      <c r="B397" s="73" t="str">
        <f>IF(EAP_Complexidade!B398="","",IF(EAP_Complexidade!B398="X",0,VLOOKUP(EAP_Complexidade!B398,'Cluster_T-ShirtSize'!$B$3:$C$7,2,FALSE)))</f>
        <v/>
      </c>
      <c r="C397" s="74" t="str">
        <f>IF(EAP_Complexidade!C398="","",IF(EAP_Complexidade!C398="X",0,VLOOKUP(EAP_Complexidade!C398,'Cluster_T-ShirtSize'!$B$8:$C$12,2,FALSE)))</f>
        <v/>
      </c>
      <c r="D397" s="74" t="str">
        <f>IF(EAP_Complexidade!D398="","",IF(EAP_Complexidade!D398="X",0,VLOOKUP(EAP_Complexidade!D398,'Cluster_T-ShirtSize'!$B$13:$C$17,2,FALSE)))</f>
        <v/>
      </c>
      <c r="E397" s="74" t="str">
        <f>IF(EAP_Complexidade!E398="","",IF(EAP_Complexidade!E398="X",0,VLOOKUP(EAP_Complexidade!E398,'Cluster_T-ShirtSize'!$B$18:$C$22,2,FALSE)))</f>
        <v/>
      </c>
      <c r="F397" s="75" t="str">
        <f>IF(EAP_Complexidade!F398="","",IF(EAP_Complexidade!F398="X",0,VLOOKUP(EAP_Complexidade!F398,'Cluster_T-ShirtSize'!$B$23:$C$27,2,FALSE)))</f>
        <v/>
      </c>
      <c r="G397" s="76" t="str">
        <f t="shared" si="1"/>
        <v/>
      </c>
    </row>
    <row r="398" spans="1:7" ht="15.75" customHeight="1" x14ac:dyDescent="0.2">
      <c r="A398" s="72" t="str">
        <f>IF(EAP_Complexidade!A399="","",EAP_Complexidade!A399)</f>
        <v/>
      </c>
      <c r="B398" s="73" t="str">
        <f>IF(EAP_Complexidade!B399="","",IF(EAP_Complexidade!B399="X",0,VLOOKUP(EAP_Complexidade!B399,'Cluster_T-ShirtSize'!$B$3:$C$7,2,FALSE)))</f>
        <v/>
      </c>
      <c r="C398" s="74" t="str">
        <f>IF(EAP_Complexidade!C399="","",IF(EAP_Complexidade!C399="X",0,VLOOKUP(EAP_Complexidade!C399,'Cluster_T-ShirtSize'!$B$8:$C$12,2,FALSE)))</f>
        <v/>
      </c>
      <c r="D398" s="74" t="str">
        <f>IF(EAP_Complexidade!D399="","",IF(EAP_Complexidade!D399="X",0,VLOOKUP(EAP_Complexidade!D399,'Cluster_T-ShirtSize'!$B$13:$C$17,2,FALSE)))</f>
        <v/>
      </c>
      <c r="E398" s="74" t="str">
        <f>IF(EAP_Complexidade!E399="","",IF(EAP_Complexidade!E399="X",0,VLOOKUP(EAP_Complexidade!E399,'Cluster_T-ShirtSize'!$B$18:$C$22,2,FALSE)))</f>
        <v/>
      </c>
      <c r="F398" s="75" t="str">
        <f>IF(EAP_Complexidade!F399="","",IF(EAP_Complexidade!F399="X",0,VLOOKUP(EAP_Complexidade!F399,'Cluster_T-ShirtSize'!$B$23:$C$27,2,FALSE)))</f>
        <v/>
      </c>
      <c r="G398" s="76" t="str">
        <f t="shared" si="1"/>
        <v/>
      </c>
    </row>
    <row r="399" spans="1:7" ht="15.75" customHeight="1" x14ac:dyDescent="0.2">
      <c r="A399" s="72" t="str">
        <f>IF(EAP_Complexidade!A400="","",EAP_Complexidade!A400)</f>
        <v/>
      </c>
      <c r="B399" s="73" t="str">
        <f>IF(EAP_Complexidade!B400="","",IF(EAP_Complexidade!B400="X",0,VLOOKUP(EAP_Complexidade!B400,'Cluster_T-ShirtSize'!$B$3:$C$7,2,FALSE)))</f>
        <v/>
      </c>
      <c r="C399" s="74" t="str">
        <f>IF(EAP_Complexidade!C400="","",IF(EAP_Complexidade!C400="X",0,VLOOKUP(EAP_Complexidade!C400,'Cluster_T-ShirtSize'!$B$8:$C$12,2,FALSE)))</f>
        <v/>
      </c>
      <c r="D399" s="74" t="str">
        <f>IF(EAP_Complexidade!D400="","",IF(EAP_Complexidade!D400="X",0,VLOOKUP(EAP_Complexidade!D400,'Cluster_T-ShirtSize'!$B$13:$C$17,2,FALSE)))</f>
        <v/>
      </c>
      <c r="E399" s="74" t="str">
        <f>IF(EAP_Complexidade!E400="","",IF(EAP_Complexidade!E400="X",0,VLOOKUP(EAP_Complexidade!E400,'Cluster_T-ShirtSize'!$B$18:$C$22,2,FALSE)))</f>
        <v/>
      </c>
      <c r="F399" s="75" t="str">
        <f>IF(EAP_Complexidade!F400="","",IF(EAP_Complexidade!F400="X",0,VLOOKUP(EAP_Complexidade!F400,'Cluster_T-ShirtSize'!$B$23:$C$27,2,FALSE)))</f>
        <v/>
      </c>
      <c r="G399" s="76" t="str">
        <f t="shared" si="1"/>
        <v/>
      </c>
    </row>
    <row r="400" spans="1:7" ht="15.75" customHeight="1" x14ac:dyDescent="0.2">
      <c r="A400" s="72" t="str">
        <f>IF(EAP_Complexidade!A401="","",EAP_Complexidade!A401)</f>
        <v/>
      </c>
      <c r="B400" s="73" t="str">
        <f>IF(EAP_Complexidade!B401="","",IF(EAP_Complexidade!B401="X",0,VLOOKUP(EAP_Complexidade!B401,'Cluster_T-ShirtSize'!$B$3:$C$7,2,FALSE)))</f>
        <v/>
      </c>
      <c r="C400" s="74" t="str">
        <f>IF(EAP_Complexidade!C401="","",IF(EAP_Complexidade!C401="X",0,VLOOKUP(EAP_Complexidade!C401,'Cluster_T-ShirtSize'!$B$8:$C$12,2,FALSE)))</f>
        <v/>
      </c>
      <c r="D400" s="74" t="str">
        <f>IF(EAP_Complexidade!D401="","",IF(EAP_Complexidade!D401="X",0,VLOOKUP(EAP_Complexidade!D401,'Cluster_T-ShirtSize'!$B$13:$C$17,2,FALSE)))</f>
        <v/>
      </c>
      <c r="E400" s="74" t="str">
        <f>IF(EAP_Complexidade!E401="","",IF(EAP_Complexidade!E401="X",0,VLOOKUP(EAP_Complexidade!E401,'Cluster_T-ShirtSize'!$B$18:$C$22,2,FALSE)))</f>
        <v/>
      </c>
      <c r="F400" s="75" t="str">
        <f>IF(EAP_Complexidade!F401="","",IF(EAP_Complexidade!F401="X",0,VLOOKUP(EAP_Complexidade!F401,'Cluster_T-ShirtSize'!$B$23:$C$27,2,FALSE)))</f>
        <v/>
      </c>
      <c r="G400" s="76" t="str">
        <f t="shared" si="1"/>
        <v/>
      </c>
    </row>
    <row r="401" spans="1:7" ht="15.75" customHeight="1" x14ac:dyDescent="0.2">
      <c r="A401" s="72" t="str">
        <f>IF(EAP_Complexidade!A402="","",EAP_Complexidade!A402)</f>
        <v/>
      </c>
      <c r="B401" s="73" t="str">
        <f>IF(EAP_Complexidade!B402="","",IF(EAP_Complexidade!B402="X",0,VLOOKUP(EAP_Complexidade!B402,'Cluster_T-ShirtSize'!$B$3:$C$7,2,FALSE)))</f>
        <v/>
      </c>
      <c r="C401" s="74" t="str">
        <f>IF(EAP_Complexidade!C402="","",IF(EAP_Complexidade!C402="X",0,VLOOKUP(EAP_Complexidade!C402,'Cluster_T-ShirtSize'!$B$8:$C$12,2,FALSE)))</f>
        <v/>
      </c>
      <c r="D401" s="74" t="str">
        <f>IF(EAP_Complexidade!D402="","",IF(EAP_Complexidade!D402="X",0,VLOOKUP(EAP_Complexidade!D402,'Cluster_T-ShirtSize'!$B$13:$C$17,2,FALSE)))</f>
        <v/>
      </c>
      <c r="E401" s="74" t="str">
        <f>IF(EAP_Complexidade!E402="","",IF(EAP_Complexidade!E402="X",0,VLOOKUP(EAP_Complexidade!E402,'Cluster_T-ShirtSize'!$B$18:$C$22,2,FALSE)))</f>
        <v/>
      </c>
      <c r="F401" s="75" t="str">
        <f>IF(EAP_Complexidade!F402="","",IF(EAP_Complexidade!F402="X",0,VLOOKUP(EAP_Complexidade!F402,'Cluster_T-ShirtSize'!$B$23:$C$27,2,FALSE)))</f>
        <v/>
      </c>
      <c r="G401" s="76" t="str">
        <f t="shared" si="1"/>
        <v/>
      </c>
    </row>
    <row r="402" spans="1:7" ht="15.75" customHeight="1" x14ac:dyDescent="0.2">
      <c r="A402" s="72" t="str">
        <f>IF(EAP_Complexidade!A403="","",EAP_Complexidade!A403)</f>
        <v/>
      </c>
      <c r="B402" s="73" t="str">
        <f>IF(EAP_Complexidade!B403="","",IF(EAP_Complexidade!B403="X",0,VLOOKUP(EAP_Complexidade!B403,'Cluster_T-ShirtSize'!$B$3:$C$7,2,FALSE)))</f>
        <v/>
      </c>
      <c r="C402" s="74" t="str">
        <f>IF(EAP_Complexidade!C403="","",IF(EAP_Complexidade!C403="X",0,VLOOKUP(EAP_Complexidade!C403,'Cluster_T-ShirtSize'!$B$8:$C$12,2,FALSE)))</f>
        <v/>
      </c>
      <c r="D402" s="74" t="str">
        <f>IF(EAP_Complexidade!D403="","",IF(EAP_Complexidade!D403="X",0,VLOOKUP(EAP_Complexidade!D403,'Cluster_T-ShirtSize'!$B$13:$C$17,2,FALSE)))</f>
        <v/>
      </c>
      <c r="E402" s="74" t="str">
        <f>IF(EAP_Complexidade!E403="","",IF(EAP_Complexidade!E403="X",0,VLOOKUP(EAP_Complexidade!E403,'Cluster_T-ShirtSize'!$B$18:$C$22,2,FALSE)))</f>
        <v/>
      </c>
      <c r="F402" s="75" t="str">
        <f>IF(EAP_Complexidade!F403="","",IF(EAP_Complexidade!F403="X",0,VLOOKUP(EAP_Complexidade!F403,'Cluster_T-ShirtSize'!$B$23:$C$27,2,FALSE)))</f>
        <v/>
      </c>
      <c r="G402" s="76" t="str">
        <f t="shared" si="1"/>
        <v/>
      </c>
    </row>
    <row r="403" spans="1:7" ht="15.75" customHeight="1" x14ac:dyDescent="0.2">
      <c r="A403" s="72" t="str">
        <f>IF(EAP_Complexidade!A404="","",EAP_Complexidade!A404)</f>
        <v/>
      </c>
      <c r="B403" s="73" t="str">
        <f>IF(EAP_Complexidade!B404="","",IF(EAP_Complexidade!B404="X",0,VLOOKUP(EAP_Complexidade!B404,'Cluster_T-ShirtSize'!$B$3:$C$7,2,FALSE)))</f>
        <v/>
      </c>
      <c r="C403" s="74" t="str">
        <f>IF(EAP_Complexidade!C404="","",IF(EAP_Complexidade!C404="X",0,VLOOKUP(EAP_Complexidade!C404,'Cluster_T-ShirtSize'!$B$8:$C$12,2,FALSE)))</f>
        <v/>
      </c>
      <c r="D403" s="74" t="str">
        <f>IF(EAP_Complexidade!D404="","",IF(EAP_Complexidade!D404="X",0,VLOOKUP(EAP_Complexidade!D404,'Cluster_T-ShirtSize'!$B$13:$C$17,2,FALSE)))</f>
        <v/>
      </c>
      <c r="E403" s="74" t="str">
        <f>IF(EAP_Complexidade!E404="","",IF(EAP_Complexidade!E404="X",0,VLOOKUP(EAP_Complexidade!E404,'Cluster_T-ShirtSize'!$B$18:$C$22,2,FALSE)))</f>
        <v/>
      </c>
      <c r="F403" s="75" t="str">
        <f>IF(EAP_Complexidade!F404="","",IF(EAP_Complexidade!F404="X",0,VLOOKUP(EAP_Complexidade!F404,'Cluster_T-ShirtSize'!$B$23:$C$27,2,FALSE)))</f>
        <v/>
      </c>
      <c r="G403" s="76" t="str">
        <f t="shared" si="1"/>
        <v/>
      </c>
    </row>
    <row r="404" spans="1:7" ht="15.75" customHeight="1" x14ac:dyDescent="0.2">
      <c r="A404" s="72" t="str">
        <f>IF(EAP_Complexidade!A405="","",EAP_Complexidade!A405)</f>
        <v/>
      </c>
      <c r="B404" s="73" t="str">
        <f>IF(EAP_Complexidade!B405="","",IF(EAP_Complexidade!B405="X",0,VLOOKUP(EAP_Complexidade!B405,'Cluster_T-ShirtSize'!$B$3:$C$7,2,FALSE)))</f>
        <v/>
      </c>
      <c r="C404" s="74" t="str">
        <f>IF(EAP_Complexidade!C405="","",IF(EAP_Complexidade!C405="X",0,VLOOKUP(EAP_Complexidade!C405,'Cluster_T-ShirtSize'!$B$8:$C$12,2,FALSE)))</f>
        <v/>
      </c>
      <c r="D404" s="74" t="str">
        <f>IF(EAP_Complexidade!D405="","",IF(EAP_Complexidade!D405="X",0,VLOOKUP(EAP_Complexidade!D405,'Cluster_T-ShirtSize'!$B$13:$C$17,2,FALSE)))</f>
        <v/>
      </c>
      <c r="E404" s="74" t="str">
        <f>IF(EAP_Complexidade!E405="","",IF(EAP_Complexidade!E405="X",0,VLOOKUP(EAP_Complexidade!E405,'Cluster_T-ShirtSize'!$B$18:$C$22,2,FALSE)))</f>
        <v/>
      </c>
      <c r="F404" s="75" t="str">
        <f>IF(EAP_Complexidade!F405="","",IF(EAP_Complexidade!F405="X",0,VLOOKUP(EAP_Complexidade!F405,'Cluster_T-ShirtSize'!$B$23:$C$27,2,FALSE)))</f>
        <v/>
      </c>
      <c r="G404" s="76" t="str">
        <f t="shared" si="1"/>
        <v/>
      </c>
    </row>
    <row r="405" spans="1:7" ht="15.75" customHeight="1" x14ac:dyDescent="0.2">
      <c r="A405" s="72" t="str">
        <f>IF(EAP_Complexidade!A406="","",EAP_Complexidade!A406)</f>
        <v/>
      </c>
      <c r="B405" s="73" t="str">
        <f>IF(EAP_Complexidade!B406="","",IF(EAP_Complexidade!B406="X",0,VLOOKUP(EAP_Complexidade!B406,'Cluster_T-ShirtSize'!$B$3:$C$7,2,FALSE)))</f>
        <v/>
      </c>
      <c r="C405" s="74" t="str">
        <f>IF(EAP_Complexidade!C406="","",IF(EAP_Complexidade!C406="X",0,VLOOKUP(EAP_Complexidade!C406,'Cluster_T-ShirtSize'!$B$8:$C$12,2,FALSE)))</f>
        <v/>
      </c>
      <c r="D405" s="74" t="str">
        <f>IF(EAP_Complexidade!D406="","",IF(EAP_Complexidade!D406="X",0,VLOOKUP(EAP_Complexidade!D406,'Cluster_T-ShirtSize'!$B$13:$C$17,2,FALSE)))</f>
        <v/>
      </c>
      <c r="E405" s="74" t="str">
        <f>IF(EAP_Complexidade!E406="","",IF(EAP_Complexidade!E406="X",0,VLOOKUP(EAP_Complexidade!E406,'Cluster_T-ShirtSize'!$B$18:$C$22,2,FALSE)))</f>
        <v/>
      </c>
      <c r="F405" s="75" t="str">
        <f>IF(EAP_Complexidade!F406="","",IF(EAP_Complexidade!F406="X",0,VLOOKUP(EAP_Complexidade!F406,'Cluster_T-ShirtSize'!$B$23:$C$27,2,FALSE)))</f>
        <v/>
      </c>
      <c r="G405" s="76" t="str">
        <f t="shared" si="1"/>
        <v/>
      </c>
    </row>
    <row r="406" spans="1:7" ht="15.75" customHeight="1" x14ac:dyDescent="0.2">
      <c r="A406" s="72" t="str">
        <f>IF(EAP_Complexidade!A407="","",EAP_Complexidade!A407)</f>
        <v/>
      </c>
      <c r="B406" s="73" t="str">
        <f>IF(EAP_Complexidade!B407="","",IF(EAP_Complexidade!B407="X",0,VLOOKUP(EAP_Complexidade!B407,'Cluster_T-ShirtSize'!$B$3:$C$7,2,FALSE)))</f>
        <v/>
      </c>
      <c r="C406" s="74" t="str">
        <f>IF(EAP_Complexidade!C407="","",IF(EAP_Complexidade!C407="X",0,VLOOKUP(EAP_Complexidade!C407,'Cluster_T-ShirtSize'!$B$8:$C$12,2,FALSE)))</f>
        <v/>
      </c>
      <c r="D406" s="74" t="str">
        <f>IF(EAP_Complexidade!D407="","",IF(EAP_Complexidade!D407="X",0,VLOOKUP(EAP_Complexidade!D407,'Cluster_T-ShirtSize'!$B$13:$C$17,2,FALSE)))</f>
        <v/>
      </c>
      <c r="E406" s="74" t="str">
        <f>IF(EAP_Complexidade!E407="","",IF(EAP_Complexidade!E407="X",0,VLOOKUP(EAP_Complexidade!E407,'Cluster_T-ShirtSize'!$B$18:$C$22,2,FALSE)))</f>
        <v/>
      </c>
      <c r="F406" s="75" t="str">
        <f>IF(EAP_Complexidade!F407="","",IF(EAP_Complexidade!F407="X",0,VLOOKUP(EAP_Complexidade!F407,'Cluster_T-ShirtSize'!$B$23:$C$27,2,FALSE)))</f>
        <v/>
      </c>
      <c r="G406" s="76" t="str">
        <f t="shared" si="1"/>
        <v/>
      </c>
    </row>
    <row r="407" spans="1:7" ht="15.75" customHeight="1" x14ac:dyDescent="0.2">
      <c r="A407" s="72" t="str">
        <f>IF(EAP_Complexidade!A408="","",EAP_Complexidade!A408)</f>
        <v/>
      </c>
      <c r="B407" s="73" t="str">
        <f>IF(EAP_Complexidade!B408="","",IF(EAP_Complexidade!B408="X",0,VLOOKUP(EAP_Complexidade!B408,'Cluster_T-ShirtSize'!$B$3:$C$7,2,FALSE)))</f>
        <v/>
      </c>
      <c r="C407" s="74" t="str">
        <f>IF(EAP_Complexidade!C408="","",IF(EAP_Complexidade!C408="X",0,VLOOKUP(EAP_Complexidade!C408,'Cluster_T-ShirtSize'!$B$8:$C$12,2,FALSE)))</f>
        <v/>
      </c>
      <c r="D407" s="74" t="str">
        <f>IF(EAP_Complexidade!D408="","",IF(EAP_Complexidade!D408="X",0,VLOOKUP(EAP_Complexidade!D408,'Cluster_T-ShirtSize'!$B$13:$C$17,2,FALSE)))</f>
        <v/>
      </c>
      <c r="E407" s="74" t="str">
        <f>IF(EAP_Complexidade!E408="","",IF(EAP_Complexidade!E408="X",0,VLOOKUP(EAP_Complexidade!E408,'Cluster_T-ShirtSize'!$B$18:$C$22,2,FALSE)))</f>
        <v/>
      </c>
      <c r="F407" s="75" t="str">
        <f>IF(EAP_Complexidade!F408="","",IF(EAP_Complexidade!F408="X",0,VLOOKUP(EAP_Complexidade!F408,'Cluster_T-ShirtSize'!$B$23:$C$27,2,FALSE)))</f>
        <v/>
      </c>
      <c r="G407" s="76" t="str">
        <f t="shared" si="1"/>
        <v/>
      </c>
    </row>
    <row r="408" spans="1:7" ht="15.75" customHeight="1" x14ac:dyDescent="0.2">
      <c r="A408" s="72" t="str">
        <f>IF(EAP_Complexidade!A409="","",EAP_Complexidade!A409)</f>
        <v/>
      </c>
      <c r="B408" s="73" t="str">
        <f>IF(EAP_Complexidade!B409="","",IF(EAP_Complexidade!B409="X",0,VLOOKUP(EAP_Complexidade!B409,'Cluster_T-ShirtSize'!$B$3:$C$7,2,FALSE)))</f>
        <v/>
      </c>
      <c r="C408" s="74" t="str">
        <f>IF(EAP_Complexidade!C409="","",IF(EAP_Complexidade!C409="X",0,VLOOKUP(EAP_Complexidade!C409,'Cluster_T-ShirtSize'!$B$8:$C$12,2,FALSE)))</f>
        <v/>
      </c>
      <c r="D408" s="74" t="str">
        <f>IF(EAP_Complexidade!D409="","",IF(EAP_Complexidade!D409="X",0,VLOOKUP(EAP_Complexidade!D409,'Cluster_T-ShirtSize'!$B$13:$C$17,2,FALSE)))</f>
        <v/>
      </c>
      <c r="E408" s="74" t="str">
        <f>IF(EAP_Complexidade!E409="","",IF(EAP_Complexidade!E409="X",0,VLOOKUP(EAP_Complexidade!E409,'Cluster_T-ShirtSize'!$B$18:$C$22,2,FALSE)))</f>
        <v/>
      </c>
      <c r="F408" s="75" t="str">
        <f>IF(EAP_Complexidade!F409="","",IF(EAP_Complexidade!F409="X",0,VLOOKUP(EAP_Complexidade!F409,'Cluster_T-ShirtSize'!$B$23:$C$27,2,FALSE)))</f>
        <v/>
      </c>
      <c r="G408" s="76" t="str">
        <f t="shared" si="1"/>
        <v/>
      </c>
    </row>
    <row r="409" spans="1:7" ht="15.75" customHeight="1" x14ac:dyDescent="0.2">
      <c r="A409" s="72" t="str">
        <f>IF(EAP_Complexidade!A410="","",EAP_Complexidade!A410)</f>
        <v/>
      </c>
      <c r="B409" s="73" t="str">
        <f>IF(EAP_Complexidade!B410="","",IF(EAP_Complexidade!B410="X",0,VLOOKUP(EAP_Complexidade!B410,'Cluster_T-ShirtSize'!$B$3:$C$7,2,FALSE)))</f>
        <v/>
      </c>
      <c r="C409" s="74" t="str">
        <f>IF(EAP_Complexidade!C410="","",IF(EAP_Complexidade!C410="X",0,VLOOKUP(EAP_Complexidade!C410,'Cluster_T-ShirtSize'!$B$8:$C$12,2,FALSE)))</f>
        <v/>
      </c>
      <c r="D409" s="74" t="str">
        <f>IF(EAP_Complexidade!D410="","",IF(EAP_Complexidade!D410="X",0,VLOOKUP(EAP_Complexidade!D410,'Cluster_T-ShirtSize'!$B$13:$C$17,2,FALSE)))</f>
        <v/>
      </c>
      <c r="E409" s="74" t="str">
        <f>IF(EAP_Complexidade!E410="","",IF(EAP_Complexidade!E410="X",0,VLOOKUP(EAP_Complexidade!E410,'Cluster_T-ShirtSize'!$B$18:$C$22,2,FALSE)))</f>
        <v/>
      </c>
      <c r="F409" s="75" t="str">
        <f>IF(EAP_Complexidade!F410="","",IF(EAP_Complexidade!F410="X",0,VLOOKUP(EAP_Complexidade!F410,'Cluster_T-ShirtSize'!$B$23:$C$27,2,FALSE)))</f>
        <v/>
      </c>
      <c r="G409" s="76" t="str">
        <f t="shared" si="1"/>
        <v/>
      </c>
    </row>
    <row r="410" spans="1:7" ht="15.75" customHeight="1" x14ac:dyDescent="0.2">
      <c r="A410" s="72" t="str">
        <f>IF(EAP_Complexidade!A411="","",EAP_Complexidade!A411)</f>
        <v/>
      </c>
      <c r="B410" s="73" t="str">
        <f>IF(EAP_Complexidade!B411="","",IF(EAP_Complexidade!B411="X",0,VLOOKUP(EAP_Complexidade!B411,'Cluster_T-ShirtSize'!$B$3:$C$7,2,FALSE)))</f>
        <v/>
      </c>
      <c r="C410" s="74" t="str">
        <f>IF(EAP_Complexidade!C411="","",IF(EAP_Complexidade!C411="X",0,VLOOKUP(EAP_Complexidade!C411,'Cluster_T-ShirtSize'!$B$8:$C$12,2,FALSE)))</f>
        <v/>
      </c>
      <c r="D410" s="74" t="str">
        <f>IF(EAP_Complexidade!D411="","",IF(EAP_Complexidade!D411="X",0,VLOOKUP(EAP_Complexidade!D411,'Cluster_T-ShirtSize'!$B$13:$C$17,2,FALSE)))</f>
        <v/>
      </c>
      <c r="E410" s="74" t="str">
        <f>IF(EAP_Complexidade!E411="","",IF(EAP_Complexidade!E411="X",0,VLOOKUP(EAP_Complexidade!E411,'Cluster_T-ShirtSize'!$B$18:$C$22,2,FALSE)))</f>
        <v/>
      </c>
      <c r="F410" s="75" t="str">
        <f>IF(EAP_Complexidade!F411="","",IF(EAP_Complexidade!F411="X",0,VLOOKUP(EAP_Complexidade!F411,'Cluster_T-ShirtSize'!$B$23:$C$27,2,FALSE)))</f>
        <v/>
      </c>
      <c r="G410" s="76" t="str">
        <f t="shared" si="1"/>
        <v/>
      </c>
    </row>
    <row r="411" spans="1:7" ht="15.75" customHeight="1" x14ac:dyDescent="0.2">
      <c r="A411" s="72" t="str">
        <f>IF(EAP_Complexidade!A412="","",EAP_Complexidade!A412)</f>
        <v/>
      </c>
      <c r="B411" s="73" t="str">
        <f>IF(EAP_Complexidade!B412="","",IF(EAP_Complexidade!B412="X",0,VLOOKUP(EAP_Complexidade!B412,'Cluster_T-ShirtSize'!$B$3:$C$7,2,FALSE)))</f>
        <v/>
      </c>
      <c r="C411" s="74" t="str">
        <f>IF(EAP_Complexidade!C412="","",IF(EAP_Complexidade!C412="X",0,VLOOKUP(EAP_Complexidade!C412,'Cluster_T-ShirtSize'!$B$8:$C$12,2,FALSE)))</f>
        <v/>
      </c>
      <c r="D411" s="74" t="str">
        <f>IF(EAP_Complexidade!D412="","",IF(EAP_Complexidade!D412="X",0,VLOOKUP(EAP_Complexidade!D412,'Cluster_T-ShirtSize'!$B$13:$C$17,2,FALSE)))</f>
        <v/>
      </c>
      <c r="E411" s="74" t="str">
        <f>IF(EAP_Complexidade!E412="","",IF(EAP_Complexidade!E412="X",0,VLOOKUP(EAP_Complexidade!E412,'Cluster_T-ShirtSize'!$B$18:$C$22,2,FALSE)))</f>
        <v/>
      </c>
      <c r="F411" s="75" t="str">
        <f>IF(EAP_Complexidade!F412="","",IF(EAP_Complexidade!F412="X",0,VLOOKUP(EAP_Complexidade!F412,'Cluster_T-ShirtSize'!$B$23:$C$27,2,FALSE)))</f>
        <v/>
      </c>
      <c r="G411" s="76" t="str">
        <f t="shared" si="1"/>
        <v/>
      </c>
    </row>
    <row r="412" spans="1:7" ht="15.75" customHeight="1" x14ac:dyDescent="0.2">
      <c r="A412" s="72" t="str">
        <f>IF(EAP_Complexidade!A413="","",EAP_Complexidade!A413)</f>
        <v/>
      </c>
      <c r="B412" s="73" t="str">
        <f>IF(EAP_Complexidade!B413="","",IF(EAP_Complexidade!B413="X",0,VLOOKUP(EAP_Complexidade!B413,'Cluster_T-ShirtSize'!$B$3:$C$7,2,FALSE)))</f>
        <v/>
      </c>
      <c r="C412" s="74" t="str">
        <f>IF(EAP_Complexidade!C413="","",IF(EAP_Complexidade!C413="X",0,VLOOKUP(EAP_Complexidade!C413,'Cluster_T-ShirtSize'!$B$8:$C$12,2,FALSE)))</f>
        <v/>
      </c>
      <c r="D412" s="74" t="str">
        <f>IF(EAP_Complexidade!D413="","",IF(EAP_Complexidade!D413="X",0,VLOOKUP(EAP_Complexidade!D413,'Cluster_T-ShirtSize'!$B$13:$C$17,2,FALSE)))</f>
        <v/>
      </c>
      <c r="E412" s="74" t="str">
        <f>IF(EAP_Complexidade!E413="","",IF(EAP_Complexidade!E413="X",0,VLOOKUP(EAP_Complexidade!E413,'Cluster_T-ShirtSize'!$B$18:$C$22,2,FALSE)))</f>
        <v/>
      </c>
      <c r="F412" s="75" t="str">
        <f>IF(EAP_Complexidade!F413="","",IF(EAP_Complexidade!F413="X",0,VLOOKUP(EAP_Complexidade!F413,'Cluster_T-ShirtSize'!$B$23:$C$27,2,FALSE)))</f>
        <v/>
      </c>
      <c r="G412" s="76" t="str">
        <f t="shared" si="1"/>
        <v/>
      </c>
    </row>
    <row r="413" spans="1:7" ht="15.75" customHeight="1" x14ac:dyDescent="0.2">
      <c r="A413" s="72" t="str">
        <f>IF(EAP_Complexidade!A414="","",EAP_Complexidade!A414)</f>
        <v/>
      </c>
      <c r="B413" s="73" t="str">
        <f>IF(EAP_Complexidade!B414="","",IF(EAP_Complexidade!B414="X",0,VLOOKUP(EAP_Complexidade!B414,'Cluster_T-ShirtSize'!$B$3:$C$7,2,FALSE)))</f>
        <v/>
      </c>
      <c r="C413" s="74" t="str">
        <f>IF(EAP_Complexidade!C414="","",IF(EAP_Complexidade!C414="X",0,VLOOKUP(EAP_Complexidade!C414,'Cluster_T-ShirtSize'!$B$8:$C$12,2,FALSE)))</f>
        <v/>
      </c>
      <c r="D413" s="74" t="str">
        <f>IF(EAP_Complexidade!D414="","",IF(EAP_Complexidade!D414="X",0,VLOOKUP(EAP_Complexidade!D414,'Cluster_T-ShirtSize'!$B$13:$C$17,2,FALSE)))</f>
        <v/>
      </c>
      <c r="E413" s="74" t="str">
        <f>IF(EAP_Complexidade!E414="","",IF(EAP_Complexidade!E414="X",0,VLOOKUP(EAP_Complexidade!E414,'Cluster_T-ShirtSize'!$B$18:$C$22,2,FALSE)))</f>
        <v/>
      </c>
      <c r="F413" s="75" t="str">
        <f>IF(EAP_Complexidade!F414="","",IF(EAP_Complexidade!F414="X",0,VLOOKUP(EAP_Complexidade!F414,'Cluster_T-ShirtSize'!$B$23:$C$27,2,FALSE)))</f>
        <v/>
      </c>
      <c r="G413" s="76" t="str">
        <f t="shared" si="1"/>
        <v/>
      </c>
    </row>
    <row r="414" spans="1:7" ht="15.75" customHeight="1" x14ac:dyDescent="0.2">
      <c r="A414" s="72" t="str">
        <f>IF(EAP_Complexidade!A415="","",EAP_Complexidade!A415)</f>
        <v/>
      </c>
      <c r="B414" s="73" t="str">
        <f>IF(EAP_Complexidade!B415="","",IF(EAP_Complexidade!B415="X",0,VLOOKUP(EAP_Complexidade!B415,'Cluster_T-ShirtSize'!$B$3:$C$7,2,FALSE)))</f>
        <v/>
      </c>
      <c r="C414" s="74" t="str">
        <f>IF(EAP_Complexidade!C415="","",IF(EAP_Complexidade!C415="X",0,VLOOKUP(EAP_Complexidade!C415,'Cluster_T-ShirtSize'!$B$8:$C$12,2,FALSE)))</f>
        <v/>
      </c>
      <c r="D414" s="74" t="str">
        <f>IF(EAP_Complexidade!D415="","",IF(EAP_Complexidade!D415="X",0,VLOOKUP(EAP_Complexidade!D415,'Cluster_T-ShirtSize'!$B$13:$C$17,2,FALSE)))</f>
        <v/>
      </c>
      <c r="E414" s="74" t="str">
        <f>IF(EAP_Complexidade!E415="","",IF(EAP_Complexidade!E415="X",0,VLOOKUP(EAP_Complexidade!E415,'Cluster_T-ShirtSize'!$B$18:$C$22,2,FALSE)))</f>
        <v/>
      </c>
      <c r="F414" s="75" t="str">
        <f>IF(EAP_Complexidade!F415="","",IF(EAP_Complexidade!F415="X",0,VLOOKUP(EAP_Complexidade!F415,'Cluster_T-ShirtSize'!$B$23:$C$27,2,FALSE)))</f>
        <v/>
      </c>
      <c r="G414" s="76" t="str">
        <f t="shared" si="1"/>
        <v/>
      </c>
    </row>
    <row r="415" spans="1:7" ht="15.75" customHeight="1" x14ac:dyDescent="0.2">
      <c r="A415" s="72" t="str">
        <f>IF(EAP_Complexidade!A416="","",EAP_Complexidade!A416)</f>
        <v/>
      </c>
      <c r="B415" s="73" t="str">
        <f>IF(EAP_Complexidade!B416="","",IF(EAP_Complexidade!B416="X",0,VLOOKUP(EAP_Complexidade!B416,'Cluster_T-ShirtSize'!$B$3:$C$7,2,FALSE)))</f>
        <v/>
      </c>
      <c r="C415" s="74" t="str">
        <f>IF(EAP_Complexidade!C416="","",IF(EAP_Complexidade!C416="X",0,VLOOKUP(EAP_Complexidade!C416,'Cluster_T-ShirtSize'!$B$8:$C$12,2,FALSE)))</f>
        <v/>
      </c>
      <c r="D415" s="74" t="str">
        <f>IF(EAP_Complexidade!D416="","",IF(EAP_Complexidade!D416="X",0,VLOOKUP(EAP_Complexidade!D416,'Cluster_T-ShirtSize'!$B$13:$C$17,2,FALSE)))</f>
        <v/>
      </c>
      <c r="E415" s="74" t="str">
        <f>IF(EAP_Complexidade!E416="","",IF(EAP_Complexidade!E416="X",0,VLOOKUP(EAP_Complexidade!E416,'Cluster_T-ShirtSize'!$B$18:$C$22,2,FALSE)))</f>
        <v/>
      </c>
      <c r="F415" s="75" t="str">
        <f>IF(EAP_Complexidade!F416="","",IF(EAP_Complexidade!F416="X",0,VLOOKUP(EAP_Complexidade!F416,'Cluster_T-ShirtSize'!$B$23:$C$27,2,FALSE)))</f>
        <v/>
      </c>
      <c r="G415" s="76" t="str">
        <f t="shared" si="1"/>
        <v/>
      </c>
    </row>
    <row r="416" spans="1:7" ht="15.75" customHeight="1" x14ac:dyDescent="0.2">
      <c r="A416" s="72" t="str">
        <f>IF(EAP_Complexidade!A417="","",EAP_Complexidade!A417)</f>
        <v/>
      </c>
      <c r="B416" s="73" t="str">
        <f>IF(EAP_Complexidade!B417="","",IF(EAP_Complexidade!B417="X",0,VLOOKUP(EAP_Complexidade!B417,'Cluster_T-ShirtSize'!$B$3:$C$7,2,FALSE)))</f>
        <v/>
      </c>
      <c r="C416" s="74" t="str">
        <f>IF(EAP_Complexidade!C417="","",IF(EAP_Complexidade!C417="X",0,VLOOKUP(EAP_Complexidade!C417,'Cluster_T-ShirtSize'!$B$8:$C$12,2,FALSE)))</f>
        <v/>
      </c>
      <c r="D416" s="74" t="str">
        <f>IF(EAP_Complexidade!D417="","",IF(EAP_Complexidade!D417="X",0,VLOOKUP(EAP_Complexidade!D417,'Cluster_T-ShirtSize'!$B$13:$C$17,2,FALSE)))</f>
        <v/>
      </c>
      <c r="E416" s="74" t="str">
        <f>IF(EAP_Complexidade!E417="","",IF(EAP_Complexidade!E417="X",0,VLOOKUP(EAP_Complexidade!E417,'Cluster_T-ShirtSize'!$B$18:$C$22,2,FALSE)))</f>
        <v/>
      </c>
      <c r="F416" s="75" t="str">
        <f>IF(EAP_Complexidade!F417="","",IF(EAP_Complexidade!F417="X",0,VLOOKUP(EAP_Complexidade!F417,'Cluster_T-ShirtSize'!$B$23:$C$27,2,FALSE)))</f>
        <v/>
      </c>
      <c r="G416" s="76" t="str">
        <f t="shared" si="1"/>
        <v/>
      </c>
    </row>
    <row r="417" spans="1:7" ht="15.75" customHeight="1" x14ac:dyDescent="0.2">
      <c r="A417" s="72" t="str">
        <f>IF(EAP_Complexidade!A418="","",EAP_Complexidade!A418)</f>
        <v/>
      </c>
      <c r="B417" s="73" t="str">
        <f>IF(EAP_Complexidade!B418="","",IF(EAP_Complexidade!B418="X",0,VLOOKUP(EAP_Complexidade!B418,'Cluster_T-ShirtSize'!$B$3:$C$7,2,FALSE)))</f>
        <v/>
      </c>
      <c r="C417" s="74" t="str">
        <f>IF(EAP_Complexidade!C418="","",IF(EAP_Complexidade!C418="X",0,VLOOKUP(EAP_Complexidade!C418,'Cluster_T-ShirtSize'!$B$8:$C$12,2,FALSE)))</f>
        <v/>
      </c>
      <c r="D417" s="74" t="str">
        <f>IF(EAP_Complexidade!D418="","",IF(EAP_Complexidade!D418="X",0,VLOOKUP(EAP_Complexidade!D418,'Cluster_T-ShirtSize'!$B$13:$C$17,2,FALSE)))</f>
        <v/>
      </c>
      <c r="E417" s="74" t="str">
        <f>IF(EAP_Complexidade!E418="","",IF(EAP_Complexidade!E418="X",0,VLOOKUP(EAP_Complexidade!E418,'Cluster_T-ShirtSize'!$B$18:$C$22,2,FALSE)))</f>
        <v/>
      </c>
      <c r="F417" s="75" t="str">
        <f>IF(EAP_Complexidade!F418="","",IF(EAP_Complexidade!F418="X",0,VLOOKUP(EAP_Complexidade!F418,'Cluster_T-ShirtSize'!$B$23:$C$27,2,FALSE)))</f>
        <v/>
      </c>
      <c r="G417" s="76" t="str">
        <f t="shared" si="1"/>
        <v/>
      </c>
    </row>
    <row r="418" spans="1:7" ht="15.75" customHeight="1" x14ac:dyDescent="0.2">
      <c r="A418" s="72" t="str">
        <f>IF(EAP_Complexidade!A419="","",EAP_Complexidade!A419)</f>
        <v/>
      </c>
      <c r="B418" s="73" t="str">
        <f>IF(EAP_Complexidade!B419="","",IF(EAP_Complexidade!B419="X",0,VLOOKUP(EAP_Complexidade!B419,'Cluster_T-ShirtSize'!$B$3:$C$7,2,FALSE)))</f>
        <v/>
      </c>
      <c r="C418" s="74" t="str">
        <f>IF(EAP_Complexidade!C419="","",IF(EAP_Complexidade!C419="X",0,VLOOKUP(EAP_Complexidade!C419,'Cluster_T-ShirtSize'!$B$8:$C$12,2,FALSE)))</f>
        <v/>
      </c>
      <c r="D418" s="74" t="str">
        <f>IF(EAP_Complexidade!D419="","",IF(EAP_Complexidade!D419="X",0,VLOOKUP(EAP_Complexidade!D419,'Cluster_T-ShirtSize'!$B$13:$C$17,2,FALSE)))</f>
        <v/>
      </c>
      <c r="E418" s="74" t="str">
        <f>IF(EAP_Complexidade!E419="","",IF(EAP_Complexidade!E419="X",0,VLOOKUP(EAP_Complexidade!E419,'Cluster_T-ShirtSize'!$B$18:$C$22,2,FALSE)))</f>
        <v/>
      </c>
      <c r="F418" s="75" t="str">
        <f>IF(EAP_Complexidade!F419="","",IF(EAP_Complexidade!F419="X",0,VLOOKUP(EAP_Complexidade!F419,'Cluster_T-ShirtSize'!$B$23:$C$27,2,FALSE)))</f>
        <v/>
      </c>
      <c r="G418" s="76" t="str">
        <f t="shared" si="1"/>
        <v/>
      </c>
    </row>
    <row r="419" spans="1:7" ht="15.75" customHeight="1" x14ac:dyDescent="0.2">
      <c r="A419" s="72" t="str">
        <f>IF(EAP_Complexidade!A420="","",EAP_Complexidade!A420)</f>
        <v/>
      </c>
      <c r="B419" s="73" t="str">
        <f>IF(EAP_Complexidade!B420="","",IF(EAP_Complexidade!B420="X",0,VLOOKUP(EAP_Complexidade!B420,'Cluster_T-ShirtSize'!$B$3:$C$7,2,FALSE)))</f>
        <v/>
      </c>
      <c r="C419" s="74" t="str">
        <f>IF(EAP_Complexidade!C420="","",IF(EAP_Complexidade!C420="X",0,VLOOKUP(EAP_Complexidade!C420,'Cluster_T-ShirtSize'!$B$8:$C$12,2,FALSE)))</f>
        <v/>
      </c>
      <c r="D419" s="74" t="str">
        <f>IF(EAP_Complexidade!D420="","",IF(EAP_Complexidade!D420="X",0,VLOOKUP(EAP_Complexidade!D420,'Cluster_T-ShirtSize'!$B$13:$C$17,2,FALSE)))</f>
        <v/>
      </c>
      <c r="E419" s="74" t="str">
        <f>IF(EAP_Complexidade!E420="","",IF(EAP_Complexidade!E420="X",0,VLOOKUP(EAP_Complexidade!E420,'Cluster_T-ShirtSize'!$B$18:$C$22,2,FALSE)))</f>
        <v/>
      </c>
      <c r="F419" s="75" t="str">
        <f>IF(EAP_Complexidade!F420="","",IF(EAP_Complexidade!F420="X",0,VLOOKUP(EAP_Complexidade!F420,'Cluster_T-ShirtSize'!$B$23:$C$27,2,FALSE)))</f>
        <v/>
      </c>
      <c r="G419" s="76" t="str">
        <f t="shared" si="1"/>
        <v/>
      </c>
    </row>
    <row r="420" spans="1:7" ht="15.75" customHeight="1" x14ac:dyDescent="0.2">
      <c r="A420" s="72" t="str">
        <f>IF(EAP_Complexidade!A421="","",EAP_Complexidade!A421)</f>
        <v/>
      </c>
      <c r="B420" s="73" t="str">
        <f>IF(EAP_Complexidade!B421="","",IF(EAP_Complexidade!B421="X",0,VLOOKUP(EAP_Complexidade!B421,'Cluster_T-ShirtSize'!$B$3:$C$7,2,FALSE)))</f>
        <v/>
      </c>
      <c r="C420" s="74" t="str">
        <f>IF(EAP_Complexidade!C421="","",IF(EAP_Complexidade!C421="X",0,VLOOKUP(EAP_Complexidade!C421,'Cluster_T-ShirtSize'!$B$8:$C$12,2,FALSE)))</f>
        <v/>
      </c>
      <c r="D420" s="74" t="str">
        <f>IF(EAP_Complexidade!D421="","",IF(EAP_Complexidade!D421="X",0,VLOOKUP(EAP_Complexidade!D421,'Cluster_T-ShirtSize'!$B$13:$C$17,2,FALSE)))</f>
        <v/>
      </c>
      <c r="E420" s="74" t="str">
        <f>IF(EAP_Complexidade!E421="","",IF(EAP_Complexidade!E421="X",0,VLOOKUP(EAP_Complexidade!E421,'Cluster_T-ShirtSize'!$B$18:$C$22,2,FALSE)))</f>
        <v/>
      </c>
      <c r="F420" s="75" t="str">
        <f>IF(EAP_Complexidade!F421="","",IF(EAP_Complexidade!F421="X",0,VLOOKUP(EAP_Complexidade!F421,'Cluster_T-ShirtSize'!$B$23:$C$27,2,FALSE)))</f>
        <v/>
      </c>
      <c r="G420" s="76" t="str">
        <f t="shared" si="1"/>
        <v/>
      </c>
    </row>
    <row r="421" spans="1:7" ht="15.75" customHeight="1" x14ac:dyDescent="0.2">
      <c r="A421" s="72" t="str">
        <f>IF(EAP_Complexidade!A422="","",EAP_Complexidade!A422)</f>
        <v/>
      </c>
      <c r="B421" s="73" t="str">
        <f>IF(EAP_Complexidade!B422="","",IF(EAP_Complexidade!B422="X",0,VLOOKUP(EAP_Complexidade!B422,'Cluster_T-ShirtSize'!$B$3:$C$7,2,FALSE)))</f>
        <v/>
      </c>
      <c r="C421" s="74" t="str">
        <f>IF(EAP_Complexidade!C422="","",IF(EAP_Complexidade!C422="X",0,VLOOKUP(EAP_Complexidade!C422,'Cluster_T-ShirtSize'!$B$8:$C$12,2,FALSE)))</f>
        <v/>
      </c>
      <c r="D421" s="74" t="str">
        <f>IF(EAP_Complexidade!D422="","",IF(EAP_Complexidade!D422="X",0,VLOOKUP(EAP_Complexidade!D422,'Cluster_T-ShirtSize'!$B$13:$C$17,2,FALSE)))</f>
        <v/>
      </c>
      <c r="E421" s="74" t="str">
        <f>IF(EAP_Complexidade!E422="","",IF(EAP_Complexidade!E422="X",0,VLOOKUP(EAP_Complexidade!E422,'Cluster_T-ShirtSize'!$B$18:$C$22,2,FALSE)))</f>
        <v/>
      </c>
      <c r="F421" s="75" t="str">
        <f>IF(EAP_Complexidade!F422="","",IF(EAP_Complexidade!F422="X",0,VLOOKUP(EAP_Complexidade!F422,'Cluster_T-ShirtSize'!$B$23:$C$27,2,FALSE)))</f>
        <v/>
      </c>
      <c r="G421" s="76" t="str">
        <f t="shared" si="1"/>
        <v/>
      </c>
    </row>
    <row r="422" spans="1:7" ht="15.75" customHeight="1" x14ac:dyDescent="0.2">
      <c r="A422" s="72" t="str">
        <f>IF(EAP_Complexidade!A423="","",EAP_Complexidade!A423)</f>
        <v/>
      </c>
      <c r="B422" s="73" t="str">
        <f>IF(EAP_Complexidade!B423="","",IF(EAP_Complexidade!B423="X",0,VLOOKUP(EAP_Complexidade!B423,'Cluster_T-ShirtSize'!$B$3:$C$7,2,FALSE)))</f>
        <v/>
      </c>
      <c r="C422" s="74" t="str">
        <f>IF(EAP_Complexidade!C423="","",IF(EAP_Complexidade!C423="X",0,VLOOKUP(EAP_Complexidade!C423,'Cluster_T-ShirtSize'!$B$8:$C$12,2,FALSE)))</f>
        <v/>
      </c>
      <c r="D422" s="74" t="str">
        <f>IF(EAP_Complexidade!D423="","",IF(EAP_Complexidade!D423="X",0,VLOOKUP(EAP_Complexidade!D423,'Cluster_T-ShirtSize'!$B$13:$C$17,2,FALSE)))</f>
        <v/>
      </c>
      <c r="E422" s="74" t="str">
        <f>IF(EAP_Complexidade!E423="","",IF(EAP_Complexidade!E423="X",0,VLOOKUP(EAP_Complexidade!E423,'Cluster_T-ShirtSize'!$B$18:$C$22,2,FALSE)))</f>
        <v/>
      </c>
      <c r="F422" s="75" t="str">
        <f>IF(EAP_Complexidade!F423="","",IF(EAP_Complexidade!F423="X",0,VLOOKUP(EAP_Complexidade!F423,'Cluster_T-ShirtSize'!$B$23:$C$27,2,FALSE)))</f>
        <v/>
      </c>
      <c r="G422" s="76" t="str">
        <f t="shared" si="1"/>
        <v/>
      </c>
    </row>
    <row r="423" spans="1:7" ht="15.75" customHeight="1" x14ac:dyDescent="0.2">
      <c r="A423" s="72" t="str">
        <f>IF(EAP_Complexidade!A424="","",EAP_Complexidade!A424)</f>
        <v/>
      </c>
      <c r="B423" s="73" t="str">
        <f>IF(EAP_Complexidade!B424="","",IF(EAP_Complexidade!B424="X",0,VLOOKUP(EAP_Complexidade!B424,'Cluster_T-ShirtSize'!$B$3:$C$7,2,FALSE)))</f>
        <v/>
      </c>
      <c r="C423" s="74" t="str">
        <f>IF(EAP_Complexidade!C424="","",IF(EAP_Complexidade!C424="X",0,VLOOKUP(EAP_Complexidade!C424,'Cluster_T-ShirtSize'!$B$8:$C$12,2,FALSE)))</f>
        <v/>
      </c>
      <c r="D423" s="74" t="str">
        <f>IF(EAP_Complexidade!D424="","",IF(EAP_Complexidade!D424="X",0,VLOOKUP(EAP_Complexidade!D424,'Cluster_T-ShirtSize'!$B$13:$C$17,2,FALSE)))</f>
        <v/>
      </c>
      <c r="E423" s="74" t="str">
        <f>IF(EAP_Complexidade!E424="","",IF(EAP_Complexidade!E424="X",0,VLOOKUP(EAP_Complexidade!E424,'Cluster_T-ShirtSize'!$B$18:$C$22,2,FALSE)))</f>
        <v/>
      </c>
      <c r="F423" s="75" t="str">
        <f>IF(EAP_Complexidade!F424="","",IF(EAP_Complexidade!F424="X",0,VLOOKUP(EAP_Complexidade!F424,'Cluster_T-ShirtSize'!$B$23:$C$27,2,FALSE)))</f>
        <v/>
      </c>
      <c r="G423" s="76" t="str">
        <f t="shared" si="1"/>
        <v/>
      </c>
    </row>
    <row r="424" spans="1:7" ht="15.75" customHeight="1" x14ac:dyDescent="0.2">
      <c r="A424" s="72" t="str">
        <f>IF(EAP_Complexidade!A425="","",EAP_Complexidade!A425)</f>
        <v/>
      </c>
      <c r="B424" s="73" t="str">
        <f>IF(EAP_Complexidade!B425="","",IF(EAP_Complexidade!B425="X",0,VLOOKUP(EAP_Complexidade!B425,'Cluster_T-ShirtSize'!$B$3:$C$7,2,FALSE)))</f>
        <v/>
      </c>
      <c r="C424" s="74" t="str">
        <f>IF(EAP_Complexidade!C425="","",IF(EAP_Complexidade!C425="X",0,VLOOKUP(EAP_Complexidade!C425,'Cluster_T-ShirtSize'!$B$8:$C$12,2,FALSE)))</f>
        <v/>
      </c>
      <c r="D424" s="74" t="str">
        <f>IF(EAP_Complexidade!D425="","",IF(EAP_Complexidade!D425="X",0,VLOOKUP(EAP_Complexidade!D425,'Cluster_T-ShirtSize'!$B$13:$C$17,2,FALSE)))</f>
        <v/>
      </c>
      <c r="E424" s="74" t="str">
        <f>IF(EAP_Complexidade!E425="","",IF(EAP_Complexidade!E425="X",0,VLOOKUP(EAP_Complexidade!E425,'Cluster_T-ShirtSize'!$B$18:$C$22,2,FALSE)))</f>
        <v/>
      </c>
      <c r="F424" s="75" t="str">
        <f>IF(EAP_Complexidade!F425="","",IF(EAP_Complexidade!F425="X",0,VLOOKUP(EAP_Complexidade!F425,'Cluster_T-ShirtSize'!$B$23:$C$27,2,FALSE)))</f>
        <v/>
      </c>
      <c r="G424" s="76" t="str">
        <f t="shared" si="1"/>
        <v/>
      </c>
    </row>
    <row r="425" spans="1:7" ht="15.75" customHeight="1" x14ac:dyDescent="0.2">
      <c r="A425" s="72" t="str">
        <f>IF(EAP_Complexidade!A426="","",EAP_Complexidade!A426)</f>
        <v/>
      </c>
      <c r="B425" s="73" t="str">
        <f>IF(EAP_Complexidade!B426="","",IF(EAP_Complexidade!B426="X",0,VLOOKUP(EAP_Complexidade!B426,'Cluster_T-ShirtSize'!$B$3:$C$7,2,FALSE)))</f>
        <v/>
      </c>
      <c r="C425" s="74" t="str">
        <f>IF(EAP_Complexidade!C426="","",IF(EAP_Complexidade!C426="X",0,VLOOKUP(EAP_Complexidade!C426,'Cluster_T-ShirtSize'!$B$8:$C$12,2,FALSE)))</f>
        <v/>
      </c>
      <c r="D425" s="74" t="str">
        <f>IF(EAP_Complexidade!D426="","",IF(EAP_Complexidade!D426="X",0,VLOOKUP(EAP_Complexidade!D426,'Cluster_T-ShirtSize'!$B$13:$C$17,2,FALSE)))</f>
        <v/>
      </c>
      <c r="E425" s="74" t="str">
        <f>IF(EAP_Complexidade!E426="","",IF(EAP_Complexidade!E426="X",0,VLOOKUP(EAP_Complexidade!E426,'Cluster_T-ShirtSize'!$B$18:$C$22,2,FALSE)))</f>
        <v/>
      </c>
      <c r="F425" s="75" t="str">
        <f>IF(EAP_Complexidade!F426="","",IF(EAP_Complexidade!F426="X",0,VLOOKUP(EAP_Complexidade!F426,'Cluster_T-ShirtSize'!$B$23:$C$27,2,FALSE)))</f>
        <v/>
      </c>
      <c r="G425" s="76" t="str">
        <f t="shared" si="1"/>
        <v/>
      </c>
    </row>
    <row r="426" spans="1:7" ht="15.75" customHeight="1" x14ac:dyDescent="0.2">
      <c r="A426" s="72" t="str">
        <f>IF(EAP_Complexidade!A427="","",EAP_Complexidade!A427)</f>
        <v/>
      </c>
      <c r="B426" s="73" t="str">
        <f>IF(EAP_Complexidade!B427="","",IF(EAP_Complexidade!B427="X",0,VLOOKUP(EAP_Complexidade!B427,'Cluster_T-ShirtSize'!$B$3:$C$7,2,FALSE)))</f>
        <v/>
      </c>
      <c r="C426" s="74" t="str">
        <f>IF(EAP_Complexidade!C427="","",IF(EAP_Complexidade!C427="X",0,VLOOKUP(EAP_Complexidade!C427,'Cluster_T-ShirtSize'!$B$8:$C$12,2,FALSE)))</f>
        <v/>
      </c>
      <c r="D426" s="74" t="str">
        <f>IF(EAP_Complexidade!D427="","",IF(EAP_Complexidade!D427="X",0,VLOOKUP(EAP_Complexidade!D427,'Cluster_T-ShirtSize'!$B$13:$C$17,2,FALSE)))</f>
        <v/>
      </c>
      <c r="E426" s="74" t="str">
        <f>IF(EAP_Complexidade!E427="","",IF(EAP_Complexidade!E427="X",0,VLOOKUP(EAP_Complexidade!E427,'Cluster_T-ShirtSize'!$B$18:$C$22,2,FALSE)))</f>
        <v/>
      </c>
      <c r="F426" s="75" t="str">
        <f>IF(EAP_Complexidade!F427="","",IF(EAP_Complexidade!F427="X",0,VLOOKUP(EAP_Complexidade!F427,'Cluster_T-ShirtSize'!$B$23:$C$27,2,FALSE)))</f>
        <v/>
      </c>
      <c r="G426" s="76" t="str">
        <f t="shared" si="1"/>
        <v/>
      </c>
    </row>
    <row r="427" spans="1:7" ht="15.75" customHeight="1" x14ac:dyDescent="0.2">
      <c r="A427" s="72" t="str">
        <f>IF(EAP_Complexidade!A428="","",EAP_Complexidade!A428)</f>
        <v/>
      </c>
      <c r="B427" s="73" t="str">
        <f>IF(EAP_Complexidade!B428="","",IF(EAP_Complexidade!B428="X",0,VLOOKUP(EAP_Complexidade!B428,'Cluster_T-ShirtSize'!$B$3:$C$7,2,FALSE)))</f>
        <v/>
      </c>
      <c r="C427" s="74" t="str">
        <f>IF(EAP_Complexidade!C428="","",IF(EAP_Complexidade!C428="X",0,VLOOKUP(EAP_Complexidade!C428,'Cluster_T-ShirtSize'!$B$8:$C$12,2,FALSE)))</f>
        <v/>
      </c>
      <c r="D427" s="74" t="str">
        <f>IF(EAP_Complexidade!D428="","",IF(EAP_Complexidade!D428="X",0,VLOOKUP(EAP_Complexidade!D428,'Cluster_T-ShirtSize'!$B$13:$C$17,2,FALSE)))</f>
        <v/>
      </c>
      <c r="E427" s="74" t="str">
        <f>IF(EAP_Complexidade!E428="","",IF(EAP_Complexidade!E428="X",0,VLOOKUP(EAP_Complexidade!E428,'Cluster_T-ShirtSize'!$B$18:$C$22,2,FALSE)))</f>
        <v/>
      </c>
      <c r="F427" s="75" t="str">
        <f>IF(EAP_Complexidade!F428="","",IF(EAP_Complexidade!F428="X",0,VLOOKUP(EAP_Complexidade!F428,'Cluster_T-ShirtSize'!$B$23:$C$27,2,FALSE)))</f>
        <v/>
      </c>
      <c r="G427" s="76" t="str">
        <f t="shared" si="1"/>
        <v/>
      </c>
    </row>
    <row r="428" spans="1:7" ht="15.75" customHeight="1" x14ac:dyDescent="0.2">
      <c r="A428" s="72" t="str">
        <f>IF(EAP_Complexidade!A429="","",EAP_Complexidade!A429)</f>
        <v/>
      </c>
      <c r="B428" s="73" t="str">
        <f>IF(EAP_Complexidade!B429="","",IF(EAP_Complexidade!B429="X",0,VLOOKUP(EAP_Complexidade!B429,'Cluster_T-ShirtSize'!$B$3:$C$7,2,FALSE)))</f>
        <v/>
      </c>
      <c r="C428" s="74" t="str">
        <f>IF(EAP_Complexidade!C429="","",IF(EAP_Complexidade!C429="X",0,VLOOKUP(EAP_Complexidade!C429,'Cluster_T-ShirtSize'!$B$8:$C$12,2,FALSE)))</f>
        <v/>
      </c>
      <c r="D428" s="74" t="str">
        <f>IF(EAP_Complexidade!D429="","",IF(EAP_Complexidade!D429="X",0,VLOOKUP(EAP_Complexidade!D429,'Cluster_T-ShirtSize'!$B$13:$C$17,2,FALSE)))</f>
        <v/>
      </c>
      <c r="E428" s="74" t="str">
        <f>IF(EAP_Complexidade!E429="","",IF(EAP_Complexidade!E429="X",0,VLOOKUP(EAP_Complexidade!E429,'Cluster_T-ShirtSize'!$B$18:$C$22,2,FALSE)))</f>
        <v/>
      </c>
      <c r="F428" s="75" t="str">
        <f>IF(EAP_Complexidade!F429="","",IF(EAP_Complexidade!F429="X",0,VLOOKUP(EAP_Complexidade!F429,'Cluster_T-ShirtSize'!$B$23:$C$27,2,FALSE)))</f>
        <v/>
      </c>
      <c r="G428" s="76" t="str">
        <f t="shared" si="1"/>
        <v/>
      </c>
    </row>
    <row r="429" spans="1:7" ht="15.75" customHeight="1" x14ac:dyDescent="0.2">
      <c r="A429" s="72" t="str">
        <f>IF(EAP_Complexidade!A430="","",EAP_Complexidade!A430)</f>
        <v/>
      </c>
      <c r="B429" s="73" t="str">
        <f>IF(EAP_Complexidade!B430="","",IF(EAP_Complexidade!B430="X",0,VLOOKUP(EAP_Complexidade!B430,'Cluster_T-ShirtSize'!$B$3:$C$7,2,FALSE)))</f>
        <v/>
      </c>
      <c r="C429" s="74" t="str">
        <f>IF(EAP_Complexidade!C430="","",IF(EAP_Complexidade!C430="X",0,VLOOKUP(EAP_Complexidade!C430,'Cluster_T-ShirtSize'!$B$8:$C$12,2,FALSE)))</f>
        <v/>
      </c>
      <c r="D429" s="74" t="str">
        <f>IF(EAP_Complexidade!D430="","",IF(EAP_Complexidade!D430="X",0,VLOOKUP(EAP_Complexidade!D430,'Cluster_T-ShirtSize'!$B$13:$C$17,2,FALSE)))</f>
        <v/>
      </c>
      <c r="E429" s="74" t="str">
        <f>IF(EAP_Complexidade!E430="","",IF(EAP_Complexidade!E430="X",0,VLOOKUP(EAP_Complexidade!E430,'Cluster_T-ShirtSize'!$B$18:$C$22,2,FALSE)))</f>
        <v/>
      </c>
      <c r="F429" s="75" t="str">
        <f>IF(EAP_Complexidade!F430="","",IF(EAP_Complexidade!F430="X",0,VLOOKUP(EAP_Complexidade!F430,'Cluster_T-ShirtSize'!$B$23:$C$27,2,FALSE)))</f>
        <v/>
      </c>
      <c r="G429" s="76" t="str">
        <f t="shared" si="1"/>
        <v/>
      </c>
    </row>
    <row r="430" spans="1:7" ht="15.75" customHeight="1" x14ac:dyDescent="0.2">
      <c r="A430" s="72" t="str">
        <f>IF(EAP_Complexidade!A431="","",EAP_Complexidade!A431)</f>
        <v/>
      </c>
      <c r="B430" s="73" t="str">
        <f>IF(EAP_Complexidade!B431="","",IF(EAP_Complexidade!B431="X",0,VLOOKUP(EAP_Complexidade!B431,'Cluster_T-ShirtSize'!$B$3:$C$7,2,FALSE)))</f>
        <v/>
      </c>
      <c r="C430" s="74" t="str">
        <f>IF(EAP_Complexidade!C431="","",IF(EAP_Complexidade!C431="X",0,VLOOKUP(EAP_Complexidade!C431,'Cluster_T-ShirtSize'!$B$8:$C$12,2,FALSE)))</f>
        <v/>
      </c>
      <c r="D430" s="74" t="str">
        <f>IF(EAP_Complexidade!D431="","",IF(EAP_Complexidade!D431="X",0,VLOOKUP(EAP_Complexidade!D431,'Cluster_T-ShirtSize'!$B$13:$C$17,2,FALSE)))</f>
        <v/>
      </c>
      <c r="E430" s="74" t="str">
        <f>IF(EAP_Complexidade!E431="","",IF(EAP_Complexidade!E431="X",0,VLOOKUP(EAP_Complexidade!E431,'Cluster_T-ShirtSize'!$B$18:$C$22,2,FALSE)))</f>
        <v/>
      </c>
      <c r="F430" s="75" t="str">
        <f>IF(EAP_Complexidade!F431="","",IF(EAP_Complexidade!F431="X",0,VLOOKUP(EAP_Complexidade!F431,'Cluster_T-ShirtSize'!$B$23:$C$27,2,FALSE)))</f>
        <v/>
      </c>
      <c r="G430" s="76" t="str">
        <f t="shared" si="1"/>
        <v/>
      </c>
    </row>
    <row r="431" spans="1:7" ht="15.75" customHeight="1" x14ac:dyDescent="0.2">
      <c r="A431" s="72" t="str">
        <f>IF(EAP_Complexidade!A432="","",EAP_Complexidade!A432)</f>
        <v/>
      </c>
      <c r="B431" s="73" t="str">
        <f>IF(EAP_Complexidade!B432="","",IF(EAP_Complexidade!B432="X",0,VLOOKUP(EAP_Complexidade!B432,'Cluster_T-ShirtSize'!$B$3:$C$7,2,FALSE)))</f>
        <v/>
      </c>
      <c r="C431" s="74" t="str">
        <f>IF(EAP_Complexidade!C432="","",IF(EAP_Complexidade!C432="X",0,VLOOKUP(EAP_Complexidade!C432,'Cluster_T-ShirtSize'!$B$8:$C$12,2,FALSE)))</f>
        <v/>
      </c>
      <c r="D431" s="74" t="str">
        <f>IF(EAP_Complexidade!D432="","",IF(EAP_Complexidade!D432="X",0,VLOOKUP(EAP_Complexidade!D432,'Cluster_T-ShirtSize'!$B$13:$C$17,2,FALSE)))</f>
        <v/>
      </c>
      <c r="E431" s="74" t="str">
        <f>IF(EAP_Complexidade!E432="","",IF(EAP_Complexidade!E432="X",0,VLOOKUP(EAP_Complexidade!E432,'Cluster_T-ShirtSize'!$B$18:$C$22,2,FALSE)))</f>
        <v/>
      </c>
      <c r="F431" s="75" t="str">
        <f>IF(EAP_Complexidade!F432="","",IF(EAP_Complexidade!F432="X",0,VLOOKUP(EAP_Complexidade!F432,'Cluster_T-ShirtSize'!$B$23:$C$27,2,FALSE)))</f>
        <v/>
      </c>
      <c r="G431" s="76" t="str">
        <f t="shared" si="1"/>
        <v/>
      </c>
    </row>
    <row r="432" spans="1:7" ht="15.75" customHeight="1" x14ac:dyDescent="0.2">
      <c r="A432" s="72" t="str">
        <f>IF(EAP_Complexidade!A433="","",EAP_Complexidade!A433)</f>
        <v/>
      </c>
      <c r="B432" s="73" t="str">
        <f>IF(EAP_Complexidade!B433="","",IF(EAP_Complexidade!B433="X",0,VLOOKUP(EAP_Complexidade!B433,'Cluster_T-ShirtSize'!$B$3:$C$7,2,FALSE)))</f>
        <v/>
      </c>
      <c r="C432" s="74" t="str">
        <f>IF(EAP_Complexidade!C433="","",IF(EAP_Complexidade!C433="X",0,VLOOKUP(EAP_Complexidade!C433,'Cluster_T-ShirtSize'!$B$8:$C$12,2,FALSE)))</f>
        <v/>
      </c>
      <c r="D432" s="74" t="str">
        <f>IF(EAP_Complexidade!D433="","",IF(EAP_Complexidade!D433="X",0,VLOOKUP(EAP_Complexidade!D433,'Cluster_T-ShirtSize'!$B$13:$C$17,2,FALSE)))</f>
        <v/>
      </c>
      <c r="E432" s="74" t="str">
        <f>IF(EAP_Complexidade!E433="","",IF(EAP_Complexidade!E433="X",0,VLOOKUP(EAP_Complexidade!E433,'Cluster_T-ShirtSize'!$B$18:$C$22,2,FALSE)))</f>
        <v/>
      </c>
      <c r="F432" s="75" t="str">
        <f>IF(EAP_Complexidade!F433="","",IF(EAP_Complexidade!F433="X",0,VLOOKUP(EAP_Complexidade!F433,'Cluster_T-ShirtSize'!$B$23:$C$27,2,FALSE)))</f>
        <v/>
      </c>
      <c r="G432" s="76" t="str">
        <f t="shared" si="1"/>
        <v/>
      </c>
    </row>
    <row r="433" spans="1:7" ht="15.75" customHeight="1" x14ac:dyDescent="0.2">
      <c r="A433" s="72" t="str">
        <f>IF(EAP_Complexidade!A434="","",EAP_Complexidade!A434)</f>
        <v/>
      </c>
      <c r="B433" s="73" t="str">
        <f>IF(EAP_Complexidade!B434="","",IF(EAP_Complexidade!B434="X",0,VLOOKUP(EAP_Complexidade!B434,'Cluster_T-ShirtSize'!$B$3:$C$7,2,FALSE)))</f>
        <v/>
      </c>
      <c r="C433" s="74" t="str">
        <f>IF(EAP_Complexidade!C434="","",IF(EAP_Complexidade!C434="X",0,VLOOKUP(EAP_Complexidade!C434,'Cluster_T-ShirtSize'!$B$8:$C$12,2,FALSE)))</f>
        <v/>
      </c>
      <c r="D433" s="74" t="str">
        <f>IF(EAP_Complexidade!D434="","",IF(EAP_Complexidade!D434="X",0,VLOOKUP(EAP_Complexidade!D434,'Cluster_T-ShirtSize'!$B$13:$C$17,2,FALSE)))</f>
        <v/>
      </c>
      <c r="E433" s="74" t="str">
        <f>IF(EAP_Complexidade!E434="","",IF(EAP_Complexidade!E434="X",0,VLOOKUP(EAP_Complexidade!E434,'Cluster_T-ShirtSize'!$B$18:$C$22,2,FALSE)))</f>
        <v/>
      </c>
      <c r="F433" s="75" t="str">
        <f>IF(EAP_Complexidade!F434="","",IF(EAP_Complexidade!F434="X",0,VLOOKUP(EAP_Complexidade!F434,'Cluster_T-ShirtSize'!$B$23:$C$27,2,FALSE)))</f>
        <v/>
      </c>
      <c r="G433" s="76" t="str">
        <f t="shared" si="1"/>
        <v/>
      </c>
    </row>
    <row r="434" spans="1:7" ht="15.75" customHeight="1" x14ac:dyDescent="0.2">
      <c r="A434" s="72" t="str">
        <f>IF(EAP_Complexidade!A435="","",EAP_Complexidade!A435)</f>
        <v/>
      </c>
      <c r="B434" s="73" t="str">
        <f>IF(EAP_Complexidade!B435="","",IF(EAP_Complexidade!B435="X",0,VLOOKUP(EAP_Complexidade!B435,'Cluster_T-ShirtSize'!$B$3:$C$7,2,FALSE)))</f>
        <v/>
      </c>
      <c r="C434" s="74" t="str">
        <f>IF(EAP_Complexidade!C435="","",IF(EAP_Complexidade!C435="X",0,VLOOKUP(EAP_Complexidade!C435,'Cluster_T-ShirtSize'!$B$8:$C$12,2,FALSE)))</f>
        <v/>
      </c>
      <c r="D434" s="74" t="str">
        <f>IF(EAP_Complexidade!D435="","",IF(EAP_Complexidade!D435="X",0,VLOOKUP(EAP_Complexidade!D435,'Cluster_T-ShirtSize'!$B$13:$C$17,2,FALSE)))</f>
        <v/>
      </c>
      <c r="E434" s="74" t="str">
        <f>IF(EAP_Complexidade!E435="","",IF(EAP_Complexidade!E435="X",0,VLOOKUP(EAP_Complexidade!E435,'Cluster_T-ShirtSize'!$B$18:$C$22,2,FALSE)))</f>
        <v/>
      </c>
      <c r="F434" s="75" t="str">
        <f>IF(EAP_Complexidade!F435="","",IF(EAP_Complexidade!F435="X",0,VLOOKUP(EAP_Complexidade!F435,'Cluster_T-ShirtSize'!$B$23:$C$27,2,FALSE)))</f>
        <v/>
      </c>
      <c r="G434" s="76" t="str">
        <f t="shared" si="1"/>
        <v/>
      </c>
    </row>
    <row r="435" spans="1:7" ht="15.75" customHeight="1" x14ac:dyDescent="0.2">
      <c r="A435" s="72" t="str">
        <f>IF(EAP_Complexidade!A436="","",EAP_Complexidade!A436)</f>
        <v/>
      </c>
      <c r="B435" s="73" t="str">
        <f>IF(EAP_Complexidade!B436="","",IF(EAP_Complexidade!B436="X",0,VLOOKUP(EAP_Complexidade!B436,'Cluster_T-ShirtSize'!$B$3:$C$7,2,FALSE)))</f>
        <v/>
      </c>
      <c r="C435" s="74" t="str">
        <f>IF(EAP_Complexidade!C436="","",IF(EAP_Complexidade!C436="X",0,VLOOKUP(EAP_Complexidade!C436,'Cluster_T-ShirtSize'!$B$8:$C$12,2,FALSE)))</f>
        <v/>
      </c>
      <c r="D435" s="74" t="str">
        <f>IF(EAP_Complexidade!D436="","",IF(EAP_Complexidade!D436="X",0,VLOOKUP(EAP_Complexidade!D436,'Cluster_T-ShirtSize'!$B$13:$C$17,2,FALSE)))</f>
        <v/>
      </c>
      <c r="E435" s="74" t="str">
        <f>IF(EAP_Complexidade!E436="","",IF(EAP_Complexidade!E436="X",0,VLOOKUP(EAP_Complexidade!E436,'Cluster_T-ShirtSize'!$B$18:$C$22,2,FALSE)))</f>
        <v/>
      </c>
      <c r="F435" s="75" t="str">
        <f>IF(EAP_Complexidade!F436="","",IF(EAP_Complexidade!F436="X",0,VLOOKUP(EAP_Complexidade!F436,'Cluster_T-ShirtSize'!$B$23:$C$27,2,FALSE)))</f>
        <v/>
      </c>
      <c r="G435" s="76" t="str">
        <f t="shared" si="1"/>
        <v/>
      </c>
    </row>
    <row r="436" spans="1:7" ht="15.75" customHeight="1" x14ac:dyDescent="0.2">
      <c r="A436" s="72" t="str">
        <f>IF(EAP_Complexidade!A437="","",EAP_Complexidade!A437)</f>
        <v/>
      </c>
      <c r="B436" s="73" t="str">
        <f>IF(EAP_Complexidade!B437="","",IF(EAP_Complexidade!B437="X",0,VLOOKUP(EAP_Complexidade!B437,'Cluster_T-ShirtSize'!$B$3:$C$7,2,FALSE)))</f>
        <v/>
      </c>
      <c r="C436" s="74" t="str">
        <f>IF(EAP_Complexidade!C437="","",IF(EAP_Complexidade!C437="X",0,VLOOKUP(EAP_Complexidade!C437,'Cluster_T-ShirtSize'!$B$8:$C$12,2,FALSE)))</f>
        <v/>
      </c>
      <c r="D436" s="74" t="str">
        <f>IF(EAP_Complexidade!D437="","",IF(EAP_Complexidade!D437="X",0,VLOOKUP(EAP_Complexidade!D437,'Cluster_T-ShirtSize'!$B$13:$C$17,2,FALSE)))</f>
        <v/>
      </c>
      <c r="E436" s="74" t="str">
        <f>IF(EAP_Complexidade!E437="","",IF(EAP_Complexidade!E437="X",0,VLOOKUP(EAP_Complexidade!E437,'Cluster_T-ShirtSize'!$B$18:$C$22,2,FALSE)))</f>
        <v/>
      </c>
      <c r="F436" s="75" t="str">
        <f>IF(EAP_Complexidade!F437="","",IF(EAP_Complexidade!F437="X",0,VLOOKUP(EAP_Complexidade!F437,'Cluster_T-ShirtSize'!$B$23:$C$27,2,FALSE)))</f>
        <v/>
      </c>
      <c r="G436" s="76" t="str">
        <f t="shared" si="1"/>
        <v/>
      </c>
    </row>
    <row r="437" spans="1:7" ht="15.75" customHeight="1" x14ac:dyDescent="0.2">
      <c r="A437" s="72" t="str">
        <f>IF(EAP_Complexidade!A438="","",EAP_Complexidade!A438)</f>
        <v/>
      </c>
      <c r="B437" s="73" t="str">
        <f>IF(EAP_Complexidade!B438="","",IF(EAP_Complexidade!B438="X",0,VLOOKUP(EAP_Complexidade!B438,'Cluster_T-ShirtSize'!$B$3:$C$7,2,FALSE)))</f>
        <v/>
      </c>
      <c r="C437" s="74" t="str">
        <f>IF(EAP_Complexidade!C438="","",IF(EAP_Complexidade!C438="X",0,VLOOKUP(EAP_Complexidade!C438,'Cluster_T-ShirtSize'!$B$8:$C$12,2,FALSE)))</f>
        <v/>
      </c>
      <c r="D437" s="74" t="str">
        <f>IF(EAP_Complexidade!D438="","",IF(EAP_Complexidade!D438="X",0,VLOOKUP(EAP_Complexidade!D438,'Cluster_T-ShirtSize'!$B$13:$C$17,2,FALSE)))</f>
        <v/>
      </c>
      <c r="E437" s="74" t="str">
        <f>IF(EAP_Complexidade!E438="","",IF(EAP_Complexidade!E438="X",0,VLOOKUP(EAP_Complexidade!E438,'Cluster_T-ShirtSize'!$B$18:$C$22,2,FALSE)))</f>
        <v/>
      </c>
      <c r="F437" s="75" t="str">
        <f>IF(EAP_Complexidade!F438="","",IF(EAP_Complexidade!F438="X",0,VLOOKUP(EAP_Complexidade!F438,'Cluster_T-ShirtSize'!$B$23:$C$27,2,FALSE)))</f>
        <v/>
      </c>
      <c r="G437" s="76" t="str">
        <f t="shared" si="1"/>
        <v/>
      </c>
    </row>
    <row r="438" spans="1:7" ht="15.75" customHeight="1" x14ac:dyDescent="0.2">
      <c r="A438" s="72" t="str">
        <f>IF(EAP_Complexidade!A439="","",EAP_Complexidade!A439)</f>
        <v/>
      </c>
      <c r="B438" s="73" t="str">
        <f>IF(EAP_Complexidade!B439="","",IF(EAP_Complexidade!B439="X",0,VLOOKUP(EAP_Complexidade!B439,'Cluster_T-ShirtSize'!$B$3:$C$7,2,FALSE)))</f>
        <v/>
      </c>
      <c r="C438" s="74" t="str">
        <f>IF(EAP_Complexidade!C439="","",IF(EAP_Complexidade!C439="X",0,VLOOKUP(EAP_Complexidade!C439,'Cluster_T-ShirtSize'!$B$8:$C$12,2,FALSE)))</f>
        <v/>
      </c>
      <c r="D438" s="74" t="str">
        <f>IF(EAP_Complexidade!D439="","",IF(EAP_Complexidade!D439="X",0,VLOOKUP(EAP_Complexidade!D439,'Cluster_T-ShirtSize'!$B$13:$C$17,2,FALSE)))</f>
        <v/>
      </c>
      <c r="E438" s="74" t="str">
        <f>IF(EAP_Complexidade!E439="","",IF(EAP_Complexidade!E439="X",0,VLOOKUP(EAP_Complexidade!E439,'Cluster_T-ShirtSize'!$B$18:$C$22,2,FALSE)))</f>
        <v/>
      </c>
      <c r="F438" s="75" t="str">
        <f>IF(EAP_Complexidade!F439="","",IF(EAP_Complexidade!F439="X",0,VLOOKUP(EAP_Complexidade!F439,'Cluster_T-ShirtSize'!$B$23:$C$27,2,FALSE)))</f>
        <v/>
      </c>
      <c r="G438" s="76" t="str">
        <f t="shared" si="1"/>
        <v/>
      </c>
    </row>
    <row r="439" spans="1:7" ht="15.75" customHeight="1" x14ac:dyDescent="0.2">
      <c r="A439" s="72" t="str">
        <f>IF(EAP_Complexidade!A440="","",EAP_Complexidade!A440)</f>
        <v/>
      </c>
      <c r="B439" s="73" t="str">
        <f>IF(EAP_Complexidade!B440="","",IF(EAP_Complexidade!B440="X",0,VLOOKUP(EAP_Complexidade!B440,'Cluster_T-ShirtSize'!$B$3:$C$7,2,FALSE)))</f>
        <v/>
      </c>
      <c r="C439" s="74" t="str">
        <f>IF(EAP_Complexidade!C440="","",IF(EAP_Complexidade!C440="X",0,VLOOKUP(EAP_Complexidade!C440,'Cluster_T-ShirtSize'!$B$8:$C$12,2,FALSE)))</f>
        <v/>
      </c>
      <c r="D439" s="74" t="str">
        <f>IF(EAP_Complexidade!D440="","",IF(EAP_Complexidade!D440="X",0,VLOOKUP(EAP_Complexidade!D440,'Cluster_T-ShirtSize'!$B$13:$C$17,2,FALSE)))</f>
        <v/>
      </c>
      <c r="E439" s="74" t="str">
        <f>IF(EAP_Complexidade!E440="","",IF(EAP_Complexidade!E440="X",0,VLOOKUP(EAP_Complexidade!E440,'Cluster_T-ShirtSize'!$B$18:$C$22,2,FALSE)))</f>
        <v/>
      </c>
      <c r="F439" s="75" t="str">
        <f>IF(EAP_Complexidade!F440="","",IF(EAP_Complexidade!F440="X",0,VLOOKUP(EAP_Complexidade!F440,'Cluster_T-ShirtSize'!$B$23:$C$27,2,FALSE)))</f>
        <v/>
      </c>
      <c r="G439" s="76" t="str">
        <f t="shared" si="1"/>
        <v/>
      </c>
    </row>
    <row r="440" spans="1:7" ht="15.75" customHeight="1" x14ac:dyDescent="0.2">
      <c r="A440" s="72" t="str">
        <f>IF(EAP_Complexidade!A441="","",EAP_Complexidade!A441)</f>
        <v/>
      </c>
      <c r="B440" s="73" t="str">
        <f>IF(EAP_Complexidade!B441="","",IF(EAP_Complexidade!B441="X",0,VLOOKUP(EAP_Complexidade!B441,'Cluster_T-ShirtSize'!$B$3:$C$7,2,FALSE)))</f>
        <v/>
      </c>
      <c r="C440" s="74" t="str">
        <f>IF(EAP_Complexidade!C441="","",IF(EAP_Complexidade!C441="X",0,VLOOKUP(EAP_Complexidade!C441,'Cluster_T-ShirtSize'!$B$8:$C$12,2,FALSE)))</f>
        <v/>
      </c>
      <c r="D440" s="74" t="str">
        <f>IF(EAP_Complexidade!D441="","",IF(EAP_Complexidade!D441="X",0,VLOOKUP(EAP_Complexidade!D441,'Cluster_T-ShirtSize'!$B$13:$C$17,2,FALSE)))</f>
        <v/>
      </c>
      <c r="E440" s="74" t="str">
        <f>IF(EAP_Complexidade!E441="","",IF(EAP_Complexidade!E441="X",0,VLOOKUP(EAP_Complexidade!E441,'Cluster_T-ShirtSize'!$B$18:$C$22,2,FALSE)))</f>
        <v/>
      </c>
      <c r="F440" s="75" t="str">
        <f>IF(EAP_Complexidade!F441="","",IF(EAP_Complexidade!F441="X",0,VLOOKUP(EAP_Complexidade!F441,'Cluster_T-ShirtSize'!$B$23:$C$27,2,FALSE)))</f>
        <v/>
      </c>
      <c r="G440" s="76" t="str">
        <f t="shared" si="1"/>
        <v/>
      </c>
    </row>
    <row r="441" spans="1:7" ht="15.75" customHeight="1" x14ac:dyDescent="0.2">
      <c r="A441" s="72" t="str">
        <f>IF(EAP_Complexidade!A442="","",EAP_Complexidade!A442)</f>
        <v/>
      </c>
      <c r="B441" s="73" t="str">
        <f>IF(EAP_Complexidade!B442="","",IF(EAP_Complexidade!B442="X",0,VLOOKUP(EAP_Complexidade!B442,'Cluster_T-ShirtSize'!$B$3:$C$7,2,FALSE)))</f>
        <v/>
      </c>
      <c r="C441" s="74" t="str">
        <f>IF(EAP_Complexidade!C442="","",IF(EAP_Complexidade!C442="X",0,VLOOKUP(EAP_Complexidade!C442,'Cluster_T-ShirtSize'!$B$8:$C$12,2,FALSE)))</f>
        <v/>
      </c>
      <c r="D441" s="74" t="str">
        <f>IF(EAP_Complexidade!D442="","",IF(EAP_Complexidade!D442="X",0,VLOOKUP(EAP_Complexidade!D442,'Cluster_T-ShirtSize'!$B$13:$C$17,2,FALSE)))</f>
        <v/>
      </c>
      <c r="E441" s="74" t="str">
        <f>IF(EAP_Complexidade!E442="","",IF(EAP_Complexidade!E442="X",0,VLOOKUP(EAP_Complexidade!E442,'Cluster_T-ShirtSize'!$B$18:$C$22,2,FALSE)))</f>
        <v/>
      </c>
      <c r="F441" s="75" t="str">
        <f>IF(EAP_Complexidade!F442="","",IF(EAP_Complexidade!F442="X",0,VLOOKUP(EAP_Complexidade!F442,'Cluster_T-ShirtSize'!$B$23:$C$27,2,FALSE)))</f>
        <v/>
      </c>
      <c r="G441" s="76" t="str">
        <f t="shared" si="1"/>
        <v/>
      </c>
    </row>
    <row r="442" spans="1:7" ht="15.75" customHeight="1" x14ac:dyDescent="0.2">
      <c r="A442" s="72" t="str">
        <f>IF(EAP_Complexidade!A443="","",EAP_Complexidade!A443)</f>
        <v/>
      </c>
      <c r="B442" s="73" t="str">
        <f>IF(EAP_Complexidade!B443="","",IF(EAP_Complexidade!B443="X",0,VLOOKUP(EAP_Complexidade!B443,'Cluster_T-ShirtSize'!$B$3:$C$7,2,FALSE)))</f>
        <v/>
      </c>
      <c r="C442" s="74" t="str">
        <f>IF(EAP_Complexidade!C443="","",IF(EAP_Complexidade!C443="X",0,VLOOKUP(EAP_Complexidade!C443,'Cluster_T-ShirtSize'!$B$8:$C$12,2,FALSE)))</f>
        <v/>
      </c>
      <c r="D442" s="74" t="str">
        <f>IF(EAP_Complexidade!D443="","",IF(EAP_Complexidade!D443="X",0,VLOOKUP(EAP_Complexidade!D443,'Cluster_T-ShirtSize'!$B$13:$C$17,2,FALSE)))</f>
        <v/>
      </c>
      <c r="E442" s="74" t="str">
        <f>IF(EAP_Complexidade!E443="","",IF(EAP_Complexidade!E443="X",0,VLOOKUP(EAP_Complexidade!E443,'Cluster_T-ShirtSize'!$B$18:$C$22,2,FALSE)))</f>
        <v/>
      </c>
      <c r="F442" s="75" t="str">
        <f>IF(EAP_Complexidade!F443="","",IF(EAP_Complexidade!F443="X",0,VLOOKUP(EAP_Complexidade!F443,'Cluster_T-ShirtSize'!$B$23:$C$27,2,FALSE)))</f>
        <v/>
      </c>
      <c r="G442" s="76" t="str">
        <f t="shared" si="1"/>
        <v/>
      </c>
    </row>
    <row r="443" spans="1:7" ht="15.75" customHeight="1" x14ac:dyDescent="0.2">
      <c r="A443" s="72" t="str">
        <f>IF(EAP_Complexidade!A444="","",EAP_Complexidade!A444)</f>
        <v/>
      </c>
      <c r="B443" s="73" t="str">
        <f>IF(EAP_Complexidade!B444="","",IF(EAP_Complexidade!B444="X",0,VLOOKUP(EAP_Complexidade!B444,'Cluster_T-ShirtSize'!$B$3:$C$7,2,FALSE)))</f>
        <v/>
      </c>
      <c r="C443" s="74" t="str">
        <f>IF(EAP_Complexidade!C444="","",IF(EAP_Complexidade!C444="X",0,VLOOKUP(EAP_Complexidade!C444,'Cluster_T-ShirtSize'!$B$8:$C$12,2,FALSE)))</f>
        <v/>
      </c>
      <c r="D443" s="74" t="str">
        <f>IF(EAP_Complexidade!D444="","",IF(EAP_Complexidade!D444="X",0,VLOOKUP(EAP_Complexidade!D444,'Cluster_T-ShirtSize'!$B$13:$C$17,2,FALSE)))</f>
        <v/>
      </c>
      <c r="E443" s="74" t="str">
        <f>IF(EAP_Complexidade!E444="","",IF(EAP_Complexidade!E444="X",0,VLOOKUP(EAP_Complexidade!E444,'Cluster_T-ShirtSize'!$B$18:$C$22,2,FALSE)))</f>
        <v/>
      </c>
      <c r="F443" s="75" t="str">
        <f>IF(EAP_Complexidade!F444="","",IF(EAP_Complexidade!F444="X",0,VLOOKUP(EAP_Complexidade!F444,'Cluster_T-ShirtSize'!$B$23:$C$27,2,FALSE)))</f>
        <v/>
      </c>
      <c r="G443" s="76" t="str">
        <f t="shared" si="1"/>
        <v/>
      </c>
    </row>
    <row r="444" spans="1:7" ht="15.75" customHeight="1" x14ac:dyDescent="0.2">
      <c r="A444" s="72" t="str">
        <f>IF(EAP_Complexidade!A445="","",EAP_Complexidade!A445)</f>
        <v/>
      </c>
      <c r="B444" s="73" t="str">
        <f>IF(EAP_Complexidade!B445="","",IF(EAP_Complexidade!B445="X",0,VLOOKUP(EAP_Complexidade!B445,'Cluster_T-ShirtSize'!$B$3:$C$7,2,FALSE)))</f>
        <v/>
      </c>
      <c r="C444" s="74" t="str">
        <f>IF(EAP_Complexidade!C445="","",IF(EAP_Complexidade!C445="X",0,VLOOKUP(EAP_Complexidade!C445,'Cluster_T-ShirtSize'!$B$8:$C$12,2,FALSE)))</f>
        <v/>
      </c>
      <c r="D444" s="74" t="str">
        <f>IF(EAP_Complexidade!D445="","",IF(EAP_Complexidade!D445="X",0,VLOOKUP(EAP_Complexidade!D445,'Cluster_T-ShirtSize'!$B$13:$C$17,2,FALSE)))</f>
        <v/>
      </c>
      <c r="E444" s="74" t="str">
        <f>IF(EAP_Complexidade!E445="","",IF(EAP_Complexidade!E445="X",0,VLOOKUP(EAP_Complexidade!E445,'Cluster_T-ShirtSize'!$B$18:$C$22,2,FALSE)))</f>
        <v/>
      </c>
      <c r="F444" s="75" t="str">
        <f>IF(EAP_Complexidade!F445="","",IF(EAP_Complexidade!F445="X",0,VLOOKUP(EAP_Complexidade!F445,'Cluster_T-ShirtSize'!$B$23:$C$27,2,FALSE)))</f>
        <v/>
      </c>
      <c r="G444" s="76" t="str">
        <f t="shared" si="1"/>
        <v/>
      </c>
    </row>
    <row r="445" spans="1:7" ht="15.75" customHeight="1" x14ac:dyDescent="0.2">
      <c r="A445" s="72" t="str">
        <f>IF(EAP_Complexidade!A446="","",EAP_Complexidade!A446)</f>
        <v/>
      </c>
      <c r="B445" s="73" t="str">
        <f>IF(EAP_Complexidade!B446="","",IF(EAP_Complexidade!B446="X",0,VLOOKUP(EAP_Complexidade!B446,'Cluster_T-ShirtSize'!$B$3:$C$7,2,FALSE)))</f>
        <v/>
      </c>
      <c r="C445" s="74" t="str">
        <f>IF(EAP_Complexidade!C446="","",IF(EAP_Complexidade!C446="X",0,VLOOKUP(EAP_Complexidade!C446,'Cluster_T-ShirtSize'!$B$8:$C$12,2,FALSE)))</f>
        <v/>
      </c>
      <c r="D445" s="74" t="str">
        <f>IF(EAP_Complexidade!D446="","",IF(EAP_Complexidade!D446="X",0,VLOOKUP(EAP_Complexidade!D446,'Cluster_T-ShirtSize'!$B$13:$C$17,2,FALSE)))</f>
        <v/>
      </c>
      <c r="E445" s="74" t="str">
        <f>IF(EAP_Complexidade!E446="","",IF(EAP_Complexidade!E446="X",0,VLOOKUP(EAP_Complexidade!E446,'Cluster_T-ShirtSize'!$B$18:$C$22,2,FALSE)))</f>
        <v/>
      </c>
      <c r="F445" s="75" t="str">
        <f>IF(EAP_Complexidade!F446="","",IF(EAP_Complexidade!F446="X",0,VLOOKUP(EAP_Complexidade!F446,'Cluster_T-ShirtSize'!$B$23:$C$27,2,FALSE)))</f>
        <v/>
      </c>
      <c r="G445" s="76" t="str">
        <f t="shared" si="1"/>
        <v/>
      </c>
    </row>
    <row r="446" spans="1:7" ht="15.75" customHeight="1" x14ac:dyDescent="0.2">
      <c r="A446" s="72" t="str">
        <f>IF(EAP_Complexidade!A447="","",EAP_Complexidade!A447)</f>
        <v/>
      </c>
      <c r="B446" s="73" t="str">
        <f>IF(EAP_Complexidade!B447="","",IF(EAP_Complexidade!B447="X",0,VLOOKUP(EAP_Complexidade!B447,'Cluster_T-ShirtSize'!$B$3:$C$7,2,FALSE)))</f>
        <v/>
      </c>
      <c r="C446" s="74" t="str">
        <f>IF(EAP_Complexidade!C447="","",IF(EAP_Complexidade!C447="X",0,VLOOKUP(EAP_Complexidade!C447,'Cluster_T-ShirtSize'!$B$8:$C$12,2,FALSE)))</f>
        <v/>
      </c>
      <c r="D446" s="74" t="str">
        <f>IF(EAP_Complexidade!D447="","",IF(EAP_Complexidade!D447="X",0,VLOOKUP(EAP_Complexidade!D447,'Cluster_T-ShirtSize'!$B$13:$C$17,2,FALSE)))</f>
        <v/>
      </c>
      <c r="E446" s="74" t="str">
        <f>IF(EAP_Complexidade!E447="","",IF(EAP_Complexidade!E447="X",0,VLOOKUP(EAP_Complexidade!E447,'Cluster_T-ShirtSize'!$B$18:$C$22,2,FALSE)))</f>
        <v/>
      </c>
      <c r="F446" s="75" t="str">
        <f>IF(EAP_Complexidade!F447="","",IF(EAP_Complexidade!F447="X",0,VLOOKUP(EAP_Complexidade!F447,'Cluster_T-ShirtSize'!$B$23:$C$27,2,FALSE)))</f>
        <v/>
      </c>
      <c r="G446" s="76" t="str">
        <f t="shared" si="1"/>
        <v/>
      </c>
    </row>
    <row r="447" spans="1:7" ht="15.75" customHeight="1" x14ac:dyDescent="0.2">
      <c r="A447" s="72" t="str">
        <f>IF(EAP_Complexidade!A448="","",EAP_Complexidade!A448)</f>
        <v/>
      </c>
      <c r="B447" s="73" t="str">
        <f>IF(EAP_Complexidade!B448="","",IF(EAP_Complexidade!B448="X",0,VLOOKUP(EAP_Complexidade!B448,'Cluster_T-ShirtSize'!$B$3:$C$7,2,FALSE)))</f>
        <v/>
      </c>
      <c r="C447" s="74" t="str">
        <f>IF(EAP_Complexidade!C448="","",IF(EAP_Complexidade!C448="X",0,VLOOKUP(EAP_Complexidade!C448,'Cluster_T-ShirtSize'!$B$8:$C$12,2,FALSE)))</f>
        <v/>
      </c>
      <c r="D447" s="74" t="str">
        <f>IF(EAP_Complexidade!D448="","",IF(EAP_Complexidade!D448="X",0,VLOOKUP(EAP_Complexidade!D448,'Cluster_T-ShirtSize'!$B$13:$C$17,2,FALSE)))</f>
        <v/>
      </c>
      <c r="E447" s="74" t="str">
        <f>IF(EAP_Complexidade!E448="","",IF(EAP_Complexidade!E448="X",0,VLOOKUP(EAP_Complexidade!E448,'Cluster_T-ShirtSize'!$B$18:$C$22,2,FALSE)))</f>
        <v/>
      </c>
      <c r="F447" s="75" t="str">
        <f>IF(EAP_Complexidade!F448="","",IF(EAP_Complexidade!F448="X",0,VLOOKUP(EAP_Complexidade!F448,'Cluster_T-ShirtSize'!$B$23:$C$27,2,FALSE)))</f>
        <v/>
      </c>
      <c r="G447" s="76" t="str">
        <f t="shared" si="1"/>
        <v/>
      </c>
    </row>
    <row r="448" spans="1:7" ht="15.75" customHeight="1" x14ac:dyDescent="0.2">
      <c r="A448" s="72" t="str">
        <f>IF(EAP_Complexidade!A449="","",EAP_Complexidade!A449)</f>
        <v/>
      </c>
      <c r="B448" s="73" t="str">
        <f>IF(EAP_Complexidade!B449="","",IF(EAP_Complexidade!B449="X",0,VLOOKUP(EAP_Complexidade!B449,'Cluster_T-ShirtSize'!$B$3:$C$7,2,FALSE)))</f>
        <v/>
      </c>
      <c r="C448" s="74" t="str">
        <f>IF(EAP_Complexidade!C449="","",IF(EAP_Complexidade!C449="X",0,VLOOKUP(EAP_Complexidade!C449,'Cluster_T-ShirtSize'!$B$8:$C$12,2,FALSE)))</f>
        <v/>
      </c>
      <c r="D448" s="74" t="str">
        <f>IF(EAP_Complexidade!D449="","",IF(EAP_Complexidade!D449="X",0,VLOOKUP(EAP_Complexidade!D449,'Cluster_T-ShirtSize'!$B$13:$C$17,2,FALSE)))</f>
        <v/>
      </c>
      <c r="E448" s="74" t="str">
        <f>IF(EAP_Complexidade!E449="","",IF(EAP_Complexidade!E449="X",0,VLOOKUP(EAP_Complexidade!E449,'Cluster_T-ShirtSize'!$B$18:$C$22,2,FALSE)))</f>
        <v/>
      </c>
      <c r="F448" s="75" t="str">
        <f>IF(EAP_Complexidade!F449="","",IF(EAP_Complexidade!F449="X",0,VLOOKUP(EAP_Complexidade!F449,'Cluster_T-ShirtSize'!$B$23:$C$27,2,FALSE)))</f>
        <v/>
      </c>
      <c r="G448" s="76" t="str">
        <f t="shared" si="1"/>
        <v/>
      </c>
    </row>
    <row r="449" spans="1:7" ht="15.75" customHeight="1" x14ac:dyDescent="0.2">
      <c r="A449" s="72" t="str">
        <f>IF(EAP_Complexidade!A450="","",EAP_Complexidade!A450)</f>
        <v/>
      </c>
      <c r="B449" s="73" t="str">
        <f>IF(EAP_Complexidade!B450="","",IF(EAP_Complexidade!B450="X",0,VLOOKUP(EAP_Complexidade!B450,'Cluster_T-ShirtSize'!$B$3:$C$7,2,FALSE)))</f>
        <v/>
      </c>
      <c r="C449" s="74" t="str">
        <f>IF(EAP_Complexidade!C450="","",IF(EAP_Complexidade!C450="X",0,VLOOKUP(EAP_Complexidade!C450,'Cluster_T-ShirtSize'!$B$8:$C$12,2,FALSE)))</f>
        <v/>
      </c>
      <c r="D449" s="74" t="str">
        <f>IF(EAP_Complexidade!D450="","",IF(EAP_Complexidade!D450="X",0,VLOOKUP(EAP_Complexidade!D450,'Cluster_T-ShirtSize'!$B$13:$C$17,2,FALSE)))</f>
        <v/>
      </c>
      <c r="E449" s="74" t="str">
        <f>IF(EAP_Complexidade!E450="","",IF(EAP_Complexidade!E450="X",0,VLOOKUP(EAP_Complexidade!E450,'Cluster_T-ShirtSize'!$B$18:$C$22,2,FALSE)))</f>
        <v/>
      </c>
      <c r="F449" s="75" t="str">
        <f>IF(EAP_Complexidade!F450="","",IF(EAP_Complexidade!F450="X",0,VLOOKUP(EAP_Complexidade!F450,'Cluster_T-ShirtSize'!$B$23:$C$27,2,FALSE)))</f>
        <v/>
      </c>
      <c r="G449" s="76" t="str">
        <f t="shared" si="1"/>
        <v/>
      </c>
    </row>
    <row r="450" spans="1:7" ht="15.75" customHeight="1" x14ac:dyDescent="0.2">
      <c r="A450" s="72" t="str">
        <f>IF(EAP_Complexidade!A451="","",EAP_Complexidade!A451)</f>
        <v/>
      </c>
      <c r="B450" s="73" t="str">
        <f>IF(EAP_Complexidade!B451="","",IF(EAP_Complexidade!B451="X",0,VLOOKUP(EAP_Complexidade!B451,'Cluster_T-ShirtSize'!$B$3:$C$7,2,FALSE)))</f>
        <v/>
      </c>
      <c r="C450" s="74" t="str">
        <f>IF(EAP_Complexidade!C451="","",IF(EAP_Complexidade!C451="X",0,VLOOKUP(EAP_Complexidade!C451,'Cluster_T-ShirtSize'!$B$8:$C$12,2,FALSE)))</f>
        <v/>
      </c>
      <c r="D450" s="74" t="str">
        <f>IF(EAP_Complexidade!D451="","",IF(EAP_Complexidade!D451="X",0,VLOOKUP(EAP_Complexidade!D451,'Cluster_T-ShirtSize'!$B$13:$C$17,2,FALSE)))</f>
        <v/>
      </c>
      <c r="E450" s="74" t="str">
        <f>IF(EAP_Complexidade!E451="","",IF(EAP_Complexidade!E451="X",0,VLOOKUP(EAP_Complexidade!E451,'Cluster_T-ShirtSize'!$B$18:$C$22,2,FALSE)))</f>
        <v/>
      </c>
      <c r="F450" s="75" t="str">
        <f>IF(EAP_Complexidade!F451="","",IF(EAP_Complexidade!F451="X",0,VLOOKUP(EAP_Complexidade!F451,'Cluster_T-ShirtSize'!$B$23:$C$27,2,FALSE)))</f>
        <v/>
      </c>
      <c r="G450" s="76" t="str">
        <f t="shared" si="1"/>
        <v/>
      </c>
    </row>
    <row r="451" spans="1:7" ht="15.75" customHeight="1" x14ac:dyDescent="0.2">
      <c r="A451" s="72" t="str">
        <f>IF(EAP_Complexidade!A452="","",EAP_Complexidade!A452)</f>
        <v/>
      </c>
      <c r="B451" s="73" t="str">
        <f>IF(EAP_Complexidade!B452="","",IF(EAP_Complexidade!B452="X",0,VLOOKUP(EAP_Complexidade!B452,'Cluster_T-ShirtSize'!$B$3:$C$7,2,FALSE)))</f>
        <v/>
      </c>
      <c r="C451" s="74" t="str">
        <f>IF(EAP_Complexidade!C452="","",IF(EAP_Complexidade!C452="X",0,VLOOKUP(EAP_Complexidade!C452,'Cluster_T-ShirtSize'!$B$8:$C$12,2,FALSE)))</f>
        <v/>
      </c>
      <c r="D451" s="74" t="str">
        <f>IF(EAP_Complexidade!D452="","",IF(EAP_Complexidade!D452="X",0,VLOOKUP(EAP_Complexidade!D452,'Cluster_T-ShirtSize'!$B$13:$C$17,2,FALSE)))</f>
        <v/>
      </c>
      <c r="E451" s="74" t="str">
        <f>IF(EAP_Complexidade!E452="","",IF(EAP_Complexidade!E452="X",0,VLOOKUP(EAP_Complexidade!E452,'Cluster_T-ShirtSize'!$B$18:$C$22,2,FALSE)))</f>
        <v/>
      </c>
      <c r="F451" s="75" t="str">
        <f>IF(EAP_Complexidade!F452="","",IF(EAP_Complexidade!F452="X",0,VLOOKUP(EAP_Complexidade!F452,'Cluster_T-ShirtSize'!$B$23:$C$27,2,FALSE)))</f>
        <v/>
      </c>
      <c r="G451" s="76" t="str">
        <f t="shared" si="1"/>
        <v/>
      </c>
    </row>
    <row r="452" spans="1:7" ht="15.75" customHeight="1" x14ac:dyDescent="0.2">
      <c r="A452" s="72" t="str">
        <f>IF(EAP_Complexidade!A453="","",EAP_Complexidade!A453)</f>
        <v/>
      </c>
      <c r="B452" s="73" t="str">
        <f>IF(EAP_Complexidade!B453="","",IF(EAP_Complexidade!B453="X",0,VLOOKUP(EAP_Complexidade!B453,'Cluster_T-ShirtSize'!$B$3:$C$7,2,FALSE)))</f>
        <v/>
      </c>
      <c r="C452" s="74" t="str">
        <f>IF(EAP_Complexidade!C453="","",IF(EAP_Complexidade!C453="X",0,VLOOKUP(EAP_Complexidade!C453,'Cluster_T-ShirtSize'!$B$8:$C$12,2,FALSE)))</f>
        <v/>
      </c>
      <c r="D452" s="74" t="str">
        <f>IF(EAP_Complexidade!D453="","",IF(EAP_Complexidade!D453="X",0,VLOOKUP(EAP_Complexidade!D453,'Cluster_T-ShirtSize'!$B$13:$C$17,2,FALSE)))</f>
        <v/>
      </c>
      <c r="E452" s="74" t="str">
        <f>IF(EAP_Complexidade!E453="","",IF(EAP_Complexidade!E453="X",0,VLOOKUP(EAP_Complexidade!E453,'Cluster_T-ShirtSize'!$B$18:$C$22,2,FALSE)))</f>
        <v/>
      </c>
      <c r="F452" s="75" t="str">
        <f>IF(EAP_Complexidade!F453="","",IF(EAP_Complexidade!F453="X",0,VLOOKUP(EAP_Complexidade!F453,'Cluster_T-ShirtSize'!$B$23:$C$27,2,FALSE)))</f>
        <v/>
      </c>
      <c r="G452" s="76" t="str">
        <f t="shared" si="1"/>
        <v/>
      </c>
    </row>
    <row r="453" spans="1:7" ht="15.75" customHeight="1" x14ac:dyDescent="0.2">
      <c r="A453" s="72" t="str">
        <f>IF(EAP_Complexidade!A454="","",EAP_Complexidade!A454)</f>
        <v/>
      </c>
      <c r="B453" s="73" t="str">
        <f>IF(EAP_Complexidade!B454="","",IF(EAP_Complexidade!B454="X",0,VLOOKUP(EAP_Complexidade!B454,'Cluster_T-ShirtSize'!$B$3:$C$7,2,FALSE)))</f>
        <v/>
      </c>
      <c r="C453" s="74" t="str">
        <f>IF(EAP_Complexidade!C454="","",IF(EAP_Complexidade!C454="X",0,VLOOKUP(EAP_Complexidade!C454,'Cluster_T-ShirtSize'!$B$8:$C$12,2,FALSE)))</f>
        <v/>
      </c>
      <c r="D453" s="74" t="str">
        <f>IF(EAP_Complexidade!D454="","",IF(EAP_Complexidade!D454="X",0,VLOOKUP(EAP_Complexidade!D454,'Cluster_T-ShirtSize'!$B$13:$C$17,2,FALSE)))</f>
        <v/>
      </c>
      <c r="E453" s="74" t="str">
        <f>IF(EAP_Complexidade!E454="","",IF(EAP_Complexidade!E454="X",0,VLOOKUP(EAP_Complexidade!E454,'Cluster_T-ShirtSize'!$B$18:$C$22,2,FALSE)))</f>
        <v/>
      </c>
      <c r="F453" s="75" t="str">
        <f>IF(EAP_Complexidade!F454="","",IF(EAP_Complexidade!F454="X",0,VLOOKUP(EAP_Complexidade!F454,'Cluster_T-ShirtSize'!$B$23:$C$27,2,FALSE)))</f>
        <v/>
      </c>
      <c r="G453" s="76" t="str">
        <f t="shared" si="1"/>
        <v/>
      </c>
    </row>
    <row r="454" spans="1:7" ht="15.75" customHeight="1" x14ac:dyDescent="0.2">
      <c r="A454" s="72" t="str">
        <f>IF(EAP_Complexidade!A455="","",EAP_Complexidade!A455)</f>
        <v/>
      </c>
      <c r="B454" s="73" t="str">
        <f>IF(EAP_Complexidade!B455="","",IF(EAP_Complexidade!B455="X",0,VLOOKUP(EAP_Complexidade!B455,'Cluster_T-ShirtSize'!$B$3:$C$7,2,FALSE)))</f>
        <v/>
      </c>
      <c r="C454" s="74" t="str">
        <f>IF(EAP_Complexidade!C455="","",IF(EAP_Complexidade!C455="X",0,VLOOKUP(EAP_Complexidade!C455,'Cluster_T-ShirtSize'!$B$8:$C$12,2,FALSE)))</f>
        <v/>
      </c>
      <c r="D454" s="74" t="str">
        <f>IF(EAP_Complexidade!D455="","",IF(EAP_Complexidade!D455="X",0,VLOOKUP(EAP_Complexidade!D455,'Cluster_T-ShirtSize'!$B$13:$C$17,2,FALSE)))</f>
        <v/>
      </c>
      <c r="E454" s="74" t="str">
        <f>IF(EAP_Complexidade!E455="","",IF(EAP_Complexidade!E455="X",0,VLOOKUP(EAP_Complexidade!E455,'Cluster_T-ShirtSize'!$B$18:$C$22,2,FALSE)))</f>
        <v/>
      </c>
      <c r="F454" s="75" t="str">
        <f>IF(EAP_Complexidade!F455="","",IF(EAP_Complexidade!F455="X",0,VLOOKUP(EAP_Complexidade!F455,'Cluster_T-ShirtSize'!$B$23:$C$27,2,FALSE)))</f>
        <v/>
      </c>
      <c r="G454" s="76" t="str">
        <f t="shared" si="1"/>
        <v/>
      </c>
    </row>
    <row r="455" spans="1:7" ht="15.75" customHeight="1" x14ac:dyDescent="0.2">
      <c r="A455" s="72" t="str">
        <f>IF(EAP_Complexidade!A456="","",EAP_Complexidade!A456)</f>
        <v/>
      </c>
      <c r="B455" s="73" t="str">
        <f>IF(EAP_Complexidade!B456="","",IF(EAP_Complexidade!B456="X",0,VLOOKUP(EAP_Complexidade!B456,'Cluster_T-ShirtSize'!$B$3:$C$7,2,FALSE)))</f>
        <v/>
      </c>
      <c r="C455" s="74" t="str">
        <f>IF(EAP_Complexidade!C456="","",IF(EAP_Complexidade!C456="X",0,VLOOKUP(EAP_Complexidade!C456,'Cluster_T-ShirtSize'!$B$8:$C$12,2,FALSE)))</f>
        <v/>
      </c>
      <c r="D455" s="74" t="str">
        <f>IF(EAP_Complexidade!D456="","",IF(EAP_Complexidade!D456="X",0,VLOOKUP(EAP_Complexidade!D456,'Cluster_T-ShirtSize'!$B$13:$C$17,2,FALSE)))</f>
        <v/>
      </c>
      <c r="E455" s="74" t="str">
        <f>IF(EAP_Complexidade!E456="","",IF(EAP_Complexidade!E456="X",0,VLOOKUP(EAP_Complexidade!E456,'Cluster_T-ShirtSize'!$B$18:$C$22,2,FALSE)))</f>
        <v/>
      </c>
      <c r="F455" s="75" t="str">
        <f>IF(EAP_Complexidade!F456="","",IF(EAP_Complexidade!F456="X",0,VLOOKUP(EAP_Complexidade!F456,'Cluster_T-ShirtSize'!$B$23:$C$27,2,FALSE)))</f>
        <v/>
      </c>
      <c r="G455" s="76" t="str">
        <f t="shared" si="1"/>
        <v/>
      </c>
    </row>
    <row r="456" spans="1:7" ht="15.75" customHeight="1" x14ac:dyDescent="0.2">
      <c r="A456" s="72" t="str">
        <f>IF(EAP_Complexidade!A457="","",EAP_Complexidade!A457)</f>
        <v/>
      </c>
      <c r="B456" s="73" t="str">
        <f>IF(EAP_Complexidade!B457="","",IF(EAP_Complexidade!B457="X",0,VLOOKUP(EAP_Complexidade!B457,'Cluster_T-ShirtSize'!$B$3:$C$7,2,FALSE)))</f>
        <v/>
      </c>
      <c r="C456" s="74" t="str">
        <f>IF(EAP_Complexidade!C457="","",IF(EAP_Complexidade!C457="X",0,VLOOKUP(EAP_Complexidade!C457,'Cluster_T-ShirtSize'!$B$8:$C$12,2,FALSE)))</f>
        <v/>
      </c>
      <c r="D456" s="74" t="str">
        <f>IF(EAP_Complexidade!D457="","",IF(EAP_Complexidade!D457="X",0,VLOOKUP(EAP_Complexidade!D457,'Cluster_T-ShirtSize'!$B$13:$C$17,2,FALSE)))</f>
        <v/>
      </c>
      <c r="E456" s="74" t="str">
        <f>IF(EAP_Complexidade!E457="","",IF(EAP_Complexidade!E457="X",0,VLOOKUP(EAP_Complexidade!E457,'Cluster_T-ShirtSize'!$B$18:$C$22,2,FALSE)))</f>
        <v/>
      </c>
      <c r="F456" s="75" t="str">
        <f>IF(EAP_Complexidade!F457="","",IF(EAP_Complexidade!F457="X",0,VLOOKUP(EAP_Complexidade!F457,'Cluster_T-ShirtSize'!$B$23:$C$27,2,FALSE)))</f>
        <v/>
      </c>
      <c r="G456" s="76" t="str">
        <f t="shared" si="1"/>
        <v/>
      </c>
    </row>
    <row r="457" spans="1:7" ht="15.75" customHeight="1" x14ac:dyDescent="0.2">
      <c r="A457" s="72" t="str">
        <f>IF(EAP_Complexidade!A458="","",EAP_Complexidade!A458)</f>
        <v/>
      </c>
      <c r="B457" s="73" t="str">
        <f>IF(EAP_Complexidade!B458="","",IF(EAP_Complexidade!B458="X",0,VLOOKUP(EAP_Complexidade!B458,'Cluster_T-ShirtSize'!$B$3:$C$7,2,FALSE)))</f>
        <v/>
      </c>
      <c r="C457" s="74" t="str">
        <f>IF(EAP_Complexidade!C458="","",IF(EAP_Complexidade!C458="X",0,VLOOKUP(EAP_Complexidade!C458,'Cluster_T-ShirtSize'!$B$8:$C$12,2,FALSE)))</f>
        <v/>
      </c>
      <c r="D457" s="74" t="str">
        <f>IF(EAP_Complexidade!D458="","",IF(EAP_Complexidade!D458="X",0,VLOOKUP(EAP_Complexidade!D458,'Cluster_T-ShirtSize'!$B$13:$C$17,2,FALSE)))</f>
        <v/>
      </c>
      <c r="E457" s="74" t="str">
        <f>IF(EAP_Complexidade!E458="","",IF(EAP_Complexidade!E458="X",0,VLOOKUP(EAP_Complexidade!E458,'Cluster_T-ShirtSize'!$B$18:$C$22,2,FALSE)))</f>
        <v/>
      </c>
      <c r="F457" s="75" t="str">
        <f>IF(EAP_Complexidade!F458="","",IF(EAP_Complexidade!F458="X",0,VLOOKUP(EAP_Complexidade!F458,'Cluster_T-ShirtSize'!$B$23:$C$27,2,FALSE)))</f>
        <v/>
      </c>
      <c r="G457" s="76" t="str">
        <f t="shared" si="1"/>
        <v/>
      </c>
    </row>
    <row r="458" spans="1:7" ht="15.75" customHeight="1" x14ac:dyDescent="0.2">
      <c r="A458" s="72" t="str">
        <f>IF(EAP_Complexidade!A459="","",EAP_Complexidade!A459)</f>
        <v/>
      </c>
      <c r="B458" s="73" t="str">
        <f>IF(EAP_Complexidade!B459="","",IF(EAP_Complexidade!B459="X",0,VLOOKUP(EAP_Complexidade!B459,'Cluster_T-ShirtSize'!$B$3:$C$7,2,FALSE)))</f>
        <v/>
      </c>
      <c r="C458" s="74" t="str">
        <f>IF(EAP_Complexidade!C459="","",IF(EAP_Complexidade!C459="X",0,VLOOKUP(EAP_Complexidade!C459,'Cluster_T-ShirtSize'!$B$8:$C$12,2,FALSE)))</f>
        <v/>
      </c>
      <c r="D458" s="74" t="str">
        <f>IF(EAP_Complexidade!D459="","",IF(EAP_Complexidade!D459="X",0,VLOOKUP(EAP_Complexidade!D459,'Cluster_T-ShirtSize'!$B$13:$C$17,2,FALSE)))</f>
        <v/>
      </c>
      <c r="E458" s="74" t="str">
        <f>IF(EAP_Complexidade!E459="","",IF(EAP_Complexidade!E459="X",0,VLOOKUP(EAP_Complexidade!E459,'Cluster_T-ShirtSize'!$B$18:$C$22,2,FALSE)))</f>
        <v/>
      </c>
      <c r="F458" s="75" t="str">
        <f>IF(EAP_Complexidade!F459="","",IF(EAP_Complexidade!F459="X",0,VLOOKUP(EAP_Complexidade!F459,'Cluster_T-ShirtSize'!$B$23:$C$27,2,FALSE)))</f>
        <v/>
      </c>
      <c r="G458" s="76" t="str">
        <f t="shared" si="1"/>
        <v/>
      </c>
    </row>
    <row r="459" spans="1:7" ht="15.75" customHeight="1" x14ac:dyDescent="0.2">
      <c r="A459" s="72" t="str">
        <f>IF(EAP_Complexidade!A460="","",EAP_Complexidade!A460)</f>
        <v/>
      </c>
      <c r="B459" s="73" t="str">
        <f>IF(EAP_Complexidade!B460="","",IF(EAP_Complexidade!B460="X",0,VLOOKUP(EAP_Complexidade!B460,'Cluster_T-ShirtSize'!$B$3:$C$7,2,FALSE)))</f>
        <v/>
      </c>
      <c r="C459" s="74" t="str">
        <f>IF(EAP_Complexidade!C460="","",IF(EAP_Complexidade!C460="X",0,VLOOKUP(EAP_Complexidade!C460,'Cluster_T-ShirtSize'!$B$8:$C$12,2,FALSE)))</f>
        <v/>
      </c>
      <c r="D459" s="74" t="str">
        <f>IF(EAP_Complexidade!D460="","",IF(EAP_Complexidade!D460="X",0,VLOOKUP(EAP_Complexidade!D460,'Cluster_T-ShirtSize'!$B$13:$C$17,2,FALSE)))</f>
        <v/>
      </c>
      <c r="E459" s="74" t="str">
        <f>IF(EAP_Complexidade!E460="","",IF(EAP_Complexidade!E460="X",0,VLOOKUP(EAP_Complexidade!E460,'Cluster_T-ShirtSize'!$B$18:$C$22,2,FALSE)))</f>
        <v/>
      </c>
      <c r="F459" s="75" t="str">
        <f>IF(EAP_Complexidade!F460="","",IF(EAP_Complexidade!F460="X",0,VLOOKUP(EAP_Complexidade!F460,'Cluster_T-ShirtSize'!$B$23:$C$27,2,FALSE)))</f>
        <v/>
      </c>
      <c r="G459" s="76" t="str">
        <f t="shared" si="1"/>
        <v/>
      </c>
    </row>
    <row r="460" spans="1:7" ht="15.75" customHeight="1" x14ac:dyDescent="0.2">
      <c r="A460" s="72" t="str">
        <f>IF(EAP_Complexidade!A461="","",EAP_Complexidade!A461)</f>
        <v/>
      </c>
      <c r="B460" s="73" t="str">
        <f>IF(EAP_Complexidade!B461="","",IF(EAP_Complexidade!B461="X",0,VLOOKUP(EAP_Complexidade!B461,'Cluster_T-ShirtSize'!$B$3:$C$7,2,FALSE)))</f>
        <v/>
      </c>
      <c r="C460" s="74" t="str">
        <f>IF(EAP_Complexidade!C461="","",IF(EAP_Complexidade!C461="X",0,VLOOKUP(EAP_Complexidade!C461,'Cluster_T-ShirtSize'!$B$8:$C$12,2,FALSE)))</f>
        <v/>
      </c>
      <c r="D460" s="74" t="str">
        <f>IF(EAP_Complexidade!D461="","",IF(EAP_Complexidade!D461="X",0,VLOOKUP(EAP_Complexidade!D461,'Cluster_T-ShirtSize'!$B$13:$C$17,2,FALSE)))</f>
        <v/>
      </c>
      <c r="E460" s="74" t="str">
        <f>IF(EAP_Complexidade!E461="","",IF(EAP_Complexidade!E461="X",0,VLOOKUP(EAP_Complexidade!E461,'Cluster_T-ShirtSize'!$B$18:$C$22,2,FALSE)))</f>
        <v/>
      </c>
      <c r="F460" s="75" t="str">
        <f>IF(EAP_Complexidade!F461="","",IF(EAP_Complexidade!F461="X",0,VLOOKUP(EAP_Complexidade!F461,'Cluster_T-ShirtSize'!$B$23:$C$27,2,FALSE)))</f>
        <v/>
      </c>
      <c r="G460" s="76" t="str">
        <f t="shared" si="1"/>
        <v/>
      </c>
    </row>
    <row r="461" spans="1:7" ht="15.75" customHeight="1" x14ac:dyDescent="0.2">
      <c r="A461" s="72" t="str">
        <f>IF(EAP_Complexidade!A462="","",EAP_Complexidade!A462)</f>
        <v/>
      </c>
      <c r="B461" s="73" t="str">
        <f>IF(EAP_Complexidade!B462="","",IF(EAP_Complexidade!B462="X",0,VLOOKUP(EAP_Complexidade!B462,'Cluster_T-ShirtSize'!$B$3:$C$7,2,FALSE)))</f>
        <v/>
      </c>
      <c r="C461" s="74" t="str">
        <f>IF(EAP_Complexidade!C462="","",IF(EAP_Complexidade!C462="X",0,VLOOKUP(EAP_Complexidade!C462,'Cluster_T-ShirtSize'!$B$8:$C$12,2,FALSE)))</f>
        <v/>
      </c>
      <c r="D461" s="74" t="str">
        <f>IF(EAP_Complexidade!D462="","",IF(EAP_Complexidade!D462="X",0,VLOOKUP(EAP_Complexidade!D462,'Cluster_T-ShirtSize'!$B$13:$C$17,2,FALSE)))</f>
        <v/>
      </c>
      <c r="E461" s="74" t="str">
        <f>IF(EAP_Complexidade!E462="","",IF(EAP_Complexidade!E462="X",0,VLOOKUP(EAP_Complexidade!E462,'Cluster_T-ShirtSize'!$B$18:$C$22,2,FALSE)))</f>
        <v/>
      </c>
      <c r="F461" s="75" t="str">
        <f>IF(EAP_Complexidade!F462="","",IF(EAP_Complexidade!F462="X",0,VLOOKUP(EAP_Complexidade!F462,'Cluster_T-ShirtSize'!$B$23:$C$27,2,FALSE)))</f>
        <v/>
      </c>
      <c r="G461" s="76" t="str">
        <f t="shared" si="1"/>
        <v/>
      </c>
    </row>
    <row r="462" spans="1:7" ht="15.75" customHeight="1" x14ac:dyDescent="0.2">
      <c r="A462" s="72" t="str">
        <f>IF(EAP_Complexidade!A463="","",EAP_Complexidade!A463)</f>
        <v/>
      </c>
      <c r="B462" s="73" t="str">
        <f>IF(EAP_Complexidade!B463="","",IF(EAP_Complexidade!B463="X",0,VLOOKUP(EAP_Complexidade!B463,'Cluster_T-ShirtSize'!$B$3:$C$7,2,FALSE)))</f>
        <v/>
      </c>
      <c r="C462" s="74" t="str">
        <f>IF(EAP_Complexidade!C463="","",IF(EAP_Complexidade!C463="X",0,VLOOKUP(EAP_Complexidade!C463,'Cluster_T-ShirtSize'!$B$8:$C$12,2,FALSE)))</f>
        <v/>
      </c>
      <c r="D462" s="74" t="str">
        <f>IF(EAP_Complexidade!D463="","",IF(EAP_Complexidade!D463="X",0,VLOOKUP(EAP_Complexidade!D463,'Cluster_T-ShirtSize'!$B$13:$C$17,2,FALSE)))</f>
        <v/>
      </c>
      <c r="E462" s="74" t="str">
        <f>IF(EAP_Complexidade!E463="","",IF(EAP_Complexidade!E463="X",0,VLOOKUP(EAP_Complexidade!E463,'Cluster_T-ShirtSize'!$B$18:$C$22,2,FALSE)))</f>
        <v/>
      </c>
      <c r="F462" s="75" t="str">
        <f>IF(EAP_Complexidade!F463="","",IF(EAP_Complexidade!F463="X",0,VLOOKUP(EAP_Complexidade!F463,'Cluster_T-ShirtSize'!$B$23:$C$27,2,FALSE)))</f>
        <v/>
      </c>
      <c r="G462" s="76" t="str">
        <f t="shared" si="1"/>
        <v/>
      </c>
    </row>
    <row r="463" spans="1:7" ht="15.75" customHeight="1" x14ac:dyDescent="0.2">
      <c r="A463" s="72" t="str">
        <f>IF(EAP_Complexidade!A464="","",EAP_Complexidade!A464)</f>
        <v/>
      </c>
      <c r="B463" s="73" t="str">
        <f>IF(EAP_Complexidade!B464="","",IF(EAP_Complexidade!B464="X",0,VLOOKUP(EAP_Complexidade!B464,'Cluster_T-ShirtSize'!$B$3:$C$7,2,FALSE)))</f>
        <v/>
      </c>
      <c r="C463" s="74" t="str">
        <f>IF(EAP_Complexidade!C464="","",IF(EAP_Complexidade!C464="X",0,VLOOKUP(EAP_Complexidade!C464,'Cluster_T-ShirtSize'!$B$8:$C$12,2,FALSE)))</f>
        <v/>
      </c>
      <c r="D463" s="74" t="str">
        <f>IF(EAP_Complexidade!D464="","",IF(EAP_Complexidade!D464="X",0,VLOOKUP(EAP_Complexidade!D464,'Cluster_T-ShirtSize'!$B$13:$C$17,2,FALSE)))</f>
        <v/>
      </c>
      <c r="E463" s="74" t="str">
        <f>IF(EAP_Complexidade!E464="","",IF(EAP_Complexidade!E464="X",0,VLOOKUP(EAP_Complexidade!E464,'Cluster_T-ShirtSize'!$B$18:$C$22,2,FALSE)))</f>
        <v/>
      </c>
      <c r="F463" s="75" t="str">
        <f>IF(EAP_Complexidade!F464="","",IF(EAP_Complexidade!F464="X",0,VLOOKUP(EAP_Complexidade!F464,'Cluster_T-ShirtSize'!$B$23:$C$27,2,FALSE)))</f>
        <v/>
      </c>
      <c r="G463" s="76" t="str">
        <f t="shared" si="1"/>
        <v/>
      </c>
    </row>
    <row r="464" spans="1:7" ht="15.75" customHeight="1" x14ac:dyDescent="0.2">
      <c r="A464" s="72" t="str">
        <f>IF(EAP_Complexidade!A465="","",EAP_Complexidade!A465)</f>
        <v/>
      </c>
      <c r="B464" s="73" t="str">
        <f>IF(EAP_Complexidade!B465="","",IF(EAP_Complexidade!B465="X",0,VLOOKUP(EAP_Complexidade!B465,'Cluster_T-ShirtSize'!$B$3:$C$7,2,FALSE)))</f>
        <v/>
      </c>
      <c r="C464" s="74" t="str">
        <f>IF(EAP_Complexidade!C465="","",IF(EAP_Complexidade!C465="X",0,VLOOKUP(EAP_Complexidade!C465,'Cluster_T-ShirtSize'!$B$8:$C$12,2,FALSE)))</f>
        <v/>
      </c>
      <c r="D464" s="74" t="str">
        <f>IF(EAP_Complexidade!D465="","",IF(EAP_Complexidade!D465="X",0,VLOOKUP(EAP_Complexidade!D465,'Cluster_T-ShirtSize'!$B$13:$C$17,2,FALSE)))</f>
        <v/>
      </c>
      <c r="E464" s="74" t="str">
        <f>IF(EAP_Complexidade!E465="","",IF(EAP_Complexidade!E465="X",0,VLOOKUP(EAP_Complexidade!E465,'Cluster_T-ShirtSize'!$B$18:$C$22,2,FALSE)))</f>
        <v/>
      </c>
      <c r="F464" s="75" t="str">
        <f>IF(EAP_Complexidade!F465="","",IF(EAP_Complexidade!F465="X",0,VLOOKUP(EAP_Complexidade!F465,'Cluster_T-ShirtSize'!$B$23:$C$27,2,FALSE)))</f>
        <v/>
      </c>
      <c r="G464" s="76" t="str">
        <f t="shared" si="1"/>
        <v/>
      </c>
    </row>
    <row r="465" spans="1:7" ht="15.75" customHeight="1" x14ac:dyDescent="0.2">
      <c r="A465" s="72" t="str">
        <f>IF(EAP_Complexidade!A466="","",EAP_Complexidade!A466)</f>
        <v/>
      </c>
      <c r="B465" s="73" t="str">
        <f>IF(EAP_Complexidade!B466="","",IF(EAP_Complexidade!B466="X",0,VLOOKUP(EAP_Complexidade!B466,'Cluster_T-ShirtSize'!$B$3:$C$7,2,FALSE)))</f>
        <v/>
      </c>
      <c r="C465" s="74" t="str">
        <f>IF(EAP_Complexidade!C466="","",IF(EAP_Complexidade!C466="X",0,VLOOKUP(EAP_Complexidade!C466,'Cluster_T-ShirtSize'!$B$8:$C$12,2,FALSE)))</f>
        <v/>
      </c>
      <c r="D465" s="74" t="str">
        <f>IF(EAP_Complexidade!D466="","",IF(EAP_Complexidade!D466="X",0,VLOOKUP(EAP_Complexidade!D466,'Cluster_T-ShirtSize'!$B$13:$C$17,2,FALSE)))</f>
        <v/>
      </c>
      <c r="E465" s="74" t="str">
        <f>IF(EAP_Complexidade!E466="","",IF(EAP_Complexidade!E466="X",0,VLOOKUP(EAP_Complexidade!E466,'Cluster_T-ShirtSize'!$B$18:$C$22,2,FALSE)))</f>
        <v/>
      </c>
      <c r="F465" s="75" t="str">
        <f>IF(EAP_Complexidade!F466="","",IF(EAP_Complexidade!F466="X",0,VLOOKUP(EAP_Complexidade!F466,'Cluster_T-ShirtSize'!$B$23:$C$27,2,FALSE)))</f>
        <v/>
      </c>
      <c r="G465" s="76" t="str">
        <f t="shared" si="1"/>
        <v/>
      </c>
    </row>
    <row r="466" spans="1:7" ht="15.75" customHeight="1" x14ac:dyDescent="0.2">
      <c r="A466" s="72" t="str">
        <f>IF(EAP_Complexidade!A467="","",EAP_Complexidade!A467)</f>
        <v/>
      </c>
      <c r="B466" s="73" t="str">
        <f>IF(EAP_Complexidade!B467="","",IF(EAP_Complexidade!B467="X",0,VLOOKUP(EAP_Complexidade!B467,'Cluster_T-ShirtSize'!$B$3:$C$7,2,FALSE)))</f>
        <v/>
      </c>
      <c r="C466" s="74" t="str">
        <f>IF(EAP_Complexidade!C467="","",IF(EAP_Complexidade!C467="X",0,VLOOKUP(EAP_Complexidade!C467,'Cluster_T-ShirtSize'!$B$8:$C$12,2,FALSE)))</f>
        <v/>
      </c>
      <c r="D466" s="74" t="str">
        <f>IF(EAP_Complexidade!D467="","",IF(EAP_Complexidade!D467="X",0,VLOOKUP(EAP_Complexidade!D467,'Cluster_T-ShirtSize'!$B$13:$C$17,2,FALSE)))</f>
        <v/>
      </c>
      <c r="E466" s="74" t="str">
        <f>IF(EAP_Complexidade!E467="","",IF(EAP_Complexidade!E467="X",0,VLOOKUP(EAP_Complexidade!E467,'Cluster_T-ShirtSize'!$B$18:$C$22,2,FALSE)))</f>
        <v/>
      </c>
      <c r="F466" s="75" t="str">
        <f>IF(EAP_Complexidade!F467="","",IF(EAP_Complexidade!F467="X",0,VLOOKUP(EAP_Complexidade!F467,'Cluster_T-ShirtSize'!$B$23:$C$27,2,FALSE)))</f>
        <v/>
      </c>
      <c r="G466" s="76" t="str">
        <f t="shared" si="1"/>
        <v/>
      </c>
    </row>
    <row r="467" spans="1:7" ht="15.75" customHeight="1" x14ac:dyDescent="0.2">
      <c r="A467" s="72" t="str">
        <f>IF(EAP_Complexidade!A468="","",EAP_Complexidade!A468)</f>
        <v/>
      </c>
      <c r="B467" s="73" t="str">
        <f>IF(EAP_Complexidade!B468="","",IF(EAP_Complexidade!B468="X",0,VLOOKUP(EAP_Complexidade!B468,'Cluster_T-ShirtSize'!$B$3:$C$7,2,FALSE)))</f>
        <v/>
      </c>
      <c r="C467" s="74" t="str">
        <f>IF(EAP_Complexidade!C468="","",IF(EAP_Complexidade!C468="X",0,VLOOKUP(EAP_Complexidade!C468,'Cluster_T-ShirtSize'!$B$8:$C$12,2,FALSE)))</f>
        <v/>
      </c>
      <c r="D467" s="74" t="str">
        <f>IF(EAP_Complexidade!D468="","",IF(EAP_Complexidade!D468="X",0,VLOOKUP(EAP_Complexidade!D468,'Cluster_T-ShirtSize'!$B$13:$C$17,2,FALSE)))</f>
        <v/>
      </c>
      <c r="E467" s="74" t="str">
        <f>IF(EAP_Complexidade!E468="","",IF(EAP_Complexidade!E468="X",0,VLOOKUP(EAP_Complexidade!E468,'Cluster_T-ShirtSize'!$B$18:$C$22,2,FALSE)))</f>
        <v/>
      </c>
      <c r="F467" s="75" t="str">
        <f>IF(EAP_Complexidade!F468="","",IF(EAP_Complexidade!F468="X",0,VLOOKUP(EAP_Complexidade!F468,'Cluster_T-ShirtSize'!$B$23:$C$27,2,FALSE)))</f>
        <v/>
      </c>
      <c r="G467" s="76" t="str">
        <f t="shared" si="1"/>
        <v/>
      </c>
    </row>
    <row r="468" spans="1:7" ht="15.75" customHeight="1" x14ac:dyDescent="0.2">
      <c r="A468" s="72" t="str">
        <f>IF(EAP_Complexidade!A469="","",EAP_Complexidade!A469)</f>
        <v/>
      </c>
      <c r="B468" s="73" t="str">
        <f>IF(EAP_Complexidade!B469="","",IF(EAP_Complexidade!B469="X",0,VLOOKUP(EAP_Complexidade!B469,'Cluster_T-ShirtSize'!$B$3:$C$7,2,FALSE)))</f>
        <v/>
      </c>
      <c r="C468" s="74" t="str">
        <f>IF(EAP_Complexidade!C469="","",IF(EAP_Complexidade!C469="X",0,VLOOKUP(EAP_Complexidade!C469,'Cluster_T-ShirtSize'!$B$8:$C$12,2,FALSE)))</f>
        <v/>
      </c>
      <c r="D468" s="74" t="str">
        <f>IF(EAP_Complexidade!D469="","",IF(EAP_Complexidade!D469="X",0,VLOOKUP(EAP_Complexidade!D469,'Cluster_T-ShirtSize'!$B$13:$C$17,2,FALSE)))</f>
        <v/>
      </c>
      <c r="E468" s="74" t="str">
        <f>IF(EAP_Complexidade!E469="","",IF(EAP_Complexidade!E469="X",0,VLOOKUP(EAP_Complexidade!E469,'Cluster_T-ShirtSize'!$B$18:$C$22,2,FALSE)))</f>
        <v/>
      </c>
      <c r="F468" s="75" t="str">
        <f>IF(EAP_Complexidade!F469="","",IF(EAP_Complexidade!F469="X",0,VLOOKUP(EAP_Complexidade!F469,'Cluster_T-ShirtSize'!$B$23:$C$27,2,FALSE)))</f>
        <v/>
      </c>
      <c r="G468" s="76" t="str">
        <f t="shared" si="1"/>
        <v/>
      </c>
    </row>
    <row r="469" spans="1:7" ht="15.75" customHeight="1" x14ac:dyDescent="0.2">
      <c r="A469" s="72" t="str">
        <f>IF(EAP_Complexidade!A470="","",EAP_Complexidade!A470)</f>
        <v/>
      </c>
      <c r="B469" s="73" t="str">
        <f>IF(EAP_Complexidade!B470="","",IF(EAP_Complexidade!B470="X",0,VLOOKUP(EAP_Complexidade!B470,'Cluster_T-ShirtSize'!$B$3:$C$7,2,FALSE)))</f>
        <v/>
      </c>
      <c r="C469" s="74" t="str">
        <f>IF(EAP_Complexidade!C470="","",IF(EAP_Complexidade!C470="X",0,VLOOKUP(EAP_Complexidade!C470,'Cluster_T-ShirtSize'!$B$8:$C$12,2,FALSE)))</f>
        <v/>
      </c>
      <c r="D469" s="74" t="str">
        <f>IF(EAP_Complexidade!D470="","",IF(EAP_Complexidade!D470="X",0,VLOOKUP(EAP_Complexidade!D470,'Cluster_T-ShirtSize'!$B$13:$C$17,2,FALSE)))</f>
        <v/>
      </c>
      <c r="E469" s="74" t="str">
        <f>IF(EAP_Complexidade!E470="","",IF(EAP_Complexidade!E470="X",0,VLOOKUP(EAP_Complexidade!E470,'Cluster_T-ShirtSize'!$B$18:$C$22,2,FALSE)))</f>
        <v/>
      </c>
      <c r="F469" s="75" t="str">
        <f>IF(EAP_Complexidade!F470="","",IF(EAP_Complexidade!F470="X",0,VLOOKUP(EAP_Complexidade!F470,'Cluster_T-ShirtSize'!$B$23:$C$27,2,FALSE)))</f>
        <v/>
      </c>
      <c r="G469" s="76" t="str">
        <f t="shared" si="1"/>
        <v/>
      </c>
    </row>
    <row r="470" spans="1:7" ht="15.75" customHeight="1" x14ac:dyDescent="0.2">
      <c r="A470" s="72" t="str">
        <f>IF(EAP_Complexidade!A471="","",EAP_Complexidade!A471)</f>
        <v/>
      </c>
      <c r="B470" s="73" t="str">
        <f>IF(EAP_Complexidade!B471="","",IF(EAP_Complexidade!B471="X",0,VLOOKUP(EAP_Complexidade!B471,'Cluster_T-ShirtSize'!$B$3:$C$7,2,FALSE)))</f>
        <v/>
      </c>
      <c r="C470" s="74" t="str">
        <f>IF(EAP_Complexidade!C471="","",IF(EAP_Complexidade!C471="X",0,VLOOKUP(EAP_Complexidade!C471,'Cluster_T-ShirtSize'!$B$8:$C$12,2,FALSE)))</f>
        <v/>
      </c>
      <c r="D470" s="74" t="str">
        <f>IF(EAP_Complexidade!D471="","",IF(EAP_Complexidade!D471="X",0,VLOOKUP(EAP_Complexidade!D471,'Cluster_T-ShirtSize'!$B$13:$C$17,2,FALSE)))</f>
        <v/>
      </c>
      <c r="E470" s="74" t="str">
        <f>IF(EAP_Complexidade!E471="","",IF(EAP_Complexidade!E471="X",0,VLOOKUP(EAP_Complexidade!E471,'Cluster_T-ShirtSize'!$B$18:$C$22,2,FALSE)))</f>
        <v/>
      </c>
      <c r="F470" s="75" t="str">
        <f>IF(EAP_Complexidade!F471="","",IF(EAP_Complexidade!F471="X",0,VLOOKUP(EAP_Complexidade!F471,'Cluster_T-ShirtSize'!$B$23:$C$27,2,FALSE)))</f>
        <v/>
      </c>
      <c r="G470" s="76" t="str">
        <f t="shared" si="1"/>
        <v/>
      </c>
    </row>
    <row r="471" spans="1:7" ht="15.75" customHeight="1" x14ac:dyDescent="0.2">
      <c r="A471" s="72" t="str">
        <f>IF(EAP_Complexidade!A472="","",EAP_Complexidade!A472)</f>
        <v/>
      </c>
      <c r="B471" s="73" t="str">
        <f>IF(EAP_Complexidade!B472="","",IF(EAP_Complexidade!B472="X",0,VLOOKUP(EAP_Complexidade!B472,'Cluster_T-ShirtSize'!$B$3:$C$7,2,FALSE)))</f>
        <v/>
      </c>
      <c r="C471" s="74" t="str">
        <f>IF(EAP_Complexidade!C472="","",IF(EAP_Complexidade!C472="X",0,VLOOKUP(EAP_Complexidade!C472,'Cluster_T-ShirtSize'!$B$8:$C$12,2,FALSE)))</f>
        <v/>
      </c>
      <c r="D471" s="74" t="str">
        <f>IF(EAP_Complexidade!D472="","",IF(EAP_Complexidade!D472="X",0,VLOOKUP(EAP_Complexidade!D472,'Cluster_T-ShirtSize'!$B$13:$C$17,2,FALSE)))</f>
        <v/>
      </c>
      <c r="E471" s="74" t="str">
        <f>IF(EAP_Complexidade!E472="","",IF(EAP_Complexidade!E472="X",0,VLOOKUP(EAP_Complexidade!E472,'Cluster_T-ShirtSize'!$B$18:$C$22,2,FALSE)))</f>
        <v/>
      </c>
      <c r="F471" s="75" t="str">
        <f>IF(EAP_Complexidade!F472="","",IF(EAP_Complexidade!F472="X",0,VLOOKUP(EAP_Complexidade!F472,'Cluster_T-ShirtSize'!$B$23:$C$27,2,FALSE)))</f>
        <v/>
      </c>
      <c r="G471" s="76" t="str">
        <f t="shared" si="1"/>
        <v/>
      </c>
    </row>
    <row r="472" spans="1:7" ht="15.75" customHeight="1" x14ac:dyDescent="0.2">
      <c r="A472" s="72" t="str">
        <f>IF(EAP_Complexidade!A473="","",EAP_Complexidade!A473)</f>
        <v/>
      </c>
      <c r="B472" s="73" t="str">
        <f>IF(EAP_Complexidade!B473="","",IF(EAP_Complexidade!B473="X",0,VLOOKUP(EAP_Complexidade!B473,'Cluster_T-ShirtSize'!$B$3:$C$7,2,FALSE)))</f>
        <v/>
      </c>
      <c r="C472" s="74" t="str">
        <f>IF(EAP_Complexidade!C473="","",IF(EAP_Complexidade!C473="X",0,VLOOKUP(EAP_Complexidade!C473,'Cluster_T-ShirtSize'!$B$8:$C$12,2,FALSE)))</f>
        <v/>
      </c>
      <c r="D472" s="74" t="str">
        <f>IF(EAP_Complexidade!D473="","",IF(EAP_Complexidade!D473="X",0,VLOOKUP(EAP_Complexidade!D473,'Cluster_T-ShirtSize'!$B$13:$C$17,2,FALSE)))</f>
        <v/>
      </c>
      <c r="E472" s="74" t="str">
        <f>IF(EAP_Complexidade!E473="","",IF(EAP_Complexidade!E473="X",0,VLOOKUP(EAP_Complexidade!E473,'Cluster_T-ShirtSize'!$B$18:$C$22,2,FALSE)))</f>
        <v/>
      </c>
      <c r="F472" s="75" t="str">
        <f>IF(EAP_Complexidade!F473="","",IF(EAP_Complexidade!F473="X",0,VLOOKUP(EAP_Complexidade!F473,'Cluster_T-ShirtSize'!$B$23:$C$27,2,FALSE)))</f>
        <v/>
      </c>
      <c r="G472" s="76" t="str">
        <f t="shared" si="1"/>
        <v/>
      </c>
    </row>
    <row r="473" spans="1:7" ht="15.75" customHeight="1" x14ac:dyDescent="0.2">
      <c r="A473" s="72" t="str">
        <f>IF(EAP_Complexidade!A474="","",EAP_Complexidade!A474)</f>
        <v/>
      </c>
      <c r="B473" s="73" t="str">
        <f>IF(EAP_Complexidade!B474="","",IF(EAP_Complexidade!B474="X",0,VLOOKUP(EAP_Complexidade!B474,'Cluster_T-ShirtSize'!$B$3:$C$7,2,FALSE)))</f>
        <v/>
      </c>
      <c r="C473" s="74" t="str">
        <f>IF(EAP_Complexidade!C474="","",IF(EAP_Complexidade!C474="X",0,VLOOKUP(EAP_Complexidade!C474,'Cluster_T-ShirtSize'!$B$8:$C$12,2,FALSE)))</f>
        <v/>
      </c>
      <c r="D473" s="74" t="str">
        <f>IF(EAP_Complexidade!D474="","",IF(EAP_Complexidade!D474="X",0,VLOOKUP(EAP_Complexidade!D474,'Cluster_T-ShirtSize'!$B$13:$C$17,2,FALSE)))</f>
        <v/>
      </c>
      <c r="E473" s="74" t="str">
        <f>IF(EAP_Complexidade!E474="","",IF(EAP_Complexidade!E474="X",0,VLOOKUP(EAP_Complexidade!E474,'Cluster_T-ShirtSize'!$B$18:$C$22,2,FALSE)))</f>
        <v/>
      </c>
      <c r="F473" s="75" t="str">
        <f>IF(EAP_Complexidade!F474="","",IF(EAP_Complexidade!F474="X",0,VLOOKUP(EAP_Complexidade!F474,'Cluster_T-ShirtSize'!$B$23:$C$27,2,FALSE)))</f>
        <v/>
      </c>
      <c r="G473" s="76" t="str">
        <f t="shared" si="1"/>
        <v/>
      </c>
    </row>
    <row r="474" spans="1:7" ht="15.75" customHeight="1" x14ac:dyDescent="0.2">
      <c r="A474" s="72" t="str">
        <f>IF(EAP_Complexidade!A475="","",EAP_Complexidade!A475)</f>
        <v/>
      </c>
      <c r="B474" s="73" t="str">
        <f>IF(EAP_Complexidade!B475="","",IF(EAP_Complexidade!B475="X",0,VLOOKUP(EAP_Complexidade!B475,'Cluster_T-ShirtSize'!$B$3:$C$7,2,FALSE)))</f>
        <v/>
      </c>
      <c r="C474" s="74" t="str">
        <f>IF(EAP_Complexidade!C475="","",IF(EAP_Complexidade!C475="X",0,VLOOKUP(EAP_Complexidade!C475,'Cluster_T-ShirtSize'!$B$8:$C$12,2,FALSE)))</f>
        <v/>
      </c>
      <c r="D474" s="74" t="str">
        <f>IF(EAP_Complexidade!D475="","",IF(EAP_Complexidade!D475="X",0,VLOOKUP(EAP_Complexidade!D475,'Cluster_T-ShirtSize'!$B$13:$C$17,2,FALSE)))</f>
        <v/>
      </c>
      <c r="E474" s="74" t="str">
        <f>IF(EAP_Complexidade!E475="","",IF(EAP_Complexidade!E475="X",0,VLOOKUP(EAP_Complexidade!E475,'Cluster_T-ShirtSize'!$B$18:$C$22,2,FALSE)))</f>
        <v/>
      </c>
      <c r="F474" s="75" t="str">
        <f>IF(EAP_Complexidade!F475="","",IF(EAP_Complexidade!F475="X",0,VLOOKUP(EAP_Complexidade!F475,'Cluster_T-ShirtSize'!$B$23:$C$27,2,FALSE)))</f>
        <v/>
      </c>
      <c r="G474" s="76" t="str">
        <f t="shared" si="1"/>
        <v/>
      </c>
    </row>
    <row r="475" spans="1:7" ht="15.75" customHeight="1" x14ac:dyDescent="0.2">
      <c r="A475" s="72" t="str">
        <f>IF(EAP_Complexidade!A476="","",EAP_Complexidade!A476)</f>
        <v/>
      </c>
      <c r="B475" s="73" t="str">
        <f>IF(EAP_Complexidade!B476="","",IF(EAP_Complexidade!B476="X",0,VLOOKUP(EAP_Complexidade!B476,'Cluster_T-ShirtSize'!$B$3:$C$7,2,FALSE)))</f>
        <v/>
      </c>
      <c r="C475" s="74" t="str">
        <f>IF(EAP_Complexidade!C476="","",IF(EAP_Complexidade!C476="X",0,VLOOKUP(EAP_Complexidade!C476,'Cluster_T-ShirtSize'!$B$8:$C$12,2,FALSE)))</f>
        <v/>
      </c>
      <c r="D475" s="74" t="str">
        <f>IF(EAP_Complexidade!D476="","",IF(EAP_Complexidade!D476="X",0,VLOOKUP(EAP_Complexidade!D476,'Cluster_T-ShirtSize'!$B$13:$C$17,2,FALSE)))</f>
        <v/>
      </c>
      <c r="E475" s="74" t="str">
        <f>IF(EAP_Complexidade!E476="","",IF(EAP_Complexidade!E476="X",0,VLOOKUP(EAP_Complexidade!E476,'Cluster_T-ShirtSize'!$B$18:$C$22,2,FALSE)))</f>
        <v/>
      </c>
      <c r="F475" s="75" t="str">
        <f>IF(EAP_Complexidade!F476="","",IF(EAP_Complexidade!F476="X",0,VLOOKUP(EAP_Complexidade!F476,'Cluster_T-ShirtSize'!$B$23:$C$27,2,FALSE)))</f>
        <v/>
      </c>
      <c r="G475" s="76" t="str">
        <f t="shared" si="1"/>
        <v/>
      </c>
    </row>
    <row r="476" spans="1:7" ht="15.75" customHeight="1" x14ac:dyDescent="0.2">
      <c r="A476" s="72" t="str">
        <f>IF(EAP_Complexidade!A477="","",EAP_Complexidade!A477)</f>
        <v/>
      </c>
      <c r="B476" s="73" t="str">
        <f>IF(EAP_Complexidade!B477="","",IF(EAP_Complexidade!B477="X",0,VLOOKUP(EAP_Complexidade!B477,'Cluster_T-ShirtSize'!$B$3:$C$7,2,FALSE)))</f>
        <v/>
      </c>
      <c r="C476" s="74" t="str">
        <f>IF(EAP_Complexidade!C477="","",IF(EAP_Complexidade!C477="X",0,VLOOKUP(EAP_Complexidade!C477,'Cluster_T-ShirtSize'!$B$8:$C$12,2,FALSE)))</f>
        <v/>
      </c>
      <c r="D476" s="74" t="str">
        <f>IF(EAP_Complexidade!D477="","",IF(EAP_Complexidade!D477="X",0,VLOOKUP(EAP_Complexidade!D477,'Cluster_T-ShirtSize'!$B$13:$C$17,2,FALSE)))</f>
        <v/>
      </c>
      <c r="E476" s="74" t="str">
        <f>IF(EAP_Complexidade!E477="","",IF(EAP_Complexidade!E477="X",0,VLOOKUP(EAP_Complexidade!E477,'Cluster_T-ShirtSize'!$B$18:$C$22,2,FALSE)))</f>
        <v/>
      </c>
      <c r="F476" s="75" t="str">
        <f>IF(EAP_Complexidade!F477="","",IF(EAP_Complexidade!F477="X",0,VLOOKUP(EAP_Complexidade!F477,'Cluster_T-ShirtSize'!$B$23:$C$27,2,FALSE)))</f>
        <v/>
      </c>
      <c r="G476" s="76" t="str">
        <f t="shared" si="1"/>
        <v/>
      </c>
    </row>
    <row r="477" spans="1:7" ht="15.75" customHeight="1" x14ac:dyDescent="0.2">
      <c r="A477" s="72" t="str">
        <f>IF(EAP_Complexidade!A478="","",EAP_Complexidade!A478)</f>
        <v/>
      </c>
      <c r="B477" s="73" t="str">
        <f>IF(EAP_Complexidade!B478="","",IF(EAP_Complexidade!B478="X",0,VLOOKUP(EAP_Complexidade!B478,'Cluster_T-ShirtSize'!$B$3:$C$7,2,FALSE)))</f>
        <v/>
      </c>
      <c r="C477" s="74" t="str">
        <f>IF(EAP_Complexidade!C478="","",IF(EAP_Complexidade!C478="X",0,VLOOKUP(EAP_Complexidade!C478,'Cluster_T-ShirtSize'!$B$8:$C$12,2,FALSE)))</f>
        <v/>
      </c>
      <c r="D477" s="74" t="str">
        <f>IF(EAP_Complexidade!D478="","",IF(EAP_Complexidade!D478="X",0,VLOOKUP(EAP_Complexidade!D478,'Cluster_T-ShirtSize'!$B$13:$C$17,2,FALSE)))</f>
        <v/>
      </c>
      <c r="E477" s="74" t="str">
        <f>IF(EAP_Complexidade!E478="","",IF(EAP_Complexidade!E478="X",0,VLOOKUP(EAP_Complexidade!E478,'Cluster_T-ShirtSize'!$B$18:$C$22,2,FALSE)))</f>
        <v/>
      </c>
      <c r="F477" s="75" t="str">
        <f>IF(EAP_Complexidade!F478="","",IF(EAP_Complexidade!F478="X",0,VLOOKUP(EAP_Complexidade!F478,'Cluster_T-ShirtSize'!$B$23:$C$27,2,FALSE)))</f>
        <v/>
      </c>
      <c r="G477" s="76" t="str">
        <f t="shared" si="1"/>
        <v/>
      </c>
    </row>
    <row r="478" spans="1:7" ht="15.75" customHeight="1" x14ac:dyDescent="0.2">
      <c r="A478" s="72" t="str">
        <f>IF(EAP_Complexidade!A479="","",EAP_Complexidade!A479)</f>
        <v/>
      </c>
      <c r="B478" s="73" t="str">
        <f>IF(EAP_Complexidade!B479="","",IF(EAP_Complexidade!B479="X",0,VLOOKUP(EAP_Complexidade!B479,'Cluster_T-ShirtSize'!$B$3:$C$7,2,FALSE)))</f>
        <v/>
      </c>
      <c r="C478" s="74" t="str">
        <f>IF(EAP_Complexidade!C479="","",IF(EAP_Complexidade!C479="X",0,VLOOKUP(EAP_Complexidade!C479,'Cluster_T-ShirtSize'!$B$8:$C$12,2,FALSE)))</f>
        <v/>
      </c>
      <c r="D478" s="74" t="str">
        <f>IF(EAP_Complexidade!D479="","",IF(EAP_Complexidade!D479="X",0,VLOOKUP(EAP_Complexidade!D479,'Cluster_T-ShirtSize'!$B$13:$C$17,2,FALSE)))</f>
        <v/>
      </c>
      <c r="E478" s="74" t="str">
        <f>IF(EAP_Complexidade!E479="","",IF(EAP_Complexidade!E479="X",0,VLOOKUP(EAP_Complexidade!E479,'Cluster_T-ShirtSize'!$B$18:$C$22,2,FALSE)))</f>
        <v/>
      </c>
      <c r="F478" s="75" t="str">
        <f>IF(EAP_Complexidade!F479="","",IF(EAP_Complexidade!F479="X",0,VLOOKUP(EAP_Complexidade!F479,'Cluster_T-ShirtSize'!$B$23:$C$27,2,FALSE)))</f>
        <v/>
      </c>
      <c r="G478" s="76" t="str">
        <f t="shared" si="1"/>
        <v/>
      </c>
    </row>
    <row r="479" spans="1:7" ht="15.75" customHeight="1" x14ac:dyDescent="0.2">
      <c r="A479" s="72" t="str">
        <f>IF(EAP_Complexidade!A480="","",EAP_Complexidade!A480)</f>
        <v/>
      </c>
      <c r="B479" s="73" t="str">
        <f>IF(EAP_Complexidade!B480="","",IF(EAP_Complexidade!B480="X",0,VLOOKUP(EAP_Complexidade!B480,'Cluster_T-ShirtSize'!$B$3:$C$7,2,FALSE)))</f>
        <v/>
      </c>
      <c r="C479" s="74" t="str">
        <f>IF(EAP_Complexidade!C480="","",IF(EAP_Complexidade!C480="X",0,VLOOKUP(EAP_Complexidade!C480,'Cluster_T-ShirtSize'!$B$8:$C$12,2,FALSE)))</f>
        <v/>
      </c>
      <c r="D479" s="74" t="str">
        <f>IF(EAP_Complexidade!D480="","",IF(EAP_Complexidade!D480="X",0,VLOOKUP(EAP_Complexidade!D480,'Cluster_T-ShirtSize'!$B$13:$C$17,2,FALSE)))</f>
        <v/>
      </c>
      <c r="E479" s="74" t="str">
        <f>IF(EAP_Complexidade!E480="","",IF(EAP_Complexidade!E480="X",0,VLOOKUP(EAP_Complexidade!E480,'Cluster_T-ShirtSize'!$B$18:$C$22,2,FALSE)))</f>
        <v/>
      </c>
      <c r="F479" s="75" t="str">
        <f>IF(EAP_Complexidade!F480="","",IF(EAP_Complexidade!F480="X",0,VLOOKUP(EAP_Complexidade!F480,'Cluster_T-ShirtSize'!$B$23:$C$27,2,FALSE)))</f>
        <v/>
      </c>
      <c r="G479" s="76" t="str">
        <f t="shared" si="1"/>
        <v/>
      </c>
    </row>
    <row r="480" spans="1:7" ht="15.75" customHeight="1" x14ac:dyDescent="0.2">
      <c r="A480" s="72" t="str">
        <f>IF(EAP_Complexidade!A481="","",EAP_Complexidade!A481)</f>
        <v/>
      </c>
      <c r="B480" s="73" t="str">
        <f>IF(EAP_Complexidade!B481="","",IF(EAP_Complexidade!B481="X",0,VLOOKUP(EAP_Complexidade!B481,'Cluster_T-ShirtSize'!$B$3:$C$7,2,FALSE)))</f>
        <v/>
      </c>
      <c r="C480" s="74" t="str">
        <f>IF(EAP_Complexidade!C481="","",IF(EAP_Complexidade!C481="X",0,VLOOKUP(EAP_Complexidade!C481,'Cluster_T-ShirtSize'!$B$8:$C$12,2,FALSE)))</f>
        <v/>
      </c>
      <c r="D480" s="74" t="str">
        <f>IF(EAP_Complexidade!D481="","",IF(EAP_Complexidade!D481="X",0,VLOOKUP(EAP_Complexidade!D481,'Cluster_T-ShirtSize'!$B$13:$C$17,2,FALSE)))</f>
        <v/>
      </c>
      <c r="E480" s="74" t="str">
        <f>IF(EAP_Complexidade!E481="","",IF(EAP_Complexidade!E481="X",0,VLOOKUP(EAP_Complexidade!E481,'Cluster_T-ShirtSize'!$B$18:$C$22,2,FALSE)))</f>
        <v/>
      </c>
      <c r="F480" s="75" t="str">
        <f>IF(EAP_Complexidade!F481="","",IF(EAP_Complexidade!F481="X",0,VLOOKUP(EAP_Complexidade!F481,'Cluster_T-ShirtSize'!$B$23:$C$27,2,FALSE)))</f>
        <v/>
      </c>
      <c r="G480" s="76" t="str">
        <f t="shared" si="1"/>
        <v/>
      </c>
    </row>
    <row r="481" spans="1:7" ht="15.75" customHeight="1" x14ac:dyDescent="0.2">
      <c r="A481" s="72" t="str">
        <f>IF(EAP_Complexidade!A482="","",EAP_Complexidade!A482)</f>
        <v/>
      </c>
      <c r="B481" s="73" t="str">
        <f>IF(EAP_Complexidade!B482="","",IF(EAP_Complexidade!B482="X",0,VLOOKUP(EAP_Complexidade!B482,'Cluster_T-ShirtSize'!$B$3:$C$7,2,FALSE)))</f>
        <v/>
      </c>
      <c r="C481" s="74" t="str">
        <f>IF(EAP_Complexidade!C482="","",IF(EAP_Complexidade!C482="X",0,VLOOKUP(EAP_Complexidade!C482,'Cluster_T-ShirtSize'!$B$8:$C$12,2,FALSE)))</f>
        <v/>
      </c>
      <c r="D481" s="74" t="str">
        <f>IF(EAP_Complexidade!D482="","",IF(EAP_Complexidade!D482="X",0,VLOOKUP(EAP_Complexidade!D482,'Cluster_T-ShirtSize'!$B$13:$C$17,2,FALSE)))</f>
        <v/>
      </c>
      <c r="E481" s="74" t="str">
        <f>IF(EAP_Complexidade!E482="","",IF(EAP_Complexidade!E482="X",0,VLOOKUP(EAP_Complexidade!E482,'Cluster_T-ShirtSize'!$B$18:$C$22,2,FALSE)))</f>
        <v/>
      </c>
      <c r="F481" s="75" t="str">
        <f>IF(EAP_Complexidade!F482="","",IF(EAP_Complexidade!F482="X",0,VLOOKUP(EAP_Complexidade!F482,'Cluster_T-ShirtSize'!$B$23:$C$27,2,FALSE)))</f>
        <v/>
      </c>
      <c r="G481" s="76" t="str">
        <f t="shared" si="1"/>
        <v/>
      </c>
    </row>
    <row r="482" spans="1:7" ht="15.75" customHeight="1" x14ac:dyDescent="0.2">
      <c r="A482" s="72" t="str">
        <f>IF(EAP_Complexidade!A483="","",EAP_Complexidade!A483)</f>
        <v/>
      </c>
      <c r="B482" s="73" t="str">
        <f>IF(EAP_Complexidade!B483="","",IF(EAP_Complexidade!B483="X",0,VLOOKUP(EAP_Complexidade!B483,'Cluster_T-ShirtSize'!$B$3:$C$7,2,FALSE)))</f>
        <v/>
      </c>
      <c r="C482" s="74" t="str">
        <f>IF(EAP_Complexidade!C483="","",IF(EAP_Complexidade!C483="X",0,VLOOKUP(EAP_Complexidade!C483,'Cluster_T-ShirtSize'!$B$8:$C$12,2,FALSE)))</f>
        <v/>
      </c>
      <c r="D482" s="74" t="str">
        <f>IF(EAP_Complexidade!D483="","",IF(EAP_Complexidade!D483="X",0,VLOOKUP(EAP_Complexidade!D483,'Cluster_T-ShirtSize'!$B$13:$C$17,2,FALSE)))</f>
        <v/>
      </c>
      <c r="E482" s="74" t="str">
        <f>IF(EAP_Complexidade!E483="","",IF(EAP_Complexidade!E483="X",0,VLOOKUP(EAP_Complexidade!E483,'Cluster_T-ShirtSize'!$B$18:$C$22,2,FALSE)))</f>
        <v/>
      </c>
      <c r="F482" s="75" t="str">
        <f>IF(EAP_Complexidade!F483="","",IF(EAP_Complexidade!F483="X",0,VLOOKUP(EAP_Complexidade!F483,'Cluster_T-ShirtSize'!$B$23:$C$27,2,FALSE)))</f>
        <v/>
      </c>
      <c r="G482" s="76" t="str">
        <f t="shared" si="1"/>
        <v/>
      </c>
    </row>
    <row r="483" spans="1:7" ht="15.75" customHeight="1" x14ac:dyDescent="0.2">
      <c r="A483" s="72" t="str">
        <f>IF(EAP_Complexidade!A484="","",EAP_Complexidade!A484)</f>
        <v/>
      </c>
      <c r="B483" s="73" t="str">
        <f>IF(EAP_Complexidade!B484="","",IF(EAP_Complexidade!B484="X",0,VLOOKUP(EAP_Complexidade!B484,'Cluster_T-ShirtSize'!$B$3:$C$7,2,FALSE)))</f>
        <v/>
      </c>
      <c r="C483" s="74" t="str">
        <f>IF(EAP_Complexidade!C484="","",IF(EAP_Complexidade!C484="X",0,VLOOKUP(EAP_Complexidade!C484,'Cluster_T-ShirtSize'!$B$8:$C$12,2,FALSE)))</f>
        <v/>
      </c>
      <c r="D483" s="74" t="str">
        <f>IF(EAP_Complexidade!D484="","",IF(EAP_Complexidade!D484="X",0,VLOOKUP(EAP_Complexidade!D484,'Cluster_T-ShirtSize'!$B$13:$C$17,2,FALSE)))</f>
        <v/>
      </c>
      <c r="E483" s="74" t="str">
        <f>IF(EAP_Complexidade!E484="","",IF(EAP_Complexidade!E484="X",0,VLOOKUP(EAP_Complexidade!E484,'Cluster_T-ShirtSize'!$B$18:$C$22,2,FALSE)))</f>
        <v/>
      </c>
      <c r="F483" s="75" t="str">
        <f>IF(EAP_Complexidade!F484="","",IF(EAP_Complexidade!F484="X",0,VLOOKUP(EAP_Complexidade!F484,'Cluster_T-ShirtSize'!$B$23:$C$27,2,FALSE)))</f>
        <v/>
      </c>
      <c r="G483" s="76" t="str">
        <f t="shared" si="1"/>
        <v/>
      </c>
    </row>
    <row r="484" spans="1:7" ht="15.75" customHeight="1" x14ac:dyDescent="0.2">
      <c r="A484" s="72" t="str">
        <f>IF(EAP_Complexidade!A485="","",EAP_Complexidade!A485)</f>
        <v/>
      </c>
      <c r="B484" s="73" t="str">
        <f>IF(EAP_Complexidade!B485="","",IF(EAP_Complexidade!B485="X",0,VLOOKUP(EAP_Complexidade!B485,'Cluster_T-ShirtSize'!$B$3:$C$7,2,FALSE)))</f>
        <v/>
      </c>
      <c r="C484" s="74" t="str">
        <f>IF(EAP_Complexidade!C485="","",IF(EAP_Complexidade!C485="X",0,VLOOKUP(EAP_Complexidade!C485,'Cluster_T-ShirtSize'!$B$8:$C$12,2,FALSE)))</f>
        <v/>
      </c>
      <c r="D484" s="74" t="str">
        <f>IF(EAP_Complexidade!D485="","",IF(EAP_Complexidade!D485="X",0,VLOOKUP(EAP_Complexidade!D485,'Cluster_T-ShirtSize'!$B$13:$C$17,2,FALSE)))</f>
        <v/>
      </c>
      <c r="E484" s="74" t="str">
        <f>IF(EAP_Complexidade!E485="","",IF(EAP_Complexidade!E485="X",0,VLOOKUP(EAP_Complexidade!E485,'Cluster_T-ShirtSize'!$B$18:$C$22,2,FALSE)))</f>
        <v/>
      </c>
      <c r="F484" s="75" t="str">
        <f>IF(EAP_Complexidade!F485="","",IF(EAP_Complexidade!F485="X",0,VLOOKUP(EAP_Complexidade!F485,'Cluster_T-ShirtSize'!$B$23:$C$27,2,FALSE)))</f>
        <v/>
      </c>
      <c r="G484" s="76" t="str">
        <f t="shared" si="1"/>
        <v/>
      </c>
    </row>
    <row r="485" spans="1:7" ht="15.75" customHeight="1" x14ac:dyDescent="0.2">
      <c r="A485" s="72" t="str">
        <f>IF(EAP_Complexidade!A486="","",EAP_Complexidade!A486)</f>
        <v/>
      </c>
      <c r="B485" s="73" t="str">
        <f>IF(EAP_Complexidade!B486="","",IF(EAP_Complexidade!B486="X",0,VLOOKUP(EAP_Complexidade!B486,'Cluster_T-ShirtSize'!$B$3:$C$7,2,FALSE)))</f>
        <v/>
      </c>
      <c r="C485" s="74" t="str">
        <f>IF(EAP_Complexidade!C486="","",IF(EAP_Complexidade!C486="X",0,VLOOKUP(EAP_Complexidade!C486,'Cluster_T-ShirtSize'!$B$8:$C$12,2,FALSE)))</f>
        <v/>
      </c>
      <c r="D485" s="74" t="str">
        <f>IF(EAP_Complexidade!D486="","",IF(EAP_Complexidade!D486="X",0,VLOOKUP(EAP_Complexidade!D486,'Cluster_T-ShirtSize'!$B$13:$C$17,2,FALSE)))</f>
        <v/>
      </c>
      <c r="E485" s="74" t="str">
        <f>IF(EAP_Complexidade!E486="","",IF(EAP_Complexidade!E486="X",0,VLOOKUP(EAP_Complexidade!E486,'Cluster_T-ShirtSize'!$B$18:$C$22,2,FALSE)))</f>
        <v/>
      </c>
      <c r="F485" s="75" t="str">
        <f>IF(EAP_Complexidade!F486="","",IF(EAP_Complexidade!F486="X",0,VLOOKUP(EAP_Complexidade!F486,'Cluster_T-ShirtSize'!$B$23:$C$27,2,FALSE)))</f>
        <v/>
      </c>
      <c r="G485" s="76" t="str">
        <f t="shared" si="1"/>
        <v/>
      </c>
    </row>
    <row r="486" spans="1:7" ht="15.75" customHeight="1" x14ac:dyDescent="0.2">
      <c r="A486" s="72" t="str">
        <f>IF(EAP_Complexidade!A487="","",EAP_Complexidade!A487)</f>
        <v/>
      </c>
      <c r="B486" s="73" t="str">
        <f>IF(EAP_Complexidade!B487="","",IF(EAP_Complexidade!B487="X",0,VLOOKUP(EAP_Complexidade!B487,'Cluster_T-ShirtSize'!$B$3:$C$7,2,FALSE)))</f>
        <v/>
      </c>
      <c r="C486" s="74" t="str">
        <f>IF(EAP_Complexidade!C487="","",IF(EAP_Complexidade!C487="X",0,VLOOKUP(EAP_Complexidade!C487,'Cluster_T-ShirtSize'!$B$8:$C$12,2,FALSE)))</f>
        <v/>
      </c>
      <c r="D486" s="74" t="str">
        <f>IF(EAP_Complexidade!D487="","",IF(EAP_Complexidade!D487="X",0,VLOOKUP(EAP_Complexidade!D487,'Cluster_T-ShirtSize'!$B$13:$C$17,2,FALSE)))</f>
        <v/>
      </c>
      <c r="E486" s="74" t="str">
        <f>IF(EAP_Complexidade!E487="","",IF(EAP_Complexidade!E487="X",0,VLOOKUP(EAP_Complexidade!E487,'Cluster_T-ShirtSize'!$B$18:$C$22,2,FALSE)))</f>
        <v/>
      </c>
      <c r="F486" s="75" t="str">
        <f>IF(EAP_Complexidade!F487="","",IF(EAP_Complexidade!F487="X",0,VLOOKUP(EAP_Complexidade!F487,'Cluster_T-ShirtSize'!$B$23:$C$27,2,FALSE)))</f>
        <v/>
      </c>
      <c r="G486" s="76" t="str">
        <f t="shared" si="1"/>
        <v/>
      </c>
    </row>
    <row r="487" spans="1:7" ht="15.75" customHeight="1" x14ac:dyDescent="0.2">
      <c r="A487" s="72" t="str">
        <f>IF(EAP_Complexidade!A488="","",EAP_Complexidade!A488)</f>
        <v/>
      </c>
      <c r="B487" s="73" t="str">
        <f>IF(EAP_Complexidade!B488="","",IF(EAP_Complexidade!B488="X",0,VLOOKUP(EAP_Complexidade!B488,'Cluster_T-ShirtSize'!$B$3:$C$7,2,FALSE)))</f>
        <v/>
      </c>
      <c r="C487" s="74" t="str">
        <f>IF(EAP_Complexidade!C488="","",IF(EAP_Complexidade!C488="X",0,VLOOKUP(EAP_Complexidade!C488,'Cluster_T-ShirtSize'!$B$8:$C$12,2,FALSE)))</f>
        <v/>
      </c>
      <c r="D487" s="74" t="str">
        <f>IF(EAP_Complexidade!D488="","",IF(EAP_Complexidade!D488="X",0,VLOOKUP(EAP_Complexidade!D488,'Cluster_T-ShirtSize'!$B$13:$C$17,2,FALSE)))</f>
        <v/>
      </c>
      <c r="E487" s="74" t="str">
        <f>IF(EAP_Complexidade!E488="","",IF(EAP_Complexidade!E488="X",0,VLOOKUP(EAP_Complexidade!E488,'Cluster_T-ShirtSize'!$B$18:$C$22,2,FALSE)))</f>
        <v/>
      </c>
      <c r="F487" s="75" t="str">
        <f>IF(EAP_Complexidade!F488="","",IF(EAP_Complexidade!F488="X",0,VLOOKUP(EAP_Complexidade!F488,'Cluster_T-ShirtSize'!$B$23:$C$27,2,FALSE)))</f>
        <v/>
      </c>
      <c r="G487" s="76" t="str">
        <f t="shared" si="1"/>
        <v/>
      </c>
    </row>
    <row r="488" spans="1:7" ht="15.75" customHeight="1" x14ac:dyDescent="0.2">
      <c r="A488" s="72" t="str">
        <f>IF(EAP_Complexidade!A489="","",EAP_Complexidade!A489)</f>
        <v/>
      </c>
      <c r="B488" s="73" t="str">
        <f>IF(EAP_Complexidade!B489="","",IF(EAP_Complexidade!B489="X",0,VLOOKUP(EAP_Complexidade!B489,'Cluster_T-ShirtSize'!$B$3:$C$7,2,FALSE)))</f>
        <v/>
      </c>
      <c r="C488" s="74" t="str">
        <f>IF(EAP_Complexidade!C489="","",IF(EAP_Complexidade!C489="X",0,VLOOKUP(EAP_Complexidade!C489,'Cluster_T-ShirtSize'!$B$8:$C$12,2,FALSE)))</f>
        <v/>
      </c>
      <c r="D488" s="74" t="str">
        <f>IF(EAP_Complexidade!D489="","",IF(EAP_Complexidade!D489="X",0,VLOOKUP(EAP_Complexidade!D489,'Cluster_T-ShirtSize'!$B$13:$C$17,2,FALSE)))</f>
        <v/>
      </c>
      <c r="E488" s="74" t="str">
        <f>IF(EAP_Complexidade!E489="","",IF(EAP_Complexidade!E489="X",0,VLOOKUP(EAP_Complexidade!E489,'Cluster_T-ShirtSize'!$B$18:$C$22,2,FALSE)))</f>
        <v/>
      </c>
      <c r="F488" s="75" t="str">
        <f>IF(EAP_Complexidade!F489="","",IF(EAP_Complexidade!F489="X",0,VLOOKUP(EAP_Complexidade!F489,'Cluster_T-ShirtSize'!$B$23:$C$27,2,FALSE)))</f>
        <v/>
      </c>
      <c r="G488" s="76" t="str">
        <f t="shared" si="1"/>
        <v/>
      </c>
    </row>
    <row r="489" spans="1:7" ht="15.75" customHeight="1" x14ac:dyDescent="0.2">
      <c r="A489" s="72" t="str">
        <f>IF(EAP_Complexidade!A490="","",EAP_Complexidade!A490)</f>
        <v/>
      </c>
      <c r="B489" s="73" t="str">
        <f>IF(EAP_Complexidade!B490="","",IF(EAP_Complexidade!B490="X",0,VLOOKUP(EAP_Complexidade!B490,'Cluster_T-ShirtSize'!$B$3:$C$7,2,FALSE)))</f>
        <v/>
      </c>
      <c r="C489" s="74" t="str">
        <f>IF(EAP_Complexidade!C490="","",IF(EAP_Complexidade!C490="X",0,VLOOKUP(EAP_Complexidade!C490,'Cluster_T-ShirtSize'!$B$8:$C$12,2,FALSE)))</f>
        <v/>
      </c>
      <c r="D489" s="74" t="str">
        <f>IF(EAP_Complexidade!D490="","",IF(EAP_Complexidade!D490="X",0,VLOOKUP(EAP_Complexidade!D490,'Cluster_T-ShirtSize'!$B$13:$C$17,2,FALSE)))</f>
        <v/>
      </c>
      <c r="E489" s="74" t="str">
        <f>IF(EAP_Complexidade!E490="","",IF(EAP_Complexidade!E490="X",0,VLOOKUP(EAP_Complexidade!E490,'Cluster_T-ShirtSize'!$B$18:$C$22,2,FALSE)))</f>
        <v/>
      </c>
      <c r="F489" s="75" t="str">
        <f>IF(EAP_Complexidade!F490="","",IF(EAP_Complexidade!F490="X",0,VLOOKUP(EAP_Complexidade!F490,'Cluster_T-ShirtSize'!$B$23:$C$27,2,FALSE)))</f>
        <v/>
      </c>
      <c r="G489" s="76" t="str">
        <f t="shared" si="1"/>
        <v/>
      </c>
    </row>
    <row r="490" spans="1:7" ht="15.75" customHeight="1" x14ac:dyDescent="0.2">
      <c r="A490" s="72" t="str">
        <f>IF(EAP_Complexidade!A491="","",EAP_Complexidade!A491)</f>
        <v/>
      </c>
      <c r="B490" s="73" t="str">
        <f>IF(EAP_Complexidade!B491="","",IF(EAP_Complexidade!B491="X",0,VLOOKUP(EAP_Complexidade!B491,'Cluster_T-ShirtSize'!$B$3:$C$7,2,FALSE)))</f>
        <v/>
      </c>
      <c r="C490" s="74" t="str">
        <f>IF(EAP_Complexidade!C491="","",IF(EAP_Complexidade!C491="X",0,VLOOKUP(EAP_Complexidade!C491,'Cluster_T-ShirtSize'!$B$8:$C$12,2,FALSE)))</f>
        <v/>
      </c>
      <c r="D490" s="74" t="str">
        <f>IF(EAP_Complexidade!D491="","",IF(EAP_Complexidade!D491="X",0,VLOOKUP(EAP_Complexidade!D491,'Cluster_T-ShirtSize'!$B$13:$C$17,2,FALSE)))</f>
        <v/>
      </c>
      <c r="E490" s="74" t="str">
        <f>IF(EAP_Complexidade!E491="","",IF(EAP_Complexidade!E491="X",0,VLOOKUP(EAP_Complexidade!E491,'Cluster_T-ShirtSize'!$B$18:$C$22,2,FALSE)))</f>
        <v/>
      </c>
      <c r="F490" s="75" t="str">
        <f>IF(EAP_Complexidade!F491="","",IF(EAP_Complexidade!F491="X",0,VLOOKUP(EAP_Complexidade!F491,'Cluster_T-ShirtSize'!$B$23:$C$27,2,FALSE)))</f>
        <v/>
      </c>
      <c r="G490" s="76" t="str">
        <f t="shared" si="1"/>
        <v/>
      </c>
    </row>
    <row r="491" spans="1:7" ht="15.75" customHeight="1" x14ac:dyDescent="0.2">
      <c r="A491" s="72" t="str">
        <f>IF(EAP_Complexidade!A492="","",EAP_Complexidade!A492)</f>
        <v/>
      </c>
      <c r="B491" s="73" t="str">
        <f>IF(EAP_Complexidade!B492="","",IF(EAP_Complexidade!B492="X",0,VLOOKUP(EAP_Complexidade!B492,'Cluster_T-ShirtSize'!$B$3:$C$7,2,FALSE)))</f>
        <v/>
      </c>
      <c r="C491" s="74" t="str">
        <f>IF(EAP_Complexidade!C492="","",IF(EAP_Complexidade!C492="X",0,VLOOKUP(EAP_Complexidade!C492,'Cluster_T-ShirtSize'!$B$8:$C$12,2,FALSE)))</f>
        <v/>
      </c>
      <c r="D491" s="74" t="str">
        <f>IF(EAP_Complexidade!D492="","",IF(EAP_Complexidade!D492="X",0,VLOOKUP(EAP_Complexidade!D492,'Cluster_T-ShirtSize'!$B$13:$C$17,2,FALSE)))</f>
        <v/>
      </c>
      <c r="E491" s="74" t="str">
        <f>IF(EAP_Complexidade!E492="","",IF(EAP_Complexidade!E492="X",0,VLOOKUP(EAP_Complexidade!E492,'Cluster_T-ShirtSize'!$B$18:$C$22,2,FALSE)))</f>
        <v/>
      </c>
      <c r="F491" s="75" t="str">
        <f>IF(EAP_Complexidade!F492="","",IF(EAP_Complexidade!F492="X",0,VLOOKUP(EAP_Complexidade!F492,'Cluster_T-ShirtSize'!$B$23:$C$27,2,FALSE)))</f>
        <v/>
      </c>
      <c r="G491" s="76" t="str">
        <f t="shared" si="1"/>
        <v/>
      </c>
    </row>
    <row r="492" spans="1:7" ht="15.75" customHeight="1" x14ac:dyDescent="0.2">
      <c r="A492" s="72" t="str">
        <f>IF(EAP_Complexidade!A493="","",EAP_Complexidade!A493)</f>
        <v/>
      </c>
      <c r="B492" s="73" t="str">
        <f>IF(EAP_Complexidade!B493="","",IF(EAP_Complexidade!B493="X",0,VLOOKUP(EAP_Complexidade!B493,'Cluster_T-ShirtSize'!$B$3:$C$7,2,FALSE)))</f>
        <v/>
      </c>
      <c r="C492" s="74" t="str">
        <f>IF(EAP_Complexidade!C493="","",IF(EAP_Complexidade!C493="X",0,VLOOKUP(EAP_Complexidade!C493,'Cluster_T-ShirtSize'!$B$8:$C$12,2,FALSE)))</f>
        <v/>
      </c>
      <c r="D492" s="74" t="str">
        <f>IF(EAP_Complexidade!D493="","",IF(EAP_Complexidade!D493="X",0,VLOOKUP(EAP_Complexidade!D493,'Cluster_T-ShirtSize'!$B$13:$C$17,2,FALSE)))</f>
        <v/>
      </c>
      <c r="E492" s="74" t="str">
        <f>IF(EAP_Complexidade!E493="","",IF(EAP_Complexidade!E493="X",0,VLOOKUP(EAP_Complexidade!E493,'Cluster_T-ShirtSize'!$B$18:$C$22,2,FALSE)))</f>
        <v/>
      </c>
      <c r="F492" s="75" t="str">
        <f>IF(EAP_Complexidade!F493="","",IF(EAP_Complexidade!F493="X",0,VLOOKUP(EAP_Complexidade!F493,'Cluster_T-ShirtSize'!$B$23:$C$27,2,FALSE)))</f>
        <v/>
      </c>
      <c r="G492" s="76" t="str">
        <f t="shared" si="1"/>
        <v/>
      </c>
    </row>
    <row r="493" spans="1:7" ht="15.75" customHeight="1" x14ac:dyDescent="0.2">
      <c r="A493" s="72" t="str">
        <f>IF(EAP_Complexidade!A494="","",EAP_Complexidade!A494)</f>
        <v/>
      </c>
      <c r="B493" s="73" t="str">
        <f>IF(EAP_Complexidade!B494="","",IF(EAP_Complexidade!B494="X",0,VLOOKUP(EAP_Complexidade!B494,'Cluster_T-ShirtSize'!$B$3:$C$7,2,FALSE)))</f>
        <v/>
      </c>
      <c r="C493" s="74" t="str">
        <f>IF(EAP_Complexidade!C494="","",IF(EAP_Complexidade!C494="X",0,VLOOKUP(EAP_Complexidade!C494,'Cluster_T-ShirtSize'!$B$8:$C$12,2,FALSE)))</f>
        <v/>
      </c>
      <c r="D493" s="74" t="str">
        <f>IF(EAP_Complexidade!D494="","",IF(EAP_Complexidade!D494="X",0,VLOOKUP(EAP_Complexidade!D494,'Cluster_T-ShirtSize'!$B$13:$C$17,2,FALSE)))</f>
        <v/>
      </c>
      <c r="E493" s="74" t="str">
        <f>IF(EAP_Complexidade!E494="","",IF(EAP_Complexidade!E494="X",0,VLOOKUP(EAP_Complexidade!E494,'Cluster_T-ShirtSize'!$B$18:$C$22,2,FALSE)))</f>
        <v/>
      </c>
      <c r="F493" s="75" t="str">
        <f>IF(EAP_Complexidade!F494="","",IF(EAP_Complexidade!F494="X",0,VLOOKUP(EAP_Complexidade!F494,'Cluster_T-ShirtSize'!$B$23:$C$27,2,FALSE)))</f>
        <v/>
      </c>
      <c r="G493" s="76" t="str">
        <f t="shared" si="1"/>
        <v/>
      </c>
    </row>
    <row r="494" spans="1:7" ht="15.75" customHeight="1" x14ac:dyDescent="0.2">
      <c r="A494" s="72" t="str">
        <f>IF(EAP_Complexidade!A495="","",EAP_Complexidade!A495)</f>
        <v/>
      </c>
      <c r="B494" s="73" t="str">
        <f>IF(EAP_Complexidade!B495="","",IF(EAP_Complexidade!B495="X",0,VLOOKUP(EAP_Complexidade!B495,'Cluster_T-ShirtSize'!$B$3:$C$7,2,FALSE)))</f>
        <v/>
      </c>
      <c r="C494" s="74" t="str">
        <f>IF(EAP_Complexidade!C495="","",IF(EAP_Complexidade!C495="X",0,VLOOKUP(EAP_Complexidade!C495,'Cluster_T-ShirtSize'!$B$8:$C$12,2,FALSE)))</f>
        <v/>
      </c>
      <c r="D494" s="74" t="str">
        <f>IF(EAP_Complexidade!D495="","",IF(EAP_Complexidade!D495="X",0,VLOOKUP(EAP_Complexidade!D495,'Cluster_T-ShirtSize'!$B$13:$C$17,2,FALSE)))</f>
        <v/>
      </c>
      <c r="E494" s="74" t="str">
        <f>IF(EAP_Complexidade!E495="","",IF(EAP_Complexidade!E495="X",0,VLOOKUP(EAP_Complexidade!E495,'Cluster_T-ShirtSize'!$B$18:$C$22,2,FALSE)))</f>
        <v/>
      </c>
      <c r="F494" s="75" t="str">
        <f>IF(EAP_Complexidade!F495="","",IF(EAP_Complexidade!F495="X",0,VLOOKUP(EAP_Complexidade!F495,'Cluster_T-ShirtSize'!$B$23:$C$27,2,FALSE)))</f>
        <v/>
      </c>
      <c r="G494" s="76" t="str">
        <f t="shared" si="1"/>
        <v/>
      </c>
    </row>
    <row r="495" spans="1:7" ht="15.75" customHeight="1" x14ac:dyDescent="0.2">
      <c r="A495" s="72" t="str">
        <f>IF(EAP_Complexidade!A496="","",EAP_Complexidade!A496)</f>
        <v/>
      </c>
      <c r="B495" s="73" t="str">
        <f>IF(EAP_Complexidade!B496="","",IF(EAP_Complexidade!B496="X",0,VLOOKUP(EAP_Complexidade!B496,'Cluster_T-ShirtSize'!$B$3:$C$7,2,FALSE)))</f>
        <v/>
      </c>
      <c r="C495" s="74" t="str">
        <f>IF(EAP_Complexidade!C496="","",IF(EAP_Complexidade!C496="X",0,VLOOKUP(EAP_Complexidade!C496,'Cluster_T-ShirtSize'!$B$8:$C$12,2,FALSE)))</f>
        <v/>
      </c>
      <c r="D495" s="74" t="str">
        <f>IF(EAP_Complexidade!D496="","",IF(EAP_Complexidade!D496="X",0,VLOOKUP(EAP_Complexidade!D496,'Cluster_T-ShirtSize'!$B$13:$C$17,2,FALSE)))</f>
        <v/>
      </c>
      <c r="E495" s="74" t="str">
        <f>IF(EAP_Complexidade!E496="","",IF(EAP_Complexidade!E496="X",0,VLOOKUP(EAP_Complexidade!E496,'Cluster_T-ShirtSize'!$B$18:$C$22,2,FALSE)))</f>
        <v/>
      </c>
      <c r="F495" s="75" t="str">
        <f>IF(EAP_Complexidade!F496="","",IF(EAP_Complexidade!F496="X",0,VLOOKUP(EAP_Complexidade!F496,'Cluster_T-ShirtSize'!$B$23:$C$27,2,FALSE)))</f>
        <v/>
      </c>
      <c r="G495" s="76" t="str">
        <f t="shared" si="1"/>
        <v/>
      </c>
    </row>
    <row r="496" spans="1:7" ht="15.75" customHeight="1" x14ac:dyDescent="0.2">
      <c r="A496" s="72" t="str">
        <f>IF(EAP_Complexidade!A497="","",EAP_Complexidade!A497)</f>
        <v/>
      </c>
      <c r="B496" s="73" t="str">
        <f>IF(EAP_Complexidade!B497="","",IF(EAP_Complexidade!B497="X",0,VLOOKUP(EAP_Complexidade!B497,'Cluster_T-ShirtSize'!$B$3:$C$7,2,FALSE)))</f>
        <v/>
      </c>
      <c r="C496" s="74" t="str">
        <f>IF(EAP_Complexidade!C497="","",IF(EAP_Complexidade!C497="X",0,VLOOKUP(EAP_Complexidade!C497,'Cluster_T-ShirtSize'!$B$8:$C$12,2,FALSE)))</f>
        <v/>
      </c>
      <c r="D496" s="74" t="str">
        <f>IF(EAP_Complexidade!D497="","",IF(EAP_Complexidade!D497="X",0,VLOOKUP(EAP_Complexidade!D497,'Cluster_T-ShirtSize'!$B$13:$C$17,2,FALSE)))</f>
        <v/>
      </c>
      <c r="E496" s="74" t="str">
        <f>IF(EAP_Complexidade!E497="","",IF(EAP_Complexidade!E497="X",0,VLOOKUP(EAP_Complexidade!E497,'Cluster_T-ShirtSize'!$B$18:$C$22,2,FALSE)))</f>
        <v/>
      </c>
      <c r="F496" s="75" t="str">
        <f>IF(EAP_Complexidade!F497="","",IF(EAP_Complexidade!F497="X",0,VLOOKUP(EAP_Complexidade!F497,'Cluster_T-ShirtSize'!$B$23:$C$27,2,FALSE)))</f>
        <v/>
      </c>
      <c r="G496" s="76" t="str">
        <f t="shared" si="1"/>
        <v/>
      </c>
    </row>
    <row r="497" spans="1:7" ht="15.75" customHeight="1" x14ac:dyDescent="0.2">
      <c r="A497" s="72" t="str">
        <f>IF(EAP_Complexidade!A498="","",EAP_Complexidade!A498)</f>
        <v/>
      </c>
      <c r="B497" s="73" t="str">
        <f>IF(EAP_Complexidade!B498="","",IF(EAP_Complexidade!B498="X",0,VLOOKUP(EAP_Complexidade!B498,'Cluster_T-ShirtSize'!$B$3:$C$7,2,FALSE)))</f>
        <v/>
      </c>
      <c r="C497" s="74" t="str">
        <f>IF(EAP_Complexidade!C498="","",IF(EAP_Complexidade!C498="X",0,VLOOKUP(EAP_Complexidade!C498,'Cluster_T-ShirtSize'!$B$8:$C$12,2,FALSE)))</f>
        <v/>
      </c>
      <c r="D497" s="74" t="str">
        <f>IF(EAP_Complexidade!D498="","",IF(EAP_Complexidade!D498="X",0,VLOOKUP(EAP_Complexidade!D498,'Cluster_T-ShirtSize'!$B$13:$C$17,2,FALSE)))</f>
        <v/>
      </c>
      <c r="E497" s="74" t="str">
        <f>IF(EAP_Complexidade!E498="","",IF(EAP_Complexidade!E498="X",0,VLOOKUP(EAP_Complexidade!E498,'Cluster_T-ShirtSize'!$B$18:$C$22,2,FALSE)))</f>
        <v/>
      </c>
      <c r="F497" s="75" t="str">
        <f>IF(EAP_Complexidade!F498="","",IF(EAP_Complexidade!F498="X",0,VLOOKUP(EAP_Complexidade!F498,'Cluster_T-ShirtSize'!$B$23:$C$27,2,FALSE)))</f>
        <v/>
      </c>
      <c r="G497" s="76" t="str">
        <f t="shared" si="1"/>
        <v/>
      </c>
    </row>
    <row r="498" spans="1:7" ht="15.75" customHeight="1" x14ac:dyDescent="0.2">
      <c r="A498" s="72" t="str">
        <f>IF(EAP_Complexidade!A499="","",EAP_Complexidade!A499)</f>
        <v/>
      </c>
      <c r="B498" s="73" t="str">
        <f>IF(EAP_Complexidade!B499="","",IF(EAP_Complexidade!B499="X",0,VLOOKUP(EAP_Complexidade!B499,'Cluster_T-ShirtSize'!$B$3:$C$7,2,FALSE)))</f>
        <v/>
      </c>
      <c r="C498" s="74" t="str">
        <f>IF(EAP_Complexidade!C499="","",IF(EAP_Complexidade!C499="X",0,VLOOKUP(EAP_Complexidade!C499,'Cluster_T-ShirtSize'!$B$8:$C$12,2,FALSE)))</f>
        <v/>
      </c>
      <c r="D498" s="74" t="str">
        <f>IF(EAP_Complexidade!D499="","",IF(EAP_Complexidade!D499="X",0,VLOOKUP(EAP_Complexidade!D499,'Cluster_T-ShirtSize'!$B$13:$C$17,2,FALSE)))</f>
        <v/>
      </c>
      <c r="E498" s="74" t="str">
        <f>IF(EAP_Complexidade!E499="","",IF(EAP_Complexidade!E499="X",0,VLOOKUP(EAP_Complexidade!E499,'Cluster_T-ShirtSize'!$B$18:$C$22,2,FALSE)))</f>
        <v/>
      </c>
      <c r="F498" s="75" t="str">
        <f>IF(EAP_Complexidade!F499="","",IF(EAP_Complexidade!F499="X",0,VLOOKUP(EAP_Complexidade!F499,'Cluster_T-ShirtSize'!$B$23:$C$27,2,FALSE)))</f>
        <v/>
      </c>
      <c r="G498" s="76" t="str">
        <f t="shared" si="1"/>
        <v/>
      </c>
    </row>
    <row r="499" spans="1:7" ht="15.75" customHeight="1" x14ac:dyDescent="0.2">
      <c r="A499" s="72" t="str">
        <f>IF(EAP_Complexidade!A500="","",EAP_Complexidade!A500)</f>
        <v/>
      </c>
      <c r="B499" s="73" t="str">
        <f>IF(EAP_Complexidade!B500="","",IF(EAP_Complexidade!B500="X",0,VLOOKUP(EAP_Complexidade!B500,'Cluster_T-ShirtSize'!$B$3:$C$7,2,FALSE)))</f>
        <v/>
      </c>
      <c r="C499" s="74" t="str">
        <f>IF(EAP_Complexidade!C500="","",IF(EAP_Complexidade!C500="X",0,VLOOKUP(EAP_Complexidade!C500,'Cluster_T-ShirtSize'!$B$8:$C$12,2,FALSE)))</f>
        <v/>
      </c>
      <c r="D499" s="74" t="str">
        <f>IF(EAP_Complexidade!D500="","",IF(EAP_Complexidade!D500="X",0,VLOOKUP(EAP_Complexidade!D500,'Cluster_T-ShirtSize'!$B$13:$C$17,2,FALSE)))</f>
        <v/>
      </c>
      <c r="E499" s="74" t="str">
        <f>IF(EAP_Complexidade!E500="","",IF(EAP_Complexidade!E500="X",0,VLOOKUP(EAP_Complexidade!E500,'Cluster_T-ShirtSize'!$B$18:$C$22,2,FALSE)))</f>
        <v/>
      </c>
      <c r="F499" s="75" t="str">
        <f>IF(EAP_Complexidade!F500="","",IF(EAP_Complexidade!F500="X",0,VLOOKUP(EAP_Complexidade!F500,'Cluster_T-ShirtSize'!$B$23:$C$27,2,FALSE)))</f>
        <v/>
      </c>
      <c r="G499" s="76" t="str">
        <f t="shared" si="1"/>
        <v/>
      </c>
    </row>
    <row r="500" spans="1:7" ht="15.75" customHeight="1" x14ac:dyDescent="0.2">
      <c r="A500" s="72" t="str">
        <f>IF(EAP_Complexidade!A501="","",EAP_Complexidade!A501)</f>
        <v/>
      </c>
      <c r="B500" s="73" t="str">
        <f>IF(EAP_Complexidade!B501="","",IF(EAP_Complexidade!B501="X",0,VLOOKUP(EAP_Complexidade!B501,'Cluster_T-ShirtSize'!$B$3:$C$7,2,FALSE)))</f>
        <v/>
      </c>
      <c r="C500" s="74" t="str">
        <f>IF(EAP_Complexidade!C501="","",IF(EAP_Complexidade!C501="X",0,VLOOKUP(EAP_Complexidade!C501,'Cluster_T-ShirtSize'!$B$8:$C$12,2,FALSE)))</f>
        <v/>
      </c>
      <c r="D500" s="74" t="str">
        <f>IF(EAP_Complexidade!D501="","",IF(EAP_Complexidade!D501="X",0,VLOOKUP(EAP_Complexidade!D501,'Cluster_T-ShirtSize'!$B$13:$C$17,2,FALSE)))</f>
        <v/>
      </c>
      <c r="E500" s="74" t="str">
        <f>IF(EAP_Complexidade!E501="","",IF(EAP_Complexidade!E501="X",0,VLOOKUP(EAP_Complexidade!E501,'Cluster_T-ShirtSize'!$B$18:$C$22,2,FALSE)))</f>
        <v/>
      </c>
      <c r="F500" s="75" t="str">
        <f>IF(EAP_Complexidade!F501="","",IF(EAP_Complexidade!F501="X",0,VLOOKUP(EAP_Complexidade!F501,'Cluster_T-ShirtSize'!$B$23:$C$27,2,FALSE)))</f>
        <v/>
      </c>
      <c r="G500" s="76" t="str">
        <f t="shared" si="1"/>
        <v/>
      </c>
    </row>
    <row r="501" spans="1:7" ht="15.75" customHeight="1" x14ac:dyDescent="0.2">
      <c r="A501" s="72" t="str">
        <f>IF(EAP_Complexidade!A502="","",EAP_Complexidade!A502)</f>
        <v/>
      </c>
      <c r="B501" s="73" t="str">
        <f>IF(EAP_Complexidade!B502="","",IF(EAP_Complexidade!B502="X",0,VLOOKUP(EAP_Complexidade!B502,'Cluster_T-ShirtSize'!$B$3:$C$7,2,FALSE)))</f>
        <v/>
      </c>
      <c r="C501" s="74" t="str">
        <f>IF(EAP_Complexidade!C502="","",IF(EAP_Complexidade!C502="X",0,VLOOKUP(EAP_Complexidade!C502,'Cluster_T-ShirtSize'!$B$8:$C$12,2,FALSE)))</f>
        <v/>
      </c>
      <c r="D501" s="74" t="str">
        <f>IF(EAP_Complexidade!D502="","",IF(EAP_Complexidade!D502="X",0,VLOOKUP(EAP_Complexidade!D502,'Cluster_T-ShirtSize'!$B$13:$C$17,2,FALSE)))</f>
        <v/>
      </c>
      <c r="E501" s="74" t="str">
        <f>IF(EAP_Complexidade!E502="","",IF(EAP_Complexidade!E502="X",0,VLOOKUP(EAP_Complexidade!E502,'Cluster_T-ShirtSize'!$B$18:$C$22,2,FALSE)))</f>
        <v/>
      </c>
      <c r="F501" s="75" t="str">
        <f>IF(EAP_Complexidade!F502="","",IF(EAP_Complexidade!F502="X",0,VLOOKUP(EAP_Complexidade!F502,'Cluster_T-ShirtSize'!$B$23:$C$27,2,FALSE)))</f>
        <v/>
      </c>
      <c r="G501" s="76" t="str">
        <f t="shared" si="1"/>
        <v/>
      </c>
    </row>
    <row r="502" spans="1:7" ht="15.75" customHeight="1" x14ac:dyDescent="0.2">
      <c r="A502" s="72" t="str">
        <f>IF(EAP_Complexidade!A503="","",EAP_Complexidade!A503)</f>
        <v/>
      </c>
      <c r="B502" s="73" t="str">
        <f>IF(EAP_Complexidade!B503="","",IF(EAP_Complexidade!B503="X",0,VLOOKUP(EAP_Complexidade!B503,'Cluster_T-ShirtSize'!$B$3:$C$7,2,FALSE)))</f>
        <v/>
      </c>
      <c r="C502" s="74" t="str">
        <f>IF(EAP_Complexidade!C503="","",IF(EAP_Complexidade!C503="X",0,VLOOKUP(EAP_Complexidade!C503,'Cluster_T-ShirtSize'!$B$8:$C$12,2,FALSE)))</f>
        <v/>
      </c>
      <c r="D502" s="74" t="str">
        <f>IF(EAP_Complexidade!D503="","",IF(EAP_Complexidade!D503="X",0,VLOOKUP(EAP_Complexidade!D503,'Cluster_T-ShirtSize'!$B$13:$C$17,2,FALSE)))</f>
        <v/>
      </c>
      <c r="E502" s="74" t="str">
        <f>IF(EAP_Complexidade!E503="","",IF(EAP_Complexidade!E503="X",0,VLOOKUP(EAP_Complexidade!E503,'Cluster_T-ShirtSize'!$B$18:$C$22,2,FALSE)))</f>
        <v/>
      </c>
      <c r="F502" s="75" t="str">
        <f>IF(EAP_Complexidade!F503="","",IF(EAP_Complexidade!F503="X",0,VLOOKUP(EAP_Complexidade!F503,'Cluster_T-ShirtSize'!$B$23:$C$27,2,FALSE)))</f>
        <v/>
      </c>
      <c r="G502" s="76" t="str">
        <f t="shared" si="1"/>
        <v/>
      </c>
    </row>
    <row r="503" spans="1:7" ht="15.75" customHeight="1" x14ac:dyDescent="0.2">
      <c r="A503" s="72" t="str">
        <f>IF(EAP_Complexidade!A504="","",EAP_Complexidade!A504)</f>
        <v/>
      </c>
      <c r="B503" s="73" t="str">
        <f>IF(EAP_Complexidade!B504="","",IF(EAP_Complexidade!B504="X",0,VLOOKUP(EAP_Complexidade!B504,'Cluster_T-ShirtSize'!$B$3:$C$7,2,FALSE)))</f>
        <v/>
      </c>
      <c r="C503" s="74" t="str">
        <f>IF(EAP_Complexidade!C504="","",IF(EAP_Complexidade!C504="X",0,VLOOKUP(EAP_Complexidade!C504,'Cluster_T-ShirtSize'!$B$8:$C$12,2,FALSE)))</f>
        <v/>
      </c>
      <c r="D503" s="74" t="str">
        <f>IF(EAP_Complexidade!D504="","",IF(EAP_Complexidade!D504="X",0,VLOOKUP(EAP_Complexidade!D504,'Cluster_T-ShirtSize'!$B$13:$C$17,2,FALSE)))</f>
        <v/>
      </c>
      <c r="E503" s="74" t="str">
        <f>IF(EAP_Complexidade!E504="","",IF(EAP_Complexidade!E504="X",0,VLOOKUP(EAP_Complexidade!E504,'Cluster_T-ShirtSize'!$B$18:$C$22,2,FALSE)))</f>
        <v/>
      </c>
      <c r="F503" s="75" t="str">
        <f>IF(EAP_Complexidade!F504="","",IF(EAP_Complexidade!F504="X",0,VLOOKUP(EAP_Complexidade!F504,'Cluster_T-ShirtSize'!$B$23:$C$27,2,FALSE)))</f>
        <v/>
      </c>
      <c r="G503" s="76" t="str">
        <f t="shared" si="1"/>
        <v/>
      </c>
    </row>
    <row r="504" spans="1:7" ht="15.75" customHeight="1" x14ac:dyDescent="0.2">
      <c r="A504" s="72" t="str">
        <f>IF(EAP_Complexidade!A505="","",EAP_Complexidade!A505)</f>
        <v/>
      </c>
      <c r="B504" s="73" t="str">
        <f>IF(EAP_Complexidade!B505="","",IF(EAP_Complexidade!B505="X",0,VLOOKUP(EAP_Complexidade!B505,'Cluster_T-ShirtSize'!$B$3:$C$7,2,FALSE)))</f>
        <v/>
      </c>
      <c r="C504" s="74" t="str">
        <f>IF(EAP_Complexidade!C505="","",IF(EAP_Complexidade!C505="X",0,VLOOKUP(EAP_Complexidade!C505,'Cluster_T-ShirtSize'!$B$8:$C$12,2,FALSE)))</f>
        <v/>
      </c>
      <c r="D504" s="74" t="str">
        <f>IF(EAP_Complexidade!D505="","",IF(EAP_Complexidade!D505="X",0,VLOOKUP(EAP_Complexidade!D505,'Cluster_T-ShirtSize'!$B$13:$C$17,2,FALSE)))</f>
        <v/>
      </c>
      <c r="E504" s="74" t="str">
        <f>IF(EAP_Complexidade!E505="","",IF(EAP_Complexidade!E505="X",0,VLOOKUP(EAP_Complexidade!E505,'Cluster_T-ShirtSize'!$B$18:$C$22,2,FALSE)))</f>
        <v/>
      </c>
      <c r="F504" s="75" t="str">
        <f>IF(EAP_Complexidade!F505="","",IF(EAP_Complexidade!F505="X",0,VLOOKUP(EAP_Complexidade!F505,'Cluster_T-ShirtSize'!$B$23:$C$27,2,FALSE)))</f>
        <v/>
      </c>
      <c r="G504" s="76" t="str">
        <f t="shared" si="1"/>
        <v/>
      </c>
    </row>
    <row r="505" spans="1:7" ht="15.75" customHeight="1" x14ac:dyDescent="0.2">
      <c r="A505" s="72" t="str">
        <f>IF(EAP_Complexidade!A506="","",EAP_Complexidade!A506)</f>
        <v/>
      </c>
      <c r="B505" s="73" t="str">
        <f>IF(EAP_Complexidade!B506="","",IF(EAP_Complexidade!B506="X",0,VLOOKUP(EAP_Complexidade!B506,'Cluster_T-ShirtSize'!$B$3:$C$7,2,FALSE)))</f>
        <v/>
      </c>
      <c r="C505" s="74" t="str">
        <f>IF(EAP_Complexidade!C506="","",IF(EAP_Complexidade!C506="X",0,VLOOKUP(EAP_Complexidade!C506,'Cluster_T-ShirtSize'!$B$8:$C$12,2,FALSE)))</f>
        <v/>
      </c>
      <c r="D505" s="74" t="str">
        <f>IF(EAP_Complexidade!D506="","",IF(EAP_Complexidade!D506="X",0,VLOOKUP(EAP_Complexidade!D506,'Cluster_T-ShirtSize'!$B$13:$C$17,2,FALSE)))</f>
        <v/>
      </c>
      <c r="E505" s="74" t="str">
        <f>IF(EAP_Complexidade!E506="","",IF(EAP_Complexidade!E506="X",0,VLOOKUP(EAP_Complexidade!E506,'Cluster_T-ShirtSize'!$B$18:$C$22,2,FALSE)))</f>
        <v/>
      </c>
      <c r="F505" s="75" t="str">
        <f>IF(EAP_Complexidade!F506="","",IF(EAP_Complexidade!F506="X",0,VLOOKUP(EAP_Complexidade!F506,'Cluster_T-ShirtSize'!$B$23:$C$27,2,FALSE)))</f>
        <v/>
      </c>
      <c r="G505" s="76" t="str">
        <f t="shared" si="1"/>
        <v/>
      </c>
    </row>
    <row r="506" spans="1:7" ht="15.75" customHeight="1" x14ac:dyDescent="0.2">
      <c r="A506" s="72" t="str">
        <f>IF(EAP_Complexidade!A507="","",EAP_Complexidade!A507)</f>
        <v/>
      </c>
      <c r="B506" s="73" t="str">
        <f>IF(EAP_Complexidade!B507="","",IF(EAP_Complexidade!B507="X",0,VLOOKUP(EAP_Complexidade!B507,'Cluster_T-ShirtSize'!$B$3:$C$7,2,FALSE)))</f>
        <v/>
      </c>
      <c r="C506" s="74" t="str">
        <f>IF(EAP_Complexidade!C507="","",IF(EAP_Complexidade!C507="X",0,VLOOKUP(EAP_Complexidade!C507,'Cluster_T-ShirtSize'!$B$8:$C$12,2,FALSE)))</f>
        <v/>
      </c>
      <c r="D506" s="74" t="str">
        <f>IF(EAP_Complexidade!D507="","",IF(EAP_Complexidade!D507="X",0,VLOOKUP(EAP_Complexidade!D507,'Cluster_T-ShirtSize'!$B$13:$C$17,2,FALSE)))</f>
        <v/>
      </c>
      <c r="E506" s="74" t="str">
        <f>IF(EAP_Complexidade!E507="","",IF(EAP_Complexidade!E507="X",0,VLOOKUP(EAP_Complexidade!E507,'Cluster_T-ShirtSize'!$B$18:$C$22,2,FALSE)))</f>
        <v/>
      </c>
      <c r="F506" s="75" t="str">
        <f>IF(EAP_Complexidade!F507="","",IF(EAP_Complexidade!F507="X",0,VLOOKUP(EAP_Complexidade!F507,'Cluster_T-ShirtSize'!$B$23:$C$27,2,FALSE)))</f>
        <v/>
      </c>
      <c r="G506" s="76" t="str">
        <f t="shared" si="1"/>
        <v/>
      </c>
    </row>
    <row r="507" spans="1:7" ht="15.75" customHeight="1" x14ac:dyDescent="0.2">
      <c r="A507" s="72" t="str">
        <f>IF(EAP_Complexidade!A508="","",EAP_Complexidade!A508)</f>
        <v/>
      </c>
      <c r="B507" s="73" t="str">
        <f>IF(EAP_Complexidade!B508="","",IF(EAP_Complexidade!B508="X",0,VLOOKUP(EAP_Complexidade!B508,'Cluster_T-ShirtSize'!$B$3:$C$7,2,FALSE)))</f>
        <v/>
      </c>
      <c r="C507" s="74" t="str">
        <f>IF(EAP_Complexidade!C508="","",IF(EAP_Complexidade!C508="X",0,VLOOKUP(EAP_Complexidade!C508,'Cluster_T-ShirtSize'!$B$8:$C$12,2,FALSE)))</f>
        <v/>
      </c>
      <c r="D507" s="74" t="str">
        <f>IF(EAP_Complexidade!D508="","",IF(EAP_Complexidade!D508="X",0,VLOOKUP(EAP_Complexidade!D508,'Cluster_T-ShirtSize'!$B$13:$C$17,2,FALSE)))</f>
        <v/>
      </c>
      <c r="E507" s="74" t="str">
        <f>IF(EAP_Complexidade!E508="","",IF(EAP_Complexidade!E508="X",0,VLOOKUP(EAP_Complexidade!E508,'Cluster_T-ShirtSize'!$B$18:$C$22,2,FALSE)))</f>
        <v/>
      </c>
      <c r="F507" s="75" t="str">
        <f>IF(EAP_Complexidade!F508="","",IF(EAP_Complexidade!F508="X",0,VLOOKUP(EAP_Complexidade!F508,'Cluster_T-ShirtSize'!$B$23:$C$27,2,FALSE)))</f>
        <v/>
      </c>
      <c r="G507" s="76" t="str">
        <f t="shared" si="1"/>
        <v/>
      </c>
    </row>
    <row r="508" spans="1:7" ht="15.75" customHeight="1" x14ac:dyDescent="0.2">
      <c r="A508" s="72" t="str">
        <f>IF(EAP_Complexidade!A509="","",EAP_Complexidade!A509)</f>
        <v/>
      </c>
      <c r="B508" s="73" t="str">
        <f>IF(EAP_Complexidade!B509="","",IF(EAP_Complexidade!B509="X",0,VLOOKUP(EAP_Complexidade!B509,'Cluster_T-ShirtSize'!$B$3:$C$7,2,FALSE)))</f>
        <v/>
      </c>
      <c r="C508" s="74" t="str">
        <f>IF(EAP_Complexidade!C509="","",IF(EAP_Complexidade!C509="X",0,VLOOKUP(EAP_Complexidade!C509,'Cluster_T-ShirtSize'!$B$8:$C$12,2,FALSE)))</f>
        <v/>
      </c>
      <c r="D508" s="74" t="str">
        <f>IF(EAP_Complexidade!D509="","",IF(EAP_Complexidade!D509="X",0,VLOOKUP(EAP_Complexidade!D509,'Cluster_T-ShirtSize'!$B$13:$C$17,2,FALSE)))</f>
        <v/>
      </c>
      <c r="E508" s="74" t="str">
        <f>IF(EAP_Complexidade!E509="","",IF(EAP_Complexidade!E509="X",0,VLOOKUP(EAP_Complexidade!E509,'Cluster_T-ShirtSize'!$B$18:$C$22,2,FALSE)))</f>
        <v/>
      </c>
      <c r="F508" s="75" t="str">
        <f>IF(EAP_Complexidade!F509="","",IF(EAP_Complexidade!F509="X",0,VLOOKUP(EAP_Complexidade!F509,'Cluster_T-ShirtSize'!$B$23:$C$27,2,FALSE)))</f>
        <v/>
      </c>
      <c r="G508" s="76" t="str">
        <f t="shared" si="1"/>
        <v/>
      </c>
    </row>
    <row r="509" spans="1:7" ht="15.75" customHeight="1" x14ac:dyDescent="0.2">
      <c r="A509" s="72" t="str">
        <f>IF(EAP_Complexidade!A510="","",EAP_Complexidade!A510)</f>
        <v/>
      </c>
      <c r="B509" s="73" t="str">
        <f>IF(EAP_Complexidade!B510="","",IF(EAP_Complexidade!B510="X",0,VLOOKUP(EAP_Complexidade!B510,'Cluster_T-ShirtSize'!$B$3:$C$7,2,FALSE)))</f>
        <v/>
      </c>
      <c r="C509" s="74" t="str">
        <f>IF(EAP_Complexidade!C510="","",IF(EAP_Complexidade!C510="X",0,VLOOKUP(EAP_Complexidade!C510,'Cluster_T-ShirtSize'!$B$8:$C$12,2,FALSE)))</f>
        <v/>
      </c>
      <c r="D509" s="74" t="str">
        <f>IF(EAP_Complexidade!D510="","",IF(EAP_Complexidade!D510="X",0,VLOOKUP(EAP_Complexidade!D510,'Cluster_T-ShirtSize'!$B$13:$C$17,2,FALSE)))</f>
        <v/>
      </c>
      <c r="E509" s="74" t="str">
        <f>IF(EAP_Complexidade!E510="","",IF(EAP_Complexidade!E510="X",0,VLOOKUP(EAP_Complexidade!E510,'Cluster_T-ShirtSize'!$B$18:$C$22,2,FALSE)))</f>
        <v/>
      </c>
      <c r="F509" s="75" t="str">
        <f>IF(EAP_Complexidade!F510="","",IF(EAP_Complexidade!F510="X",0,VLOOKUP(EAP_Complexidade!F510,'Cluster_T-ShirtSize'!$B$23:$C$27,2,FALSE)))</f>
        <v/>
      </c>
      <c r="G509" s="76" t="str">
        <f t="shared" si="1"/>
        <v/>
      </c>
    </row>
    <row r="510" spans="1:7" ht="15.75" customHeight="1" x14ac:dyDescent="0.2">
      <c r="A510" s="72" t="str">
        <f>IF(EAP_Complexidade!A511="","",EAP_Complexidade!A511)</f>
        <v/>
      </c>
      <c r="B510" s="73" t="str">
        <f>IF(EAP_Complexidade!B511="","",IF(EAP_Complexidade!B511="X",0,VLOOKUP(EAP_Complexidade!B511,'Cluster_T-ShirtSize'!$B$3:$C$7,2,FALSE)))</f>
        <v/>
      </c>
      <c r="C510" s="74" t="str">
        <f>IF(EAP_Complexidade!C511="","",IF(EAP_Complexidade!C511="X",0,VLOOKUP(EAP_Complexidade!C511,'Cluster_T-ShirtSize'!$B$8:$C$12,2,FALSE)))</f>
        <v/>
      </c>
      <c r="D510" s="74" t="str">
        <f>IF(EAP_Complexidade!D511="","",IF(EAP_Complexidade!D511="X",0,VLOOKUP(EAP_Complexidade!D511,'Cluster_T-ShirtSize'!$B$13:$C$17,2,FALSE)))</f>
        <v/>
      </c>
      <c r="E510" s="74" t="str">
        <f>IF(EAP_Complexidade!E511="","",IF(EAP_Complexidade!E511="X",0,VLOOKUP(EAP_Complexidade!E511,'Cluster_T-ShirtSize'!$B$18:$C$22,2,FALSE)))</f>
        <v/>
      </c>
      <c r="F510" s="75" t="str">
        <f>IF(EAP_Complexidade!F511="","",IF(EAP_Complexidade!F511="X",0,VLOOKUP(EAP_Complexidade!F511,'Cluster_T-ShirtSize'!$B$23:$C$27,2,FALSE)))</f>
        <v/>
      </c>
      <c r="G510" s="76" t="str">
        <f t="shared" si="1"/>
        <v/>
      </c>
    </row>
    <row r="511" spans="1:7" ht="15.75" customHeight="1" x14ac:dyDescent="0.2">
      <c r="A511" s="72" t="str">
        <f>IF(EAP_Complexidade!A512="","",EAP_Complexidade!A512)</f>
        <v/>
      </c>
      <c r="B511" s="73" t="str">
        <f>IF(EAP_Complexidade!B512="","",IF(EAP_Complexidade!B512="X",0,VLOOKUP(EAP_Complexidade!B512,'Cluster_T-ShirtSize'!$B$3:$C$7,2,FALSE)))</f>
        <v/>
      </c>
      <c r="C511" s="74" t="str">
        <f>IF(EAP_Complexidade!C512="","",IF(EAP_Complexidade!C512="X",0,VLOOKUP(EAP_Complexidade!C512,'Cluster_T-ShirtSize'!$B$8:$C$12,2,FALSE)))</f>
        <v/>
      </c>
      <c r="D511" s="74" t="str">
        <f>IF(EAP_Complexidade!D512="","",IF(EAP_Complexidade!D512="X",0,VLOOKUP(EAP_Complexidade!D512,'Cluster_T-ShirtSize'!$B$13:$C$17,2,FALSE)))</f>
        <v/>
      </c>
      <c r="E511" s="74" t="str">
        <f>IF(EAP_Complexidade!E512="","",IF(EAP_Complexidade!E512="X",0,VLOOKUP(EAP_Complexidade!E512,'Cluster_T-ShirtSize'!$B$18:$C$22,2,FALSE)))</f>
        <v/>
      </c>
      <c r="F511" s="75" t="str">
        <f>IF(EAP_Complexidade!F512="","",IF(EAP_Complexidade!F512="X",0,VLOOKUP(EAP_Complexidade!F512,'Cluster_T-ShirtSize'!$B$23:$C$27,2,FALSE)))</f>
        <v/>
      </c>
      <c r="G511" s="76" t="str">
        <f t="shared" si="1"/>
        <v/>
      </c>
    </row>
    <row r="512" spans="1:7" ht="15.75" customHeight="1" x14ac:dyDescent="0.2">
      <c r="A512" s="72" t="str">
        <f>IF(EAP_Complexidade!A513="","",EAP_Complexidade!A513)</f>
        <v/>
      </c>
      <c r="B512" s="73" t="str">
        <f>IF(EAP_Complexidade!B513="","",IF(EAP_Complexidade!B513="X",0,VLOOKUP(EAP_Complexidade!B513,'Cluster_T-ShirtSize'!$B$3:$C$7,2,FALSE)))</f>
        <v/>
      </c>
      <c r="C512" s="74" t="str">
        <f>IF(EAP_Complexidade!C513="","",IF(EAP_Complexidade!C513="X",0,VLOOKUP(EAP_Complexidade!C513,'Cluster_T-ShirtSize'!$B$8:$C$12,2,FALSE)))</f>
        <v/>
      </c>
      <c r="D512" s="74" t="str">
        <f>IF(EAP_Complexidade!D513="","",IF(EAP_Complexidade!D513="X",0,VLOOKUP(EAP_Complexidade!D513,'Cluster_T-ShirtSize'!$B$13:$C$17,2,FALSE)))</f>
        <v/>
      </c>
      <c r="E512" s="74" t="str">
        <f>IF(EAP_Complexidade!E513="","",IF(EAP_Complexidade!E513="X",0,VLOOKUP(EAP_Complexidade!E513,'Cluster_T-ShirtSize'!$B$18:$C$22,2,FALSE)))</f>
        <v/>
      </c>
      <c r="F512" s="75" t="str">
        <f>IF(EAP_Complexidade!F513="","",IF(EAP_Complexidade!F513="X",0,VLOOKUP(EAP_Complexidade!F513,'Cluster_T-ShirtSize'!$B$23:$C$27,2,FALSE)))</f>
        <v/>
      </c>
      <c r="G512" s="76" t="str">
        <f t="shared" si="1"/>
        <v/>
      </c>
    </row>
    <row r="513" spans="1:7" ht="15.75" customHeight="1" x14ac:dyDescent="0.2">
      <c r="A513" s="72" t="str">
        <f>IF(EAP_Complexidade!A514="","",EAP_Complexidade!A514)</f>
        <v/>
      </c>
      <c r="B513" s="73" t="str">
        <f>IF(EAP_Complexidade!B514="","",IF(EAP_Complexidade!B514="X",0,VLOOKUP(EAP_Complexidade!B514,'Cluster_T-ShirtSize'!$B$3:$C$7,2,FALSE)))</f>
        <v/>
      </c>
      <c r="C513" s="74" t="str">
        <f>IF(EAP_Complexidade!C514="","",IF(EAP_Complexidade!C514="X",0,VLOOKUP(EAP_Complexidade!C514,'Cluster_T-ShirtSize'!$B$8:$C$12,2,FALSE)))</f>
        <v/>
      </c>
      <c r="D513" s="74" t="str">
        <f>IF(EAP_Complexidade!D514="","",IF(EAP_Complexidade!D514="X",0,VLOOKUP(EAP_Complexidade!D514,'Cluster_T-ShirtSize'!$B$13:$C$17,2,FALSE)))</f>
        <v/>
      </c>
      <c r="E513" s="74" t="str">
        <f>IF(EAP_Complexidade!E514="","",IF(EAP_Complexidade!E514="X",0,VLOOKUP(EAP_Complexidade!E514,'Cluster_T-ShirtSize'!$B$18:$C$22,2,FALSE)))</f>
        <v/>
      </c>
      <c r="F513" s="75" t="str">
        <f>IF(EAP_Complexidade!F514="","",IF(EAP_Complexidade!F514="X",0,VLOOKUP(EAP_Complexidade!F514,'Cluster_T-ShirtSize'!$B$23:$C$27,2,FALSE)))</f>
        <v/>
      </c>
      <c r="G513" s="76" t="str">
        <f t="shared" si="1"/>
        <v/>
      </c>
    </row>
    <row r="514" spans="1:7" ht="15.75" customHeight="1" x14ac:dyDescent="0.2">
      <c r="A514" s="72" t="str">
        <f>IF(EAP_Complexidade!A515="","",EAP_Complexidade!A515)</f>
        <v/>
      </c>
      <c r="B514" s="73" t="str">
        <f>IF(EAP_Complexidade!B515="","",IF(EAP_Complexidade!B515="X",0,VLOOKUP(EAP_Complexidade!B515,'Cluster_T-ShirtSize'!$B$3:$C$7,2,FALSE)))</f>
        <v/>
      </c>
      <c r="C514" s="74" t="str">
        <f>IF(EAP_Complexidade!C515="","",IF(EAP_Complexidade!C515="X",0,VLOOKUP(EAP_Complexidade!C515,'Cluster_T-ShirtSize'!$B$8:$C$12,2,FALSE)))</f>
        <v/>
      </c>
      <c r="D514" s="74" t="str">
        <f>IF(EAP_Complexidade!D515="","",IF(EAP_Complexidade!D515="X",0,VLOOKUP(EAP_Complexidade!D515,'Cluster_T-ShirtSize'!$B$13:$C$17,2,FALSE)))</f>
        <v/>
      </c>
      <c r="E514" s="74" t="str">
        <f>IF(EAP_Complexidade!E515="","",IF(EAP_Complexidade!E515="X",0,VLOOKUP(EAP_Complexidade!E515,'Cluster_T-ShirtSize'!$B$18:$C$22,2,FALSE)))</f>
        <v/>
      </c>
      <c r="F514" s="75" t="str">
        <f>IF(EAP_Complexidade!F515="","",IF(EAP_Complexidade!F515="X",0,VLOOKUP(EAP_Complexidade!F515,'Cluster_T-ShirtSize'!$B$23:$C$27,2,FALSE)))</f>
        <v/>
      </c>
      <c r="G514" s="76" t="str">
        <f t="shared" ref="G514:G768" si="2">IF(A514="","",SUM(B514:F514))</f>
        <v/>
      </c>
    </row>
    <row r="515" spans="1:7" ht="15.75" customHeight="1" x14ac:dyDescent="0.2">
      <c r="A515" s="72" t="str">
        <f>IF(EAP_Complexidade!A516="","",EAP_Complexidade!A516)</f>
        <v/>
      </c>
      <c r="B515" s="73" t="str">
        <f>IF(EAP_Complexidade!B516="","",IF(EAP_Complexidade!B516="X",0,VLOOKUP(EAP_Complexidade!B516,'Cluster_T-ShirtSize'!$B$3:$C$7,2,FALSE)))</f>
        <v/>
      </c>
      <c r="C515" s="74" t="str">
        <f>IF(EAP_Complexidade!C516="","",IF(EAP_Complexidade!C516="X",0,VLOOKUP(EAP_Complexidade!C516,'Cluster_T-ShirtSize'!$B$8:$C$12,2,FALSE)))</f>
        <v/>
      </c>
      <c r="D515" s="74" t="str">
        <f>IF(EAP_Complexidade!D516="","",IF(EAP_Complexidade!D516="X",0,VLOOKUP(EAP_Complexidade!D516,'Cluster_T-ShirtSize'!$B$13:$C$17,2,FALSE)))</f>
        <v/>
      </c>
      <c r="E515" s="74" t="str">
        <f>IF(EAP_Complexidade!E516="","",IF(EAP_Complexidade!E516="X",0,VLOOKUP(EAP_Complexidade!E516,'Cluster_T-ShirtSize'!$B$18:$C$22,2,FALSE)))</f>
        <v/>
      </c>
      <c r="F515" s="75" t="str">
        <f>IF(EAP_Complexidade!F516="","",IF(EAP_Complexidade!F516="X",0,VLOOKUP(EAP_Complexidade!F516,'Cluster_T-ShirtSize'!$B$23:$C$27,2,FALSE)))</f>
        <v/>
      </c>
      <c r="G515" s="76" t="str">
        <f t="shared" si="2"/>
        <v/>
      </c>
    </row>
    <row r="516" spans="1:7" ht="15.75" customHeight="1" x14ac:dyDescent="0.2">
      <c r="A516" s="72" t="str">
        <f>IF(EAP_Complexidade!A517="","",EAP_Complexidade!A517)</f>
        <v/>
      </c>
      <c r="B516" s="73" t="str">
        <f>IF(EAP_Complexidade!B517="","",IF(EAP_Complexidade!B517="X",0,VLOOKUP(EAP_Complexidade!B517,'Cluster_T-ShirtSize'!$B$3:$C$7,2,FALSE)))</f>
        <v/>
      </c>
      <c r="C516" s="74" t="str">
        <f>IF(EAP_Complexidade!C517="","",IF(EAP_Complexidade!C517="X",0,VLOOKUP(EAP_Complexidade!C517,'Cluster_T-ShirtSize'!$B$8:$C$12,2,FALSE)))</f>
        <v/>
      </c>
      <c r="D516" s="74" t="str">
        <f>IF(EAP_Complexidade!D517="","",IF(EAP_Complexidade!D517="X",0,VLOOKUP(EAP_Complexidade!D517,'Cluster_T-ShirtSize'!$B$13:$C$17,2,FALSE)))</f>
        <v/>
      </c>
      <c r="E516" s="74" t="str">
        <f>IF(EAP_Complexidade!E517="","",IF(EAP_Complexidade!E517="X",0,VLOOKUP(EAP_Complexidade!E517,'Cluster_T-ShirtSize'!$B$18:$C$22,2,FALSE)))</f>
        <v/>
      </c>
      <c r="F516" s="75" t="str">
        <f>IF(EAP_Complexidade!F517="","",IF(EAP_Complexidade!F517="X",0,VLOOKUP(EAP_Complexidade!F517,'Cluster_T-ShirtSize'!$B$23:$C$27,2,FALSE)))</f>
        <v/>
      </c>
      <c r="G516" s="76" t="str">
        <f t="shared" si="2"/>
        <v/>
      </c>
    </row>
    <row r="517" spans="1:7" ht="15.75" customHeight="1" x14ac:dyDescent="0.2">
      <c r="A517" s="72" t="str">
        <f>IF(EAP_Complexidade!A518="","",EAP_Complexidade!A518)</f>
        <v/>
      </c>
      <c r="B517" s="73" t="str">
        <f>IF(EAP_Complexidade!B518="","",IF(EAP_Complexidade!B518="X",0,VLOOKUP(EAP_Complexidade!B518,'Cluster_T-ShirtSize'!$B$3:$C$7,2,FALSE)))</f>
        <v/>
      </c>
      <c r="C517" s="74" t="str">
        <f>IF(EAP_Complexidade!C518="","",IF(EAP_Complexidade!C518="X",0,VLOOKUP(EAP_Complexidade!C518,'Cluster_T-ShirtSize'!$B$8:$C$12,2,FALSE)))</f>
        <v/>
      </c>
      <c r="D517" s="74" t="str">
        <f>IF(EAP_Complexidade!D518="","",IF(EAP_Complexidade!D518="X",0,VLOOKUP(EAP_Complexidade!D518,'Cluster_T-ShirtSize'!$B$13:$C$17,2,FALSE)))</f>
        <v/>
      </c>
      <c r="E517" s="74" t="str">
        <f>IF(EAP_Complexidade!E518="","",IF(EAP_Complexidade!E518="X",0,VLOOKUP(EAP_Complexidade!E518,'Cluster_T-ShirtSize'!$B$18:$C$22,2,FALSE)))</f>
        <v/>
      </c>
      <c r="F517" s="75" t="str">
        <f>IF(EAP_Complexidade!F518="","",IF(EAP_Complexidade!F518="X",0,VLOOKUP(EAP_Complexidade!F518,'Cluster_T-ShirtSize'!$B$23:$C$27,2,FALSE)))</f>
        <v/>
      </c>
      <c r="G517" s="76" t="str">
        <f t="shared" si="2"/>
        <v/>
      </c>
    </row>
    <row r="518" spans="1:7" ht="15.75" customHeight="1" x14ac:dyDescent="0.2">
      <c r="A518" s="72" t="str">
        <f>IF(EAP_Complexidade!A519="","",EAP_Complexidade!A519)</f>
        <v/>
      </c>
      <c r="B518" s="73" t="str">
        <f>IF(EAP_Complexidade!B519="","",IF(EAP_Complexidade!B519="X",0,VLOOKUP(EAP_Complexidade!B519,'Cluster_T-ShirtSize'!$B$3:$C$7,2,FALSE)))</f>
        <v/>
      </c>
      <c r="C518" s="74" t="str">
        <f>IF(EAP_Complexidade!C519="","",IF(EAP_Complexidade!C519="X",0,VLOOKUP(EAP_Complexidade!C519,'Cluster_T-ShirtSize'!$B$8:$C$12,2,FALSE)))</f>
        <v/>
      </c>
      <c r="D518" s="74" t="str">
        <f>IF(EAP_Complexidade!D519="","",IF(EAP_Complexidade!D519="X",0,VLOOKUP(EAP_Complexidade!D519,'Cluster_T-ShirtSize'!$B$13:$C$17,2,FALSE)))</f>
        <v/>
      </c>
      <c r="E518" s="74" t="str">
        <f>IF(EAP_Complexidade!E519="","",IF(EAP_Complexidade!E519="X",0,VLOOKUP(EAP_Complexidade!E519,'Cluster_T-ShirtSize'!$B$18:$C$22,2,FALSE)))</f>
        <v/>
      </c>
      <c r="F518" s="75" t="str">
        <f>IF(EAP_Complexidade!F519="","",IF(EAP_Complexidade!F519="X",0,VLOOKUP(EAP_Complexidade!F519,'Cluster_T-ShirtSize'!$B$23:$C$27,2,FALSE)))</f>
        <v/>
      </c>
      <c r="G518" s="76" t="str">
        <f t="shared" si="2"/>
        <v/>
      </c>
    </row>
    <row r="519" spans="1:7" ht="15.75" customHeight="1" x14ac:dyDescent="0.2">
      <c r="A519" s="72" t="str">
        <f>IF(EAP_Complexidade!A520="","",EAP_Complexidade!A520)</f>
        <v/>
      </c>
      <c r="B519" s="73" t="str">
        <f>IF(EAP_Complexidade!B520="","",IF(EAP_Complexidade!B520="X",0,VLOOKUP(EAP_Complexidade!B520,'Cluster_T-ShirtSize'!$B$3:$C$7,2,FALSE)))</f>
        <v/>
      </c>
      <c r="C519" s="74" t="str">
        <f>IF(EAP_Complexidade!C520="","",IF(EAP_Complexidade!C520="X",0,VLOOKUP(EAP_Complexidade!C520,'Cluster_T-ShirtSize'!$B$8:$C$12,2,FALSE)))</f>
        <v/>
      </c>
      <c r="D519" s="74" t="str">
        <f>IF(EAP_Complexidade!D520="","",IF(EAP_Complexidade!D520="X",0,VLOOKUP(EAP_Complexidade!D520,'Cluster_T-ShirtSize'!$B$13:$C$17,2,FALSE)))</f>
        <v/>
      </c>
      <c r="E519" s="74" t="str">
        <f>IF(EAP_Complexidade!E520="","",IF(EAP_Complexidade!E520="X",0,VLOOKUP(EAP_Complexidade!E520,'Cluster_T-ShirtSize'!$B$18:$C$22,2,FALSE)))</f>
        <v/>
      </c>
      <c r="F519" s="75" t="str">
        <f>IF(EAP_Complexidade!F520="","",IF(EAP_Complexidade!F520="X",0,VLOOKUP(EAP_Complexidade!F520,'Cluster_T-ShirtSize'!$B$23:$C$27,2,FALSE)))</f>
        <v/>
      </c>
      <c r="G519" s="76" t="str">
        <f t="shared" si="2"/>
        <v/>
      </c>
    </row>
    <row r="520" spans="1:7" ht="15.75" customHeight="1" x14ac:dyDescent="0.2">
      <c r="A520" s="72" t="str">
        <f>IF(EAP_Complexidade!A521="","",EAP_Complexidade!A521)</f>
        <v/>
      </c>
      <c r="B520" s="73" t="str">
        <f>IF(EAP_Complexidade!B521="","",IF(EAP_Complexidade!B521="X",0,VLOOKUP(EAP_Complexidade!B521,'Cluster_T-ShirtSize'!$B$3:$C$7,2,FALSE)))</f>
        <v/>
      </c>
      <c r="C520" s="74" t="str">
        <f>IF(EAP_Complexidade!C521="","",IF(EAP_Complexidade!C521="X",0,VLOOKUP(EAP_Complexidade!C521,'Cluster_T-ShirtSize'!$B$8:$C$12,2,FALSE)))</f>
        <v/>
      </c>
      <c r="D520" s="74" t="str">
        <f>IF(EAP_Complexidade!D521="","",IF(EAP_Complexidade!D521="X",0,VLOOKUP(EAP_Complexidade!D521,'Cluster_T-ShirtSize'!$B$13:$C$17,2,FALSE)))</f>
        <v/>
      </c>
      <c r="E520" s="74" t="str">
        <f>IF(EAP_Complexidade!E521="","",IF(EAP_Complexidade!E521="X",0,VLOOKUP(EAP_Complexidade!E521,'Cluster_T-ShirtSize'!$B$18:$C$22,2,FALSE)))</f>
        <v/>
      </c>
      <c r="F520" s="75" t="str">
        <f>IF(EAP_Complexidade!F521="","",IF(EAP_Complexidade!F521="X",0,VLOOKUP(EAP_Complexidade!F521,'Cluster_T-ShirtSize'!$B$23:$C$27,2,FALSE)))</f>
        <v/>
      </c>
      <c r="G520" s="76" t="str">
        <f t="shared" si="2"/>
        <v/>
      </c>
    </row>
    <row r="521" spans="1:7" ht="15.75" customHeight="1" x14ac:dyDescent="0.2">
      <c r="A521" s="72" t="str">
        <f>IF(EAP_Complexidade!A522="","",EAP_Complexidade!A522)</f>
        <v/>
      </c>
      <c r="B521" s="73" t="str">
        <f>IF(EAP_Complexidade!B522="","",IF(EAP_Complexidade!B522="X",0,VLOOKUP(EAP_Complexidade!B522,'Cluster_T-ShirtSize'!$B$3:$C$7,2,FALSE)))</f>
        <v/>
      </c>
      <c r="C521" s="74" t="str">
        <f>IF(EAP_Complexidade!C522="","",IF(EAP_Complexidade!C522="X",0,VLOOKUP(EAP_Complexidade!C522,'Cluster_T-ShirtSize'!$B$8:$C$12,2,FALSE)))</f>
        <v/>
      </c>
      <c r="D521" s="74" t="str">
        <f>IF(EAP_Complexidade!D522="","",IF(EAP_Complexidade!D522="X",0,VLOOKUP(EAP_Complexidade!D522,'Cluster_T-ShirtSize'!$B$13:$C$17,2,FALSE)))</f>
        <v/>
      </c>
      <c r="E521" s="74" t="str">
        <f>IF(EAP_Complexidade!E522="","",IF(EAP_Complexidade!E522="X",0,VLOOKUP(EAP_Complexidade!E522,'Cluster_T-ShirtSize'!$B$18:$C$22,2,FALSE)))</f>
        <v/>
      </c>
      <c r="F521" s="75" t="str">
        <f>IF(EAP_Complexidade!F522="","",IF(EAP_Complexidade!F522="X",0,VLOOKUP(EAP_Complexidade!F522,'Cluster_T-ShirtSize'!$B$23:$C$27,2,FALSE)))</f>
        <v/>
      </c>
      <c r="G521" s="76" t="str">
        <f t="shared" si="2"/>
        <v/>
      </c>
    </row>
    <row r="522" spans="1:7" ht="15.75" customHeight="1" x14ac:dyDescent="0.2">
      <c r="A522" s="72" t="str">
        <f>IF(EAP_Complexidade!A523="","",EAP_Complexidade!A523)</f>
        <v/>
      </c>
      <c r="B522" s="73" t="str">
        <f>IF(EAP_Complexidade!B523="","",IF(EAP_Complexidade!B523="X",0,VLOOKUP(EAP_Complexidade!B523,'Cluster_T-ShirtSize'!$B$3:$C$7,2,FALSE)))</f>
        <v/>
      </c>
      <c r="C522" s="74" t="str">
        <f>IF(EAP_Complexidade!C523="","",IF(EAP_Complexidade!C523="X",0,VLOOKUP(EAP_Complexidade!C523,'Cluster_T-ShirtSize'!$B$8:$C$12,2,FALSE)))</f>
        <v/>
      </c>
      <c r="D522" s="74" t="str">
        <f>IF(EAP_Complexidade!D523="","",IF(EAP_Complexidade!D523="X",0,VLOOKUP(EAP_Complexidade!D523,'Cluster_T-ShirtSize'!$B$13:$C$17,2,FALSE)))</f>
        <v/>
      </c>
      <c r="E522" s="74" t="str">
        <f>IF(EAP_Complexidade!E523="","",IF(EAP_Complexidade!E523="X",0,VLOOKUP(EAP_Complexidade!E523,'Cluster_T-ShirtSize'!$B$18:$C$22,2,FALSE)))</f>
        <v/>
      </c>
      <c r="F522" s="75" t="str">
        <f>IF(EAP_Complexidade!F523="","",IF(EAP_Complexidade!F523="X",0,VLOOKUP(EAP_Complexidade!F523,'Cluster_T-ShirtSize'!$B$23:$C$27,2,FALSE)))</f>
        <v/>
      </c>
      <c r="G522" s="76" t="str">
        <f t="shared" si="2"/>
        <v/>
      </c>
    </row>
    <row r="523" spans="1:7" ht="15.75" customHeight="1" x14ac:dyDescent="0.2">
      <c r="A523" s="72" t="str">
        <f>IF(EAP_Complexidade!A524="","",EAP_Complexidade!A524)</f>
        <v/>
      </c>
      <c r="B523" s="73" t="str">
        <f>IF(EAP_Complexidade!B524="","",IF(EAP_Complexidade!B524="X",0,VLOOKUP(EAP_Complexidade!B524,'Cluster_T-ShirtSize'!$B$3:$C$7,2,FALSE)))</f>
        <v/>
      </c>
      <c r="C523" s="74" t="str">
        <f>IF(EAP_Complexidade!C524="","",IF(EAP_Complexidade!C524="X",0,VLOOKUP(EAP_Complexidade!C524,'Cluster_T-ShirtSize'!$B$8:$C$12,2,FALSE)))</f>
        <v/>
      </c>
      <c r="D523" s="74" t="str">
        <f>IF(EAP_Complexidade!D524="","",IF(EAP_Complexidade!D524="X",0,VLOOKUP(EAP_Complexidade!D524,'Cluster_T-ShirtSize'!$B$13:$C$17,2,FALSE)))</f>
        <v/>
      </c>
      <c r="E523" s="74" t="str">
        <f>IF(EAP_Complexidade!E524="","",IF(EAP_Complexidade!E524="X",0,VLOOKUP(EAP_Complexidade!E524,'Cluster_T-ShirtSize'!$B$18:$C$22,2,FALSE)))</f>
        <v/>
      </c>
      <c r="F523" s="75" t="str">
        <f>IF(EAP_Complexidade!F524="","",IF(EAP_Complexidade!F524="X",0,VLOOKUP(EAP_Complexidade!F524,'Cluster_T-ShirtSize'!$B$23:$C$27,2,FALSE)))</f>
        <v/>
      </c>
      <c r="G523" s="76" t="str">
        <f t="shared" si="2"/>
        <v/>
      </c>
    </row>
    <row r="524" spans="1:7" ht="15.75" customHeight="1" x14ac:dyDescent="0.2">
      <c r="A524" s="72" t="str">
        <f>IF(EAP_Complexidade!A525="","",EAP_Complexidade!A525)</f>
        <v/>
      </c>
      <c r="B524" s="73" t="str">
        <f>IF(EAP_Complexidade!B525="","",IF(EAP_Complexidade!B525="X",0,VLOOKUP(EAP_Complexidade!B525,'Cluster_T-ShirtSize'!$B$3:$C$7,2,FALSE)))</f>
        <v/>
      </c>
      <c r="C524" s="74" t="str">
        <f>IF(EAP_Complexidade!C525="","",IF(EAP_Complexidade!C525="X",0,VLOOKUP(EAP_Complexidade!C525,'Cluster_T-ShirtSize'!$B$8:$C$12,2,FALSE)))</f>
        <v/>
      </c>
      <c r="D524" s="74" t="str">
        <f>IF(EAP_Complexidade!D525="","",IF(EAP_Complexidade!D525="X",0,VLOOKUP(EAP_Complexidade!D525,'Cluster_T-ShirtSize'!$B$13:$C$17,2,FALSE)))</f>
        <v/>
      </c>
      <c r="E524" s="74" t="str">
        <f>IF(EAP_Complexidade!E525="","",IF(EAP_Complexidade!E525="X",0,VLOOKUP(EAP_Complexidade!E525,'Cluster_T-ShirtSize'!$B$18:$C$22,2,FALSE)))</f>
        <v/>
      </c>
      <c r="F524" s="75" t="str">
        <f>IF(EAP_Complexidade!F525="","",IF(EAP_Complexidade!F525="X",0,VLOOKUP(EAP_Complexidade!F525,'Cluster_T-ShirtSize'!$B$23:$C$27,2,FALSE)))</f>
        <v/>
      </c>
      <c r="G524" s="76" t="str">
        <f t="shared" si="2"/>
        <v/>
      </c>
    </row>
    <row r="525" spans="1:7" ht="15.75" customHeight="1" x14ac:dyDescent="0.2">
      <c r="A525" s="72" t="str">
        <f>IF(EAP_Complexidade!A526="","",EAP_Complexidade!A526)</f>
        <v/>
      </c>
      <c r="B525" s="73" t="str">
        <f>IF(EAP_Complexidade!B526="","",IF(EAP_Complexidade!B526="X",0,VLOOKUP(EAP_Complexidade!B526,'Cluster_T-ShirtSize'!$B$3:$C$7,2,FALSE)))</f>
        <v/>
      </c>
      <c r="C525" s="74" t="str">
        <f>IF(EAP_Complexidade!C526="","",IF(EAP_Complexidade!C526="X",0,VLOOKUP(EAP_Complexidade!C526,'Cluster_T-ShirtSize'!$B$8:$C$12,2,FALSE)))</f>
        <v/>
      </c>
      <c r="D525" s="74" t="str">
        <f>IF(EAP_Complexidade!D526="","",IF(EAP_Complexidade!D526="X",0,VLOOKUP(EAP_Complexidade!D526,'Cluster_T-ShirtSize'!$B$13:$C$17,2,FALSE)))</f>
        <v/>
      </c>
      <c r="E525" s="74" t="str">
        <f>IF(EAP_Complexidade!E526="","",IF(EAP_Complexidade!E526="X",0,VLOOKUP(EAP_Complexidade!E526,'Cluster_T-ShirtSize'!$B$18:$C$22,2,FALSE)))</f>
        <v/>
      </c>
      <c r="F525" s="75" t="str">
        <f>IF(EAP_Complexidade!F526="","",IF(EAP_Complexidade!F526="X",0,VLOOKUP(EAP_Complexidade!F526,'Cluster_T-ShirtSize'!$B$23:$C$27,2,FALSE)))</f>
        <v/>
      </c>
      <c r="G525" s="76" t="str">
        <f t="shared" si="2"/>
        <v/>
      </c>
    </row>
    <row r="526" spans="1:7" ht="15.75" customHeight="1" x14ac:dyDescent="0.2">
      <c r="A526" s="72" t="str">
        <f>IF(EAP_Complexidade!A527="","",EAP_Complexidade!A527)</f>
        <v/>
      </c>
      <c r="B526" s="73" t="str">
        <f>IF(EAP_Complexidade!B527="","",IF(EAP_Complexidade!B527="X",0,VLOOKUP(EAP_Complexidade!B527,'Cluster_T-ShirtSize'!$B$3:$C$7,2,FALSE)))</f>
        <v/>
      </c>
      <c r="C526" s="74" t="str">
        <f>IF(EAP_Complexidade!C527="","",IF(EAP_Complexidade!C527="X",0,VLOOKUP(EAP_Complexidade!C527,'Cluster_T-ShirtSize'!$B$8:$C$12,2,FALSE)))</f>
        <v/>
      </c>
      <c r="D526" s="74" t="str">
        <f>IF(EAP_Complexidade!D527="","",IF(EAP_Complexidade!D527="X",0,VLOOKUP(EAP_Complexidade!D527,'Cluster_T-ShirtSize'!$B$13:$C$17,2,FALSE)))</f>
        <v/>
      </c>
      <c r="E526" s="74" t="str">
        <f>IF(EAP_Complexidade!E527="","",IF(EAP_Complexidade!E527="X",0,VLOOKUP(EAP_Complexidade!E527,'Cluster_T-ShirtSize'!$B$18:$C$22,2,FALSE)))</f>
        <v/>
      </c>
      <c r="F526" s="75" t="str">
        <f>IF(EAP_Complexidade!F527="","",IF(EAP_Complexidade!F527="X",0,VLOOKUP(EAP_Complexidade!F527,'Cluster_T-ShirtSize'!$B$23:$C$27,2,FALSE)))</f>
        <v/>
      </c>
      <c r="G526" s="76" t="str">
        <f t="shared" si="2"/>
        <v/>
      </c>
    </row>
    <row r="527" spans="1:7" ht="15.75" customHeight="1" x14ac:dyDescent="0.2">
      <c r="A527" s="72" t="str">
        <f>IF(EAP_Complexidade!A528="","",EAP_Complexidade!A528)</f>
        <v/>
      </c>
      <c r="B527" s="73" t="str">
        <f>IF(EAP_Complexidade!B528="","",IF(EAP_Complexidade!B528="X",0,VLOOKUP(EAP_Complexidade!B528,'Cluster_T-ShirtSize'!$B$3:$C$7,2,FALSE)))</f>
        <v/>
      </c>
      <c r="C527" s="74" t="str">
        <f>IF(EAP_Complexidade!C528="","",IF(EAP_Complexidade!C528="X",0,VLOOKUP(EAP_Complexidade!C528,'Cluster_T-ShirtSize'!$B$8:$C$12,2,FALSE)))</f>
        <v/>
      </c>
      <c r="D527" s="74" t="str">
        <f>IF(EAP_Complexidade!D528="","",IF(EAP_Complexidade!D528="X",0,VLOOKUP(EAP_Complexidade!D528,'Cluster_T-ShirtSize'!$B$13:$C$17,2,FALSE)))</f>
        <v/>
      </c>
      <c r="E527" s="74" t="str">
        <f>IF(EAP_Complexidade!E528="","",IF(EAP_Complexidade!E528="X",0,VLOOKUP(EAP_Complexidade!E528,'Cluster_T-ShirtSize'!$B$18:$C$22,2,FALSE)))</f>
        <v/>
      </c>
      <c r="F527" s="75" t="str">
        <f>IF(EAP_Complexidade!F528="","",IF(EAP_Complexidade!F528="X",0,VLOOKUP(EAP_Complexidade!F528,'Cluster_T-ShirtSize'!$B$23:$C$27,2,FALSE)))</f>
        <v/>
      </c>
      <c r="G527" s="76" t="str">
        <f t="shared" si="2"/>
        <v/>
      </c>
    </row>
    <row r="528" spans="1:7" ht="15.75" customHeight="1" x14ac:dyDescent="0.2">
      <c r="A528" s="72" t="str">
        <f>IF(EAP_Complexidade!A529="","",EAP_Complexidade!A529)</f>
        <v/>
      </c>
      <c r="B528" s="73" t="str">
        <f>IF(EAP_Complexidade!B529="","",IF(EAP_Complexidade!B529="X",0,VLOOKUP(EAP_Complexidade!B529,'Cluster_T-ShirtSize'!$B$3:$C$7,2,FALSE)))</f>
        <v/>
      </c>
      <c r="C528" s="74" t="str">
        <f>IF(EAP_Complexidade!C529="","",IF(EAP_Complexidade!C529="X",0,VLOOKUP(EAP_Complexidade!C529,'Cluster_T-ShirtSize'!$B$8:$C$12,2,FALSE)))</f>
        <v/>
      </c>
      <c r="D528" s="74" t="str">
        <f>IF(EAP_Complexidade!D529="","",IF(EAP_Complexidade!D529="X",0,VLOOKUP(EAP_Complexidade!D529,'Cluster_T-ShirtSize'!$B$13:$C$17,2,FALSE)))</f>
        <v/>
      </c>
      <c r="E528" s="74" t="str">
        <f>IF(EAP_Complexidade!E529="","",IF(EAP_Complexidade!E529="X",0,VLOOKUP(EAP_Complexidade!E529,'Cluster_T-ShirtSize'!$B$18:$C$22,2,FALSE)))</f>
        <v/>
      </c>
      <c r="F528" s="75" t="str">
        <f>IF(EAP_Complexidade!F529="","",IF(EAP_Complexidade!F529="X",0,VLOOKUP(EAP_Complexidade!F529,'Cluster_T-ShirtSize'!$B$23:$C$27,2,FALSE)))</f>
        <v/>
      </c>
      <c r="G528" s="76" t="str">
        <f t="shared" si="2"/>
        <v/>
      </c>
    </row>
    <row r="529" spans="1:7" ht="15.75" customHeight="1" x14ac:dyDescent="0.2">
      <c r="A529" s="72" t="str">
        <f>IF(EAP_Complexidade!A530="","",EAP_Complexidade!A530)</f>
        <v/>
      </c>
      <c r="B529" s="73" t="str">
        <f>IF(EAP_Complexidade!B530="","",IF(EAP_Complexidade!B530="X",0,VLOOKUP(EAP_Complexidade!B530,'Cluster_T-ShirtSize'!$B$3:$C$7,2,FALSE)))</f>
        <v/>
      </c>
      <c r="C529" s="74" t="str">
        <f>IF(EAP_Complexidade!C530="","",IF(EAP_Complexidade!C530="X",0,VLOOKUP(EAP_Complexidade!C530,'Cluster_T-ShirtSize'!$B$8:$C$12,2,FALSE)))</f>
        <v/>
      </c>
      <c r="D529" s="74" t="str">
        <f>IF(EAP_Complexidade!D530="","",IF(EAP_Complexidade!D530="X",0,VLOOKUP(EAP_Complexidade!D530,'Cluster_T-ShirtSize'!$B$13:$C$17,2,FALSE)))</f>
        <v/>
      </c>
      <c r="E529" s="74" t="str">
        <f>IF(EAP_Complexidade!E530="","",IF(EAP_Complexidade!E530="X",0,VLOOKUP(EAP_Complexidade!E530,'Cluster_T-ShirtSize'!$B$18:$C$22,2,FALSE)))</f>
        <v/>
      </c>
      <c r="F529" s="75" t="str">
        <f>IF(EAP_Complexidade!F530="","",IF(EAP_Complexidade!F530="X",0,VLOOKUP(EAP_Complexidade!F530,'Cluster_T-ShirtSize'!$B$23:$C$27,2,FALSE)))</f>
        <v/>
      </c>
      <c r="G529" s="76" t="str">
        <f t="shared" si="2"/>
        <v/>
      </c>
    </row>
    <row r="530" spans="1:7" ht="15.75" customHeight="1" x14ac:dyDescent="0.2">
      <c r="A530" s="72" t="str">
        <f>IF(EAP_Complexidade!A531="","",EAP_Complexidade!A531)</f>
        <v/>
      </c>
      <c r="B530" s="73" t="str">
        <f>IF(EAP_Complexidade!B531="","",IF(EAP_Complexidade!B531="X",0,VLOOKUP(EAP_Complexidade!B531,'Cluster_T-ShirtSize'!$B$3:$C$7,2,FALSE)))</f>
        <v/>
      </c>
      <c r="C530" s="74" t="str">
        <f>IF(EAP_Complexidade!C531="","",IF(EAP_Complexidade!C531="X",0,VLOOKUP(EAP_Complexidade!C531,'Cluster_T-ShirtSize'!$B$8:$C$12,2,FALSE)))</f>
        <v/>
      </c>
      <c r="D530" s="74" t="str">
        <f>IF(EAP_Complexidade!D531="","",IF(EAP_Complexidade!D531="X",0,VLOOKUP(EAP_Complexidade!D531,'Cluster_T-ShirtSize'!$B$13:$C$17,2,FALSE)))</f>
        <v/>
      </c>
      <c r="E530" s="74" t="str">
        <f>IF(EAP_Complexidade!E531="","",IF(EAP_Complexidade!E531="X",0,VLOOKUP(EAP_Complexidade!E531,'Cluster_T-ShirtSize'!$B$18:$C$22,2,FALSE)))</f>
        <v/>
      </c>
      <c r="F530" s="75" t="str">
        <f>IF(EAP_Complexidade!F531="","",IF(EAP_Complexidade!F531="X",0,VLOOKUP(EAP_Complexidade!F531,'Cluster_T-ShirtSize'!$B$23:$C$27,2,FALSE)))</f>
        <v/>
      </c>
      <c r="G530" s="76" t="str">
        <f t="shared" si="2"/>
        <v/>
      </c>
    </row>
    <row r="531" spans="1:7" ht="15.75" customHeight="1" x14ac:dyDescent="0.2">
      <c r="A531" s="72" t="str">
        <f>IF(EAP_Complexidade!A532="","",EAP_Complexidade!A532)</f>
        <v/>
      </c>
      <c r="B531" s="73" t="str">
        <f>IF(EAP_Complexidade!B532="","",IF(EAP_Complexidade!B532="X",0,VLOOKUP(EAP_Complexidade!B532,'Cluster_T-ShirtSize'!$B$3:$C$7,2,FALSE)))</f>
        <v/>
      </c>
      <c r="C531" s="74" t="str">
        <f>IF(EAP_Complexidade!C532="","",IF(EAP_Complexidade!C532="X",0,VLOOKUP(EAP_Complexidade!C532,'Cluster_T-ShirtSize'!$B$8:$C$12,2,FALSE)))</f>
        <v/>
      </c>
      <c r="D531" s="74" t="str">
        <f>IF(EAP_Complexidade!D532="","",IF(EAP_Complexidade!D532="X",0,VLOOKUP(EAP_Complexidade!D532,'Cluster_T-ShirtSize'!$B$13:$C$17,2,FALSE)))</f>
        <v/>
      </c>
      <c r="E531" s="74" t="str">
        <f>IF(EAP_Complexidade!E532="","",IF(EAP_Complexidade!E532="X",0,VLOOKUP(EAP_Complexidade!E532,'Cluster_T-ShirtSize'!$B$18:$C$22,2,FALSE)))</f>
        <v/>
      </c>
      <c r="F531" s="75" t="str">
        <f>IF(EAP_Complexidade!F532="","",IF(EAP_Complexidade!F532="X",0,VLOOKUP(EAP_Complexidade!F532,'Cluster_T-ShirtSize'!$B$23:$C$27,2,FALSE)))</f>
        <v/>
      </c>
      <c r="G531" s="76" t="str">
        <f t="shared" si="2"/>
        <v/>
      </c>
    </row>
    <row r="532" spans="1:7" ht="15.75" customHeight="1" x14ac:dyDescent="0.2">
      <c r="A532" s="72" t="str">
        <f>IF(EAP_Complexidade!A533="","",EAP_Complexidade!A533)</f>
        <v/>
      </c>
      <c r="B532" s="73" t="str">
        <f>IF(EAP_Complexidade!B533="","",IF(EAP_Complexidade!B533="X",0,VLOOKUP(EAP_Complexidade!B533,'Cluster_T-ShirtSize'!$B$3:$C$7,2,FALSE)))</f>
        <v/>
      </c>
      <c r="C532" s="74" t="str">
        <f>IF(EAP_Complexidade!C533="","",IF(EAP_Complexidade!C533="X",0,VLOOKUP(EAP_Complexidade!C533,'Cluster_T-ShirtSize'!$B$8:$C$12,2,FALSE)))</f>
        <v/>
      </c>
      <c r="D532" s="74" t="str">
        <f>IF(EAP_Complexidade!D533="","",IF(EAP_Complexidade!D533="X",0,VLOOKUP(EAP_Complexidade!D533,'Cluster_T-ShirtSize'!$B$13:$C$17,2,FALSE)))</f>
        <v/>
      </c>
      <c r="E532" s="74" t="str">
        <f>IF(EAP_Complexidade!E533="","",IF(EAP_Complexidade!E533="X",0,VLOOKUP(EAP_Complexidade!E533,'Cluster_T-ShirtSize'!$B$18:$C$22,2,FALSE)))</f>
        <v/>
      </c>
      <c r="F532" s="75" t="str">
        <f>IF(EAP_Complexidade!F533="","",IF(EAP_Complexidade!F533="X",0,VLOOKUP(EAP_Complexidade!F533,'Cluster_T-ShirtSize'!$B$23:$C$27,2,FALSE)))</f>
        <v/>
      </c>
      <c r="G532" s="76" t="str">
        <f t="shared" si="2"/>
        <v/>
      </c>
    </row>
    <row r="533" spans="1:7" ht="15.75" customHeight="1" x14ac:dyDescent="0.2">
      <c r="A533" s="72" t="str">
        <f>IF(EAP_Complexidade!A534="","",EAP_Complexidade!A534)</f>
        <v/>
      </c>
      <c r="B533" s="73" t="str">
        <f>IF(EAP_Complexidade!B534="","",IF(EAP_Complexidade!B534="X",0,VLOOKUP(EAP_Complexidade!B534,'Cluster_T-ShirtSize'!$B$3:$C$7,2,FALSE)))</f>
        <v/>
      </c>
      <c r="C533" s="74" t="str">
        <f>IF(EAP_Complexidade!C534="","",IF(EAP_Complexidade!C534="X",0,VLOOKUP(EAP_Complexidade!C534,'Cluster_T-ShirtSize'!$B$8:$C$12,2,FALSE)))</f>
        <v/>
      </c>
      <c r="D533" s="74" t="str">
        <f>IF(EAP_Complexidade!D534="","",IF(EAP_Complexidade!D534="X",0,VLOOKUP(EAP_Complexidade!D534,'Cluster_T-ShirtSize'!$B$13:$C$17,2,FALSE)))</f>
        <v/>
      </c>
      <c r="E533" s="74" t="str">
        <f>IF(EAP_Complexidade!E534="","",IF(EAP_Complexidade!E534="X",0,VLOOKUP(EAP_Complexidade!E534,'Cluster_T-ShirtSize'!$B$18:$C$22,2,FALSE)))</f>
        <v/>
      </c>
      <c r="F533" s="75" t="str">
        <f>IF(EAP_Complexidade!F534="","",IF(EAP_Complexidade!F534="X",0,VLOOKUP(EAP_Complexidade!F534,'Cluster_T-ShirtSize'!$B$23:$C$27,2,FALSE)))</f>
        <v/>
      </c>
      <c r="G533" s="76" t="str">
        <f t="shared" si="2"/>
        <v/>
      </c>
    </row>
    <row r="534" spans="1:7" ht="15.75" customHeight="1" x14ac:dyDescent="0.2">
      <c r="A534" s="72" t="str">
        <f>IF(EAP_Complexidade!A535="","",EAP_Complexidade!A535)</f>
        <v/>
      </c>
      <c r="B534" s="73" t="str">
        <f>IF(EAP_Complexidade!B535="","",IF(EAP_Complexidade!B535="X",0,VLOOKUP(EAP_Complexidade!B535,'Cluster_T-ShirtSize'!$B$3:$C$7,2,FALSE)))</f>
        <v/>
      </c>
      <c r="C534" s="74" t="str">
        <f>IF(EAP_Complexidade!C535="","",IF(EAP_Complexidade!C535="X",0,VLOOKUP(EAP_Complexidade!C535,'Cluster_T-ShirtSize'!$B$8:$C$12,2,FALSE)))</f>
        <v/>
      </c>
      <c r="D534" s="74" t="str">
        <f>IF(EAP_Complexidade!D535="","",IF(EAP_Complexidade!D535="X",0,VLOOKUP(EAP_Complexidade!D535,'Cluster_T-ShirtSize'!$B$13:$C$17,2,FALSE)))</f>
        <v/>
      </c>
      <c r="E534" s="74" t="str">
        <f>IF(EAP_Complexidade!E535="","",IF(EAP_Complexidade!E535="X",0,VLOOKUP(EAP_Complexidade!E535,'Cluster_T-ShirtSize'!$B$18:$C$22,2,FALSE)))</f>
        <v/>
      </c>
      <c r="F534" s="75" t="str">
        <f>IF(EAP_Complexidade!F535="","",IF(EAP_Complexidade!F535="X",0,VLOOKUP(EAP_Complexidade!F535,'Cluster_T-ShirtSize'!$B$23:$C$27,2,FALSE)))</f>
        <v/>
      </c>
      <c r="G534" s="76" t="str">
        <f t="shared" si="2"/>
        <v/>
      </c>
    </row>
    <row r="535" spans="1:7" ht="15.75" customHeight="1" x14ac:dyDescent="0.2">
      <c r="A535" s="72" t="str">
        <f>IF(EAP_Complexidade!A536="","",EAP_Complexidade!A536)</f>
        <v/>
      </c>
      <c r="B535" s="73" t="str">
        <f>IF(EAP_Complexidade!B536="","",IF(EAP_Complexidade!B536="X",0,VLOOKUP(EAP_Complexidade!B536,'Cluster_T-ShirtSize'!$B$3:$C$7,2,FALSE)))</f>
        <v/>
      </c>
      <c r="C535" s="74" t="str">
        <f>IF(EAP_Complexidade!C536="","",IF(EAP_Complexidade!C536="X",0,VLOOKUP(EAP_Complexidade!C536,'Cluster_T-ShirtSize'!$B$8:$C$12,2,FALSE)))</f>
        <v/>
      </c>
      <c r="D535" s="74" t="str">
        <f>IF(EAP_Complexidade!D536="","",IF(EAP_Complexidade!D536="X",0,VLOOKUP(EAP_Complexidade!D536,'Cluster_T-ShirtSize'!$B$13:$C$17,2,FALSE)))</f>
        <v/>
      </c>
      <c r="E535" s="74" t="str">
        <f>IF(EAP_Complexidade!E536="","",IF(EAP_Complexidade!E536="X",0,VLOOKUP(EAP_Complexidade!E536,'Cluster_T-ShirtSize'!$B$18:$C$22,2,FALSE)))</f>
        <v/>
      </c>
      <c r="F535" s="75" t="str">
        <f>IF(EAP_Complexidade!F536="","",IF(EAP_Complexidade!F536="X",0,VLOOKUP(EAP_Complexidade!F536,'Cluster_T-ShirtSize'!$B$23:$C$27,2,FALSE)))</f>
        <v/>
      </c>
      <c r="G535" s="76" t="str">
        <f t="shared" si="2"/>
        <v/>
      </c>
    </row>
    <row r="536" spans="1:7" ht="15.75" customHeight="1" x14ac:dyDescent="0.2">
      <c r="A536" s="72" t="str">
        <f>IF(EAP_Complexidade!A537="","",EAP_Complexidade!A537)</f>
        <v/>
      </c>
      <c r="B536" s="73" t="str">
        <f>IF(EAP_Complexidade!B537="","",IF(EAP_Complexidade!B537="X",0,VLOOKUP(EAP_Complexidade!B537,'Cluster_T-ShirtSize'!$B$3:$C$7,2,FALSE)))</f>
        <v/>
      </c>
      <c r="C536" s="74" t="str">
        <f>IF(EAP_Complexidade!C537="","",IF(EAP_Complexidade!C537="X",0,VLOOKUP(EAP_Complexidade!C537,'Cluster_T-ShirtSize'!$B$8:$C$12,2,FALSE)))</f>
        <v/>
      </c>
      <c r="D536" s="74" t="str">
        <f>IF(EAP_Complexidade!D537="","",IF(EAP_Complexidade!D537="X",0,VLOOKUP(EAP_Complexidade!D537,'Cluster_T-ShirtSize'!$B$13:$C$17,2,FALSE)))</f>
        <v/>
      </c>
      <c r="E536" s="74" t="str">
        <f>IF(EAP_Complexidade!E537="","",IF(EAP_Complexidade!E537="X",0,VLOOKUP(EAP_Complexidade!E537,'Cluster_T-ShirtSize'!$B$18:$C$22,2,FALSE)))</f>
        <v/>
      </c>
      <c r="F536" s="75" t="str">
        <f>IF(EAP_Complexidade!F537="","",IF(EAP_Complexidade!F537="X",0,VLOOKUP(EAP_Complexidade!F537,'Cluster_T-ShirtSize'!$B$23:$C$27,2,FALSE)))</f>
        <v/>
      </c>
      <c r="G536" s="76" t="str">
        <f t="shared" si="2"/>
        <v/>
      </c>
    </row>
    <row r="537" spans="1:7" ht="15.75" customHeight="1" x14ac:dyDescent="0.2">
      <c r="A537" s="72" t="str">
        <f>IF(EAP_Complexidade!A538="","",EAP_Complexidade!A538)</f>
        <v/>
      </c>
      <c r="B537" s="73" t="str">
        <f>IF(EAP_Complexidade!B538="","",IF(EAP_Complexidade!B538="X",0,VLOOKUP(EAP_Complexidade!B538,'Cluster_T-ShirtSize'!$B$3:$C$7,2,FALSE)))</f>
        <v/>
      </c>
      <c r="C537" s="74" t="str">
        <f>IF(EAP_Complexidade!C538="","",IF(EAP_Complexidade!C538="X",0,VLOOKUP(EAP_Complexidade!C538,'Cluster_T-ShirtSize'!$B$8:$C$12,2,FALSE)))</f>
        <v/>
      </c>
      <c r="D537" s="74" t="str">
        <f>IF(EAP_Complexidade!D538="","",IF(EAP_Complexidade!D538="X",0,VLOOKUP(EAP_Complexidade!D538,'Cluster_T-ShirtSize'!$B$13:$C$17,2,FALSE)))</f>
        <v/>
      </c>
      <c r="E537" s="74" t="str">
        <f>IF(EAP_Complexidade!E538="","",IF(EAP_Complexidade!E538="X",0,VLOOKUP(EAP_Complexidade!E538,'Cluster_T-ShirtSize'!$B$18:$C$22,2,FALSE)))</f>
        <v/>
      </c>
      <c r="F537" s="75" t="str">
        <f>IF(EAP_Complexidade!F538="","",IF(EAP_Complexidade!F538="X",0,VLOOKUP(EAP_Complexidade!F538,'Cluster_T-ShirtSize'!$B$23:$C$27,2,FALSE)))</f>
        <v/>
      </c>
      <c r="G537" s="76" t="str">
        <f t="shared" si="2"/>
        <v/>
      </c>
    </row>
    <row r="538" spans="1:7" ht="15.75" customHeight="1" x14ac:dyDescent="0.2">
      <c r="A538" s="72" t="str">
        <f>IF(EAP_Complexidade!A539="","",EAP_Complexidade!A539)</f>
        <v/>
      </c>
      <c r="B538" s="73" t="str">
        <f>IF(EAP_Complexidade!B539="","",IF(EAP_Complexidade!B539="X",0,VLOOKUP(EAP_Complexidade!B539,'Cluster_T-ShirtSize'!$B$3:$C$7,2,FALSE)))</f>
        <v/>
      </c>
      <c r="C538" s="74" t="str">
        <f>IF(EAP_Complexidade!C539="","",IF(EAP_Complexidade!C539="X",0,VLOOKUP(EAP_Complexidade!C539,'Cluster_T-ShirtSize'!$B$8:$C$12,2,FALSE)))</f>
        <v/>
      </c>
      <c r="D538" s="74" t="str">
        <f>IF(EAP_Complexidade!D539="","",IF(EAP_Complexidade!D539="X",0,VLOOKUP(EAP_Complexidade!D539,'Cluster_T-ShirtSize'!$B$13:$C$17,2,FALSE)))</f>
        <v/>
      </c>
      <c r="E538" s="74" t="str">
        <f>IF(EAP_Complexidade!E539="","",IF(EAP_Complexidade!E539="X",0,VLOOKUP(EAP_Complexidade!E539,'Cluster_T-ShirtSize'!$B$18:$C$22,2,FALSE)))</f>
        <v/>
      </c>
      <c r="F538" s="75" t="str">
        <f>IF(EAP_Complexidade!F539="","",IF(EAP_Complexidade!F539="X",0,VLOOKUP(EAP_Complexidade!F539,'Cluster_T-ShirtSize'!$B$23:$C$27,2,FALSE)))</f>
        <v/>
      </c>
      <c r="G538" s="76" t="str">
        <f t="shared" si="2"/>
        <v/>
      </c>
    </row>
    <row r="539" spans="1:7" ht="15.75" customHeight="1" x14ac:dyDescent="0.2">
      <c r="A539" s="72" t="str">
        <f>IF(EAP_Complexidade!A540="","",EAP_Complexidade!A540)</f>
        <v/>
      </c>
      <c r="B539" s="73" t="str">
        <f>IF(EAP_Complexidade!B540="","",IF(EAP_Complexidade!B540="X",0,VLOOKUP(EAP_Complexidade!B540,'Cluster_T-ShirtSize'!$B$3:$C$7,2,FALSE)))</f>
        <v/>
      </c>
      <c r="C539" s="74" t="str">
        <f>IF(EAP_Complexidade!C540="","",IF(EAP_Complexidade!C540="X",0,VLOOKUP(EAP_Complexidade!C540,'Cluster_T-ShirtSize'!$B$8:$C$12,2,FALSE)))</f>
        <v/>
      </c>
      <c r="D539" s="74" t="str">
        <f>IF(EAP_Complexidade!D540="","",IF(EAP_Complexidade!D540="X",0,VLOOKUP(EAP_Complexidade!D540,'Cluster_T-ShirtSize'!$B$13:$C$17,2,FALSE)))</f>
        <v/>
      </c>
      <c r="E539" s="74" t="str">
        <f>IF(EAP_Complexidade!E540="","",IF(EAP_Complexidade!E540="X",0,VLOOKUP(EAP_Complexidade!E540,'Cluster_T-ShirtSize'!$B$18:$C$22,2,FALSE)))</f>
        <v/>
      </c>
      <c r="F539" s="75" t="str">
        <f>IF(EAP_Complexidade!F540="","",IF(EAP_Complexidade!F540="X",0,VLOOKUP(EAP_Complexidade!F540,'Cluster_T-ShirtSize'!$B$23:$C$27,2,FALSE)))</f>
        <v/>
      </c>
      <c r="G539" s="76" t="str">
        <f t="shared" si="2"/>
        <v/>
      </c>
    </row>
    <row r="540" spans="1:7" ht="15.75" customHeight="1" x14ac:dyDescent="0.2">
      <c r="A540" s="72" t="str">
        <f>IF(EAP_Complexidade!A541="","",EAP_Complexidade!A541)</f>
        <v/>
      </c>
      <c r="B540" s="73" t="str">
        <f>IF(EAP_Complexidade!B541="","",IF(EAP_Complexidade!B541="X",0,VLOOKUP(EAP_Complexidade!B541,'Cluster_T-ShirtSize'!$B$3:$C$7,2,FALSE)))</f>
        <v/>
      </c>
      <c r="C540" s="74" t="str">
        <f>IF(EAP_Complexidade!C541="","",IF(EAP_Complexidade!C541="X",0,VLOOKUP(EAP_Complexidade!C541,'Cluster_T-ShirtSize'!$B$8:$C$12,2,FALSE)))</f>
        <v/>
      </c>
      <c r="D540" s="74" t="str">
        <f>IF(EAP_Complexidade!D541="","",IF(EAP_Complexidade!D541="X",0,VLOOKUP(EAP_Complexidade!D541,'Cluster_T-ShirtSize'!$B$13:$C$17,2,FALSE)))</f>
        <v/>
      </c>
      <c r="E540" s="74" t="str">
        <f>IF(EAP_Complexidade!E541="","",IF(EAP_Complexidade!E541="X",0,VLOOKUP(EAP_Complexidade!E541,'Cluster_T-ShirtSize'!$B$18:$C$22,2,FALSE)))</f>
        <v/>
      </c>
      <c r="F540" s="75" t="str">
        <f>IF(EAP_Complexidade!F541="","",IF(EAP_Complexidade!F541="X",0,VLOOKUP(EAP_Complexidade!F541,'Cluster_T-ShirtSize'!$B$23:$C$27,2,FALSE)))</f>
        <v/>
      </c>
      <c r="G540" s="76" t="str">
        <f t="shared" si="2"/>
        <v/>
      </c>
    </row>
    <row r="541" spans="1:7" ht="15.75" customHeight="1" x14ac:dyDescent="0.2">
      <c r="A541" s="72" t="str">
        <f>IF(EAP_Complexidade!A542="","",EAP_Complexidade!A542)</f>
        <v/>
      </c>
      <c r="B541" s="73" t="str">
        <f>IF(EAP_Complexidade!B542="","",IF(EAP_Complexidade!B542="X",0,VLOOKUP(EAP_Complexidade!B542,'Cluster_T-ShirtSize'!$B$3:$C$7,2,FALSE)))</f>
        <v/>
      </c>
      <c r="C541" s="74" t="str">
        <f>IF(EAP_Complexidade!C542="","",IF(EAP_Complexidade!C542="X",0,VLOOKUP(EAP_Complexidade!C542,'Cluster_T-ShirtSize'!$B$8:$C$12,2,FALSE)))</f>
        <v/>
      </c>
      <c r="D541" s="74" t="str">
        <f>IF(EAP_Complexidade!D542="","",IF(EAP_Complexidade!D542="X",0,VLOOKUP(EAP_Complexidade!D542,'Cluster_T-ShirtSize'!$B$13:$C$17,2,FALSE)))</f>
        <v/>
      </c>
      <c r="E541" s="74" t="str">
        <f>IF(EAP_Complexidade!E542="","",IF(EAP_Complexidade!E542="X",0,VLOOKUP(EAP_Complexidade!E542,'Cluster_T-ShirtSize'!$B$18:$C$22,2,FALSE)))</f>
        <v/>
      </c>
      <c r="F541" s="75" t="str">
        <f>IF(EAP_Complexidade!F542="","",IF(EAP_Complexidade!F542="X",0,VLOOKUP(EAP_Complexidade!F542,'Cluster_T-ShirtSize'!$B$23:$C$27,2,FALSE)))</f>
        <v/>
      </c>
      <c r="G541" s="76" t="str">
        <f t="shared" si="2"/>
        <v/>
      </c>
    </row>
    <row r="542" spans="1:7" ht="15.75" customHeight="1" x14ac:dyDescent="0.2">
      <c r="A542" s="72" t="str">
        <f>IF(EAP_Complexidade!A543="","",EAP_Complexidade!A543)</f>
        <v/>
      </c>
      <c r="B542" s="73" t="str">
        <f>IF(EAP_Complexidade!B543="","",IF(EAP_Complexidade!B543="X",0,VLOOKUP(EAP_Complexidade!B543,'Cluster_T-ShirtSize'!$B$3:$C$7,2,FALSE)))</f>
        <v/>
      </c>
      <c r="C542" s="74" t="str">
        <f>IF(EAP_Complexidade!C543="","",IF(EAP_Complexidade!C543="X",0,VLOOKUP(EAP_Complexidade!C543,'Cluster_T-ShirtSize'!$B$8:$C$12,2,FALSE)))</f>
        <v/>
      </c>
      <c r="D542" s="74" t="str">
        <f>IF(EAP_Complexidade!D543="","",IF(EAP_Complexidade!D543="X",0,VLOOKUP(EAP_Complexidade!D543,'Cluster_T-ShirtSize'!$B$13:$C$17,2,FALSE)))</f>
        <v/>
      </c>
      <c r="E542" s="74" t="str">
        <f>IF(EAP_Complexidade!E543="","",IF(EAP_Complexidade!E543="X",0,VLOOKUP(EAP_Complexidade!E543,'Cluster_T-ShirtSize'!$B$18:$C$22,2,FALSE)))</f>
        <v/>
      </c>
      <c r="F542" s="75" t="str">
        <f>IF(EAP_Complexidade!F543="","",IF(EAP_Complexidade!F543="X",0,VLOOKUP(EAP_Complexidade!F543,'Cluster_T-ShirtSize'!$B$23:$C$27,2,FALSE)))</f>
        <v/>
      </c>
      <c r="G542" s="76" t="str">
        <f t="shared" si="2"/>
        <v/>
      </c>
    </row>
    <row r="543" spans="1:7" ht="15.75" customHeight="1" x14ac:dyDescent="0.2">
      <c r="A543" s="72" t="str">
        <f>IF(EAP_Complexidade!A544="","",EAP_Complexidade!A544)</f>
        <v/>
      </c>
      <c r="B543" s="73" t="str">
        <f>IF(EAP_Complexidade!B544="","",IF(EAP_Complexidade!B544="X",0,VLOOKUP(EAP_Complexidade!B544,'Cluster_T-ShirtSize'!$B$3:$C$7,2,FALSE)))</f>
        <v/>
      </c>
      <c r="C543" s="74" t="str">
        <f>IF(EAP_Complexidade!C544="","",IF(EAP_Complexidade!C544="X",0,VLOOKUP(EAP_Complexidade!C544,'Cluster_T-ShirtSize'!$B$8:$C$12,2,FALSE)))</f>
        <v/>
      </c>
      <c r="D543" s="74" t="str">
        <f>IF(EAP_Complexidade!D544="","",IF(EAP_Complexidade!D544="X",0,VLOOKUP(EAP_Complexidade!D544,'Cluster_T-ShirtSize'!$B$13:$C$17,2,FALSE)))</f>
        <v/>
      </c>
      <c r="E543" s="74" t="str">
        <f>IF(EAP_Complexidade!E544="","",IF(EAP_Complexidade!E544="X",0,VLOOKUP(EAP_Complexidade!E544,'Cluster_T-ShirtSize'!$B$18:$C$22,2,FALSE)))</f>
        <v/>
      </c>
      <c r="F543" s="75" t="str">
        <f>IF(EAP_Complexidade!F544="","",IF(EAP_Complexidade!F544="X",0,VLOOKUP(EAP_Complexidade!F544,'Cluster_T-ShirtSize'!$B$23:$C$27,2,FALSE)))</f>
        <v/>
      </c>
      <c r="G543" s="76" t="str">
        <f t="shared" si="2"/>
        <v/>
      </c>
    </row>
    <row r="544" spans="1:7" ht="15.75" customHeight="1" x14ac:dyDescent="0.2">
      <c r="A544" s="72" t="str">
        <f>IF(EAP_Complexidade!A545="","",EAP_Complexidade!A545)</f>
        <v/>
      </c>
      <c r="B544" s="73" t="str">
        <f>IF(EAP_Complexidade!B545="","",IF(EAP_Complexidade!B545="X",0,VLOOKUP(EAP_Complexidade!B545,'Cluster_T-ShirtSize'!$B$3:$C$7,2,FALSE)))</f>
        <v/>
      </c>
      <c r="C544" s="74" t="str">
        <f>IF(EAP_Complexidade!C545="","",IF(EAP_Complexidade!C545="X",0,VLOOKUP(EAP_Complexidade!C545,'Cluster_T-ShirtSize'!$B$8:$C$12,2,FALSE)))</f>
        <v/>
      </c>
      <c r="D544" s="74" t="str">
        <f>IF(EAP_Complexidade!D545="","",IF(EAP_Complexidade!D545="X",0,VLOOKUP(EAP_Complexidade!D545,'Cluster_T-ShirtSize'!$B$13:$C$17,2,FALSE)))</f>
        <v/>
      </c>
      <c r="E544" s="74" t="str">
        <f>IF(EAP_Complexidade!E545="","",IF(EAP_Complexidade!E545="X",0,VLOOKUP(EAP_Complexidade!E545,'Cluster_T-ShirtSize'!$B$18:$C$22,2,FALSE)))</f>
        <v/>
      </c>
      <c r="F544" s="75" t="str">
        <f>IF(EAP_Complexidade!F545="","",IF(EAP_Complexidade!F545="X",0,VLOOKUP(EAP_Complexidade!F545,'Cluster_T-ShirtSize'!$B$23:$C$27,2,FALSE)))</f>
        <v/>
      </c>
      <c r="G544" s="76" t="str">
        <f t="shared" si="2"/>
        <v/>
      </c>
    </row>
    <row r="545" spans="1:7" ht="15.75" customHeight="1" x14ac:dyDescent="0.2">
      <c r="A545" s="72" t="str">
        <f>IF(EAP_Complexidade!A546="","",EAP_Complexidade!A546)</f>
        <v/>
      </c>
      <c r="B545" s="73" t="str">
        <f>IF(EAP_Complexidade!B546="","",IF(EAP_Complexidade!B546="X",0,VLOOKUP(EAP_Complexidade!B546,'Cluster_T-ShirtSize'!$B$3:$C$7,2,FALSE)))</f>
        <v/>
      </c>
      <c r="C545" s="74" t="str">
        <f>IF(EAP_Complexidade!C546="","",IF(EAP_Complexidade!C546="X",0,VLOOKUP(EAP_Complexidade!C546,'Cluster_T-ShirtSize'!$B$8:$C$12,2,FALSE)))</f>
        <v/>
      </c>
      <c r="D545" s="74" t="str">
        <f>IF(EAP_Complexidade!D546="","",IF(EAP_Complexidade!D546="X",0,VLOOKUP(EAP_Complexidade!D546,'Cluster_T-ShirtSize'!$B$13:$C$17,2,FALSE)))</f>
        <v/>
      </c>
      <c r="E545" s="74" t="str">
        <f>IF(EAP_Complexidade!E546="","",IF(EAP_Complexidade!E546="X",0,VLOOKUP(EAP_Complexidade!E546,'Cluster_T-ShirtSize'!$B$18:$C$22,2,FALSE)))</f>
        <v/>
      </c>
      <c r="F545" s="75" t="str">
        <f>IF(EAP_Complexidade!F546="","",IF(EAP_Complexidade!F546="X",0,VLOOKUP(EAP_Complexidade!F546,'Cluster_T-ShirtSize'!$B$23:$C$27,2,FALSE)))</f>
        <v/>
      </c>
      <c r="G545" s="76" t="str">
        <f t="shared" si="2"/>
        <v/>
      </c>
    </row>
    <row r="546" spans="1:7" ht="15.75" customHeight="1" x14ac:dyDescent="0.2">
      <c r="A546" s="72" t="str">
        <f>IF(EAP_Complexidade!A547="","",EAP_Complexidade!A547)</f>
        <v/>
      </c>
      <c r="B546" s="73" t="str">
        <f>IF(EAP_Complexidade!B547="","",IF(EAP_Complexidade!B547="X",0,VLOOKUP(EAP_Complexidade!B547,'Cluster_T-ShirtSize'!$B$3:$C$7,2,FALSE)))</f>
        <v/>
      </c>
      <c r="C546" s="74" t="str">
        <f>IF(EAP_Complexidade!C547="","",IF(EAP_Complexidade!C547="X",0,VLOOKUP(EAP_Complexidade!C547,'Cluster_T-ShirtSize'!$B$8:$C$12,2,FALSE)))</f>
        <v/>
      </c>
      <c r="D546" s="74" t="str">
        <f>IF(EAP_Complexidade!D547="","",IF(EAP_Complexidade!D547="X",0,VLOOKUP(EAP_Complexidade!D547,'Cluster_T-ShirtSize'!$B$13:$C$17,2,FALSE)))</f>
        <v/>
      </c>
      <c r="E546" s="74" t="str">
        <f>IF(EAP_Complexidade!E547="","",IF(EAP_Complexidade!E547="X",0,VLOOKUP(EAP_Complexidade!E547,'Cluster_T-ShirtSize'!$B$18:$C$22,2,FALSE)))</f>
        <v/>
      </c>
      <c r="F546" s="75" t="str">
        <f>IF(EAP_Complexidade!F547="","",IF(EAP_Complexidade!F547="X",0,VLOOKUP(EAP_Complexidade!F547,'Cluster_T-ShirtSize'!$B$23:$C$27,2,FALSE)))</f>
        <v/>
      </c>
      <c r="G546" s="76" t="str">
        <f t="shared" si="2"/>
        <v/>
      </c>
    </row>
    <row r="547" spans="1:7" ht="15.75" customHeight="1" x14ac:dyDescent="0.2">
      <c r="A547" s="72" t="str">
        <f>IF(EAP_Complexidade!A548="","",EAP_Complexidade!A548)</f>
        <v/>
      </c>
      <c r="B547" s="73" t="str">
        <f>IF(EAP_Complexidade!B548="","",IF(EAP_Complexidade!B548="X",0,VLOOKUP(EAP_Complexidade!B548,'Cluster_T-ShirtSize'!$B$3:$C$7,2,FALSE)))</f>
        <v/>
      </c>
      <c r="C547" s="74" t="str">
        <f>IF(EAP_Complexidade!C548="","",IF(EAP_Complexidade!C548="X",0,VLOOKUP(EAP_Complexidade!C548,'Cluster_T-ShirtSize'!$B$8:$C$12,2,FALSE)))</f>
        <v/>
      </c>
      <c r="D547" s="74" t="str">
        <f>IF(EAP_Complexidade!D548="","",IF(EAP_Complexidade!D548="X",0,VLOOKUP(EAP_Complexidade!D548,'Cluster_T-ShirtSize'!$B$13:$C$17,2,FALSE)))</f>
        <v/>
      </c>
      <c r="E547" s="74" t="str">
        <f>IF(EAP_Complexidade!E548="","",IF(EAP_Complexidade!E548="X",0,VLOOKUP(EAP_Complexidade!E548,'Cluster_T-ShirtSize'!$B$18:$C$22,2,FALSE)))</f>
        <v/>
      </c>
      <c r="F547" s="75" t="str">
        <f>IF(EAP_Complexidade!F548="","",IF(EAP_Complexidade!F548="X",0,VLOOKUP(EAP_Complexidade!F548,'Cluster_T-ShirtSize'!$B$23:$C$27,2,FALSE)))</f>
        <v/>
      </c>
      <c r="G547" s="76" t="str">
        <f t="shared" si="2"/>
        <v/>
      </c>
    </row>
    <row r="548" spans="1:7" ht="15.75" customHeight="1" x14ac:dyDescent="0.2">
      <c r="A548" s="72" t="str">
        <f>IF(EAP_Complexidade!A549="","",EAP_Complexidade!A549)</f>
        <v/>
      </c>
      <c r="B548" s="73" t="str">
        <f>IF(EAP_Complexidade!B549="","",IF(EAP_Complexidade!B549="X",0,VLOOKUP(EAP_Complexidade!B549,'Cluster_T-ShirtSize'!$B$3:$C$7,2,FALSE)))</f>
        <v/>
      </c>
      <c r="C548" s="74" t="str">
        <f>IF(EAP_Complexidade!C549="","",IF(EAP_Complexidade!C549="X",0,VLOOKUP(EAP_Complexidade!C549,'Cluster_T-ShirtSize'!$B$8:$C$12,2,FALSE)))</f>
        <v/>
      </c>
      <c r="D548" s="74" t="str">
        <f>IF(EAP_Complexidade!D549="","",IF(EAP_Complexidade!D549="X",0,VLOOKUP(EAP_Complexidade!D549,'Cluster_T-ShirtSize'!$B$13:$C$17,2,FALSE)))</f>
        <v/>
      </c>
      <c r="E548" s="74" t="str">
        <f>IF(EAP_Complexidade!E549="","",IF(EAP_Complexidade!E549="X",0,VLOOKUP(EAP_Complexidade!E549,'Cluster_T-ShirtSize'!$B$18:$C$22,2,FALSE)))</f>
        <v/>
      </c>
      <c r="F548" s="75" t="str">
        <f>IF(EAP_Complexidade!F549="","",IF(EAP_Complexidade!F549="X",0,VLOOKUP(EAP_Complexidade!F549,'Cluster_T-ShirtSize'!$B$23:$C$27,2,FALSE)))</f>
        <v/>
      </c>
      <c r="G548" s="76" t="str">
        <f t="shared" si="2"/>
        <v/>
      </c>
    </row>
    <row r="549" spans="1:7" ht="15.75" customHeight="1" x14ac:dyDescent="0.2">
      <c r="A549" s="72" t="str">
        <f>IF(EAP_Complexidade!A550="","",EAP_Complexidade!A550)</f>
        <v/>
      </c>
      <c r="B549" s="73" t="str">
        <f>IF(EAP_Complexidade!B550="","",IF(EAP_Complexidade!B550="X",0,VLOOKUP(EAP_Complexidade!B550,'Cluster_T-ShirtSize'!$B$3:$C$7,2,FALSE)))</f>
        <v/>
      </c>
      <c r="C549" s="74" t="str">
        <f>IF(EAP_Complexidade!C550="","",IF(EAP_Complexidade!C550="X",0,VLOOKUP(EAP_Complexidade!C550,'Cluster_T-ShirtSize'!$B$8:$C$12,2,FALSE)))</f>
        <v/>
      </c>
      <c r="D549" s="74" t="str">
        <f>IF(EAP_Complexidade!D550="","",IF(EAP_Complexidade!D550="X",0,VLOOKUP(EAP_Complexidade!D550,'Cluster_T-ShirtSize'!$B$13:$C$17,2,FALSE)))</f>
        <v/>
      </c>
      <c r="E549" s="74" t="str">
        <f>IF(EAP_Complexidade!E550="","",IF(EAP_Complexidade!E550="X",0,VLOOKUP(EAP_Complexidade!E550,'Cluster_T-ShirtSize'!$B$18:$C$22,2,FALSE)))</f>
        <v/>
      </c>
      <c r="F549" s="75" t="str">
        <f>IF(EAP_Complexidade!F550="","",IF(EAP_Complexidade!F550="X",0,VLOOKUP(EAP_Complexidade!F550,'Cluster_T-ShirtSize'!$B$23:$C$27,2,FALSE)))</f>
        <v/>
      </c>
      <c r="G549" s="76" t="str">
        <f t="shared" si="2"/>
        <v/>
      </c>
    </row>
    <row r="550" spans="1:7" ht="15.75" customHeight="1" x14ac:dyDescent="0.2">
      <c r="A550" s="72" t="str">
        <f>IF(EAP_Complexidade!A551="","",EAP_Complexidade!A551)</f>
        <v/>
      </c>
      <c r="B550" s="73" t="str">
        <f>IF(EAP_Complexidade!B551="","",IF(EAP_Complexidade!B551="X",0,VLOOKUP(EAP_Complexidade!B551,'Cluster_T-ShirtSize'!$B$3:$C$7,2,FALSE)))</f>
        <v/>
      </c>
      <c r="C550" s="74" t="str">
        <f>IF(EAP_Complexidade!C551="","",IF(EAP_Complexidade!C551="X",0,VLOOKUP(EAP_Complexidade!C551,'Cluster_T-ShirtSize'!$B$8:$C$12,2,FALSE)))</f>
        <v/>
      </c>
      <c r="D550" s="74" t="str">
        <f>IF(EAP_Complexidade!D551="","",IF(EAP_Complexidade!D551="X",0,VLOOKUP(EAP_Complexidade!D551,'Cluster_T-ShirtSize'!$B$13:$C$17,2,FALSE)))</f>
        <v/>
      </c>
      <c r="E550" s="74" t="str">
        <f>IF(EAP_Complexidade!E551="","",IF(EAP_Complexidade!E551="X",0,VLOOKUP(EAP_Complexidade!E551,'Cluster_T-ShirtSize'!$B$18:$C$22,2,FALSE)))</f>
        <v/>
      </c>
      <c r="F550" s="75" t="str">
        <f>IF(EAP_Complexidade!F551="","",IF(EAP_Complexidade!F551="X",0,VLOOKUP(EAP_Complexidade!F551,'Cluster_T-ShirtSize'!$B$23:$C$27,2,FALSE)))</f>
        <v/>
      </c>
      <c r="G550" s="76" t="str">
        <f t="shared" si="2"/>
        <v/>
      </c>
    </row>
    <row r="551" spans="1:7" ht="15.75" customHeight="1" x14ac:dyDescent="0.2">
      <c r="A551" s="72" t="str">
        <f>IF(EAP_Complexidade!A552="","",EAP_Complexidade!A552)</f>
        <v/>
      </c>
      <c r="B551" s="73" t="str">
        <f>IF(EAP_Complexidade!B552="","",IF(EAP_Complexidade!B552="X",0,VLOOKUP(EAP_Complexidade!B552,'Cluster_T-ShirtSize'!$B$3:$C$7,2,FALSE)))</f>
        <v/>
      </c>
      <c r="C551" s="74" t="str">
        <f>IF(EAP_Complexidade!C552="","",IF(EAP_Complexidade!C552="X",0,VLOOKUP(EAP_Complexidade!C552,'Cluster_T-ShirtSize'!$B$8:$C$12,2,FALSE)))</f>
        <v/>
      </c>
      <c r="D551" s="74" t="str">
        <f>IF(EAP_Complexidade!D552="","",IF(EAP_Complexidade!D552="X",0,VLOOKUP(EAP_Complexidade!D552,'Cluster_T-ShirtSize'!$B$13:$C$17,2,FALSE)))</f>
        <v/>
      </c>
      <c r="E551" s="74" t="str">
        <f>IF(EAP_Complexidade!E552="","",IF(EAP_Complexidade!E552="X",0,VLOOKUP(EAP_Complexidade!E552,'Cluster_T-ShirtSize'!$B$18:$C$22,2,FALSE)))</f>
        <v/>
      </c>
      <c r="F551" s="75" t="str">
        <f>IF(EAP_Complexidade!F552="","",IF(EAP_Complexidade!F552="X",0,VLOOKUP(EAP_Complexidade!F552,'Cluster_T-ShirtSize'!$B$23:$C$27,2,FALSE)))</f>
        <v/>
      </c>
      <c r="G551" s="76" t="str">
        <f t="shared" si="2"/>
        <v/>
      </c>
    </row>
    <row r="552" spans="1:7" ht="15.75" customHeight="1" x14ac:dyDescent="0.2">
      <c r="A552" s="72" t="str">
        <f>IF(EAP_Complexidade!A553="","",EAP_Complexidade!A553)</f>
        <v/>
      </c>
      <c r="B552" s="73" t="str">
        <f>IF(EAP_Complexidade!B553="","",IF(EAP_Complexidade!B553="X",0,VLOOKUP(EAP_Complexidade!B553,'Cluster_T-ShirtSize'!$B$3:$C$7,2,FALSE)))</f>
        <v/>
      </c>
      <c r="C552" s="74" t="str">
        <f>IF(EAP_Complexidade!C553="","",IF(EAP_Complexidade!C553="X",0,VLOOKUP(EAP_Complexidade!C553,'Cluster_T-ShirtSize'!$B$8:$C$12,2,FALSE)))</f>
        <v/>
      </c>
      <c r="D552" s="74" t="str">
        <f>IF(EAP_Complexidade!D553="","",IF(EAP_Complexidade!D553="X",0,VLOOKUP(EAP_Complexidade!D553,'Cluster_T-ShirtSize'!$B$13:$C$17,2,FALSE)))</f>
        <v/>
      </c>
      <c r="E552" s="74" t="str">
        <f>IF(EAP_Complexidade!E553="","",IF(EAP_Complexidade!E553="X",0,VLOOKUP(EAP_Complexidade!E553,'Cluster_T-ShirtSize'!$B$18:$C$22,2,FALSE)))</f>
        <v/>
      </c>
      <c r="F552" s="75" t="str">
        <f>IF(EAP_Complexidade!F553="","",IF(EAP_Complexidade!F553="X",0,VLOOKUP(EAP_Complexidade!F553,'Cluster_T-ShirtSize'!$B$23:$C$27,2,FALSE)))</f>
        <v/>
      </c>
      <c r="G552" s="76" t="str">
        <f t="shared" si="2"/>
        <v/>
      </c>
    </row>
    <row r="553" spans="1:7" ht="15.75" customHeight="1" x14ac:dyDescent="0.2">
      <c r="A553" s="72" t="str">
        <f>IF(EAP_Complexidade!A554="","",EAP_Complexidade!A554)</f>
        <v/>
      </c>
      <c r="B553" s="73" t="str">
        <f>IF(EAP_Complexidade!B554="","",IF(EAP_Complexidade!B554="X",0,VLOOKUP(EAP_Complexidade!B554,'Cluster_T-ShirtSize'!$B$3:$C$7,2,FALSE)))</f>
        <v/>
      </c>
      <c r="C553" s="74" t="str">
        <f>IF(EAP_Complexidade!C554="","",IF(EAP_Complexidade!C554="X",0,VLOOKUP(EAP_Complexidade!C554,'Cluster_T-ShirtSize'!$B$8:$C$12,2,FALSE)))</f>
        <v/>
      </c>
      <c r="D553" s="74" t="str">
        <f>IF(EAP_Complexidade!D554="","",IF(EAP_Complexidade!D554="X",0,VLOOKUP(EAP_Complexidade!D554,'Cluster_T-ShirtSize'!$B$13:$C$17,2,FALSE)))</f>
        <v/>
      </c>
      <c r="E553" s="74" t="str">
        <f>IF(EAP_Complexidade!E554="","",IF(EAP_Complexidade!E554="X",0,VLOOKUP(EAP_Complexidade!E554,'Cluster_T-ShirtSize'!$B$18:$C$22,2,FALSE)))</f>
        <v/>
      </c>
      <c r="F553" s="75" t="str">
        <f>IF(EAP_Complexidade!F554="","",IF(EAP_Complexidade!F554="X",0,VLOOKUP(EAP_Complexidade!F554,'Cluster_T-ShirtSize'!$B$23:$C$27,2,FALSE)))</f>
        <v/>
      </c>
      <c r="G553" s="76" t="str">
        <f t="shared" si="2"/>
        <v/>
      </c>
    </row>
    <row r="554" spans="1:7" ht="15.75" customHeight="1" x14ac:dyDescent="0.2">
      <c r="A554" s="72" t="str">
        <f>IF(EAP_Complexidade!A555="","",EAP_Complexidade!A555)</f>
        <v/>
      </c>
      <c r="B554" s="73" t="str">
        <f>IF(EAP_Complexidade!B555="","",IF(EAP_Complexidade!B555="X",0,VLOOKUP(EAP_Complexidade!B555,'Cluster_T-ShirtSize'!$B$3:$C$7,2,FALSE)))</f>
        <v/>
      </c>
      <c r="C554" s="74" t="str">
        <f>IF(EAP_Complexidade!C555="","",IF(EAP_Complexidade!C555="X",0,VLOOKUP(EAP_Complexidade!C555,'Cluster_T-ShirtSize'!$B$8:$C$12,2,FALSE)))</f>
        <v/>
      </c>
      <c r="D554" s="74" t="str">
        <f>IF(EAP_Complexidade!D555="","",IF(EAP_Complexidade!D555="X",0,VLOOKUP(EAP_Complexidade!D555,'Cluster_T-ShirtSize'!$B$13:$C$17,2,FALSE)))</f>
        <v/>
      </c>
      <c r="E554" s="74" t="str">
        <f>IF(EAP_Complexidade!E555="","",IF(EAP_Complexidade!E555="X",0,VLOOKUP(EAP_Complexidade!E555,'Cluster_T-ShirtSize'!$B$18:$C$22,2,FALSE)))</f>
        <v/>
      </c>
      <c r="F554" s="75" t="str">
        <f>IF(EAP_Complexidade!F555="","",IF(EAP_Complexidade!F555="X",0,VLOOKUP(EAP_Complexidade!F555,'Cluster_T-ShirtSize'!$B$23:$C$27,2,FALSE)))</f>
        <v/>
      </c>
      <c r="G554" s="76" t="str">
        <f t="shared" si="2"/>
        <v/>
      </c>
    </row>
    <row r="555" spans="1:7" ht="15.75" customHeight="1" x14ac:dyDescent="0.2">
      <c r="A555" s="72" t="str">
        <f>IF(EAP_Complexidade!A556="","",EAP_Complexidade!A556)</f>
        <v/>
      </c>
      <c r="B555" s="73" t="str">
        <f>IF(EAP_Complexidade!B556="","",IF(EAP_Complexidade!B556="X",0,VLOOKUP(EAP_Complexidade!B556,'Cluster_T-ShirtSize'!$B$3:$C$7,2,FALSE)))</f>
        <v/>
      </c>
      <c r="C555" s="74" t="str">
        <f>IF(EAP_Complexidade!C556="","",IF(EAP_Complexidade!C556="X",0,VLOOKUP(EAP_Complexidade!C556,'Cluster_T-ShirtSize'!$B$8:$C$12,2,FALSE)))</f>
        <v/>
      </c>
      <c r="D555" s="74" t="str">
        <f>IF(EAP_Complexidade!D556="","",IF(EAP_Complexidade!D556="X",0,VLOOKUP(EAP_Complexidade!D556,'Cluster_T-ShirtSize'!$B$13:$C$17,2,FALSE)))</f>
        <v/>
      </c>
      <c r="E555" s="74" t="str">
        <f>IF(EAP_Complexidade!E556="","",IF(EAP_Complexidade!E556="X",0,VLOOKUP(EAP_Complexidade!E556,'Cluster_T-ShirtSize'!$B$18:$C$22,2,FALSE)))</f>
        <v/>
      </c>
      <c r="F555" s="75" t="str">
        <f>IF(EAP_Complexidade!F556="","",IF(EAP_Complexidade!F556="X",0,VLOOKUP(EAP_Complexidade!F556,'Cluster_T-ShirtSize'!$B$23:$C$27,2,FALSE)))</f>
        <v/>
      </c>
      <c r="G555" s="76" t="str">
        <f t="shared" si="2"/>
        <v/>
      </c>
    </row>
    <row r="556" spans="1:7" ht="15.75" customHeight="1" x14ac:dyDescent="0.2">
      <c r="A556" s="72" t="str">
        <f>IF(EAP_Complexidade!A557="","",EAP_Complexidade!A557)</f>
        <v/>
      </c>
      <c r="B556" s="73" t="str">
        <f>IF(EAP_Complexidade!B557="","",IF(EAP_Complexidade!B557="X",0,VLOOKUP(EAP_Complexidade!B557,'Cluster_T-ShirtSize'!$B$3:$C$7,2,FALSE)))</f>
        <v/>
      </c>
      <c r="C556" s="74" t="str">
        <f>IF(EAP_Complexidade!C557="","",IF(EAP_Complexidade!C557="X",0,VLOOKUP(EAP_Complexidade!C557,'Cluster_T-ShirtSize'!$B$8:$C$12,2,FALSE)))</f>
        <v/>
      </c>
      <c r="D556" s="74" t="str">
        <f>IF(EAP_Complexidade!D557="","",IF(EAP_Complexidade!D557="X",0,VLOOKUP(EAP_Complexidade!D557,'Cluster_T-ShirtSize'!$B$13:$C$17,2,FALSE)))</f>
        <v/>
      </c>
      <c r="E556" s="74" t="str">
        <f>IF(EAP_Complexidade!E557="","",IF(EAP_Complexidade!E557="X",0,VLOOKUP(EAP_Complexidade!E557,'Cluster_T-ShirtSize'!$B$18:$C$22,2,FALSE)))</f>
        <v/>
      </c>
      <c r="F556" s="75" t="str">
        <f>IF(EAP_Complexidade!F557="","",IF(EAP_Complexidade!F557="X",0,VLOOKUP(EAP_Complexidade!F557,'Cluster_T-ShirtSize'!$B$23:$C$27,2,FALSE)))</f>
        <v/>
      </c>
      <c r="G556" s="76" t="str">
        <f t="shared" si="2"/>
        <v/>
      </c>
    </row>
    <row r="557" spans="1:7" ht="15.75" customHeight="1" x14ac:dyDescent="0.2">
      <c r="A557" s="72" t="str">
        <f>IF(EAP_Complexidade!A558="","",EAP_Complexidade!A558)</f>
        <v/>
      </c>
      <c r="B557" s="73" t="str">
        <f>IF(EAP_Complexidade!B558="","",IF(EAP_Complexidade!B558="X",0,VLOOKUP(EAP_Complexidade!B558,'Cluster_T-ShirtSize'!$B$3:$C$7,2,FALSE)))</f>
        <v/>
      </c>
      <c r="C557" s="74" t="str">
        <f>IF(EAP_Complexidade!C558="","",IF(EAP_Complexidade!C558="X",0,VLOOKUP(EAP_Complexidade!C558,'Cluster_T-ShirtSize'!$B$8:$C$12,2,FALSE)))</f>
        <v/>
      </c>
      <c r="D557" s="74" t="str">
        <f>IF(EAP_Complexidade!D558="","",IF(EAP_Complexidade!D558="X",0,VLOOKUP(EAP_Complexidade!D558,'Cluster_T-ShirtSize'!$B$13:$C$17,2,FALSE)))</f>
        <v/>
      </c>
      <c r="E557" s="74" t="str">
        <f>IF(EAP_Complexidade!E558="","",IF(EAP_Complexidade!E558="X",0,VLOOKUP(EAP_Complexidade!E558,'Cluster_T-ShirtSize'!$B$18:$C$22,2,FALSE)))</f>
        <v/>
      </c>
      <c r="F557" s="75" t="str">
        <f>IF(EAP_Complexidade!F558="","",IF(EAP_Complexidade!F558="X",0,VLOOKUP(EAP_Complexidade!F558,'Cluster_T-ShirtSize'!$B$23:$C$27,2,FALSE)))</f>
        <v/>
      </c>
      <c r="G557" s="76" t="str">
        <f t="shared" si="2"/>
        <v/>
      </c>
    </row>
    <row r="558" spans="1:7" ht="15.75" customHeight="1" x14ac:dyDescent="0.2">
      <c r="A558" s="72" t="str">
        <f>IF(EAP_Complexidade!A559="","",EAP_Complexidade!A559)</f>
        <v/>
      </c>
      <c r="B558" s="73" t="str">
        <f>IF(EAP_Complexidade!B559="","",IF(EAP_Complexidade!B559="X",0,VLOOKUP(EAP_Complexidade!B559,'Cluster_T-ShirtSize'!$B$3:$C$7,2,FALSE)))</f>
        <v/>
      </c>
      <c r="C558" s="74" t="str">
        <f>IF(EAP_Complexidade!C559="","",IF(EAP_Complexidade!C559="X",0,VLOOKUP(EAP_Complexidade!C559,'Cluster_T-ShirtSize'!$B$8:$C$12,2,FALSE)))</f>
        <v/>
      </c>
      <c r="D558" s="74" t="str">
        <f>IF(EAP_Complexidade!D559="","",IF(EAP_Complexidade!D559="X",0,VLOOKUP(EAP_Complexidade!D559,'Cluster_T-ShirtSize'!$B$13:$C$17,2,FALSE)))</f>
        <v/>
      </c>
      <c r="E558" s="74" t="str">
        <f>IF(EAP_Complexidade!E559="","",IF(EAP_Complexidade!E559="X",0,VLOOKUP(EAP_Complexidade!E559,'Cluster_T-ShirtSize'!$B$18:$C$22,2,FALSE)))</f>
        <v/>
      </c>
      <c r="F558" s="75" t="str">
        <f>IF(EAP_Complexidade!F559="","",IF(EAP_Complexidade!F559="X",0,VLOOKUP(EAP_Complexidade!F559,'Cluster_T-ShirtSize'!$B$23:$C$27,2,FALSE)))</f>
        <v/>
      </c>
      <c r="G558" s="76" t="str">
        <f t="shared" si="2"/>
        <v/>
      </c>
    </row>
    <row r="559" spans="1:7" ht="15.75" customHeight="1" x14ac:dyDescent="0.2">
      <c r="A559" s="72" t="str">
        <f>IF(EAP_Complexidade!A560="","",EAP_Complexidade!A560)</f>
        <v/>
      </c>
      <c r="B559" s="73" t="str">
        <f>IF(EAP_Complexidade!B560="","",IF(EAP_Complexidade!B560="X",0,VLOOKUP(EAP_Complexidade!B560,'Cluster_T-ShirtSize'!$B$3:$C$7,2,FALSE)))</f>
        <v/>
      </c>
      <c r="C559" s="74" t="str">
        <f>IF(EAP_Complexidade!C560="","",IF(EAP_Complexidade!C560="X",0,VLOOKUP(EAP_Complexidade!C560,'Cluster_T-ShirtSize'!$B$8:$C$12,2,FALSE)))</f>
        <v/>
      </c>
      <c r="D559" s="74" t="str">
        <f>IF(EAP_Complexidade!D560="","",IF(EAP_Complexidade!D560="X",0,VLOOKUP(EAP_Complexidade!D560,'Cluster_T-ShirtSize'!$B$13:$C$17,2,FALSE)))</f>
        <v/>
      </c>
      <c r="E559" s="74" t="str">
        <f>IF(EAP_Complexidade!E560="","",IF(EAP_Complexidade!E560="X",0,VLOOKUP(EAP_Complexidade!E560,'Cluster_T-ShirtSize'!$B$18:$C$22,2,FALSE)))</f>
        <v/>
      </c>
      <c r="F559" s="75" t="str">
        <f>IF(EAP_Complexidade!F560="","",IF(EAP_Complexidade!F560="X",0,VLOOKUP(EAP_Complexidade!F560,'Cluster_T-ShirtSize'!$B$23:$C$27,2,FALSE)))</f>
        <v/>
      </c>
      <c r="G559" s="76" t="str">
        <f t="shared" si="2"/>
        <v/>
      </c>
    </row>
    <row r="560" spans="1:7" ht="15.75" customHeight="1" x14ac:dyDescent="0.2">
      <c r="A560" s="72" t="str">
        <f>IF(EAP_Complexidade!A561="","",EAP_Complexidade!A561)</f>
        <v/>
      </c>
      <c r="B560" s="73" t="str">
        <f>IF(EAP_Complexidade!B561="","",IF(EAP_Complexidade!B561="X",0,VLOOKUP(EAP_Complexidade!B561,'Cluster_T-ShirtSize'!$B$3:$C$7,2,FALSE)))</f>
        <v/>
      </c>
      <c r="C560" s="74" t="str">
        <f>IF(EAP_Complexidade!C561="","",IF(EAP_Complexidade!C561="X",0,VLOOKUP(EAP_Complexidade!C561,'Cluster_T-ShirtSize'!$B$8:$C$12,2,FALSE)))</f>
        <v/>
      </c>
      <c r="D560" s="74" t="str">
        <f>IF(EAP_Complexidade!D561="","",IF(EAP_Complexidade!D561="X",0,VLOOKUP(EAP_Complexidade!D561,'Cluster_T-ShirtSize'!$B$13:$C$17,2,FALSE)))</f>
        <v/>
      </c>
      <c r="E560" s="74" t="str">
        <f>IF(EAP_Complexidade!E561="","",IF(EAP_Complexidade!E561="X",0,VLOOKUP(EAP_Complexidade!E561,'Cluster_T-ShirtSize'!$B$18:$C$22,2,FALSE)))</f>
        <v/>
      </c>
      <c r="F560" s="75" t="str">
        <f>IF(EAP_Complexidade!F561="","",IF(EAP_Complexidade!F561="X",0,VLOOKUP(EAP_Complexidade!F561,'Cluster_T-ShirtSize'!$B$23:$C$27,2,FALSE)))</f>
        <v/>
      </c>
      <c r="G560" s="76" t="str">
        <f t="shared" si="2"/>
        <v/>
      </c>
    </row>
    <row r="561" spans="1:7" ht="15.75" customHeight="1" x14ac:dyDescent="0.2">
      <c r="A561" s="72" t="str">
        <f>IF(EAP_Complexidade!A562="","",EAP_Complexidade!A562)</f>
        <v/>
      </c>
      <c r="B561" s="73" t="str">
        <f>IF(EAP_Complexidade!B562="","",IF(EAP_Complexidade!B562="X",0,VLOOKUP(EAP_Complexidade!B562,'Cluster_T-ShirtSize'!$B$3:$C$7,2,FALSE)))</f>
        <v/>
      </c>
      <c r="C561" s="74" t="str">
        <f>IF(EAP_Complexidade!C562="","",IF(EAP_Complexidade!C562="X",0,VLOOKUP(EAP_Complexidade!C562,'Cluster_T-ShirtSize'!$B$8:$C$12,2,FALSE)))</f>
        <v/>
      </c>
      <c r="D561" s="74" t="str">
        <f>IF(EAP_Complexidade!D562="","",IF(EAP_Complexidade!D562="X",0,VLOOKUP(EAP_Complexidade!D562,'Cluster_T-ShirtSize'!$B$13:$C$17,2,FALSE)))</f>
        <v/>
      </c>
      <c r="E561" s="74" t="str">
        <f>IF(EAP_Complexidade!E562="","",IF(EAP_Complexidade!E562="X",0,VLOOKUP(EAP_Complexidade!E562,'Cluster_T-ShirtSize'!$B$18:$C$22,2,FALSE)))</f>
        <v/>
      </c>
      <c r="F561" s="75" t="str">
        <f>IF(EAP_Complexidade!F562="","",IF(EAP_Complexidade!F562="X",0,VLOOKUP(EAP_Complexidade!F562,'Cluster_T-ShirtSize'!$B$23:$C$27,2,FALSE)))</f>
        <v/>
      </c>
      <c r="G561" s="76" t="str">
        <f t="shared" si="2"/>
        <v/>
      </c>
    </row>
    <row r="562" spans="1:7" ht="15.75" customHeight="1" x14ac:dyDescent="0.2">
      <c r="A562" s="72" t="str">
        <f>IF(EAP_Complexidade!A563="","",EAP_Complexidade!A563)</f>
        <v/>
      </c>
      <c r="B562" s="73" t="str">
        <f>IF(EAP_Complexidade!B563="","",IF(EAP_Complexidade!B563="X",0,VLOOKUP(EAP_Complexidade!B563,'Cluster_T-ShirtSize'!$B$3:$C$7,2,FALSE)))</f>
        <v/>
      </c>
      <c r="C562" s="74" t="str">
        <f>IF(EAP_Complexidade!C563="","",IF(EAP_Complexidade!C563="X",0,VLOOKUP(EAP_Complexidade!C563,'Cluster_T-ShirtSize'!$B$8:$C$12,2,FALSE)))</f>
        <v/>
      </c>
      <c r="D562" s="74" t="str">
        <f>IF(EAP_Complexidade!D563="","",IF(EAP_Complexidade!D563="X",0,VLOOKUP(EAP_Complexidade!D563,'Cluster_T-ShirtSize'!$B$13:$C$17,2,FALSE)))</f>
        <v/>
      </c>
      <c r="E562" s="74" t="str">
        <f>IF(EAP_Complexidade!E563="","",IF(EAP_Complexidade!E563="X",0,VLOOKUP(EAP_Complexidade!E563,'Cluster_T-ShirtSize'!$B$18:$C$22,2,FALSE)))</f>
        <v/>
      </c>
      <c r="F562" s="75" t="str">
        <f>IF(EAP_Complexidade!F563="","",IF(EAP_Complexidade!F563="X",0,VLOOKUP(EAP_Complexidade!F563,'Cluster_T-ShirtSize'!$B$23:$C$27,2,FALSE)))</f>
        <v/>
      </c>
      <c r="G562" s="76" t="str">
        <f t="shared" si="2"/>
        <v/>
      </c>
    </row>
    <row r="563" spans="1:7" ht="15.75" customHeight="1" x14ac:dyDescent="0.2">
      <c r="A563" s="72" t="str">
        <f>IF(EAP_Complexidade!A564="","",EAP_Complexidade!A564)</f>
        <v/>
      </c>
      <c r="B563" s="73" t="str">
        <f>IF(EAP_Complexidade!B564="","",IF(EAP_Complexidade!B564="X",0,VLOOKUP(EAP_Complexidade!B564,'Cluster_T-ShirtSize'!$B$3:$C$7,2,FALSE)))</f>
        <v/>
      </c>
      <c r="C563" s="74" t="str">
        <f>IF(EAP_Complexidade!C564="","",IF(EAP_Complexidade!C564="X",0,VLOOKUP(EAP_Complexidade!C564,'Cluster_T-ShirtSize'!$B$8:$C$12,2,FALSE)))</f>
        <v/>
      </c>
      <c r="D563" s="74" t="str">
        <f>IF(EAP_Complexidade!D564="","",IF(EAP_Complexidade!D564="X",0,VLOOKUP(EAP_Complexidade!D564,'Cluster_T-ShirtSize'!$B$13:$C$17,2,FALSE)))</f>
        <v/>
      </c>
      <c r="E563" s="74" t="str">
        <f>IF(EAP_Complexidade!E564="","",IF(EAP_Complexidade!E564="X",0,VLOOKUP(EAP_Complexidade!E564,'Cluster_T-ShirtSize'!$B$18:$C$22,2,FALSE)))</f>
        <v/>
      </c>
      <c r="F563" s="75" t="str">
        <f>IF(EAP_Complexidade!F564="","",IF(EAP_Complexidade!F564="X",0,VLOOKUP(EAP_Complexidade!F564,'Cluster_T-ShirtSize'!$B$23:$C$27,2,FALSE)))</f>
        <v/>
      </c>
      <c r="G563" s="76" t="str">
        <f t="shared" si="2"/>
        <v/>
      </c>
    </row>
    <row r="564" spans="1:7" ht="15.75" customHeight="1" x14ac:dyDescent="0.2">
      <c r="A564" s="72" t="str">
        <f>IF(EAP_Complexidade!A565="","",EAP_Complexidade!A565)</f>
        <v/>
      </c>
      <c r="B564" s="73" t="str">
        <f>IF(EAP_Complexidade!B565="","",IF(EAP_Complexidade!B565="X",0,VLOOKUP(EAP_Complexidade!B565,'Cluster_T-ShirtSize'!$B$3:$C$7,2,FALSE)))</f>
        <v/>
      </c>
      <c r="C564" s="74" t="str">
        <f>IF(EAP_Complexidade!C565="","",IF(EAP_Complexidade!C565="X",0,VLOOKUP(EAP_Complexidade!C565,'Cluster_T-ShirtSize'!$B$8:$C$12,2,FALSE)))</f>
        <v/>
      </c>
      <c r="D564" s="74" t="str">
        <f>IF(EAP_Complexidade!D565="","",IF(EAP_Complexidade!D565="X",0,VLOOKUP(EAP_Complexidade!D565,'Cluster_T-ShirtSize'!$B$13:$C$17,2,FALSE)))</f>
        <v/>
      </c>
      <c r="E564" s="74" t="str">
        <f>IF(EAP_Complexidade!E565="","",IF(EAP_Complexidade!E565="X",0,VLOOKUP(EAP_Complexidade!E565,'Cluster_T-ShirtSize'!$B$18:$C$22,2,FALSE)))</f>
        <v/>
      </c>
      <c r="F564" s="75" t="str">
        <f>IF(EAP_Complexidade!F565="","",IF(EAP_Complexidade!F565="X",0,VLOOKUP(EAP_Complexidade!F565,'Cluster_T-ShirtSize'!$B$23:$C$27,2,FALSE)))</f>
        <v/>
      </c>
      <c r="G564" s="76" t="str">
        <f t="shared" si="2"/>
        <v/>
      </c>
    </row>
    <row r="565" spans="1:7" ht="15.75" customHeight="1" x14ac:dyDescent="0.2">
      <c r="A565" s="72" t="str">
        <f>IF(EAP_Complexidade!A566="","",EAP_Complexidade!A566)</f>
        <v/>
      </c>
      <c r="B565" s="73" t="str">
        <f>IF(EAP_Complexidade!B566="","",IF(EAP_Complexidade!B566="X",0,VLOOKUP(EAP_Complexidade!B566,'Cluster_T-ShirtSize'!$B$3:$C$7,2,FALSE)))</f>
        <v/>
      </c>
      <c r="C565" s="74" t="str">
        <f>IF(EAP_Complexidade!C566="","",IF(EAP_Complexidade!C566="X",0,VLOOKUP(EAP_Complexidade!C566,'Cluster_T-ShirtSize'!$B$8:$C$12,2,FALSE)))</f>
        <v/>
      </c>
      <c r="D565" s="74" t="str">
        <f>IF(EAP_Complexidade!D566="","",IF(EAP_Complexidade!D566="X",0,VLOOKUP(EAP_Complexidade!D566,'Cluster_T-ShirtSize'!$B$13:$C$17,2,FALSE)))</f>
        <v/>
      </c>
      <c r="E565" s="74" t="str">
        <f>IF(EAP_Complexidade!E566="","",IF(EAP_Complexidade!E566="X",0,VLOOKUP(EAP_Complexidade!E566,'Cluster_T-ShirtSize'!$B$18:$C$22,2,FALSE)))</f>
        <v/>
      </c>
      <c r="F565" s="75" t="str">
        <f>IF(EAP_Complexidade!F566="","",IF(EAP_Complexidade!F566="X",0,VLOOKUP(EAP_Complexidade!F566,'Cluster_T-ShirtSize'!$B$23:$C$27,2,FALSE)))</f>
        <v/>
      </c>
      <c r="G565" s="76" t="str">
        <f t="shared" si="2"/>
        <v/>
      </c>
    </row>
    <row r="566" spans="1:7" ht="15.75" customHeight="1" x14ac:dyDescent="0.2">
      <c r="A566" s="72" t="str">
        <f>IF(EAP_Complexidade!A567="","",EAP_Complexidade!A567)</f>
        <v/>
      </c>
      <c r="B566" s="73" t="str">
        <f>IF(EAP_Complexidade!B567="","",IF(EAP_Complexidade!B567="X",0,VLOOKUP(EAP_Complexidade!B567,'Cluster_T-ShirtSize'!$B$3:$C$7,2,FALSE)))</f>
        <v/>
      </c>
      <c r="C566" s="74" t="str">
        <f>IF(EAP_Complexidade!C567="","",IF(EAP_Complexidade!C567="X",0,VLOOKUP(EAP_Complexidade!C567,'Cluster_T-ShirtSize'!$B$8:$C$12,2,FALSE)))</f>
        <v/>
      </c>
      <c r="D566" s="74" t="str">
        <f>IF(EAP_Complexidade!D567="","",IF(EAP_Complexidade!D567="X",0,VLOOKUP(EAP_Complexidade!D567,'Cluster_T-ShirtSize'!$B$13:$C$17,2,FALSE)))</f>
        <v/>
      </c>
      <c r="E566" s="74" t="str">
        <f>IF(EAP_Complexidade!E567="","",IF(EAP_Complexidade!E567="X",0,VLOOKUP(EAP_Complexidade!E567,'Cluster_T-ShirtSize'!$B$18:$C$22,2,FALSE)))</f>
        <v/>
      </c>
      <c r="F566" s="75" t="str">
        <f>IF(EAP_Complexidade!F567="","",IF(EAP_Complexidade!F567="X",0,VLOOKUP(EAP_Complexidade!F567,'Cluster_T-ShirtSize'!$B$23:$C$27,2,FALSE)))</f>
        <v/>
      </c>
      <c r="G566" s="76" t="str">
        <f t="shared" si="2"/>
        <v/>
      </c>
    </row>
    <row r="567" spans="1:7" ht="15.75" customHeight="1" x14ac:dyDescent="0.2">
      <c r="A567" s="72" t="str">
        <f>IF(EAP_Complexidade!A568="","",EAP_Complexidade!A568)</f>
        <v/>
      </c>
      <c r="B567" s="73" t="str">
        <f>IF(EAP_Complexidade!B568="","",IF(EAP_Complexidade!B568="X",0,VLOOKUP(EAP_Complexidade!B568,'Cluster_T-ShirtSize'!$B$3:$C$7,2,FALSE)))</f>
        <v/>
      </c>
      <c r="C567" s="74" t="str">
        <f>IF(EAP_Complexidade!C568="","",IF(EAP_Complexidade!C568="X",0,VLOOKUP(EAP_Complexidade!C568,'Cluster_T-ShirtSize'!$B$8:$C$12,2,FALSE)))</f>
        <v/>
      </c>
      <c r="D567" s="74" t="str">
        <f>IF(EAP_Complexidade!D568="","",IF(EAP_Complexidade!D568="X",0,VLOOKUP(EAP_Complexidade!D568,'Cluster_T-ShirtSize'!$B$13:$C$17,2,FALSE)))</f>
        <v/>
      </c>
      <c r="E567" s="74" t="str">
        <f>IF(EAP_Complexidade!E568="","",IF(EAP_Complexidade!E568="X",0,VLOOKUP(EAP_Complexidade!E568,'Cluster_T-ShirtSize'!$B$18:$C$22,2,FALSE)))</f>
        <v/>
      </c>
      <c r="F567" s="75" t="str">
        <f>IF(EAP_Complexidade!F568="","",IF(EAP_Complexidade!F568="X",0,VLOOKUP(EAP_Complexidade!F568,'Cluster_T-ShirtSize'!$B$23:$C$27,2,FALSE)))</f>
        <v/>
      </c>
      <c r="G567" s="76" t="str">
        <f t="shared" si="2"/>
        <v/>
      </c>
    </row>
    <row r="568" spans="1:7" ht="15.75" customHeight="1" x14ac:dyDescent="0.2">
      <c r="A568" s="72" t="str">
        <f>IF(EAP_Complexidade!A569="","",EAP_Complexidade!A569)</f>
        <v/>
      </c>
      <c r="B568" s="73" t="str">
        <f>IF(EAP_Complexidade!B569="","",IF(EAP_Complexidade!B569="X",0,VLOOKUP(EAP_Complexidade!B569,'Cluster_T-ShirtSize'!$B$3:$C$7,2,FALSE)))</f>
        <v/>
      </c>
      <c r="C568" s="74" t="str">
        <f>IF(EAP_Complexidade!C569="","",IF(EAP_Complexidade!C569="X",0,VLOOKUP(EAP_Complexidade!C569,'Cluster_T-ShirtSize'!$B$8:$C$12,2,FALSE)))</f>
        <v/>
      </c>
      <c r="D568" s="74" t="str">
        <f>IF(EAP_Complexidade!D569="","",IF(EAP_Complexidade!D569="X",0,VLOOKUP(EAP_Complexidade!D569,'Cluster_T-ShirtSize'!$B$13:$C$17,2,FALSE)))</f>
        <v/>
      </c>
      <c r="E568" s="74" t="str">
        <f>IF(EAP_Complexidade!E569="","",IF(EAP_Complexidade!E569="X",0,VLOOKUP(EAP_Complexidade!E569,'Cluster_T-ShirtSize'!$B$18:$C$22,2,FALSE)))</f>
        <v/>
      </c>
      <c r="F568" s="75" t="str">
        <f>IF(EAP_Complexidade!F569="","",IF(EAP_Complexidade!F569="X",0,VLOOKUP(EAP_Complexidade!F569,'Cluster_T-ShirtSize'!$B$23:$C$27,2,FALSE)))</f>
        <v/>
      </c>
      <c r="G568" s="76" t="str">
        <f t="shared" si="2"/>
        <v/>
      </c>
    </row>
    <row r="569" spans="1:7" ht="15.75" customHeight="1" x14ac:dyDescent="0.2">
      <c r="A569" s="72" t="str">
        <f>IF(EAP_Complexidade!A570="","",EAP_Complexidade!A570)</f>
        <v/>
      </c>
      <c r="B569" s="73" t="str">
        <f>IF(EAP_Complexidade!B570="","",IF(EAP_Complexidade!B570="X",0,VLOOKUP(EAP_Complexidade!B570,'Cluster_T-ShirtSize'!$B$3:$C$7,2,FALSE)))</f>
        <v/>
      </c>
      <c r="C569" s="74" t="str">
        <f>IF(EAP_Complexidade!C570="","",IF(EAP_Complexidade!C570="X",0,VLOOKUP(EAP_Complexidade!C570,'Cluster_T-ShirtSize'!$B$8:$C$12,2,FALSE)))</f>
        <v/>
      </c>
      <c r="D569" s="74" t="str">
        <f>IF(EAP_Complexidade!D570="","",IF(EAP_Complexidade!D570="X",0,VLOOKUP(EAP_Complexidade!D570,'Cluster_T-ShirtSize'!$B$13:$C$17,2,FALSE)))</f>
        <v/>
      </c>
      <c r="E569" s="74" t="str">
        <f>IF(EAP_Complexidade!E570="","",IF(EAP_Complexidade!E570="X",0,VLOOKUP(EAP_Complexidade!E570,'Cluster_T-ShirtSize'!$B$18:$C$22,2,FALSE)))</f>
        <v/>
      </c>
      <c r="F569" s="75" t="str">
        <f>IF(EAP_Complexidade!F570="","",IF(EAP_Complexidade!F570="X",0,VLOOKUP(EAP_Complexidade!F570,'Cluster_T-ShirtSize'!$B$23:$C$27,2,FALSE)))</f>
        <v/>
      </c>
      <c r="G569" s="76" t="str">
        <f t="shared" si="2"/>
        <v/>
      </c>
    </row>
    <row r="570" spans="1:7" ht="15.75" customHeight="1" x14ac:dyDescent="0.2">
      <c r="A570" s="72" t="str">
        <f>IF(EAP_Complexidade!A571="","",EAP_Complexidade!A571)</f>
        <v/>
      </c>
      <c r="B570" s="73" t="str">
        <f>IF(EAP_Complexidade!B571="","",IF(EAP_Complexidade!B571="X",0,VLOOKUP(EAP_Complexidade!B571,'Cluster_T-ShirtSize'!$B$3:$C$7,2,FALSE)))</f>
        <v/>
      </c>
      <c r="C570" s="74" t="str">
        <f>IF(EAP_Complexidade!C571="","",IF(EAP_Complexidade!C571="X",0,VLOOKUP(EAP_Complexidade!C571,'Cluster_T-ShirtSize'!$B$8:$C$12,2,FALSE)))</f>
        <v/>
      </c>
      <c r="D570" s="74" t="str">
        <f>IF(EAP_Complexidade!D571="","",IF(EAP_Complexidade!D571="X",0,VLOOKUP(EAP_Complexidade!D571,'Cluster_T-ShirtSize'!$B$13:$C$17,2,FALSE)))</f>
        <v/>
      </c>
      <c r="E570" s="74" t="str">
        <f>IF(EAP_Complexidade!E571="","",IF(EAP_Complexidade!E571="X",0,VLOOKUP(EAP_Complexidade!E571,'Cluster_T-ShirtSize'!$B$18:$C$22,2,FALSE)))</f>
        <v/>
      </c>
      <c r="F570" s="75" t="str">
        <f>IF(EAP_Complexidade!F571="","",IF(EAP_Complexidade!F571="X",0,VLOOKUP(EAP_Complexidade!F571,'Cluster_T-ShirtSize'!$B$23:$C$27,2,FALSE)))</f>
        <v/>
      </c>
      <c r="G570" s="76" t="str">
        <f t="shared" si="2"/>
        <v/>
      </c>
    </row>
    <row r="571" spans="1:7" ht="15.75" customHeight="1" x14ac:dyDescent="0.2">
      <c r="A571" s="72" t="str">
        <f>IF(EAP_Complexidade!A572="","",EAP_Complexidade!A572)</f>
        <v/>
      </c>
      <c r="B571" s="73" t="str">
        <f>IF(EAP_Complexidade!B572="","",IF(EAP_Complexidade!B572="X",0,VLOOKUP(EAP_Complexidade!B572,'Cluster_T-ShirtSize'!$B$3:$C$7,2,FALSE)))</f>
        <v/>
      </c>
      <c r="C571" s="74" t="str">
        <f>IF(EAP_Complexidade!C572="","",IF(EAP_Complexidade!C572="X",0,VLOOKUP(EAP_Complexidade!C572,'Cluster_T-ShirtSize'!$B$8:$C$12,2,FALSE)))</f>
        <v/>
      </c>
      <c r="D571" s="74" t="str">
        <f>IF(EAP_Complexidade!D572="","",IF(EAP_Complexidade!D572="X",0,VLOOKUP(EAP_Complexidade!D572,'Cluster_T-ShirtSize'!$B$13:$C$17,2,FALSE)))</f>
        <v/>
      </c>
      <c r="E571" s="74" t="str">
        <f>IF(EAP_Complexidade!E572="","",IF(EAP_Complexidade!E572="X",0,VLOOKUP(EAP_Complexidade!E572,'Cluster_T-ShirtSize'!$B$18:$C$22,2,FALSE)))</f>
        <v/>
      </c>
      <c r="F571" s="75" t="str">
        <f>IF(EAP_Complexidade!F572="","",IF(EAP_Complexidade!F572="X",0,VLOOKUP(EAP_Complexidade!F572,'Cluster_T-ShirtSize'!$B$23:$C$27,2,FALSE)))</f>
        <v/>
      </c>
      <c r="G571" s="76" t="str">
        <f t="shared" si="2"/>
        <v/>
      </c>
    </row>
    <row r="572" spans="1:7" ht="15.75" customHeight="1" x14ac:dyDescent="0.2">
      <c r="A572" s="72" t="str">
        <f>IF(EAP_Complexidade!A573="","",EAP_Complexidade!A573)</f>
        <v/>
      </c>
      <c r="B572" s="73" t="str">
        <f>IF(EAP_Complexidade!B573="","",IF(EAP_Complexidade!B573="X",0,VLOOKUP(EAP_Complexidade!B573,'Cluster_T-ShirtSize'!$B$3:$C$7,2,FALSE)))</f>
        <v/>
      </c>
      <c r="C572" s="74" t="str">
        <f>IF(EAP_Complexidade!C573="","",IF(EAP_Complexidade!C573="X",0,VLOOKUP(EAP_Complexidade!C573,'Cluster_T-ShirtSize'!$B$8:$C$12,2,FALSE)))</f>
        <v/>
      </c>
      <c r="D572" s="74" t="str">
        <f>IF(EAP_Complexidade!D573="","",IF(EAP_Complexidade!D573="X",0,VLOOKUP(EAP_Complexidade!D573,'Cluster_T-ShirtSize'!$B$13:$C$17,2,FALSE)))</f>
        <v/>
      </c>
      <c r="E572" s="74" t="str">
        <f>IF(EAP_Complexidade!E573="","",IF(EAP_Complexidade!E573="X",0,VLOOKUP(EAP_Complexidade!E573,'Cluster_T-ShirtSize'!$B$18:$C$22,2,FALSE)))</f>
        <v/>
      </c>
      <c r="F572" s="75" t="str">
        <f>IF(EAP_Complexidade!F573="","",IF(EAP_Complexidade!F573="X",0,VLOOKUP(EAP_Complexidade!F573,'Cluster_T-ShirtSize'!$B$23:$C$27,2,FALSE)))</f>
        <v/>
      </c>
      <c r="G572" s="76" t="str">
        <f t="shared" si="2"/>
        <v/>
      </c>
    </row>
    <row r="573" spans="1:7" ht="15.75" customHeight="1" x14ac:dyDescent="0.2">
      <c r="A573" s="72" t="str">
        <f>IF(EAP_Complexidade!A574="","",EAP_Complexidade!A574)</f>
        <v/>
      </c>
      <c r="B573" s="73" t="str">
        <f>IF(EAP_Complexidade!B574="","",IF(EAP_Complexidade!B574="X",0,VLOOKUP(EAP_Complexidade!B574,'Cluster_T-ShirtSize'!$B$3:$C$7,2,FALSE)))</f>
        <v/>
      </c>
      <c r="C573" s="74" t="str">
        <f>IF(EAP_Complexidade!C574="","",IF(EAP_Complexidade!C574="X",0,VLOOKUP(EAP_Complexidade!C574,'Cluster_T-ShirtSize'!$B$8:$C$12,2,FALSE)))</f>
        <v/>
      </c>
      <c r="D573" s="74" t="str">
        <f>IF(EAP_Complexidade!D574="","",IF(EAP_Complexidade!D574="X",0,VLOOKUP(EAP_Complexidade!D574,'Cluster_T-ShirtSize'!$B$13:$C$17,2,FALSE)))</f>
        <v/>
      </c>
      <c r="E573" s="74" t="str">
        <f>IF(EAP_Complexidade!E574="","",IF(EAP_Complexidade!E574="X",0,VLOOKUP(EAP_Complexidade!E574,'Cluster_T-ShirtSize'!$B$18:$C$22,2,FALSE)))</f>
        <v/>
      </c>
      <c r="F573" s="75" t="str">
        <f>IF(EAP_Complexidade!F574="","",IF(EAP_Complexidade!F574="X",0,VLOOKUP(EAP_Complexidade!F574,'Cluster_T-ShirtSize'!$B$23:$C$27,2,FALSE)))</f>
        <v/>
      </c>
      <c r="G573" s="76" t="str">
        <f t="shared" si="2"/>
        <v/>
      </c>
    </row>
    <row r="574" spans="1:7" ht="15.75" customHeight="1" x14ac:dyDescent="0.2">
      <c r="A574" s="72" t="str">
        <f>IF(EAP_Complexidade!A575="","",EAP_Complexidade!A575)</f>
        <v/>
      </c>
      <c r="B574" s="73" t="str">
        <f>IF(EAP_Complexidade!B575="","",IF(EAP_Complexidade!B575="X",0,VLOOKUP(EAP_Complexidade!B575,'Cluster_T-ShirtSize'!$B$3:$C$7,2,FALSE)))</f>
        <v/>
      </c>
      <c r="C574" s="74" t="str">
        <f>IF(EAP_Complexidade!C575="","",IF(EAP_Complexidade!C575="X",0,VLOOKUP(EAP_Complexidade!C575,'Cluster_T-ShirtSize'!$B$8:$C$12,2,FALSE)))</f>
        <v/>
      </c>
      <c r="D574" s="74" t="str">
        <f>IF(EAP_Complexidade!D575="","",IF(EAP_Complexidade!D575="X",0,VLOOKUP(EAP_Complexidade!D575,'Cluster_T-ShirtSize'!$B$13:$C$17,2,FALSE)))</f>
        <v/>
      </c>
      <c r="E574" s="74" t="str">
        <f>IF(EAP_Complexidade!E575="","",IF(EAP_Complexidade!E575="X",0,VLOOKUP(EAP_Complexidade!E575,'Cluster_T-ShirtSize'!$B$18:$C$22,2,FALSE)))</f>
        <v/>
      </c>
      <c r="F574" s="75" t="str">
        <f>IF(EAP_Complexidade!F575="","",IF(EAP_Complexidade!F575="X",0,VLOOKUP(EAP_Complexidade!F575,'Cluster_T-ShirtSize'!$B$23:$C$27,2,FALSE)))</f>
        <v/>
      </c>
      <c r="G574" s="76" t="str">
        <f t="shared" si="2"/>
        <v/>
      </c>
    </row>
    <row r="575" spans="1:7" ht="15.75" customHeight="1" x14ac:dyDescent="0.2">
      <c r="A575" s="72" t="str">
        <f>IF(EAP_Complexidade!A576="","",EAP_Complexidade!A576)</f>
        <v/>
      </c>
      <c r="B575" s="73" t="str">
        <f>IF(EAP_Complexidade!B576="","",IF(EAP_Complexidade!B576="X",0,VLOOKUP(EAP_Complexidade!B576,'Cluster_T-ShirtSize'!$B$3:$C$7,2,FALSE)))</f>
        <v/>
      </c>
      <c r="C575" s="74" t="str">
        <f>IF(EAP_Complexidade!C576="","",IF(EAP_Complexidade!C576="X",0,VLOOKUP(EAP_Complexidade!C576,'Cluster_T-ShirtSize'!$B$8:$C$12,2,FALSE)))</f>
        <v/>
      </c>
      <c r="D575" s="74" t="str">
        <f>IF(EAP_Complexidade!D576="","",IF(EAP_Complexidade!D576="X",0,VLOOKUP(EAP_Complexidade!D576,'Cluster_T-ShirtSize'!$B$13:$C$17,2,FALSE)))</f>
        <v/>
      </c>
      <c r="E575" s="74" t="str">
        <f>IF(EAP_Complexidade!E576="","",IF(EAP_Complexidade!E576="X",0,VLOOKUP(EAP_Complexidade!E576,'Cluster_T-ShirtSize'!$B$18:$C$22,2,FALSE)))</f>
        <v/>
      </c>
      <c r="F575" s="75" t="str">
        <f>IF(EAP_Complexidade!F576="","",IF(EAP_Complexidade!F576="X",0,VLOOKUP(EAP_Complexidade!F576,'Cluster_T-ShirtSize'!$B$23:$C$27,2,FALSE)))</f>
        <v/>
      </c>
      <c r="G575" s="76" t="str">
        <f t="shared" si="2"/>
        <v/>
      </c>
    </row>
    <row r="576" spans="1:7" ht="15.75" customHeight="1" x14ac:dyDescent="0.2">
      <c r="A576" s="72" t="str">
        <f>IF(EAP_Complexidade!A577="","",EAP_Complexidade!A577)</f>
        <v/>
      </c>
      <c r="B576" s="73" t="str">
        <f>IF(EAP_Complexidade!B577="","",IF(EAP_Complexidade!B577="X",0,VLOOKUP(EAP_Complexidade!B577,'Cluster_T-ShirtSize'!$B$3:$C$7,2,FALSE)))</f>
        <v/>
      </c>
      <c r="C576" s="74" t="str">
        <f>IF(EAP_Complexidade!C577="","",IF(EAP_Complexidade!C577="X",0,VLOOKUP(EAP_Complexidade!C577,'Cluster_T-ShirtSize'!$B$8:$C$12,2,FALSE)))</f>
        <v/>
      </c>
      <c r="D576" s="74" t="str">
        <f>IF(EAP_Complexidade!D577="","",IF(EAP_Complexidade!D577="X",0,VLOOKUP(EAP_Complexidade!D577,'Cluster_T-ShirtSize'!$B$13:$C$17,2,FALSE)))</f>
        <v/>
      </c>
      <c r="E576" s="74" t="str">
        <f>IF(EAP_Complexidade!E577="","",IF(EAP_Complexidade!E577="X",0,VLOOKUP(EAP_Complexidade!E577,'Cluster_T-ShirtSize'!$B$18:$C$22,2,FALSE)))</f>
        <v/>
      </c>
      <c r="F576" s="75" t="str">
        <f>IF(EAP_Complexidade!F577="","",IF(EAP_Complexidade!F577="X",0,VLOOKUP(EAP_Complexidade!F577,'Cluster_T-ShirtSize'!$B$23:$C$27,2,FALSE)))</f>
        <v/>
      </c>
      <c r="G576" s="76" t="str">
        <f t="shared" si="2"/>
        <v/>
      </c>
    </row>
    <row r="577" spans="1:7" ht="15.75" customHeight="1" x14ac:dyDescent="0.2">
      <c r="A577" s="72" t="str">
        <f>IF(EAP_Complexidade!A578="","",EAP_Complexidade!A578)</f>
        <v/>
      </c>
      <c r="B577" s="73" t="str">
        <f>IF(EAP_Complexidade!B578="","",IF(EAP_Complexidade!B578="X",0,VLOOKUP(EAP_Complexidade!B578,'Cluster_T-ShirtSize'!$B$3:$C$7,2,FALSE)))</f>
        <v/>
      </c>
      <c r="C577" s="74" t="str">
        <f>IF(EAP_Complexidade!C578="","",IF(EAP_Complexidade!C578="X",0,VLOOKUP(EAP_Complexidade!C578,'Cluster_T-ShirtSize'!$B$8:$C$12,2,FALSE)))</f>
        <v/>
      </c>
      <c r="D577" s="74" t="str">
        <f>IF(EAP_Complexidade!D578="","",IF(EAP_Complexidade!D578="X",0,VLOOKUP(EAP_Complexidade!D578,'Cluster_T-ShirtSize'!$B$13:$C$17,2,FALSE)))</f>
        <v/>
      </c>
      <c r="E577" s="74" t="str">
        <f>IF(EAP_Complexidade!E578="","",IF(EAP_Complexidade!E578="X",0,VLOOKUP(EAP_Complexidade!E578,'Cluster_T-ShirtSize'!$B$18:$C$22,2,FALSE)))</f>
        <v/>
      </c>
      <c r="F577" s="75" t="str">
        <f>IF(EAP_Complexidade!F578="","",IF(EAP_Complexidade!F578="X",0,VLOOKUP(EAP_Complexidade!F578,'Cluster_T-ShirtSize'!$B$23:$C$27,2,FALSE)))</f>
        <v/>
      </c>
      <c r="G577" s="76" t="str">
        <f t="shared" si="2"/>
        <v/>
      </c>
    </row>
    <row r="578" spans="1:7" ht="15.75" customHeight="1" x14ac:dyDescent="0.2">
      <c r="A578" s="72" t="str">
        <f>IF(EAP_Complexidade!A579="","",EAP_Complexidade!A579)</f>
        <v/>
      </c>
      <c r="B578" s="73" t="str">
        <f>IF(EAP_Complexidade!B579="","",IF(EAP_Complexidade!B579="X",0,VLOOKUP(EAP_Complexidade!B579,'Cluster_T-ShirtSize'!$B$3:$C$7,2,FALSE)))</f>
        <v/>
      </c>
      <c r="C578" s="74" t="str">
        <f>IF(EAP_Complexidade!C579="","",IF(EAP_Complexidade!C579="X",0,VLOOKUP(EAP_Complexidade!C579,'Cluster_T-ShirtSize'!$B$8:$C$12,2,FALSE)))</f>
        <v/>
      </c>
      <c r="D578" s="74" t="str">
        <f>IF(EAP_Complexidade!D579="","",IF(EAP_Complexidade!D579="X",0,VLOOKUP(EAP_Complexidade!D579,'Cluster_T-ShirtSize'!$B$13:$C$17,2,FALSE)))</f>
        <v/>
      </c>
      <c r="E578" s="74" t="str">
        <f>IF(EAP_Complexidade!E579="","",IF(EAP_Complexidade!E579="X",0,VLOOKUP(EAP_Complexidade!E579,'Cluster_T-ShirtSize'!$B$18:$C$22,2,FALSE)))</f>
        <v/>
      </c>
      <c r="F578" s="75" t="str">
        <f>IF(EAP_Complexidade!F579="","",IF(EAP_Complexidade!F579="X",0,VLOOKUP(EAP_Complexidade!F579,'Cluster_T-ShirtSize'!$B$23:$C$27,2,FALSE)))</f>
        <v/>
      </c>
      <c r="G578" s="76" t="str">
        <f t="shared" si="2"/>
        <v/>
      </c>
    </row>
    <row r="579" spans="1:7" ht="15.75" customHeight="1" x14ac:dyDescent="0.2">
      <c r="A579" s="72" t="str">
        <f>IF(EAP_Complexidade!A580="","",EAP_Complexidade!A580)</f>
        <v/>
      </c>
      <c r="B579" s="73" t="str">
        <f>IF(EAP_Complexidade!B580="","",IF(EAP_Complexidade!B580="X",0,VLOOKUP(EAP_Complexidade!B580,'Cluster_T-ShirtSize'!$B$3:$C$7,2,FALSE)))</f>
        <v/>
      </c>
      <c r="C579" s="74" t="str">
        <f>IF(EAP_Complexidade!C580="","",IF(EAP_Complexidade!C580="X",0,VLOOKUP(EAP_Complexidade!C580,'Cluster_T-ShirtSize'!$B$8:$C$12,2,FALSE)))</f>
        <v/>
      </c>
      <c r="D579" s="74" t="str">
        <f>IF(EAP_Complexidade!D580="","",IF(EAP_Complexidade!D580="X",0,VLOOKUP(EAP_Complexidade!D580,'Cluster_T-ShirtSize'!$B$13:$C$17,2,FALSE)))</f>
        <v/>
      </c>
      <c r="E579" s="74" t="str">
        <f>IF(EAP_Complexidade!E580="","",IF(EAP_Complexidade!E580="X",0,VLOOKUP(EAP_Complexidade!E580,'Cluster_T-ShirtSize'!$B$18:$C$22,2,FALSE)))</f>
        <v/>
      </c>
      <c r="F579" s="75" t="str">
        <f>IF(EAP_Complexidade!F580="","",IF(EAP_Complexidade!F580="X",0,VLOOKUP(EAP_Complexidade!F580,'Cluster_T-ShirtSize'!$B$23:$C$27,2,FALSE)))</f>
        <v/>
      </c>
      <c r="G579" s="76" t="str">
        <f t="shared" si="2"/>
        <v/>
      </c>
    </row>
    <row r="580" spans="1:7" ht="15.75" customHeight="1" x14ac:dyDescent="0.2">
      <c r="A580" s="72" t="str">
        <f>IF(EAP_Complexidade!A581="","",EAP_Complexidade!A581)</f>
        <v/>
      </c>
      <c r="B580" s="73" t="str">
        <f>IF(EAP_Complexidade!B581="","",IF(EAP_Complexidade!B581="X",0,VLOOKUP(EAP_Complexidade!B581,'Cluster_T-ShirtSize'!$B$3:$C$7,2,FALSE)))</f>
        <v/>
      </c>
      <c r="C580" s="74" t="str">
        <f>IF(EAP_Complexidade!C581="","",IF(EAP_Complexidade!C581="X",0,VLOOKUP(EAP_Complexidade!C581,'Cluster_T-ShirtSize'!$B$8:$C$12,2,FALSE)))</f>
        <v/>
      </c>
      <c r="D580" s="74" t="str">
        <f>IF(EAP_Complexidade!D581="","",IF(EAP_Complexidade!D581="X",0,VLOOKUP(EAP_Complexidade!D581,'Cluster_T-ShirtSize'!$B$13:$C$17,2,FALSE)))</f>
        <v/>
      </c>
      <c r="E580" s="74" t="str">
        <f>IF(EAP_Complexidade!E581="","",IF(EAP_Complexidade!E581="X",0,VLOOKUP(EAP_Complexidade!E581,'Cluster_T-ShirtSize'!$B$18:$C$22,2,FALSE)))</f>
        <v/>
      </c>
      <c r="F580" s="75" t="str">
        <f>IF(EAP_Complexidade!F581="","",IF(EAP_Complexidade!F581="X",0,VLOOKUP(EAP_Complexidade!F581,'Cluster_T-ShirtSize'!$B$23:$C$27,2,FALSE)))</f>
        <v/>
      </c>
      <c r="G580" s="76" t="str">
        <f t="shared" si="2"/>
        <v/>
      </c>
    </row>
    <row r="581" spans="1:7" ht="15.75" customHeight="1" x14ac:dyDescent="0.2">
      <c r="A581" s="72" t="str">
        <f>IF(EAP_Complexidade!A582="","",EAP_Complexidade!A582)</f>
        <v/>
      </c>
      <c r="B581" s="73" t="str">
        <f>IF(EAP_Complexidade!B582="","",IF(EAP_Complexidade!B582="X",0,VLOOKUP(EAP_Complexidade!B582,'Cluster_T-ShirtSize'!$B$3:$C$7,2,FALSE)))</f>
        <v/>
      </c>
      <c r="C581" s="74" t="str">
        <f>IF(EAP_Complexidade!C582="","",IF(EAP_Complexidade!C582="X",0,VLOOKUP(EAP_Complexidade!C582,'Cluster_T-ShirtSize'!$B$8:$C$12,2,FALSE)))</f>
        <v/>
      </c>
      <c r="D581" s="74" t="str">
        <f>IF(EAP_Complexidade!D582="","",IF(EAP_Complexidade!D582="X",0,VLOOKUP(EAP_Complexidade!D582,'Cluster_T-ShirtSize'!$B$13:$C$17,2,FALSE)))</f>
        <v/>
      </c>
      <c r="E581" s="74" t="str">
        <f>IF(EAP_Complexidade!E582="","",IF(EAP_Complexidade!E582="X",0,VLOOKUP(EAP_Complexidade!E582,'Cluster_T-ShirtSize'!$B$18:$C$22,2,FALSE)))</f>
        <v/>
      </c>
      <c r="F581" s="75" t="str">
        <f>IF(EAP_Complexidade!F582="","",IF(EAP_Complexidade!F582="X",0,VLOOKUP(EAP_Complexidade!F582,'Cluster_T-ShirtSize'!$B$23:$C$27,2,FALSE)))</f>
        <v/>
      </c>
      <c r="G581" s="76" t="str">
        <f t="shared" si="2"/>
        <v/>
      </c>
    </row>
    <row r="582" spans="1:7" ht="15.75" customHeight="1" x14ac:dyDescent="0.2">
      <c r="A582" s="72" t="str">
        <f>IF(EAP_Complexidade!A583="","",EAP_Complexidade!A583)</f>
        <v/>
      </c>
      <c r="B582" s="73" t="str">
        <f>IF(EAP_Complexidade!B583="","",IF(EAP_Complexidade!B583="X",0,VLOOKUP(EAP_Complexidade!B583,'Cluster_T-ShirtSize'!$B$3:$C$7,2,FALSE)))</f>
        <v/>
      </c>
      <c r="C582" s="74" t="str">
        <f>IF(EAP_Complexidade!C583="","",IF(EAP_Complexidade!C583="X",0,VLOOKUP(EAP_Complexidade!C583,'Cluster_T-ShirtSize'!$B$8:$C$12,2,FALSE)))</f>
        <v/>
      </c>
      <c r="D582" s="74" t="str">
        <f>IF(EAP_Complexidade!D583="","",IF(EAP_Complexidade!D583="X",0,VLOOKUP(EAP_Complexidade!D583,'Cluster_T-ShirtSize'!$B$13:$C$17,2,FALSE)))</f>
        <v/>
      </c>
      <c r="E582" s="74" t="str">
        <f>IF(EAP_Complexidade!E583="","",IF(EAP_Complexidade!E583="X",0,VLOOKUP(EAP_Complexidade!E583,'Cluster_T-ShirtSize'!$B$18:$C$22,2,FALSE)))</f>
        <v/>
      </c>
      <c r="F582" s="75" t="str">
        <f>IF(EAP_Complexidade!F583="","",IF(EAP_Complexidade!F583="X",0,VLOOKUP(EAP_Complexidade!F583,'Cluster_T-ShirtSize'!$B$23:$C$27,2,FALSE)))</f>
        <v/>
      </c>
      <c r="G582" s="76" t="str">
        <f t="shared" si="2"/>
        <v/>
      </c>
    </row>
    <row r="583" spans="1:7" ht="15.75" customHeight="1" x14ac:dyDescent="0.2">
      <c r="A583" s="72" t="str">
        <f>IF(EAP_Complexidade!A584="","",EAP_Complexidade!A584)</f>
        <v/>
      </c>
      <c r="B583" s="73" t="str">
        <f>IF(EAP_Complexidade!B584="","",IF(EAP_Complexidade!B584="X",0,VLOOKUP(EAP_Complexidade!B584,'Cluster_T-ShirtSize'!$B$3:$C$7,2,FALSE)))</f>
        <v/>
      </c>
      <c r="C583" s="74" t="str">
        <f>IF(EAP_Complexidade!C584="","",IF(EAP_Complexidade!C584="X",0,VLOOKUP(EAP_Complexidade!C584,'Cluster_T-ShirtSize'!$B$8:$C$12,2,FALSE)))</f>
        <v/>
      </c>
      <c r="D583" s="74" t="str">
        <f>IF(EAP_Complexidade!D584="","",IF(EAP_Complexidade!D584="X",0,VLOOKUP(EAP_Complexidade!D584,'Cluster_T-ShirtSize'!$B$13:$C$17,2,FALSE)))</f>
        <v/>
      </c>
      <c r="E583" s="74" t="str">
        <f>IF(EAP_Complexidade!E584="","",IF(EAP_Complexidade!E584="X",0,VLOOKUP(EAP_Complexidade!E584,'Cluster_T-ShirtSize'!$B$18:$C$22,2,FALSE)))</f>
        <v/>
      </c>
      <c r="F583" s="75" t="str">
        <f>IF(EAP_Complexidade!F584="","",IF(EAP_Complexidade!F584="X",0,VLOOKUP(EAP_Complexidade!F584,'Cluster_T-ShirtSize'!$B$23:$C$27,2,FALSE)))</f>
        <v/>
      </c>
      <c r="G583" s="76" t="str">
        <f t="shared" si="2"/>
        <v/>
      </c>
    </row>
    <row r="584" spans="1:7" ht="15.75" customHeight="1" x14ac:dyDescent="0.2">
      <c r="A584" s="72" t="str">
        <f>IF(EAP_Complexidade!A585="","",EAP_Complexidade!A585)</f>
        <v/>
      </c>
      <c r="B584" s="73" t="str">
        <f>IF(EAP_Complexidade!B585="","",IF(EAP_Complexidade!B585="X",0,VLOOKUP(EAP_Complexidade!B585,'Cluster_T-ShirtSize'!$B$3:$C$7,2,FALSE)))</f>
        <v/>
      </c>
      <c r="C584" s="74" t="str">
        <f>IF(EAP_Complexidade!C585="","",IF(EAP_Complexidade!C585="X",0,VLOOKUP(EAP_Complexidade!C585,'Cluster_T-ShirtSize'!$B$8:$C$12,2,FALSE)))</f>
        <v/>
      </c>
      <c r="D584" s="74" t="str">
        <f>IF(EAP_Complexidade!D585="","",IF(EAP_Complexidade!D585="X",0,VLOOKUP(EAP_Complexidade!D585,'Cluster_T-ShirtSize'!$B$13:$C$17,2,FALSE)))</f>
        <v/>
      </c>
      <c r="E584" s="74" t="str">
        <f>IF(EAP_Complexidade!E585="","",IF(EAP_Complexidade!E585="X",0,VLOOKUP(EAP_Complexidade!E585,'Cluster_T-ShirtSize'!$B$18:$C$22,2,FALSE)))</f>
        <v/>
      </c>
      <c r="F584" s="75" t="str">
        <f>IF(EAP_Complexidade!F585="","",IF(EAP_Complexidade!F585="X",0,VLOOKUP(EAP_Complexidade!F585,'Cluster_T-ShirtSize'!$B$23:$C$27,2,FALSE)))</f>
        <v/>
      </c>
      <c r="G584" s="76" t="str">
        <f t="shared" si="2"/>
        <v/>
      </c>
    </row>
    <row r="585" spans="1:7" ht="15.75" customHeight="1" x14ac:dyDescent="0.2">
      <c r="A585" s="72" t="str">
        <f>IF(EAP_Complexidade!A586="","",EAP_Complexidade!A586)</f>
        <v/>
      </c>
      <c r="B585" s="73" t="str">
        <f>IF(EAP_Complexidade!B586="","",IF(EAP_Complexidade!B586="X",0,VLOOKUP(EAP_Complexidade!B586,'Cluster_T-ShirtSize'!$B$3:$C$7,2,FALSE)))</f>
        <v/>
      </c>
      <c r="C585" s="74" t="str">
        <f>IF(EAP_Complexidade!C586="","",IF(EAP_Complexidade!C586="X",0,VLOOKUP(EAP_Complexidade!C586,'Cluster_T-ShirtSize'!$B$8:$C$12,2,FALSE)))</f>
        <v/>
      </c>
      <c r="D585" s="74" t="str">
        <f>IF(EAP_Complexidade!D586="","",IF(EAP_Complexidade!D586="X",0,VLOOKUP(EAP_Complexidade!D586,'Cluster_T-ShirtSize'!$B$13:$C$17,2,FALSE)))</f>
        <v/>
      </c>
      <c r="E585" s="74" t="str">
        <f>IF(EAP_Complexidade!E586="","",IF(EAP_Complexidade!E586="X",0,VLOOKUP(EAP_Complexidade!E586,'Cluster_T-ShirtSize'!$B$18:$C$22,2,FALSE)))</f>
        <v/>
      </c>
      <c r="F585" s="75" t="str">
        <f>IF(EAP_Complexidade!F586="","",IF(EAP_Complexidade!F586="X",0,VLOOKUP(EAP_Complexidade!F586,'Cluster_T-ShirtSize'!$B$23:$C$27,2,FALSE)))</f>
        <v/>
      </c>
      <c r="G585" s="76" t="str">
        <f t="shared" si="2"/>
        <v/>
      </c>
    </row>
    <row r="586" spans="1:7" ht="15.75" customHeight="1" x14ac:dyDescent="0.2">
      <c r="A586" s="72" t="str">
        <f>IF(EAP_Complexidade!A587="","",EAP_Complexidade!A587)</f>
        <v/>
      </c>
      <c r="B586" s="73" t="str">
        <f>IF(EAP_Complexidade!B587="","",IF(EAP_Complexidade!B587="X",0,VLOOKUP(EAP_Complexidade!B587,'Cluster_T-ShirtSize'!$B$3:$C$7,2,FALSE)))</f>
        <v/>
      </c>
      <c r="C586" s="74" t="str">
        <f>IF(EAP_Complexidade!C587="","",IF(EAP_Complexidade!C587="X",0,VLOOKUP(EAP_Complexidade!C587,'Cluster_T-ShirtSize'!$B$8:$C$12,2,FALSE)))</f>
        <v/>
      </c>
      <c r="D586" s="74" t="str">
        <f>IF(EAP_Complexidade!D587="","",IF(EAP_Complexidade!D587="X",0,VLOOKUP(EAP_Complexidade!D587,'Cluster_T-ShirtSize'!$B$13:$C$17,2,FALSE)))</f>
        <v/>
      </c>
      <c r="E586" s="74" t="str">
        <f>IF(EAP_Complexidade!E587="","",IF(EAP_Complexidade!E587="X",0,VLOOKUP(EAP_Complexidade!E587,'Cluster_T-ShirtSize'!$B$18:$C$22,2,FALSE)))</f>
        <v/>
      </c>
      <c r="F586" s="75" t="str">
        <f>IF(EAP_Complexidade!F587="","",IF(EAP_Complexidade!F587="X",0,VLOOKUP(EAP_Complexidade!F587,'Cluster_T-ShirtSize'!$B$23:$C$27,2,FALSE)))</f>
        <v/>
      </c>
      <c r="G586" s="76" t="str">
        <f t="shared" si="2"/>
        <v/>
      </c>
    </row>
    <row r="587" spans="1:7" ht="15.75" customHeight="1" x14ac:dyDescent="0.2">
      <c r="A587" s="72" t="str">
        <f>IF(EAP_Complexidade!A588="","",EAP_Complexidade!A588)</f>
        <v/>
      </c>
      <c r="B587" s="73" t="str">
        <f>IF(EAP_Complexidade!B588="","",IF(EAP_Complexidade!B588="X",0,VLOOKUP(EAP_Complexidade!B588,'Cluster_T-ShirtSize'!$B$3:$C$7,2,FALSE)))</f>
        <v/>
      </c>
      <c r="C587" s="74" t="str">
        <f>IF(EAP_Complexidade!C588="","",IF(EAP_Complexidade!C588="X",0,VLOOKUP(EAP_Complexidade!C588,'Cluster_T-ShirtSize'!$B$8:$C$12,2,FALSE)))</f>
        <v/>
      </c>
      <c r="D587" s="74" t="str">
        <f>IF(EAP_Complexidade!D588="","",IF(EAP_Complexidade!D588="X",0,VLOOKUP(EAP_Complexidade!D588,'Cluster_T-ShirtSize'!$B$13:$C$17,2,FALSE)))</f>
        <v/>
      </c>
      <c r="E587" s="74" t="str">
        <f>IF(EAP_Complexidade!E588="","",IF(EAP_Complexidade!E588="X",0,VLOOKUP(EAP_Complexidade!E588,'Cluster_T-ShirtSize'!$B$18:$C$22,2,FALSE)))</f>
        <v/>
      </c>
      <c r="F587" s="75" t="str">
        <f>IF(EAP_Complexidade!F588="","",IF(EAP_Complexidade!F588="X",0,VLOOKUP(EAP_Complexidade!F588,'Cluster_T-ShirtSize'!$B$23:$C$27,2,FALSE)))</f>
        <v/>
      </c>
      <c r="G587" s="76" t="str">
        <f t="shared" si="2"/>
        <v/>
      </c>
    </row>
    <row r="588" spans="1:7" ht="15.75" customHeight="1" x14ac:dyDescent="0.2">
      <c r="A588" s="72" t="str">
        <f>IF(EAP_Complexidade!A589="","",EAP_Complexidade!A589)</f>
        <v/>
      </c>
      <c r="B588" s="73" t="str">
        <f>IF(EAP_Complexidade!B589="","",IF(EAP_Complexidade!B589="X",0,VLOOKUP(EAP_Complexidade!B589,'Cluster_T-ShirtSize'!$B$3:$C$7,2,FALSE)))</f>
        <v/>
      </c>
      <c r="C588" s="74" t="str">
        <f>IF(EAP_Complexidade!C589="","",IF(EAP_Complexidade!C589="X",0,VLOOKUP(EAP_Complexidade!C589,'Cluster_T-ShirtSize'!$B$8:$C$12,2,FALSE)))</f>
        <v/>
      </c>
      <c r="D588" s="74" t="str">
        <f>IF(EAP_Complexidade!D589="","",IF(EAP_Complexidade!D589="X",0,VLOOKUP(EAP_Complexidade!D589,'Cluster_T-ShirtSize'!$B$13:$C$17,2,FALSE)))</f>
        <v/>
      </c>
      <c r="E588" s="74" t="str">
        <f>IF(EAP_Complexidade!E589="","",IF(EAP_Complexidade!E589="X",0,VLOOKUP(EAP_Complexidade!E589,'Cluster_T-ShirtSize'!$B$18:$C$22,2,FALSE)))</f>
        <v/>
      </c>
      <c r="F588" s="75" t="str">
        <f>IF(EAP_Complexidade!F589="","",IF(EAP_Complexidade!F589="X",0,VLOOKUP(EAP_Complexidade!F589,'Cluster_T-ShirtSize'!$B$23:$C$27,2,FALSE)))</f>
        <v/>
      </c>
      <c r="G588" s="76" t="str">
        <f t="shared" si="2"/>
        <v/>
      </c>
    </row>
    <row r="589" spans="1:7" ht="15.75" customHeight="1" x14ac:dyDescent="0.2">
      <c r="A589" s="72" t="str">
        <f>IF(EAP_Complexidade!A590="","",EAP_Complexidade!A590)</f>
        <v/>
      </c>
      <c r="B589" s="73" t="str">
        <f>IF(EAP_Complexidade!B590="","",IF(EAP_Complexidade!B590="X",0,VLOOKUP(EAP_Complexidade!B590,'Cluster_T-ShirtSize'!$B$3:$C$7,2,FALSE)))</f>
        <v/>
      </c>
      <c r="C589" s="74" t="str">
        <f>IF(EAP_Complexidade!C590="","",IF(EAP_Complexidade!C590="X",0,VLOOKUP(EAP_Complexidade!C590,'Cluster_T-ShirtSize'!$B$8:$C$12,2,FALSE)))</f>
        <v/>
      </c>
      <c r="D589" s="74" t="str">
        <f>IF(EAP_Complexidade!D590="","",IF(EAP_Complexidade!D590="X",0,VLOOKUP(EAP_Complexidade!D590,'Cluster_T-ShirtSize'!$B$13:$C$17,2,FALSE)))</f>
        <v/>
      </c>
      <c r="E589" s="74" t="str">
        <f>IF(EAP_Complexidade!E590="","",IF(EAP_Complexidade!E590="X",0,VLOOKUP(EAP_Complexidade!E590,'Cluster_T-ShirtSize'!$B$18:$C$22,2,FALSE)))</f>
        <v/>
      </c>
      <c r="F589" s="75" t="str">
        <f>IF(EAP_Complexidade!F590="","",IF(EAP_Complexidade!F590="X",0,VLOOKUP(EAP_Complexidade!F590,'Cluster_T-ShirtSize'!$B$23:$C$27,2,FALSE)))</f>
        <v/>
      </c>
      <c r="G589" s="76" t="str">
        <f t="shared" si="2"/>
        <v/>
      </c>
    </row>
    <row r="590" spans="1:7" ht="15.75" customHeight="1" x14ac:dyDescent="0.2">
      <c r="A590" s="72" t="str">
        <f>IF(EAP_Complexidade!A591="","",EAP_Complexidade!A591)</f>
        <v/>
      </c>
      <c r="B590" s="73" t="str">
        <f>IF(EAP_Complexidade!B591="","",IF(EAP_Complexidade!B591="X",0,VLOOKUP(EAP_Complexidade!B591,'Cluster_T-ShirtSize'!$B$3:$C$7,2,FALSE)))</f>
        <v/>
      </c>
      <c r="C590" s="74" t="str">
        <f>IF(EAP_Complexidade!C591="","",IF(EAP_Complexidade!C591="X",0,VLOOKUP(EAP_Complexidade!C591,'Cluster_T-ShirtSize'!$B$8:$C$12,2,FALSE)))</f>
        <v/>
      </c>
      <c r="D590" s="74" t="str">
        <f>IF(EAP_Complexidade!D591="","",IF(EAP_Complexidade!D591="X",0,VLOOKUP(EAP_Complexidade!D591,'Cluster_T-ShirtSize'!$B$13:$C$17,2,FALSE)))</f>
        <v/>
      </c>
      <c r="E590" s="74" t="str">
        <f>IF(EAP_Complexidade!E591="","",IF(EAP_Complexidade!E591="X",0,VLOOKUP(EAP_Complexidade!E591,'Cluster_T-ShirtSize'!$B$18:$C$22,2,FALSE)))</f>
        <v/>
      </c>
      <c r="F590" s="75" t="str">
        <f>IF(EAP_Complexidade!F591="","",IF(EAP_Complexidade!F591="X",0,VLOOKUP(EAP_Complexidade!F591,'Cluster_T-ShirtSize'!$B$23:$C$27,2,FALSE)))</f>
        <v/>
      </c>
      <c r="G590" s="76" t="str">
        <f t="shared" si="2"/>
        <v/>
      </c>
    </row>
    <row r="591" spans="1:7" ht="15.75" customHeight="1" x14ac:dyDescent="0.2">
      <c r="A591" s="72" t="str">
        <f>IF(EAP_Complexidade!A592="","",EAP_Complexidade!A592)</f>
        <v/>
      </c>
      <c r="B591" s="73" t="str">
        <f>IF(EAP_Complexidade!B592="","",IF(EAP_Complexidade!B592="X",0,VLOOKUP(EAP_Complexidade!B592,'Cluster_T-ShirtSize'!$B$3:$C$7,2,FALSE)))</f>
        <v/>
      </c>
      <c r="C591" s="74" t="str">
        <f>IF(EAP_Complexidade!C592="","",IF(EAP_Complexidade!C592="X",0,VLOOKUP(EAP_Complexidade!C592,'Cluster_T-ShirtSize'!$B$8:$C$12,2,FALSE)))</f>
        <v/>
      </c>
      <c r="D591" s="74" t="str">
        <f>IF(EAP_Complexidade!D592="","",IF(EAP_Complexidade!D592="X",0,VLOOKUP(EAP_Complexidade!D592,'Cluster_T-ShirtSize'!$B$13:$C$17,2,FALSE)))</f>
        <v/>
      </c>
      <c r="E591" s="74" t="str">
        <f>IF(EAP_Complexidade!E592="","",IF(EAP_Complexidade!E592="X",0,VLOOKUP(EAP_Complexidade!E592,'Cluster_T-ShirtSize'!$B$18:$C$22,2,FALSE)))</f>
        <v/>
      </c>
      <c r="F591" s="75" t="str">
        <f>IF(EAP_Complexidade!F592="","",IF(EAP_Complexidade!F592="X",0,VLOOKUP(EAP_Complexidade!F592,'Cluster_T-ShirtSize'!$B$23:$C$27,2,FALSE)))</f>
        <v/>
      </c>
      <c r="G591" s="76" t="str">
        <f t="shared" si="2"/>
        <v/>
      </c>
    </row>
    <row r="592" spans="1:7" ht="15.75" customHeight="1" x14ac:dyDescent="0.2">
      <c r="A592" s="72" t="str">
        <f>IF(EAP_Complexidade!A593="","",EAP_Complexidade!A593)</f>
        <v/>
      </c>
      <c r="B592" s="73" t="str">
        <f>IF(EAP_Complexidade!B593="","",IF(EAP_Complexidade!B593="X",0,VLOOKUP(EAP_Complexidade!B593,'Cluster_T-ShirtSize'!$B$3:$C$7,2,FALSE)))</f>
        <v/>
      </c>
      <c r="C592" s="74" t="str">
        <f>IF(EAP_Complexidade!C593="","",IF(EAP_Complexidade!C593="X",0,VLOOKUP(EAP_Complexidade!C593,'Cluster_T-ShirtSize'!$B$8:$C$12,2,FALSE)))</f>
        <v/>
      </c>
      <c r="D592" s="74" t="str">
        <f>IF(EAP_Complexidade!D593="","",IF(EAP_Complexidade!D593="X",0,VLOOKUP(EAP_Complexidade!D593,'Cluster_T-ShirtSize'!$B$13:$C$17,2,FALSE)))</f>
        <v/>
      </c>
      <c r="E592" s="74" t="str">
        <f>IF(EAP_Complexidade!E593="","",IF(EAP_Complexidade!E593="X",0,VLOOKUP(EAP_Complexidade!E593,'Cluster_T-ShirtSize'!$B$18:$C$22,2,FALSE)))</f>
        <v/>
      </c>
      <c r="F592" s="75" t="str">
        <f>IF(EAP_Complexidade!F593="","",IF(EAP_Complexidade!F593="X",0,VLOOKUP(EAP_Complexidade!F593,'Cluster_T-ShirtSize'!$B$23:$C$27,2,FALSE)))</f>
        <v/>
      </c>
      <c r="G592" s="76" t="str">
        <f t="shared" si="2"/>
        <v/>
      </c>
    </row>
    <row r="593" spans="1:7" ht="15.75" customHeight="1" x14ac:dyDescent="0.2">
      <c r="A593" s="72" t="str">
        <f>IF(EAP_Complexidade!A594="","",EAP_Complexidade!A594)</f>
        <v/>
      </c>
      <c r="B593" s="73" t="str">
        <f>IF(EAP_Complexidade!B594="","",IF(EAP_Complexidade!B594="X",0,VLOOKUP(EAP_Complexidade!B594,'Cluster_T-ShirtSize'!$B$3:$C$7,2,FALSE)))</f>
        <v/>
      </c>
      <c r="C593" s="74" t="str">
        <f>IF(EAP_Complexidade!C594="","",IF(EAP_Complexidade!C594="X",0,VLOOKUP(EAP_Complexidade!C594,'Cluster_T-ShirtSize'!$B$8:$C$12,2,FALSE)))</f>
        <v/>
      </c>
      <c r="D593" s="74" t="str">
        <f>IF(EAP_Complexidade!D594="","",IF(EAP_Complexidade!D594="X",0,VLOOKUP(EAP_Complexidade!D594,'Cluster_T-ShirtSize'!$B$13:$C$17,2,FALSE)))</f>
        <v/>
      </c>
      <c r="E593" s="74" t="str">
        <f>IF(EAP_Complexidade!E594="","",IF(EAP_Complexidade!E594="X",0,VLOOKUP(EAP_Complexidade!E594,'Cluster_T-ShirtSize'!$B$18:$C$22,2,FALSE)))</f>
        <v/>
      </c>
      <c r="F593" s="75" t="str">
        <f>IF(EAP_Complexidade!F594="","",IF(EAP_Complexidade!F594="X",0,VLOOKUP(EAP_Complexidade!F594,'Cluster_T-ShirtSize'!$B$23:$C$27,2,FALSE)))</f>
        <v/>
      </c>
      <c r="G593" s="76" t="str">
        <f t="shared" si="2"/>
        <v/>
      </c>
    </row>
    <row r="594" spans="1:7" ht="15.75" customHeight="1" x14ac:dyDescent="0.2">
      <c r="A594" s="72" t="str">
        <f>IF(EAP_Complexidade!A595="","",EAP_Complexidade!A595)</f>
        <v/>
      </c>
      <c r="B594" s="73" t="str">
        <f>IF(EAP_Complexidade!B595="","",IF(EAP_Complexidade!B595="X",0,VLOOKUP(EAP_Complexidade!B595,'Cluster_T-ShirtSize'!$B$3:$C$7,2,FALSE)))</f>
        <v/>
      </c>
      <c r="C594" s="74" t="str">
        <f>IF(EAP_Complexidade!C595="","",IF(EAP_Complexidade!C595="X",0,VLOOKUP(EAP_Complexidade!C595,'Cluster_T-ShirtSize'!$B$8:$C$12,2,FALSE)))</f>
        <v/>
      </c>
      <c r="D594" s="74" t="str">
        <f>IF(EAP_Complexidade!D595="","",IF(EAP_Complexidade!D595="X",0,VLOOKUP(EAP_Complexidade!D595,'Cluster_T-ShirtSize'!$B$13:$C$17,2,FALSE)))</f>
        <v/>
      </c>
      <c r="E594" s="74" t="str">
        <f>IF(EAP_Complexidade!E595="","",IF(EAP_Complexidade!E595="X",0,VLOOKUP(EAP_Complexidade!E595,'Cluster_T-ShirtSize'!$B$18:$C$22,2,FALSE)))</f>
        <v/>
      </c>
      <c r="F594" s="75" t="str">
        <f>IF(EAP_Complexidade!F595="","",IF(EAP_Complexidade!F595="X",0,VLOOKUP(EAP_Complexidade!F595,'Cluster_T-ShirtSize'!$B$23:$C$27,2,FALSE)))</f>
        <v/>
      </c>
      <c r="G594" s="76" t="str">
        <f t="shared" si="2"/>
        <v/>
      </c>
    </row>
    <row r="595" spans="1:7" ht="15.75" customHeight="1" x14ac:dyDescent="0.2">
      <c r="A595" s="72" t="str">
        <f>IF(EAP_Complexidade!A596="","",EAP_Complexidade!A596)</f>
        <v/>
      </c>
      <c r="B595" s="73" t="str">
        <f>IF(EAP_Complexidade!B596="","",IF(EAP_Complexidade!B596="X",0,VLOOKUP(EAP_Complexidade!B596,'Cluster_T-ShirtSize'!$B$3:$C$7,2,FALSE)))</f>
        <v/>
      </c>
      <c r="C595" s="74" t="str">
        <f>IF(EAP_Complexidade!C596="","",IF(EAP_Complexidade!C596="X",0,VLOOKUP(EAP_Complexidade!C596,'Cluster_T-ShirtSize'!$B$8:$C$12,2,FALSE)))</f>
        <v/>
      </c>
      <c r="D595" s="74" t="str">
        <f>IF(EAP_Complexidade!D596="","",IF(EAP_Complexidade!D596="X",0,VLOOKUP(EAP_Complexidade!D596,'Cluster_T-ShirtSize'!$B$13:$C$17,2,FALSE)))</f>
        <v/>
      </c>
      <c r="E595" s="74" t="str">
        <f>IF(EAP_Complexidade!E596="","",IF(EAP_Complexidade!E596="X",0,VLOOKUP(EAP_Complexidade!E596,'Cluster_T-ShirtSize'!$B$18:$C$22,2,FALSE)))</f>
        <v/>
      </c>
      <c r="F595" s="75" t="str">
        <f>IF(EAP_Complexidade!F596="","",IF(EAP_Complexidade!F596="X",0,VLOOKUP(EAP_Complexidade!F596,'Cluster_T-ShirtSize'!$B$23:$C$27,2,FALSE)))</f>
        <v/>
      </c>
      <c r="G595" s="76" t="str">
        <f t="shared" si="2"/>
        <v/>
      </c>
    </row>
    <row r="596" spans="1:7" ht="15.75" customHeight="1" x14ac:dyDescent="0.2">
      <c r="A596" s="72" t="str">
        <f>IF(EAP_Complexidade!A597="","",EAP_Complexidade!A597)</f>
        <v/>
      </c>
      <c r="B596" s="73" t="str">
        <f>IF(EAP_Complexidade!B597="","",IF(EAP_Complexidade!B597="X",0,VLOOKUP(EAP_Complexidade!B597,'Cluster_T-ShirtSize'!$B$3:$C$7,2,FALSE)))</f>
        <v/>
      </c>
      <c r="C596" s="74" t="str">
        <f>IF(EAP_Complexidade!C597="","",IF(EAP_Complexidade!C597="X",0,VLOOKUP(EAP_Complexidade!C597,'Cluster_T-ShirtSize'!$B$8:$C$12,2,FALSE)))</f>
        <v/>
      </c>
      <c r="D596" s="74" t="str">
        <f>IF(EAP_Complexidade!D597="","",IF(EAP_Complexidade!D597="X",0,VLOOKUP(EAP_Complexidade!D597,'Cluster_T-ShirtSize'!$B$13:$C$17,2,FALSE)))</f>
        <v/>
      </c>
      <c r="E596" s="74" t="str">
        <f>IF(EAP_Complexidade!E597="","",IF(EAP_Complexidade!E597="X",0,VLOOKUP(EAP_Complexidade!E597,'Cluster_T-ShirtSize'!$B$18:$C$22,2,FALSE)))</f>
        <v/>
      </c>
      <c r="F596" s="75" t="str">
        <f>IF(EAP_Complexidade!F597="","",IF(EAP_Complexidade!F597="X",0,VLOOKUP(EAP_Complexidade!F597,'Cluster_T-ShirtSize'!$B$23:$C$27,2,FALSE)))</f>
        <v/>
      </c>
      <c r="G596" s="76" t="str">
        <f t="shared" si="2"/>
        <v/>
      </c>
    </row>
    <row r="597" spans="1:7" ht="15.75" customHeight="1" x14ac:dyDescent="0.2">
      <c r="A597" s="72" t="str">
        <f>IF(EAP_Complexidade!A598="","",EAP_Complexidade!A598)</f>
        <v/>
      </c>
      <c r="B597" s="73" t="str">
        <f>IF(EAP_Complexidade!B598="","",IF(EAP_Complexidade!B598="X",0,VLOOKUP(EAP_Complexidade!B598,'Cluster_T-ShirtSize'!$B$3:$C$7,2,FALSE)))</f>
        <v/>
      </c>
      <c r="C597" s="74" t="str">
        <f>IF(EAP_Complexidade!C598="","",IF(EAP_Complexidade!C598="X",0,VLOOKUP(EAP_Complexidade!C598,'Cluster_T-ShirtSize'!$B$8:$C$12,2,FALSE)))</f>
        <v/>
      </c>
      <c r="D597" s="74" t="str">
        <f>IF(EAP_Complexidade!D598="","",IF(EAP_Complexidade!D598="X",0,VLOOKUP(EAP_Complexidade!D598,'Cluster_T-ShirtSize'!$B$13:$C$17,2,FALSE)))</f>
        <v/>
      </c>
      <c r="E597" s="74" t="str">
        <f>IF(EAP_Complexidade!E598="","",IF(EAP_Complexidade!E598="X",0,VLOOKUP(EAP_Complexidade!E598,'Cluster_T-ShirtSize'!$B$18:$C$22,2,FALSE)))</f>
        <v/>
      </c>
      <c r="F597" s="75" t="str">
        <f>IF(EAP_Complexidade!F598="","",IF(EAP_Complexidade!F598="X",0,VLOOKUP(EAP_Complexidade!F598,'Cluster_T-ShirtSize'!$B$23:$C$27,2,FALSE)))</f>
        <v/>
      </c>
      <c r="G597" s="76" t="str">
        <f t="shared" si="2"/>
        <v/>
      </c>
    </row>
    <row r="598" spans="1:7" ht="15.75" customHeight="1" x14ac:dyDescent="0.2">
      <c r="A598" s="72" t="str">
        <f>IF(EAP_Complexidade!A599="","",EAP_Complexidade!A599)</f>
        <v/>
      </c>
      <c r="B598" s="73" t="str">
        <f>IF(EAP_Complexidade!B599="","",IF(EAP_Complexidade!B599="X",0,VLOOKUP(EAP_Complexidade!B599,'Cluster_T-ShirtSize'!$B$3:$C$7,2,FALSE)))</f>
        <v/>
      </c>
      <c r="C598" s="74" t="str">
        <f>IF(EAP_Complexidade!C599="","",IF(EAP_Complexidade!C599="X",0,VLOOKUP(EAP_Complexidade!C599,'Cluster_T-ShirtSize'!$B$8:$C$12,2,FALSE)))</f>
        <v/>
      </c>
      <c r="D598" s="74" t="str">
        <f>IF(EAP_Complexidade!D599="","",IF(EAP_Complexidade!D599="X",0,VLOOKUP(EAP_Complexidade!D599,'Cluster_T-ShirtSize'!$B$13:$C$17,2,FALSE)))</f>
        <v/>
      </c>
      <c r="E598" s="74" t="str">
        <f>IF(EAP_Complexidade!E599="","",IF(EAP_Complexidade!E599="X",0,VLOOKUP(EAP_Complexidade!E599,'Cluster_T-ShirtSize'!$B$18:$C$22,2,FALSE)))</f>
        <v/>
      </c>
      <c r="F598" s="75" t="str">
        <f>IF(EAP_Complexidade!F599="","",IF(EAP_Complexidade!F599="X",0,VLOOKUP(EAP_Complexidade!F599,'Cluster_T-ShirtSize'!$B$23:$C$27,2,FALSE)))</f>
        <v/>
      </c>
      <c r="G598" s="76" t="str">
        <f t="shared" si="2"/>
        <v/>
      </c>
    </row>
    <row r="599" spans="1:7" ht="15.75" customHeight="1" x14ac:dyDescent="0.2">
      <c r="A599" s="72" t="str">
        <f>IF(EAP_Complexidade!A600="","",EAP_Complexidade!A600)</f>
        <v/>
      </c>
      <c r="B599" s="73" t="str">
        <f>IF(EAP_Complexidade!B600="","",IF(EAP_Complexidade!B600="X",0,VLOOKUP(EAP_Complexidade!B600,'Cluster_T-ShirtSize'!$B$3:$C$7,2,FALSE)))</f>
        <v/>
      </c>
      <c r="C599" s="74" t="str">
        <f>IF(EAP_Complexidade!C600="","",IF(EAP_Complexidade!C600="X",0,VLOOKUP(EAP_Complexidade!C600,'Cluster_T-ShirtSize'!$B$8:$C$12,2,FALSE)))</f>
        <v/>
      </c>
      <c r="D599" s="74" t="str">
        <f>IF(EAP_Complexidade!D600="","",IF(EAP_Complexidade!D600="X",0,VLOOKUP(EAP_Complexidade!D600,'Cluster_T-ShirtSize'!$B$13:$C$17,2,FALSE)))</f>
        <v/>
      </c>
      <c r="E599" s="74" t="str">
        <f>IF(EAP_Complexidade!E600="","",IF(EAP_Complexidade!E600="X",0,VLOOKUP(EAP_Complexidade!E600,'Cluster_T-ShirtSize'!$B$18:$C$22,2,FALSE)))</f>
        <v/>
      </c>
      <c r="F599" s="75" t="str">
        <f>IF(EAP_Complexidade!F600="","",IF(EAP_Complexidade!F600="X",0,VLOOKUP(EAP_Complexidade!F600,'Cluster_T-ShirtSize'!$B$23:$C$27,2,FALSE)))</f>
        <v/>
      </c>
      <c r="G599" s="76" t="str">
        <f t="shared" si="2"/>
        <v/>
      </c>
    </row>
    <row r="600" spans="1:7" ht="15.75" customHeight="1" x14ac:dyDescent="0.2">
      <c r="A600" s="72" t="str">
        <f>IF(EAP_Complexidade!A601="","",EAP_Complexidade!A601)</f>
        <v/>
      </c>
      <c r="B600" s="73" t="str">
        <f>IF(EAP_Complexidade!B601="","",IF(EAP_Complexidade!B601="X",0,VLOOKUP(EAP_Complexidade!B601,'Cluster_T-ShirtSize'!$B$3:$C$7,2,FALSE)))</f>
        <v/>
      </c>
      <c r="C600" s="74" t="str">
        <f>IF(EAP_Complexidade!C601="","",IF(EAP_Complexidade!C601="X",0,VLOOKUP(EAP_Complexidade!C601,'Cluster_T-ShirtSize'!$B$8:$C$12,2,FALSE)))</f>
        <v/>
      </c>
      <c r="D600" s="74" t="str">
        <f>IF(EAP_Complexidade!D601="","",IF(EAP_Complexidade!D601="X",0,VLOOKUP(EAP_Complexidade!D601,'Cluster_T-ShirtSize'!$B$13:$C$17,2,FALSE)))</f>
        <v/>
      </c>
      <c r="E600" s="74" t="str">
        <f>IF(EAP_Complexidade!E601="","",IF(EAP_Complexidade!E601="X",0,VLOOKUP(EAP_Complexidade!E601,'Cluster_T-ShirtSize'!$B$18:$C$22,2,FALSE)))</f>
        <v/>
      </c>
      <c r="F600" s="75" t="str">
        <f>IF(EAP_Complexidade!F601="","",IF(EAP_Complexidade!F601="X",0,VLOOKUP(EAP_Complexidade!F601,'Cluster_T-ShirtSize'!$B$23:$C$27,2,FALSE)))</f>
        <v/>
      </c>
      <c r="G600" s="76" t="str">
        <f t="shared" si="2"/>
        <v/>
      </c>
    </row>
    <row r="601" spans="1:7" ht="15.75" customHeight="1" x14ac:dyDescent="0.2">
      <c r="A601" s="72" t="str">
        <f>IF(EAP_Complexidade!A602="","",EAP_Complexidade!A602)</f>
        <v/>
      </c>
      <c r="B601" s="73" t="str">
        <f>IF(EAP_Complexidade!B602="","",IF(EAP_Complexidade!B602="X",0,VLOOKUP(EAP_Complexidade!B602,'Cluster_T-ShirtSize'!$B$3:$C$7,2,FALSE)))</f>
        <v/>
      </c>
      <c r="C601" s="74" t="str">
        <f>IF(EAP_Complexidade!C602="","",IF(EAP_Complexidade!C602="X",0,VLOOKUP(EAP_Complexidade!C602,'Cluster_T-ShirtSize'!$B$8:$C$12,2,FALSE)))</f>
        <v/>
      </c>
      <c r="D601" s="74" t="str">
        <f>IF(EAP_Complexidade!D602="","",IF(EAP_Complexidade!D602="X",0,VLOOKUP(EAP_Complexidade!D602,'Cluster_T-ShirtSize'!$B$13:$C$17,2,FALSE)))</f>
        <v/>
      </c>
      <c r="E601" s="74" t="str">
        <f>IF(EAP_Complexidade!E602="","",IF(EAP_Complexidade!E602="X",0,VLOOKUP(EAP_Complexidade!E602,'Cluster_T-ShirtSize'!$B$18:$C$22,2,FALSE)))</f>
        <v/>
      </c>
      <c r="F601" s="75" t="str">
        <f>IF(EAP_Complexidade!F602="","",IF(EAP_Complexidade!F602="X",0,VLOOKUP(EAP_Complexidade!F602,'Cluster_T-ShirtSize'!$B$23:$C$27,2,FALSE)))</f>
        <v/>
      </c>
      <c r="G601" s="76" t="str">
        <f t="shared" si="2"/>
        <v/>
      </c>
    </row>
    <row r="602" spans="1:7" ht="15.75" customHeight="1" x14ac:dyDescent="0.2">
      <c r="A602" s="72" t="str">
        <f>IF(EAP_Complexidade!A603="","",EAP_Complexidade!A603)</f>
        <v/>
      </c>
      <c r="B602" s="73" t="str">
        <f>IF(EAP_Complexidade!B603="","",IF(EAP_Complexidade!B603="X",0,VLOOKUP(EAP_Complexidade!B603,'Cluster_T-ShirtSize'!$B$3:$C$7,2,FALSE)))</f>
        <v/>
      </c>
      <c r="C602" s="74" t="str">
        <f>IF(EAP_Complexidade!C603="","",IF(EAP_Complexidade!C603="X",0,VLOOKUP(EAP_Complexidade!C603,'Cluster_T-ShirtSize'!$B$8:$C$12,2,FALSE)))</f>
        <v/>
      </c>
      <c r="D602" s="74" t="str">
        <f>IF(EAP_Complexidade!D603="","",IF(EAP_Complexidade!D603="X",0,VLOOKUP(EAP_Complexidade!D603,'Cluster_T-ShirtSize'!$B$13:$C$17,2,FALSE)))</f>
        <v/>
      </c>
      <c r="E602" s="74" t="str">
        <f>IF(EAP_Complexidade!E603="","",IF(EAP_Complexidade!E603="X",0,VLOOKUP(EAP_Complexidade!E603,'Cluster_T-ShirtSize'!$B$18:$C$22,2,FALSE)))</f>
        <v/>
      </c>
      <c r="F602" s="75" t="str">
        <f>IF(EAP_Complexidade!F603="","",IF(EAP_Complexidade!F603="X",0,VLOOKUP(EAP_Complexidade!F603,'Cluster_T-ShirtSize'!$B$23:$C$27,2,FALSE)))</f>
        <v/>
      </c>
      <c r="G602" s="76" t="str">
        <f t="shared" si="2"/>
        <v/>
      </c>
    </row>
    <row r="603" spans="1:7" ht="15.75" customHeight="1" x14ac:dyDescent="0.2">
      <c r="A603" s="72" t="str">
        <f>IF(EAP_Complexidade!A604="","",EAP_Complexidade!A604)</f>
        <v/>
      </c>
      <c r="B603" s="73" t="str">
        <f>IF(EAP_Complexidade!B604="","",IF(EAP_Complexidade!B604="X",0,VLOOKUP(EAP_Complexidade!B604,'Cluster_T-ShirtSize'!$B$3:$C$7,2,FALSE)))</f>
        <v/>
      </c>
      <c r="C603" s="74" t="str">
        <f>IF(EAP_Complexidade!C604="","",IF(EAP_Complexidade!C604="X",0,VLOOKUP(EAP_Complexidade!C604,'Cluster_T-ShirtSize'!$B$8:$C$12,2,FALSE)))</f>
        <v/>
      </c>
      <c r="D603" s="74" t="str">
        <f>IF(EAP_Complexidade!D604="","",IF(EAP_Complexidade!D604="X",0,VLOOKUP(EAP_Complexidade!D604,'Cluster_T-ShirtSize'!$B$13:$C$17,2,FALSE)))</f>
        <v/>
      </c>
      <c r="E603" s="74" t="str">
        <f>IF(EAP_Complexidade!E604="","",IF(EAP_Complexidade!E604="X",0,VLOOKUP(EAP_Complexidade!E604,'Cluster_T-ShirtSize'!$B$18:$C$22,2,FALSE)))</f>
        <v/>
      </c>
      <c r="F603" s="75" t="str">
        <f>IF(EAP_Complexidade!F604="","",IF(EAP_Complexidade!F604="X",0,VLOOKUP(EAP_Complexidade!F604,'Cluster_T-ShirtSize'!$B$23:$C$27,2,FALSE)))</f>
        <v/>
      </c>
      <c r="G603" s="76" t="str">
        <f t="shared" si="2"/>
        <v/>
      </c>
    </row>
    <row r="604" spans="1:7" ht="15.75" customHeight="1" x14ac:dyDescent="0.2">
      <c r="A604" s="72" t="str">
        <f>IF(EAP_Complexidade!A605="","",EAP_Complexidade!A605)</f>
        <v/>
      </c>
      <c r="B604" s="73" t="str">
        <f>IF(EAP_Complexidade!B605="","",IF(EAP_Complexidade!B605="X",0,VLOOKUP(EAP_Complexidade!B605,'Cluster_T-ShirtSize'!$B$3:$C$7,2,FALSE)))</f>
        <v/>
      </c>
      <c r="C604" s="74" t="str">
        <f>IF(EAP_Complexidade!C605="","",IF(EAP_Complexidade!C605="X",0,VLOOKUP(EAP_Complexidade!C605,'Cluster_T-ShirtSize'!$B$8:$C$12,2,FALSE)))</f>
        <v/>
      </c>
      <c r="D604" s="74" t="str">
        <f>IF(EAP_Complexidade!D605="","",IF(EAP_Complexidade!D605="X",0,VLOOKUP(EAP_Complexidade!D605,'Cluster_T-ShirtSize'!$B$13:$C$17,2,FALSE)))</f>
        <v/>
      </c>
      <c r="E604" s="74" t="str">
        <f>IF(EAP_Complexidade!E605="","",IF(EAP_Complexidade!E605="X",0,VLOOKUP(EAP_Complexidade!E605,'Cluster_T-ShirtSize'!$B$18:$C$22,2,FALSE)))</f>
        <v/>
      </c>
      <c r="F604" s="75" t="str">
        <f>IF(EAP_Complexidade!F605="","",IF(EAP_Complexidade!F605="X",0,VLOOKUP(EAP_Complexidade!F605,'Cluster_T-ShirtSize'!$B$23:$C$27,2,FALSE)))</f>
        <v/>
      </c>
      <c r="G604" s="76" t="str">
        <f t="shared" si="2"/>
        <v/>
      </c>
    </row>
    <row r="605" spans="1:7" ht="15.75" customHeight="1" x14ac:dyDescent="0.2">
      <c r="A605" s="72" t="str">
        <f>IF(EAP_Complexidade!A606="","",EAP_Complexidade!A606)</f>
        <v/>
      </c>
      <c r="B605" s="73" t="str">
        <f>IF(EAP_Complexidade!B606="","",IF(EAP_Complexidade!B606="X",0,VLOOKUP(EAP_Complexidade!B606,'Cluster_T-ShirtSize'!$B$3:$C$7,2,FALSE)))</f>
        <v/>
      </c>
      <c r="C605" s="74" t="str">
        <f>IF(EAP_Complexidade!C606="","",IF(EAP_Complexidade!C606="X",0,VLOOKUP(EAP_Complexidade!C606,'Cluster_T-ShirtSize'!$B$8:$C$12,2,FALSE)))</f>
        <v/>
      </c>
      <c r="D605" s="74" t="str">
        <f>IF(EAP_Complexidade!D606="","",IF(EAP_Complexidade!D606="X",0,VLOOKUP(EAP_Complexidade!D606,'Cluster_T-ShirtSize'!$B$13:$C$17,2,FALSE)))</f>
        <v/>
      </c>
      <c r="E605" s="74" t="str">
        <f>IF(EAP_Complexidade!E606="","",IF(EAP_Complexidade!E606="X",0,VLOOKUP(EAP_Complexidade!E606,'Cluster_T-ShirtSize'!$B$18:$C$22,2,FALSE)))</f>
        <v/>
      </c>
      <c r="F605" s="75" t="str">
        <f>IF(EAP_Complexidade!F606="","",IF(EAP_Complexidade!F606="X",0,VLOOKUP(EAP_Complexidade!F606,'Cluster_T-ShirtSize'!$B$23:$C$27,2,FALSE)))</f>
        <v/>
      </c>
      <c r="G605" s="76" t="str">
        <f t="shared" si="2"/>
        <v/>
      </c>
    </row>
    <row r="606" spans="1:7" ht="15.75" customHeight="1" x14ac:dyDescent="0.2">
      <c r="A606" s="72" t="str">
        <f>IF(EAP_Complexidade!A607="","",EAP_Complexidade!A607)</f>
        <v/>
      </c>
      <c r="B606" s="73" t="str">
        <f>IF(EAP_Complexidade!B607="","",IF(EAP_Complexidade!B607="X",0,VLOOKUP(EAP_Complexidade!B607,'Cluster_T-ShirtSize'!$B$3:$C$7,2,FALSE)))</f>
        <v/>
      </c>
      <c r="C606" s="74" t="str">
        <f>IF(EAP_Complexidade!C607="","",IF(EAP_Complexidade!C607="X",0,VLOOKUP(EAP_Complexidade!C607,'Cluster_T-ShirtSize'!$B$8:$C$12,2,FALSE)))</f>
        <v/>
      </c>
      <c r="D606" s="74" t="str">
        <f>IF(EAP_Complexidade!D607="","",IF(EAP_Complexidade!D607="X",0,VLOOKUP(EAP_Complexidade!D607,'Cluster_T-ShirtSize'!$B$13:$C$17,2,FALSE)))</f>
        <v/>
      </c>
      <c r="E606" s="74" t="str">
        <f>IF(EAP_Complexidade!E607="","",IF(EAP_Complexidade!E607="X",0,VLOOKUP(EAP_Complexidade!E607,'Cluster_T-ShirtSize'!$B$18:$C$22,2,FALSE)))</f>
        <v/>
      </c>
      <c r="F606" s="75" t="str">
        <f>IF(EAP_Complexidade!F607="","",IF(EAP_Complexidade!F607="X",0,VLOOKUP(EAP_Complexidade!F607,'Cluster_T-ShirtSize'!$B$23:$C$27,2,FALSE)))</f>
        <v/>
      </c>
      <c r="G606" s="76" t="str">
        <f t="shared" si="2"/>
        <v/>
      </c>
    </row>
    <row r="607" spans="1:7" ht="15.75" customHeight="1" x14ac:dyDescent="0.2">
      <c r="A607" s="72" t="str">
        <f>IF(EAP_Complexidade!A608="","",EAP_Complexidade!A608)</f>
        <v/>
      </c>
      <c r="B607" s="73" t="str">
        <f>IF(EAP_Complexidade!B608="","",IF(EAP_Complexidade!B608="X",0,VLOOKUP(EAP_Complexidade!B608,'Cluster_T-ShirtSize'!$B$3:$C$7,2,FALSE)))</f>
        <v/>
      </c>
      <c r="C607" s="74" t="str">
        <f>IF(EAP_Complexidade!C608="","",IF(EAP_Complexidade!C608="X",0,VLOOKUP(EAP_Complexidade!C608,'Cluster_T-ShirtSize'!$B$8:$C$12,2,FALSE)))</f>
        <v/>
      </c>
      <c r="D607" s="74" t="str">
        <f>IF(EAP_Complexidade!D608="","",IF(EAP_Complexidade!D608="X",0,VLOOKUP(EAP_Complexidade!D608,'Cluster_T-ShirtSize'!$B$13:$C$17,2,FALSE)))</f>
        <v/>
      </c>
      <c r="E607" s="74" t="str">
        <f>IF(EAP_Complexidade!E608="","",IF(EAP_Complexidade!E608="X",0,VLOOKUP(EAP_Complexidade!E608,'Cluster_T-ShirtSize'!$B$18:$C$22,2,FALSE)))</f>
        <v/>
      </c>
      <c r="F607" s="75" t="str">
        <f>IF(EAP_Complexidade!F608="","",IF(EAP_Complexidade!F608="X",0,VLOOKUP(EAP_Complexidade!F608,'Cluster_T-ShirtSize'!$B$23:$C$27,2,FALSE)))</f>
        <v/>
      </c>
      <c r="G607" s="76" t="str">
        <f t="shared" si="2"/>
        <v/>
      </c>
    </row>
    <row r="608" spans="1:7" ht="15.75" customHeight="1" x14ac:dyDescent="0.2">
      <c r="A608" s="72" t="str">
        <f>IF(EAP_Complexidade!A609="","",EAP_Complexidade!A609)</f>
        <v/>
      </c>
      <c r="B608" s="73" t="str">
        <f>IF(EAP_Complexidade!B609="","",IF(EAP_Complexidade!B609="X",0,VLOOKUP(EAP_Complexidade!B609,'Cluster_T-ShirtSize'!$B$3:$C$7,2,FALSE)))</f>
        <v/>
      </c>
      <c r="C608" s="74" t="str">
        <f>IF(EAP_Complexidade!C609="","",IF(EAP_Complexidade!C609="X",0,VLOOKUP(EAP_Complexidade!C609,'Cluster_T-ShirtSize'!$B$8:$C$12,2,FALSE)))</f>
        <v/>
      </c>
      <c r="D608" s="74" t="str">
        <f>IF(EAP_Complexidade!D609="","",IF(EAP_Complexidade!D609="X",0,VLOOKUP(EAP_Complexidade!D609,'Cluster_T-ShirtSize'!$B$13:$C$17,2,FALSE)))</f>
        <v/>
      </c>
      <c r="E608" s="74" t="str">
        <f>IF(EAP_Complexidade!E609="","",IF(EAP_Complexidade!E609="X",0,VLOOKUP(EAP_Complexidade!E609,'Cluster_T-ShirtSize'!$B$18:$C$22,2,FALSE)))</f>
        <v/>
      </c>
      <c r="F608" s="75" t="str">
        <f>IF(EAP_Complexidade!F609="","",IF(EAP_Complexidade!F609="X",0,VLOOKUP(EAP_Complexidade!F609,'Cluster_T-ShirtSize'!$B$23:$C$27,2,FALSE)))</f>
        <v/>
      </c>
      <c r="G608" s="76" t="str">
        <f t="shared" si="2"/>
        <v/>
      </c>
    </row>
    <row r="609" spans="1:7" ht="15.75" customHeight="1" x14ac:dyDescent="0.2">
      <c r="A609" s="72" t="str">
        <f>IF(EAP_Complexidade!A610="","",EAP_Complexidade!A610)</f>
        <v/>
      </c>
      <c r="B609" s="73" t="str">
        <f>IF(EAP_Complexidade!B610="","",IF(EAP_Complexidade!B610="X",0,VLOOKUP(EAP_Complexidade!B610,'Cluster_T-ShirtSize'!$B$3:$C$7,2,FALSE)))</f>
        <v/>
      </c>
      <c r="C609" s="74" t="str">
        <f>IF(EAP_Complexidade!C610="","",IF(EAP_Complexidade!C610="X",0,VLOOKUP(EAP_Complexidade!C610,'Cluster_T-ShirtSize'!$B$8:$C$12,2,FALSE)))</f>
        <v/>
      </c>
      <c r="D609" s="74" t="str">
        <f>IF(EAP_Complexidade!D610="","",IF(EAP_Complexidade!D610="X",0,VLOOKUP(EAP_Complexidade!D610,'Cluster_T-ShirtSize'!$B$13:$C$17,2,FALSE)))</f>
        <v/>
      </c>
      <c r="E609" s="74" t="str">
        <f>IF(EAP_Complexidade!E610="","",IF(EAP_Complexidade!E610="X",0,VLOOKUP(EAP_Complexidade!E610,'Cluster_T-ShirtSize'!$B$18:$C$22,2,FALSE)))</f>
        <v/>
      </c>
      <c r="F609" s="75" t="str">
        <f>IF(EAP_Complexidade!F610="","",IF(EAP_Complexidade!F610="X",0,VLOOKUP(EAP_Complexidade!F610,'Cluster_T-ShirtSize'!$B$23:$C$27,2,FALSE)))</f>
        <v/>
      </c>
      <c r="G609" s="76" t="str">
        <f t="shared" si="2"/>
        <v/>
      </c>
    </row>
    <row r="610" spans="1:7" ht="15.75" customHeight="1" x14ac:dyDescent="0.2">
      <c r="A610" s="72" t="str">
        <f>IF(EAP_Complexidade!A611="","",EAP_Complexidade!A611)</f>
        <v/>
      </c>
      <c r="B610" s="73" t="str">
        <f>IF(EAP_Complexidade!B611="","",IF(EAP_Complexidade!B611="X",0,VLOOKUP(EAP_Complexidade!B611,'Cluster_T-ShirtSize'!$B$3:$C$7,2,FALSE)))</f>
        <v/>
      </c>
      <c r="C610" s="74" t="str">
        <f>IF(EAP_Complexidade!C611="","",IF(EAP_Complexidade!C611="X",0,VLOOKUP(EAP_Complexidade!C611,'Cluster_T-ShirtSize'!$B$8:$C$12,2,FALSE)))</f>
        <v/>
      </c>
      <c r="D610" s="74" t="str">
        <f>IF(EAP_Complexidade!D611="","",IF(EAP_Complexidade!D611="X",0,VLOOKUP(EAP_Complexidade!D611,'Cluster_T-ShirtSize'!$B$13:$C$17,2,FALSE)))</f>
        <v/>
      </c>
      <c r="E610" s="74" t="str">
        <f>IF(EAP_Complexidade!E611="","",IF(EAP_Complexidade!E611="X",0,VLOOKUP(EAP_Complexidade!E611,'Cluster_T-ShirtSize'!$B$18:$C$22,2,FALSE)))</f>
        <v/>
      </c>
      <c r="F610" s="75" t="str">
        <f>IF(EAP_Complexidade!F611="","",IF(EAP_Complexidade!F611="X",0,VLOOKUP(EAP_Complexidade!F611,'Cluster_T-ShirtSize'!$B$23:$C$27,2,FALSE)))</f>
        <v/>
      </c>
      <c r="G610" s="76" t="str">
        <f t="shared" si="2"/>
        <v/>
      </c>
    </row>
    <row r="611" spans="1:7" ht="15.75" customHeight="1" x14ac:dyDescent="0.2">
      <c r="A611" s="72" t="str">
        <f>IF(EAP_Complexidade!A612="","",EAP_Complexidade!A612)</f>
        <v/>
      </c>
      <c r="B611" s="73" t="str">
        <f>IF(EAP_Complexidade!B612="","",IF(EAP_Complexidade!B612="X",0,VLOOKUP(EAP_Complexidade!B612,'Cluster_T-ShirtSize'!$B$3:$C$7,2,FALSE)))</f>
        <v/>
      </c>
      <c r="C611" s="74" t="str">
        <f>IF(EAP_Complexidade!C612="","",IF(EAP_Complexidade!C612="X",0,VLOOKUP(EAP_Complexidade!C612,'Cluster_T-ShirtSize'!$B$8:$C$12,2,FALSE)))</f>
        <v/>
      </c>
      <c r="D611" s="74" t="str">
        <f>IF(EAP_Complexidade!D612="","",IF(EAP_Complexidade!D612="X",0,VLOOKUP(EAP_Complexidade!D612,'Cluster_T-ShirtSize'!$B$13:$C$17,2,FALSE)))</f>
        <v/>
      </c>
      <c r="E611" s="74" t="str">
        <f>IF(EAP_Complexidade!E612="","",IF(EAP_Complexidade!E612="X",0,VLOOKUP(EAP_Complexidade!E612,'Cluster_T-ShirtSize'!$B$18:$C$22,2,FALSE)))</f>
        <v/>
      </c>
      <c r="F611" s="75" t="str">
        <f>IF(EAP_Complexidade!F612="","",IF(EAP_Complexidade!F612="X",0,VLOOKUP(EAP_Complexidade!F612,'Cluster_T-ShirtSize'!$B$23:$C$27,2,FALSE)))</f>
        <v/>
      </c>
      <c r="G611" s="76" t="str">
        <f t="shared" si="2"/>
        <v/>
      </c>
    </row>
    <row r="612" spans="1:7" ht="15.75" customHeight="1" x14ac:dyDescent="0.2">
      <c r="A612" s="72" t="str">
        <f>IF(EAP_Complexidade!A613="","",EAP_Complexidade!A613)</f>
        <v/>
      </c>
      <c r="B612" s="73" t="str">
        <f>IF(EAP_Complexidade!B613="","",IF(EAP_Complexidade!B613="X",0,VLOOKUP(EAP_Complexidade!B613,'Cluster_T-ShirtSize'!$B$3:$C$7,2,FALSE)))</f>
        <v/>
      </c>
      <c r="C612" s="74" t="str">
        <f>IF(EAP_Complexidade!C613="","",IF(EAP_Complexidade!C613="X",0,VLOOKUP(EAP_Complexidade!C613,'Cluster_T-ShirtSize'!$B$8:$C$12,2,FALSE)))</f>
        <v/>
      </c>
      <c r="D612" s="74" t="str">
        <f>IF(EAP_Complexidade!D613="","",IF(EAP_Complexidade!D613="X",0,VLOOKUP(EAP_Complexidade!D613,'Cluster_T-ShirtSize'!$B$13:$C$17,2,FALSE)))</f>
        <v/>
      </c>
      <c r="E612" s="74" t="str">
        <f>IF(EAP_Complexidade!E613="","",IF(EAP_Complexidade!E613="X",0,VLOOKUP(EAP_Complexidade!E613,'Cluster_T-ShirtSize'!$B$18:$C$22,2,FALSE)))</f>
        <v/>
      </c>
      <c r="F612" s="75" t="str">
        <f>IF(EAP_Complexidade!F613="","",IF(EAP_Complexidade!F613="X",0,VLOOKUP(EAP_Complexidade!F613,'Cluster_T-ShirtSize'!$B$23:$C$27,2,FALSE)))</f>
        <v/>
      </c>
      <c r="G612" s="76" t="str">
        <f t="shared" si="2"/>
        <v/>
      </c>
    </row>
    <row r="613" spans="1:7" ht="15.75" customHeight="1" x14ac:dyDescent="0.2">
      <c r="A613" s="72" t="str">
        <f>IF(EAP_Complexidade!A614="","",EAP_Complexidade!A614)</f>
        <v/>
      </c>
      <c r="B613" s="73" t="str">
        <f>IF(EAP_Complexidade!B614="","",IF(EAP_Complexidade!B614="X",0,VLOOKUP(EAP_Complexidade!B614,'Cluster_T-ShirtSize'!$B$3:$C$7,2,FALSE)))</f>
        <v/>
      </c>
      <c r="C613" s="74" t="str">
        <f>IF(EAP_Complexidade!C614="","",IF(EAP_Complexidade!C614="X",0,VLOOKUP(EAP_Complexidade!C614,'Cluster_T-ShirtSize'!$B$8:$C$12,2,FALSE)))</f>
        <v/>
      </c>
      <c r="D613" s="74" t="str">
        <f>IF(EAP_Complexidade!D614="","",IF(EAP_Complexidade!D614="X",0,VLOOKUP(EAP_Complexidade!D614,'Cluster_T-ShirtSize'!$B$13:$C$17,2,FALSE)))</f>
        <v/>
      </c>
      <c r="E613" s="74" t="str">
        <f>IF(EAP_Complexidade!E614="","",IF(EAP_Complexidade!E614="X",0,VLOOKUP(EAP_Complexidade!E614,'Cluster_T-ShirtSize'!$B$18:$C$22,2,FALSE)))</f>
        <v/>
      </c>
      <c r="F613" s="75" t="str">
        <f>IF(EAP_Complexidade!F614="","",IF(EAP_Complexidade!F614="X",0,VLOOKUP(EAP_Complexidade!F614,'Cluster_T-ShirtSize'!$B$23:$C$27,2,FALSE)))</f>
        <v/>
      </c>
      <c r="G613" s="76" t="str">
        <f t="shared" si="2"/>
        <v/>
      </c>
    </row>
    <row r="614" spans="1:7" ht="15.75" customHeight="1" x14ac:dyDescent="0.2">
      <c r="A614" s="72" t="str">
        <f>IF(EAP_Complexidade!A615="","",EAP_Complexidade!A615)</f>
        <v/>
      </c>
      <c r="B614" s="73" t="str">
        <f>IF(EAP_Complexidade!B615="","",IF(EAP_Complexidade!B615="X",0,VLOOKUP(EAP_Complexidade!B615,'Cluster_T-ShirtSize'!$B$3:$C$7,2,FALSE)))</f>
        <v/>
      </c>
      <c r="C614" s="74" t="str">
        <f>IF(EAP_Complexidade!C615="","",IF(EAP_Complexidade!C615="X",0,VLOOKUP(EAP_Complexidade!C615,'Cluster_T-ShirtSize'!$B$8:$C$12,2,FALSE)))</f>
        <v/>
      </c>
      <c r="D614" s="74" t="str">
        <f>IF(EAP_Complexidade!D615="","",IF(EAP_Complexidade!D615="X",0,VLOOKUP(EAP_Complexidade!D615,'Cluster_T-ShirtSize'!$B$13:$C$17,2,FALSE)))</f>
        <v/>
      </c>
      <c r="E614" s="74" t="str">
        <f>IF(EAP_Complexidade!E615="","",IF(EAP_Complexidade!E615="X",0,VLOOKUP(EAP_Complexidade!E615,'Cluster_T-ShirtSize'!$B$18:$C$22,2,FALSE)))</f>
        <v/>
      </c>
      <c r="F614" s="75" t="str">
        <f>IF(EAP_Complexidade!F615="","",IF(EAP_Complexidade!F615="X",0,VLOOKUP(EAP_Complexidade!F615,'Cluster_T-ShirtSize'!$B$23:$C$27,2,FALSE)))</f>
        <v/>
      </c>
      <c r="G614" s="76" t="str">
        <f t="shared" si="2"/>
        <v/>
      </c>
    </row>
    <row r="615" spans="1:7" ht="15.75" customHeight="1" x14ac:dyDescent="0.2">
      <c r="A615" s="72" t="str">
        <f>IF(EAP_Complexidade!A616="","",EAP_Complexidade!A616)</f>
        <v/>
      </c>
      <c r="B615" s="73" t="str">
        <f>IF(EAP_Complexidade!B616="","",IF(EAP_Complexidade!B616="X",0,VLOOKUP(EAP_Complexidade!B616,'Cluster_T-ShirtSize'!$B$3:$C$7,2,FALSE)))</f>
        <v/>
      </c>
      <c r="C615" s="74" t="str">
        <f>IF(EAP_Complexidade!C616="","",IF(EAP_Complexidade!C616="X",0,VLOOKUP(EAP_Complexidade!C616,'Cluster_T-ShirtSize'!$B$8:$C$12,2,FALSE)))</f>
        <v/>
      </c>
      <c r="D615" s="74" t="str">
        <f>IF(EAP_Complexidade!D616="","",IF(EAP_Complexidade!D616="X",0,VLOOKUP(EAP_Complexidade!D616,'Cluster_T-ShirtSize'!$B$13:$C$17,2,FALSE)))</f>
        <v/>
      </c>
      <c r="E615" s="74" t="str">
        <f>IF(EAP_Complexidade!E616="","",IF(EAP_Complexidade!E616="X",0,VLOOKUP(EAP_Complexidade!E616,'Cluster_T-ShirtSize'!$B$18:$C$22,2,FALSE)))</f>
        <v/>
      </c>
      <c r="F615" s="75" t="str">
        <f>IF(EAP_Complexidade!F616="","",IF(EAP_Complexidade!F616="X",0,VLOOKUP(EAP_Complexidade!F616,'Cluster_T-ShirtSize'!$B$23:$C$27,2,FALSE)))</f>
        <v/>
      </c>
      <c r="G615" s="76" t="str">
        <f t="shared" si="2"/>
        <v/>
      </c>
    </row>
    <row r="616" spans="1:7" ht="15.75" customHeight="1" x14ac:dyDescent="0.2">
      <c r="A616" s="72" t="str">
        <f>IF(EAP_Complexidade!A617="","",EAP_Complexidade!A617)</f>
        <v/>
      </c>
      <c r="B616" s="73" t="str">
        <f>IF(EAP_Complexidade!B617="","",IF(EAP_Complexidade!B617="X",0,VLOOKUP(EAP_Complexidade!B617,'Cluster_T-ShirtSize'!$B$3:$C$7,2,FALSE)))</f>
        <v/>
      </c>
      <c r="C616" s="74" t="str">
        <f>IF(EAP_Complexidade!C617="","",IF(EAP_Complexidade!C617="X",0,VLOOKUP(EAP_Complexidade!C617,'Cluster_T-ShirtSize'!$B$8:$C$12,2,FALSE)))</f>
        <v/>
      </c>
      <c r="D616" s="74" t="str">
        <f>IF(EAP_Complexidade!D617="","",IF(EAP_Complexidade!D617="X",0,VLOOKUP(EAP_Complexidade!D617,'Cluster_T-ShirtSize'!$B$13:$C$17,2,FALSE)))</f>
        <v/>
      </c>
      <c r="E616" s="74" t="str">
        <f>IF(EAP_Complexidade!E617="","",IF(EAP_Complexidade!E617="X",0,VLOOKUP(EAP_Complexidade!E617,'Cluster_T-ShirtSize'!$B$18:$C$22,2,FALSE)))</f>
        <v/>
      </c>
      <c r="F616" s="75" t="str">
        <f>IF(EAP_Complexidade!F617="","",IF(EAP_Complexidade!F617="X",0,VLOOKUP(EAP_Complexidade!F617,'Cluster_T-ShirtSize'!$B$23:$C$27,2,FALSE)))</f>
        <v/>
      </c>
      <c r="G616" s="76" t="str">
        <f t="shared" si="2"/>
        <v/>
      </c>
    </row>
    <row r="617" spans="1:7" ht="15.75" customHeight="1" x14ac:dyDescent="0.2">
      <c r="A617" s="72" t="str">
        <f>IF(EAP_Complexidade!A618="","",EAP_Complexidade!A618)</f>
        <v/>
      </c>
      <c r="B617" s="73" t="str">
        <f>IF(EAP_Complexidade!B618="","",IF(EAP_Complexidade!B618="X",0,VLOOKUP(EAP_Complexidade!B618,'Cluster_T-ShirtSize'!$B$3:$C$7,2,FALSE)))</f>
        <v/>
      </c>
      <c r="C617" s="74" t="str">
        <f>IF(EAP_Complexidade!C618="","",IF(EAP_Complexidade!C618="X",0,VLOOKUP(EAP_Complexidade!C618,'Cluster_T-ShirtSize'!$B$8:$C$12,2,FALSE)))</f>
        <v/>
      </c>
      <c r="D617" s="74" t="str">
        <f>IF(EAP_Complexidade!D618="","",IF(EAP_Complexidade!D618="X",0,VLOOKUP(EAP_Complexidade!D618,'Cluster_T-ShirtSize'!$B$13:$C$17,2,FALSE)))</f>
        <v/>
      </c>
      <c r="E617" s="74" t="str">
        <f>IF(EAP_Complexidade!E618="","",IF(EAP_Complexidade!E618="X",0,VLOOKUP(EAP_Complexidade!E618,'Cluster_T-ShirtSize'!$B$18:$C$22,2,FALSE)))</f>
        <v/>
      </c>
      <c r="F617" s="75" t="str">
        <f>IF(EAP_Complexidade!F618="","",IF(EAP_Complexidade!F618="X",0,VLOOKUP(EAP_Complexidade!F618,'Cluster_T-ShirtSize'!$B$23:$C$27,2,FALSE)))</f>
        <v/>
      </c>
      <c r="G617" s="76" t="str">
        <f t="shared" si="2"/>
        <v/>
      </c>
    </row>
    <row r="618" spans="1:7" ht="15.75" customHeight="1" x14ac:dyDescent="0.2">
      <c r="A618" s="72" t="str">
        <f>IF(EAP_Complexidade!A619="","",EAP_Complexidade!A619)</f>
        <v/>
      </c>
      <c r="B618" s="73" t="str">
        <f>IF(EAP_Complexidade!B619="","",IF(EAP_Complexidade!B619="X",0,VLOOKUP(EAP_Complexidade!B619,'Cluster_T-ShirtSize'!$B$3:$C$7,2,FALSE)))</f>
        <v/>
      </c>
      <c r="C618" s="74" t="str">
        <f>IF(EAP_Complexidade!C619="","",IF(EAP_Complexidade!C619="X",0,VLOOKUP(EAP_Complexidade!C619,'Cluster_T-ShirtSize'!$B$8:$C$12,2,FALSE)))</f>
        <v/>
      </c>
      <c r="D618" s="74" t="str">
        <f>IF(EAP_Complexidade!D619="","",IF(EAP_Complexidade!D619="X",0,VLOOKUP(EAP_Complexidade!D619,'Cluster_T-ShirtSize'!$B$13:$C$17,2,FALSE)))</f>
        <v/>
      </c>
      <c r="E618" s="74" t="str">
        <f>IF(EAP_Complexidade!E619="","",IF(EAP_Complexidade!E619="X",0,VLOOKUP(EAP_Complexidade!E619,'Cluster_T-ShirtSize'!$B$18:$C$22,2,FALSE)))</f>
        <v/>
      </c>
      <c r="F618" s="75" t="str">
        <f>IF(EAP_Complexidade!F619="","",IF(EAP_Complexidade!F619="X",0,VLOOKUP(EAP_Complexidade!F619,'Cluster_T-ShirtSize'!$B$23:$C$27,2,FALSE)))</f>
        <v/>
      </c>
      <c r="G618" s="76" t="str">
        <f t="shared" si="2"/>
        <v/>
      </c>
    </row>
    <row r="619" spans="1:7" ht="15.75" customHeight="1" x14ac:dyDescent="0.2">
      <c r="A619" s="72" t="str">
        <f>IF(EAP_Complexidade!A620="","",EAP_Complexidade!A620)</f>
        <v/>
      </c>
      <c r="B619" s="73" t="str">
        <f>IF(EAP_Complexidade!B620="","",IF(EAP_Complexidade!B620="X",0,VLOOKUP(EAP_Complexidade!B620,'Cluster_T-ShirtSize'!$B$3:$C$7,2,FALSE)))</f>
        <v/>
      </c>
      <c r="C619" s="74" t="str">
        <f>IF(EAP_Complexidade!C620="","",IF(EAP_Complexidade!C620="X",0,VLOOKUP(EAP_Complexidade!C620,'Cluster_T-ShirtSize'!$B$8:$C$12,2,FALSE)))</f>
        <v/>
      </c>
      <c r="D619" s="74" t="str">
        <f>IF(EAP_Complexidade!D620="","",IF(EAP_Complexidade!D620="X",0,VLOOKUP(EAP_Complexidade!D620,'Cluster_T-ShirtSize'!$B$13:$C$17,2,FALSE)))</f>
        <v/>
      </c>
      <c r="E619" s="74" t="str">
        <f>IF(EAP_Complexidade!E620="","",IF(EAP_Complexidade!E620="X",0,VLOOKUP(EAP_Complexidade!E620,'Cluster_T-ShirtSize'!$B$18:$C$22,2,FALSE)))</f>
        <v/>
      </c>
      <c r="F619" s="75" t="str">
        <f>IF(EAP_Complexidade!F620="","",IF(EAP_Complexidade!F620="X",0,VLOOKUP(EAP_Complexidade!F620,'Cluster_T-ShirtSize'!$B$23:$C$27,2,FALSE)))</f>
        <v/>
      </c>
      <c r="G619" s="76" t="str">
        <f t="shared" si="2"/>
        <v/>
      </c>
    </row>
    <row r="620" spans="1:7" ht="15.75" customHeight="1" x14ac:dyDescent="0.2">
      <c r="A620" s="72" t="str">
        <f>IF(EAP_Complexidade!A621="","",EAP_Complexidade!A621)</f>
        <v/>
      </c>
      <c r="B620" s="73" t="str">
        <f>IF(EAP_Complexidade!B621="","",IF(EAP_Complexidade!B621="X",0,VLOOKUP(EAP_Complexidade!B621,'Cluster_T-ShirtSize'!$B$3:$C$7,2,FALSE)))</f>
        <v/>
      </c>
      <c r="C620" s="74" t="str">
        <f>IF(EAP_Complexidade!C621="","",IF(EAP_Complexidade!C621="X",0,VLOOKUP(EAP_Complexidade!C621,'Cluster_T-ShirtSize'!$B$8:$C$12,2,FALSE)))</f>
        <v/>
      </c>
      <c r="D620" s="74" t="str">
        <f>IF(EAP_Complexidade!D621="","",IF(EAP_Complexidade!D621="X",0,VLOOKUP(EAP_Complexidade!D621,'Cluster_T-ShirtSize'!$B$13:$C$17,2,FALSE)))</f>
        <v/>
      </c>
      <c r="E620" s="74" t="str">
        <f>IF(EAP_Complexidade!E621="","",IF(EAP_Complexidade!E621="X",0,VLOOKUP(EAP_Complexidade!E621,'Cluster_T-ShirtSize'!$B$18:$C$22,2,FALSE)))</f>
        <v/>
      </c>
      <c r="F620" s="75" t="str">
        <f>IF(EAP_Complexidade!F621="","",IF(EAP_Complexidade!F621="X",0,VLOOKUP(EAP_Complexidade!F621,'Cluster_T-ShirtSize'!$B$23:$C$27,2,FALSE)))</f>
        <v/>
      </c>
      <c r="G620" s="76" t="str">
        <f t="shared" si="2"/>
        <v/>
      </c>
    </row>
    <row r="621" spans="1:7" ht="15.75" customHeight="1" x14ac:dyDescent="0.2">
      <c r="A621" s="72" t="str">
        <f>IF(EAP_Complexidade!A622="","",EAP_Complexidade!A622)</f>
        <v/>
      </c>
      <c r="B621" s="73" t="str">
        <f>IF(EAP_Complexidade!B622="","",IF(EAP_Complexidade!B622="X",0,VLOOKUP(EAP_Complexidade!B622,'Cluster_T-ShirtSize'!$B$3:$C$7,2,FALSE)))</f>
        <v/>
      </c>
      <c r="C621" s="74" t="str">
        <f>IF(EAP_Complexidade!C622="","",IF(EAP_Complexidade!C622="X",0,VLOOKUP(EAP_Complexidade!C622,'Cluster_T-ShirtSize'!$B$8:$C$12,2,FALSE)))</f>
        <v/>
      </c>
      <c r="D621" s="74" t="str">
        <f>IF(EAP_Complexidade!D622="","",IF(EAP_Complexidade!D622="X",0,VLOOKUP(EAP_Complexidade!D622,'Cluster_T-ShirtSize'!$B$13:$C$17,2,FALSE)))</f>
        <v/>
      </c>
      <c r="E621" s="74" t="str">
        <f>IF(EAP_Complexidade!E622="","",IF(EAP_Complexidade!E622="X",0,VLOOKUP(EAP_Complexidade!E622,'Cluster_T-ShirtSize'!$B$18:$C$22,2,FALSE)))</f>
        <v/>
      </c>
      <c r="F621" s="75" t="str">
        <f>IF(EAP_Complexidade!F622="","",IF(EAP_Complexidade!F622="X",0,VLOOKUP(EAP_Complexidade!F622,'Cluster_T-ShirtSize'!$B$23:$C$27,2,FALSE)))</f>
        <v/>
      </c>
      <c r="G621" s="76" t="str">
        <f t="shared" si="2"/>
        <v/>
      </c>
    </row>
    <row r="622" spans="1:7" ht="15.75" customHeight="1" x14ac:dyDescent="0.2">
      <c r="A622" s="72" t="str">
        <f>IF(EAP_Complexidade!A623="","",EAP_Complexidade!A623)</f>
        <v/>
      </c>
      <c r="B622" s="73" t="str">
        <f>IF(EAP_Complexidade!B623="","",IF(EAP_Complexidade!B623="X",0,VLOOKUP(EAP_Complexidade!B623,'Cluster_T-ShirtSize'!$B$3:$C$7,2,FALSE)))</f>
        <v/>
      </c>
      <c r="C622" s="74" t="str">
        <f>IF(EAP_Complexidade!C623="","",IF(EAP_Complexidade!C623="X",0,VLOOKUP(EAP_Complexidade!C623,'Cluster_T-ShirtSize'!$B$8:$C$12,2,FALSE)))</f>
        <v/>
      </c>
      <c r="D622" s="74" t="str">
        <f>IF(EAP_Complexidade!D623="","",IF(EAP_Complexidade!D623="X",0,VLOOKUP(EAP_Complexidade!D623,'Cluster_T-ShirtSize'!$B$13:$C$17,2,FALSE)))</f>
        <v/>
      </c>
      <c r="E622" s="74" t="str">
        <f>IF(EAP_Complexidade!E623="","",IF(EAP_Complexidade!E623="X",0,VLOOKUP(EAP_Complexidade!E623,'Cluster_T-ShirtSize'!$B$18:$C$22,2,FALSE)))</f>
        <v/>
      </c>
      <c r="F622" s="75" t="str">
        <f>IF(EAP_Complexidade!F623="","",IF(EAP_Complexidade!F623="X",0,VLOOKUP(EAP_Complexidade!F623,'Cluster_T-ShirtSize'!$B$23:$C$27,2,FALSE)))</f>
        <v/>
      </c>
      <c r="G622" s="76" t="str">
        <f t="shared" si="2"/>
        <v/>
      </c>
    </row>
    <row r="623" spans="1:7" ht="15.75" customHeight="1" x14ac:dyDescent="0.2">
      <c r="A623" s="72" t="str">
        <f>IF(EAP_Complexidade!A624="","",EAP_Complexidade!A624)</f>
        <v/>
      </c>
      <c r="B623" s="73" t="str">
        <f>IF(EAP_Complexidade!B624="","",IF(EAP_Complexidade!B624="X",0,VLOOKUP(EAP_Complexidade!B624,'Cluster_T-ShirtSize'!$B$3:$C$7,2,FALSE)))</f>
        <v/>
      </c>
      <c r="C623" s="74" t="str">
        <f>IF(EAP_Complexidade!C624="","",IF(EAP_Complexidade!C624="X",0,VLOOKUP(EAP_Complexidade!C624,'Cluster_T-ShirtSize'!$B$8:$C$12,2,FALSE)))</f>
        <v/>
      </c>
      <c r="D623" s="74" t="str">
        <f>IF(EAP_Complexidade!D624="","",IF(EAP_Complexidade!D624="X",0,VLOOKUP(EAP_Complexidade!D624,'Cluster_T-ShirtSize'!$B$13:$C$17,2,FALSE)))</f>
        <v/>
      </c>
      <c r="E623" s="74" t="str">
        <f>IF(EAP_Complexidade!E624="","",IF(EAP_Complexidade!E624="X",0,VLOOKUP(EAP_Complexidade!E624,'Cluster_T-ShirtSize'!$B$18:$C$22,2,FALSE)))</f>
        <v/>
      </c>
      <c r="F623" s="75" t="str">
        <f>IF(EAP_Complexidade!F624="","",IF(EAP_Complexidade!F624="X",0,VLOOKUP(EAP_Complexidade!F624,'Cluster_T-ShirtSize'!$B$23:$C$27,2,FALSE)))</f>
        <v/>
      </c>
      <c r="G623" s="76" t="str">
        <f t="shared" si="2"/>
        <v/>
      </c>
    </row>
    <row r="624" spans="1:7" ht="15.75" customHeight="1" x14ac:dyDescent="0.2">
      <c r="A624" s="72" t="str">
        <f>IF(EAP_Complexidade!A625="","",EAP_Complexidade!A625)</f>
        <v/>
      </c>
      <c r="B624" s="73" t="str">
        <f>IF(EAP_Complexidade!B625="","",IF(EAP_Complexidade!B625="X",0,VLOOKUP(EAP_Complexidade!B625,'Cluster_T-ShirtSize'!$B$3:$C$7,2,FALSE)))</f>
        <v/>
      </c>
      <c r="C624" s="74" t="str">
        <f>IF(EAP_Complexidade!C625="","",IF(EAP_Complexidade!C625="X",0,VLOOKUP(EAP_Complexidade!C625,'Cluster_T-ShirtSize'!$B$8:$C$12,2,FALSE)))</f>
        <v/>
      </c>
      <c r="D624" s="74" t="str">
        <f>IF(EAP_Complexidade!D625="","",IF(EAP_Complexidade!D625="X",0,VLOOKUP(EAP_Complexidade!D625,'Cluster_T-ShirtSize'!$B$13:$C$17,2,FALSE)))</f>
        <v/>
      </c>
      <c r="E624" s="74" t="str">
        <f>IF(EAP_Complexidade!E625="","",IF(EAP_Complexidade!E625="X",0,VLOOKUP(EAP_Complexidade!E625,'Cluster_T-ShirtSize'!$B$18:$C$22,2,FALSE)))</f>
        <v/>
      </c>
      <c r="F624" s="75" t="str">
        <f>IF(EAP_Complexidade!F625="","",IF(EAP_Complexidade!F625="X",0,VLOOKUP(EAP_Complexidade!F625,'Cluster_T-ShirtSize'!$B$23:$C$27,2,FALSE)))</f>
        <v/>
      </c>
      <c r="G624" s="76" t="str">
        <f t="shared" si="2"/>
        <v/>
      </c>
    </row>
    <row r="625" spans="1:7" ht="15.75" customHeight="1" x14ac:dyDescent="0.2">
      <c r="A625" s="72" t="str">
        <f>IF(EAP_Complexidade!A626="","",EAP_Complexidade!A626)</f>
        <v/>
      </c>
      <c r="B625" s="73" t="str">
        <f>IF(EAP_Complexidade!B626="","",IF(EAP_Complexidade!B626="X",0,VLOOKUP(EAP_Complexidade!B626,'Cluster_T-ShirtSize'!$B$3:$C$7,2,FALSE)))</f>
        <v/>
      </c>
      <c r="C625" s="74" t="str">
        <f>IF(EAP_Complexidade!C626="","",IF(EAP_Complexidade!C626="X",0,VLOOKUP(EAP_Complexidade!C626,'Cluster_T-ShirtSize'!$B$8:$C$12,2,FALSE)))</f>
        <v/>
      </c>
      <c r="D625" s="74" t="str">
        <f>IF(EAP_Complexidade!D626="","",IF(EAP_Complexidade!D626="X",0,VLOOKUP(EAP_Complexidade!D626,'Cluster_T-ShirtSize'!$B$13:$C$17,2,FALSE)))</f>
        <v/>
      </c>
      <c r="E625" s="74" t="str">
        <f>IF(EAP_Complexidade!E626="","",IF(EAP_Complexidade!E626="X",0,VLOOKUP(EAP_Complexidade!E626,'Cluster_T-ShirtSize'!$B$18:$C$22,2,FALSE)))</f>
        <v/>
      </c>
      <c r="F625" s="75" t="str">
        <f>IF(EAP_Complexidade!F626="","",IF(EAP_Complexidade!F626="X",0,VLOOKUP(EAP_Complexidade!F626,'Cluster_T-ShirtSize'!$B$23:$C$27,2,FALSE)))</f>
        <v/>
      </c>
      <c r="G625" s="76" t="str">
        <f t="shared" si="2"/>
        <v/>
      </c>
    </row>
    <row r="626" spans="1:7" ht="15.75" customHeight="1" x14ac:dyDescent="0.2">
      <c r="A626" s="72" t="str">
        <f>IF(EAP_Complexidade!A627="","",EAP_Complexidade!A627)</f>
        <v/>
      </c>
      <c r="B626" s="73" t="str">
        <f>IF(EAP_Complexidade!B627="","",IF(EAP_Complexidade!B627="X",0,VLOOKUP(EAP_Complexidade!B627,'Cluster_T-ShirtSize'!$B$3:$C$7,2,FALSE)))</f>
        <v/>
      </c>
      <c r="C626" s="74" t="str">
        <f>IF(EAP_Complexidade!C627="","",IF(EAP_Complexidade!C627="X",0,VLOOKUP(EAP_Complexidade!C627,'Cluster_T-ShirtSize'!$B$8:$C$12,2,FALSE)))</f>
        <v/>
      </c>
      <c r="D626" s="74" t="str">
        <f>IF(EAP_Complexidade!D627="","",IF(EAP_Complexidade!D627="X",0,VLOOKUP(EAP_Complexidade!D627,'Cluster_T-ShirtSize'!$B$13:$C$17,2,FALSE)))</f>
        <v/>
      </c>
      <c r="E626" s="74" t="str">
        <f>IF(EAP_Complexidade!E627="","",IF(EAP_Complexidade!E627="X",0,VLOOKUP(EAP_Complexidade!E627,'Cluster_T-ShirtSize'!$B$18:$C$22,2,FALSE)))</f>
        <v/>
      </c>
      <c r="F626" s="75" t="str">
        <f>IF(EAP_Complexidade!F627="","",IF(EAP_Complexidade!F627="X",0,VLOOKUP(EAP_Complexidade!F627,'Cluster_T-ShirtSize'!$B$23:$C$27,2,FALSE)))</f>
        <v/>
      </c>
      <c r="G626" s="76" t="str">
        <f t="shared" si="2"/>
        <v/>
      </c>
    </row>
    <row r="627" spans="1:7" ht="15.75" customHeight="1" x14ac:dyDescent="0.2">
      <c r="A627" s="72" t="str">
        <f>IF(EAP_Complexidade!A628="","",EAP_Complexidade!A628)</f>
        <v/>
      </c>
      <c r="B627" s="73" t="str">
        <f>IF(EAP_Complexidade!B628="","",IF(EAP_Complexidade!B628="X",0,VLOOKUP(EAP_Complexidade!B628,'Cluster_T-ShirtSize'!$B$3:$C$7,2,FALSE)))</f>
        <v/>
      </c>
      <c r="C627" s="74" t="str">
        <f>IF(EAP_Complexidade!C628="","",IF(EAP_Complexidade!C628="X",0,VLOOKUP(EAP_Complexidade!C628,'Cluster_T-ShirtSize'!$B$8:$C$12,2,FALSE)))</f>
        <v/>
      </c>
      <c r="D627" s="74" t="str">
        <f>IF(EAP_Complexidade!D628="","",IF(EAP_Complexidade!D628="X",0,VLOOKUP(EAP_Complexidade!D628,'Cluster_T-ShirtSize'!$B$13:$C$17,2,FALSE)))</f>
        <v/>
      </c>
      <c r="E627" s="74" t="str">
        <f>IF(EAP_Complexidade!E628="","",IF(EAP_Complexidade!E628="X",0,VLOOKUP(EAP_Complexidade!E628,'Cluster_T-ShirtSize'!$B$18:$C$22,2,FALSE)))</f>
        <v/>
      </c>
      <c r="F627" s="75" t="str">
        <f>IF(EAP_Complexidade!F628="","",IF(EAP_Complexidade!F628="X",0,VLOOKUP(EAP_Complexidade!F628,'Cluster_T-ShirtSize'!$B$23:$C$27,2,FALSE)))</f>
        <v/>
      </c>
      <c r="G627" s="76" t="str">
        <f t="shared" si="2"/>
        <v/>
      </c>
    </row>
    <row r="628" spans="1:7" ht="15.75" customHeight="1" x14ac:dyDescent="0.2">
      <c r="A628" s="72" t="str">
        <f>IF(EAP_Complexidade!A629="","",EAP_Complexidade!A629)</f>
        <v/>
      </c>
      <c r="B628" s="73" t="str">
        <f>IF(EAP_Complexidade!B629="","",IF(EAP_Complexidade!B629="X",0,VLOOKUP(EAP_Complexidade!B629,'Cluster_T-ShirtSize'!$B$3:$C$7,2,FALSE)))</f>
        <v/>
      </c>
      <c r="C628" s="74" t="str">
        <f>IF(EAP_Complexidade!C629="","",IF(EAP_Complexidade!C629="X",0,VLOOKUP(EAP_Complexidade!C629,'Cluster_T-ShirtSize'!$B$8:$C$12,2,FALSE)))</f>
        <v/>
      </c>
      <c r="D628" s="74" t="str">
        <f>IF(EAP_Complexidade!D629="","",IF(EAP_Complexidade!D629="X",0,VLOOKUP(EAP_Complexidade!D629,'Cluster_T-ShirtSize'!$B$13:$C$17,2,FALSE)))</f>
        <v/>
      </c>
      <c r="E628" s="74" t="str">
        <f>IF(EAP_Complexidade!E629="","",IF(EAP_Complexidade!E629="X",0,VLOOKUP(EAP_Complexidade!E629,'Cluster_T-ShirtSize'!$B$18:$C$22,2,FALSE)))</f>
        <v/>
      </c>
      <c r="F628" s="75" t="str">
        <f>IF(EAP_Complexidade!F629="","",IF(EAP_Complexidade!F629="X",0,VLOOKUP(EAP_Complexidade!F629,'Cluster_T-ShirtSize'!$B$23:$C$27,2,FALSE)))</f>
        <v/>
      </c>
      <c r="G628" s="76" t="str">
        <f t="shared" si="2"/>
        <v/>
      </c>
    </row>
    <row r="629" spans="1:7" ht="15.75" customHeight="1" x14ac:dyDescent="0.2">
      <c r="A629" s="72" t="str">
        <f>IF(EAP_Complexidade!A630="","",EAP_Complexidade!A630)</f>
        <v/>
      </c>
      <c r="B629" s="73" t="str">
        <f>IF(EAP_Complexidade!B630="","",IF(EAP_Complexidade!B630="X",0,VLOOKUP(EAP_Complexidade!B630,'Cluster_T-ShirtSize'!$B$3:$C$7,2,FALSE)))</f>
        <v/>
      </c>
      <c r="C629" s="74" t="str">
        <f>IF(EAP_Complexidade!C630="","",IF(EAP_Complexidade!C630="X",0,VLOOKUP(EAP_Complexidade!C630,'Cluster_T-ShirtSize'!$B$8:$C$12,2,FALSE)))</f>
        <v/>
      </c>
      <c r="D629" s="74" t="str">
        <f>IF(EAP_Complexidade!D630="","",IF(EAP_Complexidade!D630="X",0,VLOOKUP(EAP_Complexidade!D630,'Cluster_T-ShirtSize'!$B$13:$C$17,2,FALSE)))</f>
        <v/>
      </c>
      <c r="E629" s="74" t="str">
        <f>IF(EAP_Complexidade!E630="","",IF(EAP_Complexidade!E630="X",0,VLOOKUP(EAP_Complexidade!E630,'Cluster_T-ShirtSize'!$B$18:$C$22,2,FALSE)))</f>
        <v/>
      </c>
      <c r="F629" s="75" t="str">
        <f>IF(EAP_Complexidade!F630="","",IF(EAP_Complexidade!F630="X",0,VLOOKUP(EAP_Complexidade!F630,'Cluster_T-ShirtSize'!$B$23:$C$27,2,FALSE)))</f>
        <v/>
      </c>
      <c r="G629" s="76" t="str">
        <f t="shared" si="2"/>
        <v/>
      </c>
    </row>
    <row r="630" spans="1:7" ht="15.75" customHeight="1" x14ac:dyDescent="0.2">
      <c r="A630" s="72" t="str">
        <f>IF(EAP_Complexidade!A631="","",EAP_Complexidade!A631)</f>
        <v/>
      </c>
      <c r="B630" s="73" t="str">
        <f>IF(EAP_Complexidade!B631="","",IF(EAP_Complexidade!B631="X",0,VLOOKUP(EAP_Complexidade!B631,'Cluster_T-ShirtSize'!$B$3:$C$7,2,FALSE)))</f>
        <v/>
      </c>
      <c r="C630" s="74" t="str">
        <f>IF(EAP_Complexidade!C631="","",IF(EAP_Complexidade!C631="X",0,VLOOKUP(EAP_Complexidade!C631,'Cluster_T-ShirtSize'!$B$8:$C$12,2,FALSE)))</f>
        <v/>
      </c>
      <c r="D630" s="74" t="str">
        <f>IF(EAP_Complexidade!D631="","",IF(EAP_Complexidade!D631="X",0,VLOOKUP(EAP_Complexidade!D631,'Cluster_T-ShirtSize'!$B$13:$C$17,2,FALSE)))</f>
        <v/>
      </c>
      <c r="E630" s="74" t="str">
        <f>IF(EAP_Complexidade!E631="","",IF(EAP_Complexidade!E631="X",0,VLOOKUP(EAP_Complexidade!E631,'Cluster_T-ShirtSize'!$B$18:$C$22,2,FALSE)))</f>
        <v/>
      </c>
      <c r="F630" s="75" t="str">
        <f>IF(EAP_Complexidade!F631="","",IF(EAP_Complexidade!F631="X",0,VLOOKUP(EAP_Complexidade!F631,'Cluster_T-ShirtSize'!$B$23:$C$27,2,FALSE)))</f>
        <v/>
      </c>
      <c r="G630" s="76" t="str">
        <f t="shared" si="2"/>
        <v/>
      </c>
    </row>
    <row r="631" spans="1:7" ht="15.75" customHeight="1" x14ac:dyDescent="0.2">
      <c r="A631" s="72" t="str">
        <f>IF(EAP_Complexidade!A632="","",EAP_Complexidade!A632)</f>
        <v/>
      </c>
      <c r="B631" s="73" t="str">
        <f>IF(EAP_Complexidade!B632="","",IF(EAP_Complexidade!B632="X",0,VLOOKUP(EAP_Complexidade!B632,'Cluster_T-ShirtSize'!$B$3:$C$7,2,FALSE)))</f>
        <v/>
      </c>
      <c r="C631" s="74" t="str">
        <f>IF(EAP_Complexidade!C632="","",IF(EAP_Complexidade!C632="X",0,VLOOKUP(EAP_Complexidade!C632,'Cluster_T-ShirtSize'!$B$8:$C$12,2,FALSE)))</f>
        <v/>
      </c>
      <c r="D631" s="74" t="str">
        <f>IF(EAP_Complexidade!D632="","",IF(EAP_Complexidade!D632="X",0,VLOOKUP(EAP_Complexidade!D632,'Cluster_T-ShirtSize'!$B$13:$C$17,2,FALSE)))</f>
        <v/>
      </c>
      <c r="E631" s="74" t="str">
        <f>IF(EAP_Complexidade!E632="","",IF(EAP_Complexidade!E632="X",0,VLOOKUP(EAP_Complexidade!E632,'Cluster_T-ShirtSize'!$B$18:$C$22,2,FALSE)))</f>
        <v/>
      </c>
      <c r="F631" s="75" t="str">
        <f>IF(EAP_Complexidade!F632="","",IF(EAP_Complexidade!F632="X",0,VLOOKUP(EAP_Complexidade!F632,'Cluster_T-ShirtSize'!$B$23:$C$27,2,FALSE)))</f>
        <v/>
      </c>
      <c r="G631" s="76" t="str">
        <f t="shared" si="2"/>
        <v/>
      </c>
    </row>
    <row r="632" spans="1:7" ht="15.75" customHeight="1" x14ac:dyDescent="0.2">
      <c r="A632" s="72" t="str">
        <f>IF(EAP_Complexidade!A633="","",EAP_Complexidade!A633)</f>
        <v/>
      </c>
      <c r="B632" s="73" t="str">
        <f>IF(EAP_Complexidade!B633="","",IF(EAP_Complexidade!B633="X",0,VLOOKUP(EAP_Complexidade!B633,'Cluster_T-ShirtSize'!$B$3:$C$7,2,FALSE)))</f>
        <v/>
      </c>
      <c r="C632" s="74" t="str">
        <f>IF(EAP_Complexidade!C633="","",IF(EAP_Complexidade!C633="X",0,VLOOKUP(EAP_Complexidade!C633,'Cluster_T-ShirtSize'!$B$8:$C$12,2,FALSE)))</f>
        <v/>
      </c>
      <c r="D632" s="74" t="str">
        <f>IF(EAP_Complexidade!D633="","",IF(EAP_Complexidade!D633="X",0,VLOOKUP(EAP_Complexidade!D633,'Cluster_T-ShirtSize'!$B$13:$C$17,2,FALSE)))</f>
        <v/>
      </c>
      <c r="E632" s="74" t="str">
        <f>IF(EAP_Complexidade!E633="","",IF(EAP_Complexidade!E633="X",0,VLOOKUP(EAP_Complexidade!E633,'Cluster_T-ShirtSize'!$B$18:$C$22,2,FALSE)))</f>
        <v/>
      </c>
      <c r="F632" s="75" t="str">
        <f>IF(EAP_Complexidade!F633="","",IF(EAP_Complexidade!F633="X",0,VLOOKUP(EAP_Complexidade!F633,'Cluster_T-ShirtSize'!$B$23:$C$27,2,FALSE)))</f>
        <v/>
      </c>
      <c r="G632" s="76" t="str">
        <f t="shared" si="2"/>
        <v/>
      </c>
    </row>
    <row r="633" spans="1:7" ht="15.75" customHeight="1" x14ac:dyDescent="0.2">
      <c r="A633" s="72" t="str">
        <f>IF(EAP_Complexidade!A634="","",EAP_Complexidade!A634)</f>
        <v/>
      </c>
      <c r="B633" s="73" t="str">
        <f>IF(EAP_Complexidade!B634="","",IF(EAP_Complexidade!B634="X",0,VLOOKUP(EAP_Complexidade!B634,'Cluster_T-ShirtSize'!$B$3:$C$7,2,FALSE)))</f>
        <v/>
      </c>
      <c r="C633" s="74" t="str">
        <f>IF(EAP_Complexidade!C634="","",IF(EAP_Complexidade!C634="X",0,VLOOKUP(EAP_Complexidade!C634,'Cluster_T-ShirtSize'!$B$8:$C$12,2,FALSE)))</f>
        <v/>
      </c>
      <c r="D633" s="74" t="str">
        <f>IF(EAP_Complexidade!D634="","",IF(EAP_Complexidade!D634="X",0,VLOOKUP(EAP_Complexidade!D634,'Cluster_T-ShirtSize'!$B$13:$C$17,2,FALSE)))</f>
        <v/>
      </c>
      <c r="E633" s="74" t="str">
        <f>IF(EAP_Complexidade!E634="","",IF(EAP_Complexidade!E634="X",0,VLOOKUP(EAP_Complexidade!E634,'Cluster_T-ShirtSize'!$B$18:$C$22,2,FALSE)))</f>
        <v/>
      </c>
      <c r="F633" s="75" t="str">
        <f>IF(EAP_Complexidade!F634="","",IF(EAP_Complexidade!F634="X",0,VLOOKUP(EAP_Complexidade!F634,'Cluster_T-ShirtSize'!$B$23:$C$27,2,FALSE)))</f>
        <v/>
      </c>
      <c r="G633" s="76" t="str">
        <f t="shared" si="2"/>
        <v/>
      </c>
    </row>
    <row r="634" spans="1:7" ht="15.75" customHeight="1" x14ac:dyDescent="0.2">
      <c r="A634" s="72" t="str">
        <f>IF(EAP_Complexidade!A635="","",EAP_Complexidade!A635)</f>
        <v/>
      </c>
      <c r="B634" s="73" t="str">
        <f>IF(EAP_Complexidade!B635="","",IF(EAP_Complexidade!B635="X",0,VLOOKUP(EAP_Complexidade!B635,'Cluster_T-ShirtSize'!$B$3:$C$7,2,FALSE)))</f>
        <v/>
      </c>
      <c r="C634" s="74" t="str">
        <f>IF(EAP_Complexidade!C635="","",IF(EAP_Complexidade!C635="X",0,VLOOKUP(EAP_Complexidade!C635,'Cluster_T-ShirtSize'!$B$8:$C$12,2,FALSE)))</f>
        <v/>
      </c>
      <c r="D634" s="74" t="str">
        <f>IF(EAP_Complexidade!D635="","",IF(EAP_Complexidade!D635="X",0,VLOOKUP(EAP_Complexidade!D635,'Cluster_T-ShirtSize'!$B$13:$C$17,2,FALSE)))</f>
        <v/>
      </c>
      <c r="E634" s="74" t="str">
        <f>IF(EAP_Complexidade!E635="","",IF(EAP_Complexidade!E635="X",0,VLOOKUP(EAP_Complexidade!E635,'Cluster_T-ShirtSize'!$B$18:$C$22,2,FALSE)))</f>
        <v/>
      </c>
      <c r="F634" s="75" t="str">
        <f>IF(EAP_Complexidade!F635="","",IF(EAP_Complexidade!F635="X",0,VLOOKUP(EAP_Complexidade!F635,'Cluster_T-ShirtSize'!$B$23:$C$27,2,FALSE)))</f>
        <v/>
      </c>
      <c r="G634" s="76" t="str">
        <f t="shared" si="2"/>
        <v/>
      </c>
    </row>
    <row r="635" spans="1:7" ht="15.75" customHeight="1" x14ac:dyDescent="0.2">
      <c r="A635" s="72" t="str">
        <f>IF(EAP_Complexidade!A636="","",EAP_Complexidade!A636)</f>
        <v/>
      </c>
      <c r="B635" s="73" t="str">
        <f>IF(EAP_Complexidade!B636="","",IF(EAP_Complexidade!B636="X",0,VLOOKUP(EAP_Complexidade!B636,'Cluster_T-ShirtSize'!$B$3:$C$7,2,FALSE)))</f>
        <v/>
      </c>
      <c r="C635" s="74" t="str">
        <f>IF(EAP_Complexidade!C636="","",IF(EAP_Complexidade!C636="X",0,VLOOKUP(EAP_Complexidade!C636,'Cluster_T-ShirtSize'!$B$8:$C$12,2,FALSE)))</f>
        <v/>
      </c>
      <c r="D635" s="74" t="str">
        <f>IF(EAP_Complexidade!D636="","",IF(EAP_Complexidade!D636="X",0,VLOOKUP(EAP_Complexidade!D636,'Cluster_T-ShirtSize'!$B$13:$C$17,2,FALSE)))</f>
        <v/>
      </c>
      <c r="E635" s="74" t="str">
        <f>IF(EAP_Complexidade!E636="","",IF(EAP_Complexidade!E636="X",0,VLOOKUP(EAP_Complexidade!E636,'Cluster_T-ShirtSize'!$B$18:$C$22,2,FALSE)))</f>
        <v/>
      </c>
      <c r="F635" s="75" t="str">
        <f>IF(EAP_Complexidade!F636="","",IF(EAP_Complexidade!F636="X",0,VLOOKUP(EAP_Complexidade!F636,'Cluster_T-ShirtSize'!$B$23:$C$27,2,FALSE)))</f>
        <v/>
      </c>
      <c r="G635" s="76" t="str">
        <f t="shared" si="2"/>
        <v/>
      </c>
    </row>
    <row r="636" spans="1:7" ht="15.75" customHeight="1" x14ac:dyDescent="0.2">
      <c r="A636" s="72" t="str">
        <f>IF(EAP_Complexidade!A637="","",EAP_Complexidade!A637)</f>
        <v/>
      </c>
      <c r="B636" s="73" t="str">
        <f>IF(EAP_Complexidade!B637="","",IF(EAP_Complexidade!B637="X",0,VLOOKUP(EAP_Complexidade!B637,'Cluster_T-ShirtSize'!$B$3:$C$7,2,FALSE)))</f>
        <v/>
      </c>
      <c r="C636" s="74" t="str">
        <f>IF(EAP_Complexidade!C637="","",IF(EAP_Complexidade!C637="X",0,VLOOKUP(EAP_Complexidade!C637,'Cluster_T-ShirtSize'!$B$8:$C$12,2,FALSE)))</f>
        <v/>
      </c>
      <c r="D636" s="74" t="str">
        <f>IF(EAP_Complexidade!D637="","",IF(EAP_Complexidade!D637="X",0,VLOOKUP(EAP_Complexidade!D637,'Cluster_T-ShirtSize'!$B$13:$C$17,2,FALSE)))</f>
        <v/>
      </c>
      <c r="E636" s="74" t="str">
        <f>IF(EAP_Complexidade!E637="","",IF(EAP_Complexidade!E637="X",0,VLOOKUP(EAP_Complexidade!E637,'Cluster_T-ShirtSize'!$B$18:$C$22,2,FALSE)))</f>
        <v/>
      </c>
      <c r="F636" s="75" t="str">
        <f>IF(EAP_Complexidade!F637="","",IF(EAP_Complexidade!F637="X",0,VLOOKUP(EAP_Complexidade!F637,'Cluster_T-ShirtSize'!$B$23:$C$27,2,FALSE)))</f>
        <v/>
      </c>
      <c r="G636" s="76" t="str">
        <f t="shared" si="2"/>
        <v/>
      </c>
    </row>
    <row r="637" spans="1:7" ht="15.75" customHeight="1" x14ac:dyDescent="0.2">
      <c r="A637" s="72" t="str">
        <f>IF(EAP_Complexidade!A638="","",EAP_Complexidade!A638)</f>
        <v/>
      </c>
      <c r="B637" s="73" t="str">
        <f>IF(EAP_Complexidade!B638="","",IF(EAP_Complexidade!B638="X",0,VLOOKUP(EAP_Complexidade!B638,'Cluster_T-ShirtSize'!$B$3:$C$7,2,FALSE)))</f>
        <v/>
      </c>
      <c r="C637" s="74" t="str">
        <f>IF(EAP_Complexidade!C638="","",IF(EAP_Complexidade!C638="X",0,VLOOKUP(EAP_Complexidade!C638,'Cluster_T-ShirtSize'!$B$8:$C$12,2,FALSE)))</f>
        <v/>
      </c>
      <c r="D637" s="74" t="str">
        <f>IF(EAP_Complexidade!D638="","",IF(EAP_Complexidade!D638="X",0,VLOOKUP(EAP_Complexidade!D638,'Cluster_T-ShirtSize'!$B$13:$C$17,2,FALSE)))</f>
        <v/>
      </c>
      <c r="E637" s="74" t="str">
        <f>IF(EAP_Complexidade!E638="","",IF(EAP_Complexidade!E638="X",0,VLOOKUP(EAP_Complexidade!E638,'Cluster_T-ShirtSize'!$B$18:$C$22,2,FALSE)))</f>
        <v/>
      </c>
      <c r="F637" s="75" t="str">
        <f>IF(EAP_Complexidade!F638="","",IF(EAP_Complexidade!F638="X",0,VLOOKUP(EAP_Complexidade!F638,'Cluster_T-ShirtSize'!$B$23:$C$27,2,FALSE)))</f>
        <v/>
      </c>
      <c r="G637" s="76" t="str">
        <f t="shared" si="2"/>
        <v/>
      </c>
    </row>
    <row r="638" spans="1:7" ht="15.75" customHeight="1" x14ac:dyDescent="0.2">
      <c r="A638" s="72" t="str">
        <f>IF(EAP_Complexidade!A639="","",EAP_Complexidade!A639)</f>
        <v/>
      </c>
      <c r="B638" s="73" t="str">
        <f>IF(EAP_Complexidade!B639="","",IF(EAP_Complexidade!B639="X",0,VLOOKUP(EAP_Complexidade!B639,'Cluster_T-ShirtSize'!$B$3:$C$7,2,FALSE)))</f>
        <v/>
      </c>
      <c r="C638" s="74" t="str">
        <f>IF(EAP_Complexidade!C639="","",IF(EAP_Complexidade!C639="X",0,VLOOKUP(EAP_Complexidade!C639,'Cluster_T-ShirtSize'!$B$8:$C$12,2,FALSE)))</f>
        <v/>
      </c>
      <c r="D638" s="74" t="str">
        <f>IF(EAP_Complexidade!D639="","",IF(EAP_Complexidade!D639="X",0,VLOOKUP(EAP_Complexidade!D639,'Cluster_T-ShirtSize'!$B$13:$C$17,2,FALSE)))</f>
        <v/>
      </c>
      <c r="E638" s="74" t="str">
        <f>IF(EAP_Complexidade!E639="","",IF(EAP_Complexidade!E639="X",0,VLOOKUP(EAP_Complexidade!E639,'Cluster_T-ShirtSize'!$B$18:$C$22,2,FALSE)))</f>
        <v/>
      </c>
      <c r="F638" s="75" t="str">
        <f>IF(EAP_Complexidade!F639="","",IF(EAP_Complexidade!F639="X",0,VLOOKUP(EAP_Complexidade!F639,'Cluster_T-ShirtSize'!$B$23:$C$27,2,FALSE)))</f>
        <v/>
      </c>
      <c r="G638" s="76" t="str">
        <f t="shared" si="2"/>
        <v/>
      </c>
    </row>
    <row r="639" spans="1:7" ht="15.75" customHeight="1" x14ac:dyDescent="0.2">
      <c r="A639" s="72" t="str">
        <f>IF(EAP_Complexidade!A640="","",EAP_Complexidade!A640)</f>
        <v/>
      </c>
      <c r="B639" s="73" t="str">
        <f>IF(EAP_Complexidade!B640="","",IF(EAP_Complexidade!B640="X",0,VLOOKUP(EAP_Complexidade!B640,'Cluster_T-ShirtSize'!$B$3:$C$7,2,FALSE)))</f>
        <v/>
      </c>
      <c r="C639" s="74" t="str">
        <f>IF(EAP_Complexidade!C640="","",IF(EAP_Complexidade!C640="X",0,VLOOKUP(EAP_Complexidade!C640,'Cluster_T-ShirtSize'!$B$8:$C$12,2,FALSE)))</f>
        <v/>
      </c>
      <c r="D639" s="74" t="str">
        <f>IF(EAP_Complexidade!D640="","",IF(EAP_Complexidade!D640="X",0,VLOOKUP(EAP_Complexidade!D640,'Cluster_T-ShirtSize'!$B$13:$C$17,2,FALSE)))</f>
        <v/>
      </c>
      <c r="E639" s="74" t="str">
        <f>IF(EAP_Complexidade!E640="","",IF(EAP_Complexidade!E640="X",0,VLOOKUP(EAP_Complexidade!E640,'Cluster_T-ShirtSize'!$B$18:$C$22,2,FALSE)))</f>
        <v/>
      </c>
      <c r="F639" s="75" t="str">
        <f>IF(EAP_Complexidade!F640="","",IF(EAP_Complexidade!F640="X",0,VLOOKUP(EAP_Complexidade!F640,'Cluster_T-ShirtSize'!$B$23:$C$27,2,FALSE)))</f>
        <v/>
      </c>
      <c r="G639" s="76" t="str">
        <f t="shared" si="2"/>
        <v/>
      </c>
    </row>
    <row r="640" spans="1:7" ht="15.75" customHeight="1" x14ac:dyDescent="0.2">
      <c r="A640" s="72" t="str">
        <f>IF(EAP_Complexidade!A641="","",EAP_Complexidade!A641)</f>
        <v/>
      </c>
      <c r="B640" s="73" t="str">
        <f>IF(EAP_Complexidade!B641="","",IF(EAP_Complexidade!B641="X",0,VLOOKUP(EAP_Complexidade!B641,'Cluster_T-ShirtSize'!$B$3:$C$7,2,FALSE)))</f>
        <v/>
      </c>
      <c r="C640" s="74" t="str">
        <f>IF(EAP_Complexidade!C641="","",IF(EAP_Complexidade!C641="X",0,VLOOKUP(EAP_Complexidade!C641,'Cluster_T-ShirtSize'!$B$8:$C$12,2,FALSE)))</f>
        <v/>
      </c>
      <c r="D640" s="74" t="str">
        <f>IF(EAP_Complexidade!D641="","",IF(EAP_Complexidade!D641="X",0,VLOOKUP(EAP_Complexidade!D641,'Cluster_T-ShirtSize'!$B$13:$C$17,2,FALSE)))</f>
        <v/>
      </c>
      <c r="E640" s="74" t="str">
        <f>IF(EAP_Complexidade!E641="","",IF(EAP_Complexidade!E641="X",0,VLOOKUP(EAP_Complexidade!E641,'Cluster_T-ShirtSize'!$B$18:$C$22,2,FALSE)))</f>
        <v/>
      </c>
      <c r="F640" s="75" t="str">
        <f>IF(EAP_Complexidade!F641="","",IF(EAP_Complexidade!F641="X",0,VLOOKUP(EAP_Complexidade!F641,'Cluster_T-ShirtSize'!$B$23:$C$27,2,FALSE)))</f>
        <v/>
      </c>
      <c r="G640" s="76" t="str">
        <f t="shared" si="2"/>
        <v/>
      </c>
    </row>
    <row r="641" spans="1:7" ht="15.75" customHeight="1" x14ac:dyDescent="0.2">
      <c r="A641" s="72" t="str">
        <f>IF(EAP_Complexidade!A642="","",EAP_Complexidade!A642)</f>
        <v/>
      </c>
      <c r="B641" s="73" t="str">
        <f>IF(EAP_Complexidade!B642="","",IF(EAP_Complexidade!B642="X",0,VLOOKUP(EAP_Complexidade!B642,'Cluster_T-ShirtSize'!$B$3:$C$7,2,FALSE)))</f>
        <v/>
      </c>
      <c r="C641" s="74" t="str">
        <f>IF(EAP_Complexidade!C642="","",IF(EAP_Complexidade!C642="X",0,VLOOKUP(EAP_Complexidade!C642,'Cluster_T-ShirtSize'!$B$8:$C$12,2,FALSE)))</f>
        <v/>
      </c>
      <c r="D641" s="74" t="str">
        <f>IF(EAP_Complexidade!D642="","",IF(EAP_Complexidade!D642="X",0,VLOOKUP(EAP_Complexidade!D642,'Cluster_T-ShirtSize'!$B$13:$C$17,2,FALSE)))</f>
        <v/>
      </c>
      <c r="E641" s="74" t="str">
        <f>IF(EAP_Complexidade!E642="","",IF(EAP_Complexidade!E642="X",0,VLOOKUP(EAP_Complexidade!E642,'Cluster_T-ShirtSize'!$B$18:$C$22,2,FALSE)))</f>
        <v/>
      </c>
      <c r="F641" s="75" t="str">
        <f>IF(EAP_Complexidade!F642="","",IF(EAP_Complexidade!F642="X",0,VLOOKUP(EAP_Complexidade!F642,'Cluster_T-ShirtSize'!$B$23:$C$27,2,FALSE)))</f>
        <v/>
      </c>
      <c r="G641" s="76" t="str">
        <f t="shared" si="2"/>
        <v/>
      </c>
    </row>
    <row r="642" spans="1:7" ht="15.75" customHeight="1" x14ac:dyDescent="0.2">
      <c r="A642" s="72" t="str">
        <f>IF(EAP_Complexidade!A643="","",EAP_Complexidade!A643)</f>
        <v/>
      </c>
      <c r="B642" s="73" t="str">
        <f>IF(EAP_Complexidade!B643="","",IF(EAP_Complexidade!B643="X",0,VLOOKUP(EAP_Complexidade!B643,'Cluster_T-ShirtSize'!$B$3:$C$7,2,FALSE)))</f>
        <v/>
      </c>
      <c r="C642" s="74" t="str">
        <f>IF(EAP_Complexidade!C643="","",IF(EAP_Complexidade!C643="X",0,VLOOKUP(EAP_Complexidade!C643,'Cluster_T-ShirtSize'!$B$8:$C$12,2,FALSE)))</f>
        <v/>
      </c>
      <c r="D642" s="74" t="str">
        <f>IF(EAP_Complexidade!D643="","",IF(EAP_Complexidade!D643="X",0,VLOOKUP(EAP_Complexidade!D643,'Cluster_T-ShirtSize'!$B$13:$C$17,2,FALSE)))</f>
        <v/>
      </c>
      <c r="E642" s="74" t="str">
        <f>IF(EAP_Complexidade!E643="","",IF(EAP_Complexidade!E643="X",0,VLOOKUP(EAP_Complexidade!E643,'Cluster_T-ShirtSize'!$B$18:$C$22,2,FALSE)))</f>
        <v/>
      </c>
      <c r="F642" s="75" t="str">
        <f>IF(EAP_Complexidade!F643="","",IF(EAP_Complexidade!F643="X",0,VLOOKUP(EAP_Complexidade!F643,'Cluster_T-ShirtSize'!$B$23:$C$27,2,FALSE)))</f>
        <v/>
      </c>
      <c r="G642" s="76" t="str">
        <f t="shared" si="2"/>
        <v/>
      </c>
    </row>
    <row r="643" spans="1:7" ht="15.75" customHeight="1" x14ac:dyDescent="0.2">
      <c r="A643" s="72" t="str">
        <f>IF(EAP_Complexidade!A644="","",EAP_Complexidade!A644)</f>
        <v/>
      </c>
      <c r="B643" s="73" t="str">
        <f>IF(EAP_Complexidade!B644="","",IF(EAP_Complexidade!B644="X",0,VLOOKUP(EAP_Complexidade!B644,'Cluster_T-ShirtSize'!$B$3:$C$7,2,FALSE)))</f>
        <v/>
      </c>
      <c r="C643" s="74" t="str">
        <f>IF(EAP_Complexidade!C644="","",IF(EAP_Complexidade!C644="X",0,VLOOKUP(EAP_Complexidade!C644,'Cluster_T-ShirtSize'!$B$8:$C$12,2,FALSE)))</f>
        <v/>
      </c>
      <c r="D643" s="74" t="str">
        <f>IF(EAP_Complexidade!D644="","",IF(EAP_Complexidade!D644="X",0,VLOOKUP(EAP_Complexidade!D644,'Cluster_T-ShirtSize'!$B$13:$C$17,2,FALSE)))</f>
        <v/>
      </c>
      <c r="E643" s="74" t="str">
        <f>IF(EAP_Complexidade!E644="","",IF(EAP_Complexidade!E644="X",0,VLOOKUP(EAP_Complexidade!E644,'Cluster_T-ShirtSize'!$B$18:$C$22,2,FALSE)))</f>
        <v/>
      </c>
      <c r="F643" s="75" t="str">
        <f>IF(EAP_Complexidade!F644="","",IF(EAP_Complexidade!F644="X",0,VLOOKUP(EAP_Complexidade!F644,'Cluster_T-ShirtSize'!$B$23:$C$27,2,FALSE)))</f>
        <v/>
      </c>
      <c r="G643" s="76" t="str">
        <f t="shared" si="2"/>
        <v/>
      </c>
    </row>
    <row r="644" spans="1:7" ht="15.75" customHeight="1" x14ac:dyDescent="0.2">
      <c r="A644" s="72" t="str">
        <f>IF(EAP_Complexidade!A645="","",EAP_Complexidade!A645)</f>
        <v/>
      </c>
      <c r="B644" s="73" t="str">
        <f>IF(EAP_Complexidade!B645="","",IF(EAP_Complexidade!B645="X",0,VLOOKUP(EAP_Complexidade!B645,'Cluster_T-ShirtSize'!$B$3:$C$7,2,FALSE)))</f>
        <v/>
      </c>
      <c r="C644" s="74" t="str">
        <f>IF(EAP_Complexidade!C645="","",IF(EAP_Complexidade!C645="X",0,VLOOKUP(EAP_Complexidade!C645,'Cluster_T-ShirtSize'!$B$8:$C$12,2,FALSE)))</f>
        <v/>
      </c>
      <c r="D644" s="74" t="str">
        <f>IF(EAP_Complexidade!D645="","",IF(EAP_Complexidade!D645="X",0,VLOOKUP(EAP_Complexidade!D645,'Cluster_T-ShirtSize'!$B$13:$C$17,2,FALSE)))</f>
        <v/>
      </c>
      <c r="E644" s="74" t="str">
        <f>IF(EAP_Complexidade!E645="","",IF(EAP_Complexidade!E645="X",0,VLOOKUP(EAP_Complexidade!E645,'Cluster_T-ShirtSize'!$B$18:$C$22,2,FALSE)))</f>
        <v/>
      </c>
      <c r="F644" s="75" t="str">
        <f>IF(EAP_Complexidade!F645="","",IF(EAP_Complexidade!F645="X",0,VLOOKUP(EAP_Complexidade!F645,'Cluster_T-ShirtSize'!$B$23:$C$27,2,FALSE)))</f>
        <v/>
      </c>
      <c r="G644" s="76" t="str">
        <f t="shared" si="2"/>
        <v/>
      </c>
    </row>
    <row r="645" spans="1:7" ht="15.75" customHeight="1" x14ac:dyDescent="0.2">
      <c r="A645" s="72" t="str">
        <f>IF(EAP_Complexidade!A646="","",EAP_Complexidade!A646)</f>
        <v/>
      </c>
      <c r="B645" s="73" t="str">
        <f>IF(EAP_Complexidade!B646="","",IF(EAP_Complexidade!B646="X",0,VLOOKUP(EAP_Complexidade!B646,'Cluster_T-ShirtSize'!$B$3:$C$7,2,FALSE)))</f>
        <v/>
      </c>
      <c r="C645" s="74" t="str">
        <f>IF(EAP_Complexidade!C646="","",IF(EAP_Complexidade!C646="X",0,VLOOKUP(EAP_Complexidade!C646,'Cluster_T-ShirtSize'!$B$8:$C$12,2,FALSE)))</f>
        <v/>
      </c>
      <c r="D645" s="74" t="str">
        <f>IF(EAP_Complexidade!D646="","",IF(EAP_Complexidade!D646="X",0,VLOOKUP(EAP_Complexidade!D646,'Cluster_T-ShirtSize'!$B$13:$C$17,2,FALSE)))</f>
        <v/>
      </c>
      <c r="E645" s="74" t="str">
        <f>IF(EAP_Complexidade!E646="","",IF(EAP_Complexidade!E646="X",0,VLOOKUP(EAP_Complexidade!E646,'Cluster_T-ShirtSize'!$B$18:$C$22,2,FALSE)))</f>
        <v/>
      </c>
      <c r="F645" s="75" t="str">
        <f>IF(EAP_Complexidade!F646="","",IF(EAP_Complexidade!F646="X",0,VLOOKUP(EAP_Complexidade!F646,'Cluster_T-ShirtSize'!$B$23:$C$27,2,FALSE)))</f>
        <v/>
      </c>
      <c r="G645" s="76" t="str">
        <f t="shared" si="2"/>
        <v/>
      </c>
    </row>
    <row r="646" spans="1:7" ht="15.75" customHeight="1" x14ac:dyDescent="0.2">
      <c r="A646" s="72" t="str">
        <f>IF(EAP_Complexidade!A647="","",EAP_Complexidade!A647)</f>
        <v/>
      </c>
      <c r="B646" s="73" t="str">
        <f>IF(EAP_Complexidade!B647="","",IF(EAP_Complexidade!B647="X",0,VLOOKUP(EAP_Complexidade!B647,'Cluster_T-ShirtSize'!$B$3:$C$7,2,FALSE)))</f>
        <v/>
      </c>
      <c r="C646" s="74" t="str">
        <f>IF(EAP_Complexidade!C647="","",IF(EAP_Complexidade!C647="X",0,VLOOKUP(EAP_Complexidade!C647,'Cluster_T-ShirtSize'!$B$8:$C$12,2,FALSE)))</f>
        <v/>
      </c>
      <c r="D646" s="74" t="str">
        <f>IF(EAP_Complexidade!D647="","",IF(EAP_Complexidade!D647="X",0,VLOOKUP(EAP_Complexidade!D647,'Cluster_T-ShirtSize'!$B$13:$C$17,2,FALSE)))</f>
        <v/>
      </c>
      <c r="E646" s="74" t="str">
        <f>IF(EAP_Complexidade!E647="","",IF(EAP_Complexidade!E647="X",0,VLOOKUP(EAP_Complexidade!E647,'Cluster_T-ShirtSize'!$B$18:$C$22,2,FALSE)))</f>
        <v/>
      </c>
      <c r="F646" s="75" t="str">
        <f>IF(EAP_Complexidade!F647="","",IF(EAP_Complexidade!F647="X",0,VLOOKUP(EAP_Complexidade!F647,'Cluster_T-ShirtSize'!$B$23:$C$27,2,FALSE)))</f>
        <v/>
      </c>
      <c r="G646" s="76" t="str">
        <f t="shared" si="2"/>
        <v/>
      </c>
    </row>
    <row r="647" spans="1:7" ht="15.75" customHeight="1" x14ac:dyDescent="0.2">
      <c r="A647" s="72" t="str">
        <f>IF(EAP_Complexidade!A648="","",EAP_Complexidade!A648)</f>
        <v/>
      </c>
      <c r="B647" s="73" t="str">
        <f>IF(EAP_Complexidade!B648="","",IF(EAP_Complexidade!B648="X",0,VLOOKUP(EAP_Complexidade!B648,'Cluster_T-ShirtSize'!$B$3:$C$7,2,FALSE)))</f>
        <v/>
      </c>
      <c r="C647" s="74" t="str">
        <f>IF(EAP_Complexidade!C648="","",IF(EAP_Complexidade!C648="X",0,VLOOKUP(EAP_Complexidade!C648,'Cluster_T-ShirtSize'!$B$8:$C$12,2,FALSE)))</f>
        <v/>
      </c>
      <c r="D647" s="74" t="str">
        <f>IF(EAP_Complexidade!D648="","",IF(EAP_Complexidade!D648="X",0,VLOOKUP(EAP_Complexidade!D648,'Cluster_T-ShirtSize'!$B$13:$C$17,2,FALSE)))</f>
        <v/>
      </c>
      <c r="E647" s="74" t="str">
        <f>IF(EAP_Complexidade!E648="","",IF(EAP_Complexidade!E648="X",0,VLOOKUP(EAP_Complexidade!E648,'Cluster_T-ShirtSize'!$B$18:$C$22,2,FALSE)))</f>
        <v/>
      </c>
      <c r="F647" s="75" t="str">
        <f>IF(EAP_Complexidade!F648="","",IF(EAP_Complexidade!F648="X",0,VLOOKUP(EAP_Complexidade!F648,'Cluster_T-ShirtSize'!$B$23:$C$27,2,FALSE)))</f>
        <v/>
      </c>
      <c r="G647" s="76" t="str">
        <f t="shared" si="2"/>
        <v/>
      </c>
    </row>
    <row r="648" spans="1:7" ht="15.75" customHeight="1" x14ac:dyDescent="0.2">
      <c r="A648" s="72" t="str">
        <f>IF(EAP_Complexidade!A649="","",EAP_Complexidade!A649)</f>
        <v/>
      </c>
      <c r="B648" s="73" t="str">
        <f>IF(EAP_Complexidade!B649="","",IF(EAP_Complexidade!B649="X",0,VLOOKUP(EAP_Complexidade!B649,'Cluster_T-ShirtSize'!$B$3:$C$7,2,FALSE)))</f>
        <v/>
      </c>
      <c r="C648" s="74" t="str">
        <f>IF(EAP_Complexidade!C649="","",IF(EAP_Complexidade!C649="X",0,VLOOKUP(EAP_Complexidade!C649,'Cluster_T-ShirtSize'!$B$8:$C$12,2,FALSE)))</f>
        <v/>
      </c>
      <c r="D648" s="74" t="str">
        <f>IF(EAP_Complexidade!D649="","",IF(EAP_Complexidade!D649="X",0,VLOOKUP(EAP_Complexidade!D649,'Cluster_T-ShirtSize'!$B$13:$C$17,2,FALSE)))</f>
        <v/>
      </c>
      <c r="E648" s="74" t="str">
        <f>IF(EAP_Complexidade!E649="","",IF(EAP_Complexidade!E649="X",0,VLOOKUP(EAP_Complexidade!E649,'Cluster_T-ShirtSize'!$B$18:$C$22,2,FALSE)))</f>
        <v/>
      </c>
      <c r="F648" s="75" t="str">
        <f>IF(EAP_Complexidade!F649="","",IF(EAP_Complexidade!F649="X",0,VLOOKUP(EAP_Complexidade!F649,'Cluster_T-ShirtSize'!$B$23:$C$27,2,FALSE)))</f>
        <v/>
      </c>
      <c r="G648" s="76" t="str">
        <f t="shared" si="2"/>
        <v/>
      </c>
    </row>
    <row r="649" spans="1:7" ht="15.75" customHeight="1" x14ac:dyDescent="0.2">
      <c r="A649" s="72" t="str">
        <f>IF(EAP_Complexidade!A650="","",EAP_Complexidade!A650)</f>
        <v/>
      </c>
      <c r="B649" s="73" t="str">
        <f>IF(EAP_Complexidade!B650="","",IF(EAP_Complexidade!B650="X",0,VLOOKUP(EAP_Complexidade!B650,'Cluster_T-ShirtSize'!$B$3:$C$7,2,FALSE)))</f>
        <v/>
      </c>
      <c r="C649" s="74" t="str">
        <f>IF(EAP_Complexidade!C650="","",IF(EAP_Complexidade!C650="X",0,VLOOKUP(EAP_Complexidade!C650,'Cluster_T-ShirtSize'!$B$8:$C$12,2,FALSE)))</f>
        <v/>
      </c>
      <c r="D649" s="74" t="str">
        <f>IF(EAP_Complexidade!D650="","",IF(EAP_Complexidade!D650="X",0,VLOOKUP(EAP_Complexidade!D650,'Cluster_T-ShirtSize'!$B$13:$C$17,2,FALSE)))</f>
        <v/>
      </c>
      <c r="E649" s="74" t="str">
        <f>IF(EAP_Complexidade!E650="","",IF(EAP_Complexidade!E650="X",0,VLOOKUP(EAP_Complexidade!E650,'Cluster_T-ShirtSize'!$B$18:$C$22,2,FALSE)))</f>
        <v/>
      </c>
      <c r="F649" s="75" t="str">
        <f>IF(EAP_Complexidade!F650="","",IF(EAP_Complexidade!F650="X",0,VLOOKUP(EAP_Complexidade!F650,'Cluster_T-ShirtSize'!$B$23:$C$27,2,FALSE)))</f>
        <v/>
      </c>
      <c r="G649" s="76" t="str">
        <f t="shared" si="2"/>
        <v/>
      </c>
    </row>
    <row r="650" spans="1:7" ht="15.75" customHeight="1" x14ac:dyDescent="0.2">
      <c r="A650" s="72" t="str">
        <f>IF(EAP_Complexidade!A651="","",EAP_Complexidade!A651)</f>
        <v/>
      </c>
      <c r="B650" s="73" t="str">
        <f>IF(EAP_Complexidade!B651="","",IF(EAP_Complexidade!B651="X",0,VLOOKUP(EAP_Complexidade!B651,'Cluster_T-ShirtSize'!$B$3:$C$7,2,FALSE)))</f>
        <v/>
      </c>
      <c r="C650" s="74" t="str">
        <f>IF(EAP_Complexidade!C651="","",IF(EAP_Complexidade!C651="X",0,VLOOKUP(EAP_Complexidade!C651,'Cluster_T-ShirtSize'!$B$8:$C$12,2,FALSE)))</f>
        <v/>
      </c>
      <c r="D650" s="74" t="str">
        <f>IF(EAP_Complexidade!D651="","",IF(EAP_Complexidade!D651="X",0,VLOOKUP(EAP_Complexidade!D651,'Cluster_T-ShirtSize'!$B$13:$C$17,2,FALSE)))</f>
        <v/>
      </c>
      <c r="E650" s="74" t="str">
        <f>IF(EAP_Complexidade!E651="","",IF(EAP_Complexidade!E651="X",0,VLOOKUP(EAP_Complexidade!E651,'Cluster_T-ShirtSize'!$B$18:$C$22,2,FALSE)))</f>
        <v/>
      </c>
      <c r="F650" s="75" t="str">
        <f>IF(EAP_Complexidade!F651="","",IF(EAP_Complexidade!F651="X",0,VLOOKUP(EAP_Complexidade!F651,'Cluster_T-ShirtSize'!$B$23:$C$27,2,FALSE)))</f>
        <v/>
      </c>
      <c r="G650" s="76" t="str">
        <f t="shared" si="2"/>
        <v/>
      </c>
    </row>
    <row r="651" spans="1:7" ht="15.75" customHeight="1" x14ac:dyDescent="0.2">
      <c r="A651" s="72" t="str">
        <f>IF(EAP_Complexidade!A652="","",EAP_Complexidade!A652)</f>
        <v/>
      </c>
      <c r="B651" s="73" t="str">
        <f>IF(EAP_Complexidade!B652="","",IF(EAP_Complexidade!B652="X",0,VLOOKUP(EAP_Complexidade!B652,'Cluster_T-ShirtSize'!$B$3:$C$7,2,FALSE)))</f>
        <v/>
      </c>
      <c r="C651" s="74" t="str">
        <f>IF(EAP_Complexidade!C652="","",IF(EAP_Complexidade!C652="X",0,VLOOKUP(EAP_Complexidade!C652,'Cluster_T-ShirtSize'!$B$8:$C$12,2,FALSE)))</f>
        <v/>
      </c>
      <c r="D651" s="74" t="str">
        <f>IF(EAP_Complexidade!D652="","",IF(EAP_Complexidade!D652="X",0,VLOOKUP(EAP_Complexidade!D652,'Cluster_T-ShirtSize'!$B$13:$C$17,2,FALSE)))</f>
        <v/>
      </c>
      <c r="E651" s="74" t="str">
        <f>IF(EAP_Complexidade!E652="","",IF(EAP_Complexidade!E652="X",0,VLOOKUP(EAP_Complexidade!E652,'Cluster_T-ShirtSize'!$B$18:$C$22,2,FALSE)))</f>
        <v/>
      </c>
      <c r="F651" s="75" t="str">
        <f>IF(EAP_Complexidade!F652="","",IF(EAP_Complexidade!F652="X",0,VLOOKUP(EAP_Complexidade!F652,'Cluster_T-ShirtSize'!$B$23:$C$27,2,FALSE)))</f>
        <v/>
      </c>
      <c r="G651" s="76" t="str">
        <f t="shared" si="2"/>
        <v/>
      </c>
    </row>
    <row r="652" spans="1:7" ht="15.75" customHeight="1" x14ac:dyDescent="0.2">
      <c r="A652" s="72" t="str">
        <f>IF(EAP_Complexidade!A653="","",EAP_Complexidade!A653)</f>
        <v/>
      </c>
      <c r="B652" s="73" t="str">
        <f>IF(EAP_Complexidade!B653="","",IF(EAP_Complexidade!B653="X",0,VLOOKUP(EAP_Complexidade!B653,'Cluster_T-ShirtSize'!$B$3:$C$7,2,FALSE)))</f>
        <v/>
      </c>
      <c r="C652" s="74" t="str">
        <f>IF(EAP_Complexidade!C653="","",IF(EAP_Complexidade!C653="X",0,VLOOKUP(EAP_Complexidade!C653,'Cluster_T-ShirtSize'!$B$8:$C$12,2,FALSE)))</f>
        <v/>
      </c>
      <c r="D652" s="74" t="str">
        <f>IF(EAP_Complexidade!D653="","",IF(EAP_Complexidade!D653="X",0,VLOOKUP(EAP_Complexidade!D653,'Cluster_T-ShirtSize'!$B$13:$C$17,2,FALSE)))</f>
        <v/>
      </c>
      <c r="E652" s="74" t="str">
        <f>IF(EAP_Complexidade!E653="","",IF(EAP_Complexidade!E653="X",0,VLOOKUP(EAP_Complexidade!E653,'Cluster_T-ShirtSize'!$B$18:$C$22,2,FALSE)))</f>
        <v/>
      </c>
      <c r="F652" s="75" t="str">
        <f>IF(EAP_Complexidade!F653="","",IF(EAP_Complexidade!F653="X",0,VLOOKUP(EAP_Complexidade!F653,'Cluster_T-ShirtSize'!$B$23:$C$27,2,FALSE)))</f>
        <v/>
      </c>
      <c r="G652" s="76" t="str">
        <f t="shared" si="2"/>
        <v/>
      </c>
    </row>
    <row r="653" spans="1:7" ht="15.75" customHeight="1" x14ac:dyDescent="0.2">
      <c r="A653" s="72" t="str">
        <f>IF(EAP_Complexidade!A654="","",EAP_Complexidade!A654)</f>
        <v/>
      </c>
      <c r="B653" s="73" t="str">
        <f>IF(EAP_Complexidade!B654="","",IF(EAP_Complexidade!B654="X",0,VLOOKUP(EAP_Complexidade!B654,'Cluster_T-ShirtSize'!$B$3:$C$7,2,FALSE)))</f>
        <v/>
      </c>
      <c r="C653" s="74" t="str">
        <f>IF(EAP_Complexidade!C654="","",IF(EAP_Complexidade!C654="X",0,VLOOKUP(EAP_Complexidade!C654,'Cluster_T-ShirtSize'!$B$8:$C$12,2,FALSE)))</f>
        <v/>
      </c>
      <c r="D653" s="74" t="str">
        <f>IF(EAP_Complexidade!D654="","",IF(EAP_Complexidade!D654="X",0,VLOOKUP(EAP_Complexidade!D654,'Cluster_T-ShirtSize'!$B$13:$C$17,2,FALSE)))</f>
        <v/>
      </c>
      <c r="E653" s="74" t="str">
        <f>IF(EAP_Complexidade!E654="","",IF(EAP_Complexidade!E654="X",0,VLOOKUP(EAP_Complexidade!E654,'Cluster_T-ShirtSize'!$B$18:$C$22,2,FALSE)))</f>
        <v/>
      </c>
      <c r="F653" s="75" t="str">
        <f>IF(EAP_Complexidade!F654="","",IF(EAP_Complexidade!F654="X",0,VLOOKUP(EAP_Complexidade!F654,'Cluster_T-ShirtSize'!$B$23:$C$27,2,FALSE)))</f>
        <v/>
      </c>
      <c r="G653" s="76" t="str">
        <f t="shared" si="2"/>
        <v/>
      </c>
    </row>
    <row r="654" spans="1:7" ht="15.75" customHeight="1" x14ac:dyDescent="0.2">
      <c r="A654" s="72" t="str">
        <f>IF(EAP_Complexidade!A655="","",EAP_Complexidade!A655)</f>
        <v/>
      </c>
      <c r="B654" s="73" t="str">
        <f>IF(EAP_Complexidade!B655="","",IF(EAP_Complexidade!B655="X",0,VLOOKUP(EAP_Complexidade!B655,'Cluster_T-ShirtSize'!$B$3:$C$7,2,FALSE)))</f>
        <v/>
      </c>
      <c r="C654" s="74" t="str">
        <f>IF(EAP_Complexidade!C655="","",IF(EAP_Complexidade!C655="X",0,VLOOKUP(EAP_Complexidade!C655,'Cluster_T-ShirtSize'!$B$8:$C$12,2,FALSE)))</f>
        <v/>
      </c>
      <c r="D654" s="74" t="str">
        <f>IF(EAP_Complexidade!D655="","",IF(EAP_Complexidade!D655="X",0,VLOOKUP(EAP_Complexidade!D655,'Cluster_T-ShirtSize'!$B$13:$C$17,2,FALSE)))</f>
        <v/>
      </c>
      <c r="E654" s="74" t="str">
        <f>IF(EAP_Complexidade!E655="","",IF(EAP_Complexidade!E655="X",0,VLOOKUP(EAP_Complexidade!E655,'Cluster_T-ShirtSize'!$B$18:$C$22,2,FALSE)))</f>
        <v/>
      </c>
      <c r="F654" s="75" t="str">
        <f>IF(EAP_Complexidade!F655="","",IF(EAP_Complexidade!F655="X",0,VLOOKUP(EAP_Complexidade!F655,'Cluster_T-ShirtSize'!$B$23:$C$27,2,FALSE)))</f>
        <v/>
      </c>
      <c r="G654" s="76" t="str">
        <f t="shared" si="2"/>
        <v/>
      </c>
    </row>
    <row r="655" spans="1:7" ht="15.75" customHeight="1" x14ac:dyDescent="0.2">
      <c r="A655" s="72" t="str">
        <f>IF(EAP_Complexidade!A656="","",EAP_Complexidade!A656)</f>
        <v/>
      </c>
      <c r="B655" s="73" t="str">
        <f>IF(EAP_Complexidade!B656="","",IF(EAP_Complexidade!B656="X",0,VLOOKUP(EAP_Complexidade!B656,'Cluster_T-ShirtSize'!$B$3:$C$7,2,FALSE)))</f>
        <v/>
      </c>
      <c r="C655" s="74" t="str">
        <f>IF(EAP_Complexidade!C656="","",IF(EAP_Complexidade!C656="X",0,VLOOKUP(EAP_Complexidade!C656,'Cluster_T-ShirtSize'!$B$8:$C$12,2,FALSE)))</f>
        <v/>
      </c>
      <c r="D655" s="74" t="str">
        <f>IF(EAP_Complexidade!D656="","",IF(EAP_Complexidade!D656="X",0,VLOOKUP(EAP_Complexidade!D656,'Cluster_T-ShirtSize'!$B$13:$C$17,2,FALSE)))</f>
        <v/>
      </c>
      <c r="E655" s="74" t="str">
        <f>IF(EAP_Complexidade!E656="","",IF(EAP_Complexidade!E656="X",0,VLOOKUP(EAP_Complexidade!E656,'Cluster_T-ShirtSize'!$B$18:$C$22,2,FALSE)))</f>
        <v/>
      </c>
      <c r="F655" s="75" t="str">
        <f>IF(EAP_Complexidade!F656="","",IF(EAP_Complexidade!F656="X",0,VLOOKUP(EAP_Complexidade!F656,'Cluster_T-ShirtSize'!$B$23:$C$27,2,FALSE)))</f>
        <v/>
      </c>
      <c r="G655" s="76" t="str">
        <f t="shared" si="2"/>
        <v/>
      </c>
    </row>
    <row r="656" spans="1:7" ht="15.75" customHeight="1" x14ac:dyDescent="0.2">
      <c r="A656" s="72" t="str">
        <f>IF(EAP_Complexidade!A657="","",EAP_Complexidade!A657)</f>
        <v/>
      </c>
      <c r="B656" s="73" t="str">
        <f>IF(EAP_Complexidade!B657="","",IF(EAP_Complexidade!B657="X",0,VLOOKUP(EAP_Complexidade!B657,'Cluster_T-ShirtSize'!$B$3:$C$7,2,FALSE)))</f>
        <v/>
      </c>
      <c r="C656" s="74" t="str">
        <f>IF(EAP_Complexidade!C657="","",IF(EAP_Complexidade!C657="X",0,VLOOKUP(EAP_Complexidade!C657,'Cluster_T-ShirtSize'!$B$8:$C$12,2,FALSE)))</f>
        <v/>
      </c>
      <c r="D656" s="74" t="str">
        <f>IF(EAP_Complexidade!D657="","",IF(EAP_Complexidade!D657="X",0,VLOOKUP(EAP_Complexidade!D657,'Cluster_T-ShirtSize'!$B$13:$C$17,2,FALSE)))</f>
        <v/>
      </c>
      <c r="E656" s="74" t="str">
        <f>IF(EAP_Complexidade!E657="","",IF(EAP_Complexidade!E657="X",0,VLOOKUP(EAP_Complexidade!E657,'Cluster_T-ShirtSize'!$B$18:$C$22,2,FALSE)))</f>
        <v/>
      </c>
      <c r="F656" s="75" t="str">
        <f>IF(EAP_Complexidade!F657="","",IF(EAP_Complexidade!F657="X",0,VLOOKUP(EAP_Complexidade!F657,'Cluster_T-ShirtSize'!$B$23:$C$27,2,FALSE)))</f>
        <v/>
      </c>
      <c r="G656" s="76" t="str">
        <f t="shared" si="2"/>
        <v/>
      </c>
    </row>
    <row r="657" spans="1:7" ht="15.75" customHeight="1" x14ac:dyDescent="0.2">
      <c r="A657" s="72" t="str">
        <f>IF(EAP_Complexidade!A658="","",EAP_Complexidade!A658)</f>
        <v/>
      </c>
      <c r="B657" s="73" t="str">
        <f>IF(EAP_Complexidade!B658="","",IF(EAP_Complexidade!B658="X",0,VLOOKUP(EAP_Complexidade!B658,'Cluster_T-ShirtSize'!$B$3:$C$7,2,FALSE)))</f>
        <v/>
      </c>
      <c r="C657" s="74" t="str">
        <f>IF(EAP_Complexidade!C658="","",IF(EAP_Complexidade!C658="X",0,VLOOKUP(EAP_Complexidade!C658,'Cluster_T-ShirtSize'!$B$8:$C$12,2,FALSE)))</f>
        <v/>
      </c>
      <c r="D657" s="74" t="str">
        <f>IF(EAP_Complexidade!D658="","",IF(EAP_Complexidade!D658="X",0,VLOOKUP(EAP_Complexidade!D658,'Cluster_T-ShirtSize'!$B$13:$C$17,2,FALSE)))</f>
        <v/>
      </c>
      <c r="E657" s="74" t="str">
        <f>IF(EAP_Complexidade!E658="","",IF(EAP_Complexidade!E658="X",0,VLOOKUP(EAP_Complexidade!E658,'Cluster_T-ShirtSize'!$B$18:$C$22,2,FALSE)))</f>
        <v/>
      </c>
      <c r="F657" s="75" t="str">
        <f>IF(EAP_Complexidade!F658="","",IF(EAP_Complexidade!F658="X",0,VLOOKUP(EAP_Complexidade!F658,'Cluster_T-ShirtSize'!$B$23:$C$27,2,FALSE)))</f>
        <v/>
      </c>
      <c r="G657" s="76" t="str">
        <f t="shared" si="2"/>
        <v/>
      </c>
    </row>
    <row r="658" spans="1:7" ht="15.75" customHeight="1" x14ac:dyDescent="0.2">
      <c r="A658" s="72" t="str">
        <f>IF(EAP_Complexidade!A659="","",EAP_Complexidade!A659)</f>
        <v/>
      </c>
      <c r="B658" s="73" t="str">
        <f>IF(EAP_Complexidade!B659="","",IF(EAP_Complexidade!B659="X",0,VLOOKUP(EAP_Complexidade!B659,'Cluster_T-ShirtSize'!$B$3:$C$7,2,FALSE)))</f>
        <v/>
      </c>
      <c r="C658" s="74" t="str">
        <f>IF(EAP_Complexidade!C659="","",IF(EAP_Complexidade!C659="X",0,VLOOKUP(EAP_Complexidade!C659,'Cluster_T-ShirtSize'!$B$8:$C$12,2,FALSE)))</f>
        <v/>
      </c>
      <c r="D658" s="74" t="str">
        <f>IF(EAP_Complexidade!D659="","",IF(EAP_Complexidade!D659="X",0,VLOOKUP(EAP_Complexidade!D659,'Cluster_T-ShirtSize'!$B$13:$C$17,2,FALSE)))</f>
        <v/>
      </c>
      <c r="E658" s="74" t="str">
        <f>IF(EAP_Complexidade!E659="","",IF(EAP_Complexidade!E659="X",0,VLOOKUP(EAP_Complexidade!E659,'Cluster_T-ShirtSize'!$B$18:$C$22,2,FALSE)))</f>
        <v/>
      </c>
      <c r="F658" s="75" t="str">
        <f>IF(EAP_Complexidade!F659="","",IF(EAP_Complexidade!F659="X",0,VLOOKUP(EAP_Complexidade!F659,'Cluster_T-ShirtSize'!$B$23:$C$27,2,FALSE)))</f>
        <v/>
      </c>
      <c r="G658" s="76" t="str">
        <f t="shared" si="2"/>
        <v/>
      </c>
    </row>
    <row r="659" spans="1:7" ht="15.75" customHeight="1" x14ac:dyDescent="0.2">
      <c r="A659" s="72" t="str">
        <f>IF(EAP_Complexidade!A660="","",EAP_Complexidade!A660)</f>
        <v/>
      </c>
      <c r="B659" s="73" t="str">
        <f>IF(EAP_Complexidade!B660="","",IF(EAP_Complexidade!B660="X",0,VLOOKUP(EAP_Complexidade!B660,'Cluster_T-ShirtSize'!$B$3:$C$7,2,FALSE)))</f>
        <v/>
      </c>
      <c r="C659" s="74" t="str">
        <f>IF(EAP_Complexidade!C660="","",IF(EAP_Complexidade!C660="X",0,VLOOKUP(EAP_Complexidade!C660,'Cluster_T-ShirtSize'!$B$8:$C$12,2,FALSE)))</f>
        <v/>
      </c>
      <c r="D659" s="74" t="str">
        <f>IF(EAP_Complexidade!D660="","",IF(EAP_Complexidade!D660="X",0,VLOOKUP(EAP_Complexidade!D660,'Cluster_T-ShirtSize'!$B$13:$C$17,2,FALSE)))</f>
        <v/>
      </c>
      <c r="E659" s="74" t="str">
        <f>IF(EAP_Complexidade!E660="","",IF(EAP_Complexidade!E660="X",0,VLOOKUP(EAP_Complexidade!E660,'Cluster_T-ShirtSize'!$B$18:$C$22,2,FALSE)))</f>
        <v/>
      </c>
      <c r="F659" s="75" t="str">
        <f>IF(EAP_Complexidade!F660="","",IF(EAP_Complexidade!F660="X",0,VLOOKUP(EAP_Complexidade!F660,'Cluster_T-ShirtSize'!$B$23:$C$27,2,FALSE)))</f>
        <v/>
      </c>
      <c r="G659" s="76" t="str">
        <f t="shared" si="2"/>
        <v/>
      </c>
    </row>
    <row r="660" spans="1:7" ht="15.75" customHeight="1" x14ac:dyDescent="0.2">
      <c r="A660" s="72" t="str">
        <f>IF(EAP_Complexidade!A661="","",EAP_Complexidade!A661)</f>
        <v/>
      </c>
      <c r="B660" s="73" t="str">
        <f>IF(EAP_Complexidade!B661="","",IF(EAP_Complexidade!B661="X",0,VLOOKUP(EAP_Complexidade!B661,'Cluster_T-ShirtSize'!$B$3:$C$7,2,FALSE)))</f>
        <v/>
      </c>
      <c r="C660" s="74" t="str">
        <f>IF(EAP_Complexidade!C661="","",IF(EAP_Complexidade!C661="X",0,VLOOKUP(EAP_Complexidade!C661,'Cluster_T-ShirtSize'!$B$8:$C$12,2,FALSE)))</f>
        <v/>
      </c>
      <c r="D660" s="74" t="str">
        <f>IF(EAP_Complexidade!D661="","",IF(EAP_Complexidade!D661="X",0,VLOOKUP(EAP_Complexidade!D661,'Cluster_T-ShirtSize'!$B$13:$C$17,2,FALSE)))</f>
        <v/>
      </c>
      <c r="E660" s="74" t="str">
        <f>IF(EAP_Complexidade!E661="","",IF(EAP_Complexidade!E661="X",0,VLOOKUP(EAP_Complexidade!E661,'Cluster_T-ShirtSize'!$B$18:$C$22,2,FALSE)))</f>
        <v/>
      </c>
      <c r="F660" s="75" t="str">
        <f>IF(EAP_Complexidade!F661="","",IF(EAP_Complexidade!F661="X",0,VLOOKUP(EAP_Complexidade!F661,'Cluster_T-ShirtSize'!$B$23:$C$27,2,FALSE)))</f>
        <v/>
      </c>
      <c r="G660" s="76" t="str">
        <f t="shared" si="2"/>
        <v/>
      </c>
    </row>
    <row r="661" spans="1:7" ht="15.75" customHeight="1" x14ac:dyDescent="0.2">
      <c r="A661" s="72" t="str">
        <f>IF(EAP_Complexidade!A662="","",EAP_Complexidade!A662)</f>
        <v/>
      </c>
      <c r="B661" s="73" t="str">
        <f>IF(EAP_Complexidade!B662="","",IF(EAP_Complexidade!B662="X",0,VLOOKUP(EAP_Complexidade!B662,'Cluster_T-ShirtSize'!$B$3:$C$7,2,FALSE)))</f>
        <v/>
      </c>
      <c r="C661" s="74" t="str">
        <f>IF(EAP_Complexidade!C662="","",IF(EAP_Complexidade!C662="X",0,VLOOKUP(EAP_Complexidade!C662,'Cluster_T-ShirtSize'!$B$8:$C$12,2,FALSE)))</f>
        <v/>
      </c>
      <c r="D661" s="74" t="str">
        <f>IF(EAP_Complexidade!D662="","",IF(EAP_Complexidade!D662="X",0,VLOOKUP(EAP_Complexidade!D662,'Cluster_T-ShirtSize'!$B$13:$C$17,2,FALSE)))</f>
        <v/>
      </c>
      <c r="E661" s="74" t="str">
        <f>IF(EAP_Complexidade!E662="","",IF(EAP_Complexidade!E662="X",0,VLOOKUP(EAP_Complexidade!E662,'Cluster_T-ShirtSize'!$B$18:$C$22,2,FALSE)))</f>
        <v/>
      </c>
      <c r="F661" s="75" t="str">
        <f>IF(EAP_Complexidade!F662="","",IF(EAP_Complexidade!F662="X",0,VLOOKUP(EAP_Complexidade!F662,'Cluster_T-ShirtSize'!$B$23:$C$27,2,FALSE)))</f>
        <v/>
      </c>
      <c r="G661" s="76" t="str">
        <f t="shared" si="2"/>
        <v/>
      </c>
    </row>
    <row r="662" spans="1:7" ht="15.75" customHeight="1" x14ac:dyDescent="0.2">
      <c r="A662" s="72" t="str">
        <f>IF(EAP_Complexidade!A663="","",EAP_Complexidade!A663)</f>
        <v/>
      </c>
      <c r="B662" s="73" t="str">
        <f>IF(EAP_Complexidade!B663="","",IF(EAP_Complexidade!B663="X",0,VLOOKUP(EAP_Complexidade!B663,'Cluster_T-ShirtSize'!$B$3:$C$7,2,FALSE)))</f>
        <v/>
      </c>
      <c r="C662" s="74" t="str">
        <f>IF(EAP_Complexidade!C663="","",IF(EAP_Complexidade!C663="X",0,VLOOKUP(EAP_Complexidade!C663,'Cluster_T-ShirtSize'!$B$8:$C$12,2,FALSE)))</f>
        <v/>
      </c>
      <c r="D662" s="74" t="str">
        <f>IF(EAP_Complexidade!D663="","",IF(EAP_Complexidade!D663="X",0,VLOOKUP(EAP_Complexidade!D663,'Cluster_T-ShirtSize'!$B$13:$C$17,2,FALSE)))</f>
        <v/>
      </c>
      <c r="E662" s="74" t="str">
        <f>IF(EAP_Complexidade!E663="","",IF(EAP_Complexidade!E663="X",0,VLOOKUP(EAP_Complexidade!E663,'Cluster_T-ShirtSize'!$B$18:$C$22,2,FALSE)))</f>
        <v/>
      </c>
      <c r="F662" s="75" t="str">
        <f>IF(EAP_Complexidade!F663="","",IF(EAP_Complexidade!F663="X",0,VLOOKUP(EAP_Complexidade!F663,'Cluster_T-ShirtSize'!$B$23:$C$27,2,FALSE)))</f>
        <v/>
      </c>
      <c r="G662" s="76" t="str">
        <f t="shared" si="2"/>
        <v/>
      </c>
    </row>
    <row r="663" spans="1:7" ht="15.75" customHeight="1" x14ac:dyDescent="0.2">
      <c r="A663" s="72" t="str">
        <f>IF(EAP_Complexidade!A664="","",EAP_Complexidade!A664)</f>
        <v/>
      </c>
      <c r="B663" s="73" t="str">
        <f>IF(EAP_Complexidade!B664="","",IF(EAP_Complexidade!B664="X",0,VLOOKUP(EAP_Complexidade!B664,'Cluster_T-ShirtSize'!$B$3:$C$7,2,FALSE)))</f>
        <v/>
      </c>
      <c r="C663" s="74" t="str">
        <f>IF(EAP_Complexidade!C664="","",IF(EAP_Complexidade!C664="X",0,VLOOKUP(EAP_Complexidade!C664,'Cluster_T-ShirtSize'!$B$8:$C$12,2,FALSE)))</f>
        <v/>
      </c>
      <c r="D663" s="74" t="str">
        <f>IF(EAP_Complexidade!D664="","",IF(EAP_Complexidade!D664="X",0,VLOOKUP(EAP_Complexidade!D664,'Cluster_T-ShirtSize'!$B$13:$C$17,2,FALSE)))</f>
        <v/>
      </c>
      <c r="E663" s="74" t="str">
        <f>IF(EAP_Complexidade!E664="","",IF(EAP_Complexidade!E664="X",0,VLOOKUP(EAP_Complexidade!E664,'Cluster_T-ShirtSize'!$B$18:$C$22,2,FALSE)))</f>
        <v/>
      </c>
      <c r="F663" s="75" t="str">
        <f>IF(EAP_Complexidade!F664="","",IF(EAP_Complexidade!F664="X",0,VLOOKUP(EAP_Complexidade!F664,'Cluster_T-ShirtSize'!$B$23:$C$27,2,FALSE)))</f>
        <v/>
      </c>
      <c r="G663" s="76" t="str">
        <f t="shared" si="2"/>
        <v/>
      </c>
    </row>
    <row r="664" spans="1:7" ht="15.75" customHeight="1" x14ac:dyDescent="0.2">
      <c r="A664" s="72" t="str">
        <f>IF(EAP_Complexidade!A665="","",EAP_Complexidade!A665)</f>
        <v/>
      </c>
      <c r="B664" s="73" t="str">
        <f>IF(EAP_Complexidade!B665="","",IF(EAP_Complexidade!B665="X",0,VLOOKUP(EAP_Complexidade!B665,'Cluster_T-ShirtSize'!$B$3:$C$7,2,FALSE)))</f>
        <v/>
      </c>
      <c r="C664" s="74" t="str">
        <f>IF(EAP_Complexidade!C665="","",IF(EAP_Complexidade!C665="X",0,VLOOKUP(EAP_Complexidade!C665,'Cluster_T-ShirtSize'!$B$8:$C$12,2,FALSE)))</f>
        <v/>
      </c>
      <c r="D664" s="74" t="str">
        <f>IF(EAP_Complexidade!D665="","",IF(EAP_Complexidade!D665="X",0,VLOOKUP(EAP_Complexidade!D665,'Cluster_T-ShirtSize'!$B$13:$C$17,2,FALSE)))</f>
        <v/>
      </c>
      <c r="E664" s="74" t="str">
        <f>IF(EAP_Complexidade!E665="","",IF(EAP_Complexidade!E665="X",0,VLOOKUP(EAP_Complexidade!E665,'Cluster_T-ShirtSize'!$B$18:$C$22,2,FALSE)))</f>
        <v/>
      </c>
      <c r="F664" s="75" t="str">
        <f>IF(EAP_Complexidade!F665="","",IF(EAP_Complexidade!F665="X",0,VLOOKUP(EAP_Complexidade!F665,'Cluster_T-ShirtSize'!$B$23:$C$27,2,FALSE)))</f>
        <v/>
      </c>
      <c r="G664" s="76" t="str">
        <f t="shared" si="2"/>
        <v/>
      </c>
    </row>
    <row r="665" spans="1:7" ht="15.75" customHeight="1" x14ac:dyDescent="0.2">
      <c r="A665" s="72" t="str">
        <f>IF(EAP_Complexidade!A666="","",EAP_Complexidade!A666)</f>
        <v/>
      </c>
      <c r="B665" s="73" t="str">
        <f>IF(EAP_Complexidade!B666="","",IF(EAP_Complexidade!B666="X",0,VLOOKUP(EAP_Complexidade!B666,'Cluster_T-ShirtSize'!$B$3:$C$7,2,FALSE)))</f>
        <v/>
      </c>
      <c r="C665" s="74" t="str">
        <f>IF(EAP_Complexidade!C666="","",IF(EAP_Complexidade!C666="X",0,VLOOKUP(EAP_Complexidade!C666,'Cluster_T-ShirtSize'!$B$8:$C$12,2,FALSE)))</f>
        <v/>
      </c>
      <c r="D665" s="74" t="str">
        <f>IF(EAP_Complexidade!D666="","",IF(EAP_Complexidade!D666="X",0,VLOOKUP(EAP_Complexidade!D666,'Cluster_T-ShirtSize'!$B$13:$C$17,2,FALSE)))</f>
        <v/>
      </c>
      <c r="E665" s="74" t="str">
        <f>IF(EAP_Complexidade!E666="","",IF(EAP_Complexidade!E666="X",0,VLOOKUP(EAP_Complexidade!E666,'Cluster_T-ShirtSize'!$B$18:$C$22,2,FALSE)))</f>
        <v/>
      </c>
      <c r="F665" s="75" t="str">
        <f>IF(EAP_Complexidade!F666="","",IF(EAP_Complexidade!F666="X",0,VLOOKUP(EAP_Complexidade!F666,'Cluster_T-ShirtSize'!$B$23:$C$27,2,FALSE)))</f>
        <v/>
      </c>
      <c r="G665" s="76" t="str">
        <f t="shared" si="2"/>
        <v/>
      </c>
    </row>
    <row r="666" spans="1:7" ht="15.75" customHeight="1" x14ac:dyDescent="0.2">
      <c r="A666" s="72" t="str">
        <f>IF(EAP_Complexidade!A667="","",EAP_Complexidade!A667)</f>
        <v/>
      </c>
      <c r="B666" s="73" t="str">
        <f>IF(EAP_Complexidade!B667="","",IF(EAP_Complexidade!B667="X",0,VLOOKUP(EAP_Complexidade!B667,'Cluster_T-ShirtSize'!$B$3:$C$7,2,FALSE)))</f>
        <v/>
      </c>
      <c r="C666" s="74" t="str">
        <f>IF(EAP_Complexidade!C667="","",IF(EAP_Complexidade!C667="X",0,VLOOKUP(EAP_Complexidade!C667,'Cluster_T-ShirtSize'!$B$8:$C$12,2,FALSE)))</f>
        <v/>
      </c>
      <c r="D666" s="74" t="str">
        <f>IF(EAP_Complexidade!D667="","",IF(EAP_Complexidade!D667="X",0,VLOOKUP(EAP_Complexidade!D667,'Cluster_T-ShirtSize'!$B$13:$C$17,2,FALSE)))</f>
        <v/>
      </c>
      <c r="E666" s="74" t="str">
        <f>IF(EAP_Complexidade!E667="","",IF(EAP_Complexidade!E667="X",0,VLOOKUP(EAP_Complexidade!E667,'Cluster_T-ShirtSize'!$B$18:$C$22,2,FALSE)))</f>
        <v/>
      </c>
      <c r="F666" s="75" t="str">
        <f>IF(EAP_Complexidade!F667="","",IF(EAP_Complexidade!F667="X",0,VLOOKUP(EAP_Complexidade!F667,'Cluster_T-ShirtSize'!$B$23:$C$27,2,FALSE)))</f>
        <v/>
      </c>
      <c r="G666" s="76" t="str">
        <f t="shared" si="2"/>
        <v/>
      </c>
    </row>
    <row r="667" spans="1:7" ht="15.75" customHeight="1" x14ac:dyDescent="0.2">
      <c r="A667" s="72" t="str">
        <f>IF(EAP_Complexidade!A668="","",EAP_Complexidade!A668)</f>
        <v/>
      </c>
      <c r="B667" s="73" t="str">
        <f>IF(EAP_Complexidade!B668="","",IF(EAP_Complexidade!B668="X",0,VLOOKUP(EAP_Complexidade!B668,'Cluster_T-ShirtSize'!$B$3:$C$7,2,FALSE)))</f>
        <v/>
      </c>
      <c r="C667" s="74" t="str">
        <f>IF(EAP_Complexidade!C668="","",IF(EAP_Complexidade!C668="X",0,VLOOKUP(EAP_Complexidade!C668,'Cluster_T-ShirtSize'!$B$8:$C$12,2,FALSE)))</f>
        <v/>
      </c>
      <c r="D667" s="74" t="str">
        <f>IF(EAP_Complexidade!D668="","",IF(EAP_Complexidade!D668="X",0,VLOOKUP(EAP_Complexidade!D668,'Cluster_T-ShirtSize'!$B$13:$C$17,2,FALSE)))</f>
        <v/>
      </c>
      <c r="E667" s="74" t="str">
        <f>IF(EAP_Complexidade!E668="","",IF(EAP_Complexidade!E668="X",0,VLOOKUP(EAP_Complexidade!E668,'Cluster_T-ShirtSize'!$B$18:$C$22,2,FALSE)))</f>
        <v/>
      </c>
      <c r="F667" s="75" t="str">
        <f>IF(EAP_Complexidade!F668="","",IF(EAP_Complexidade!F668="X",0,VLOOKUP(EAP_Complexidade!F668,'Cluster_T-ShirtSize'!$B$23:$C$27,2,FALSE)))</f>
        <v/>
      </c>
      <c r="G667" s="76" t="str">
        <f t="shared" si="2"/>
        <v/>
      </c>
    </row>
    <row r="668" spans="1:7" ht="15.75" customHeight="1" x14ac:dyDescent="0.2">
      <c r="A668" s="72" t="str">
        <f>IF(EAP_Complexidade!A669="","",EAP_Complexidade!A669)</f>
        <v/>
      </c>
      <c r="B668" s="73" t="str">
        <f>IF(EAP_Complexidade!B669="","",IF(EAP_Complexidade!B669="X",0,VLOOKUP(EAP_Complexidade!B669,'Cluster_T-ShirtSize'!$B$3:$C$7,2,FALSE)))</f>
        <v/>
      </c>
      <c r="C668" s="74" t="str">
        <f>IF(EAP_Complexidade!C669="","",IF(EAP_Complexidade!C669="X",0,VLOOKUP(EAP_Complexidade!C669,'Cluster_T-ShirtSize'!$B$8:$C$12,2,FALSE)))</f>
        <v/>
      </c>
      <c r="D668" s="74" t="str">
        <f>IF(EAP_Complexidade!D669="","",IF(EAP_Complexidade!D669="X",0,VLOOKUP(EAP_Complexidade!D669,'Cluster_T-ShirtSize'!$B$13:$C$17,2,FALSE)))</f>
        <v/>
      </c>
      <c r="E668" s="74" t="str">
        <f>IF(EAP_Complexidade!E669="","",IF(EAP_Complexidade!E669="X",0,VLOOKUP(EAP_Complexidade!E669,'Cluster_T-ShirtSize'!$B$18:$C$22,2,FALSE)))</f>
        <v/>
      </c>
      <c r="F668" s="75" t="str">
        <f>IF(EAP_Complexidade!F669="","",IF(EAP_Complexidade!F669="X",0,VLOOKUP(EAP_Complexidade!F669,'Cluster_T-ShirtSize'!$B$23:$C$27,2,FALSE)))</f>
        <v/>
      </c>
      <c r="G668" s="76" t="str">
        <f t="shared" si="2"/>
        <v/>
      </c>
    </row>
    <row r="669" spans="1:7" ht="15.75" customHeight="1" x14ac:dyDescent="0.2">
      <c r="A669" s="72" t="str">
        <f>IF(EAP_Complexidade!A670="","",EAP_Complexidade!A670)</f>
        <v/>
      </c>
      <c r="B669" s="73" t="str">
        <f>IF(EAP_Complexidade!B670="","",IF(EAP_Complexidade!B670="X",0,VLOOKUP(EAP_Complexidade!B670,'Cluster_T-ShirtSize'!$B$3:$C$7,2,FALSE)))</f>
        <v/>
      </c>
      <c r="C669" s="74" t="str">
        <f>IF(EAP_Complexidade!C670="","",IF(EAP_Complexidade!C670="X",0,VLOOKUP(EAP_Complexidade!C670,'Cluster_T-ShirtSize'!$B$8:$C$12,2,FALSE)))</f>
        <v/>
      </c>
      <c r="D669" s="74" t="str">
        <f>IF(EAP_Complexidade!D670="","",IF(EAP_Complexidade!D670="X",0,VLOOKUP(EAP_Complexidade!D670,'Cluster_T-ShirtSize'!$B$13:$C$17,2,FALSE)))</f>
        <v/>
      </c>
      <c r="E669" s="74" t="str">
        <f>IF(EAP_Complexidade!E670="","",IF(EAP_Complexidade!E670="X",0,VLOOKUP(EAP_Complexidade!E670,'Cluster_T-ShirtSize'!$B$18:$C$22,2,FALSE)))</f>
        <v/>
      </c>
      <c r="F669" s="75" t="str">
        <f>IF(EAP_Complexidade!F670="","",IF(EAP_Complexidade!F670="X",0,VLOOKUP(EAP_Complexidade!F670,'Cluster_T-ShirtSize'!$B$23:$C$27,2,FALSE)))</f>
        <v/>
      </c>
      <c r="G669" s="76" t="str">
        <f t="shared" si="2"/>
        <v/>
      </c>
    </row>
    <row r="670" spans="1:7" ht="15.75" customHeight="1" x14ac:dyDescent="0.2">
      <c r="A670" s="72" t="str">
        <f>IF(EAP_Complexidade!A671="","",EAP_Complexidade!A671)</f>
        <v/>
      </c>
      <c r="B670" s="73" t="str">
        <f>IF(EAP_Complexidade!B671="","",IF(EAP_Complexidade!B671="X",0,VLOOKUP(EAP_Complexidade!B671,'Cluster_T-ShirtSize'!$B$3:$C$7,2,FALSE)))</f>
        <v/>
      </c>
      <c r="C670" s="74" t="str">
        <f>IF(EAP_Complexidade!C671="","",IF(EAP_Complexidade!C671="X",0,VLOOKUP(EAP_Complexidade!C671,'Cluster_T-ShirtSize'!$B$8:$C$12,2,FALSE)))</f>
        <v/>
      </c>
      <c r="D670" s="74" t="str">
        <f>IF(EAP_Complexidade!D671="","",IF(EAP_Complexidade!D671="X",0,VLOOKUP(EAP_Complexidade!D671,'Cluster_T-ShirtSize'!$B$13:$C$17,2,FALSE)))</f>
        <v/>
      </c>
      <c r="E670" s="74" t="str">
        <f>IF(EAP_Complexidade!E671="","",IF(EAP_Complexidade!E671="X",0,VLOOKUP(EAP_Complexidade!E671,'Cluster_T-ShirtSize'!$B$18:$C$22,2,FALSE)))</f>
        <v/>
      </c>
      <c r="F670" s="75" t="str">
        <f>IF(EAP_Complexidade!F671="","",IF(EAP_Complexidade!F671="X",0,VLOOKUP(EAP_Complexidade!F671,'Cluster_T-ShirtSize'!$B$23:$C$27,2,FALSE)))</f>
        <v/>
      </c>
      <c r="G670" s="76" t="str">
        <f t="shared" si="2"/>
        <v/>
      </c>
    </row>
    <row r="671" spans="1:7" ht="15.75" customHeight="1" x14ac:dyDescent="0.2">
      <c r="A671" s="72" t="str">
        <f>IF(EAP_Complexidade!A672="","",EAP_Complexidade!A672)</f>
        <v/>
      </c>
      <c r="B671" s="73" t="str">
        <f>IF(EAP_Complexidade!B672="","",IF(EAP_Complexidade!B672="X",0,VLOOKUP(EAP_Complexidade!B672,'Cluster_T-ShirtSize'!$B$3:$C$7,2,FALSE)))</f>
        <v/>
      </c>
      <c r="C671" s="74" t="str">
        <f>IF(EAP_Complexidade!C672="","",IF(EAP_Complexidade!C672="X",0,VLOOKUP(EAP_Complexidade!C672,'Cluster_T-ShirtSize'!$B$8:$C$12,2,FALSE)))</f>
        <v/>
      </c>
      <c r="D671" s="74" t="str">
        <f>IF(EAP_Complexidade!D672="","",IF(EAP_Complexidade!D672="X",0,VLOOKUP(EAP_Complexidade!D672,'Cluster_T-ShirtSize'!$B$13:$C$17,2,FALSE)))</f>
        <v/>
      </c>
      <c r="E671" s="74" t="str">
        <f>IF(EAP_Complexidade!E672="","",IF(EAP_Complexidade!E672="X",0,VLOOKUP(EAP_Complexidade!E672,'Cluster_T-ShirtSize'!$B$18:$C$22,2,FALSE)))</f>
        <v/>
      </c>
      <c r="F671" s="75" t="str">
        <f>IF(EAP_Complexidade!F672="","",IF(EAP_Complexidade!F672="X",0,VLOOKUP(EAP_Complexidade!F672,'Cluster_T-ShirtSize'!$B$23:$C$27,2,FALSE)))</f>
        <v/>
      </c>
      <c r="G671" s="76" t="str">
        <f t="shared" si="2"/>
        <v/>
      </c>
    </row>
    <row r="672" spans="1:7" ht="15.75" customHeight="1" x14ac:dyDescent="0.2">
      <c r="A672" s="72" t="str">
        <f>IF(EAP_Complexidade!A673="","",EAP_Complexidade!A673)</f>
        <v/>
      </c>
      <c r="B672" s="73" t="str">
        <f>IF(EAP_Complexidade!B673="","",IF(EAP_Complexidade!B673="X",0,VLOOKUP(EAP_Complexidade!B673,'Cluster_T-ShirtSize'!$B$3:$C$7,2,FALSE)))</f>
        <v/>
      </c>
      <c r="C672" s="74" t="str">
        <f>IF(EAP_Complexidade!C673="","",IF(EAP_Complexidade!C673="X",0,VLOOKUP(EAP_Complexidade!C673,'Cluster_T-ShirtSize'!$B$8:$C$12,2,FALSE)))</f>
        <v/>
      </c>
      <c r="D672" s="74" t="str">
        <f>IF(EAP_Complexidade!D673="","",IF(EAP_Complexidade!D673="X",0,VLOOKUP(EAP_Complexidade!D673,'Cluster_T-ShirtSize'!$B$13:$C$17,2,FALSE)))</f>
        <v/>
      </c>
      <c r="E672" s="74" t="str">
        <f>IF(EAP_Complexidade!E673="","",IF(EAP_Complexidade!E673="X",0,VLOOKUP(EAP_Complexidade!E673,'Cluster_T-ShirtSize'!$B$18:$C$22,2,FALSE)))</f>
        <v/>
      </c>
      <c r="F672" s="75" t="str">
        <f>IF(EAP_Complexidade!F673="","",IF(EAP_Complexidade!F673="X",0,VLOOKUP(EAP_Complexidade!F673,'Cluster_T-ShirtSize'!$B$23:$C$27,2,FALSE)))</f>
        <v/>
      </c>
      <c r="G672" s="76" t="str">
        <f t="shared" si="2"/>
        <v/>
      </c>
    </row>
    <row r="673" spans="1:7" ht="15.75" customHeight="1" x14ac:dyDescent="0.2">
      <c r="A673" s="72" t="str">
        <f>IF(EAP_Complexidade!A674="","",EAP_Complexidade!A674)</f>
        <v/>
      </c>
      <c r="B673" s="73" t="str">
        <f>IF(EAP_Complexidade!B674="","",IF(EAP_Complexidade!B674="X",0,VLOOKUP(EAP_Complexidade!B674,'Cluster_T-ShirtSize'!$B$3:$C$7,2,FALSE)))</f>
        <v/>
      </c>
      <c r="C673" s="74" t="str">
        <f>IF(EAP_Complexidade!C674="","",IF(EAP_Complexidade!C674="X",0,VLOOKUP(EAP_Complexidade!C674,'Cluster_T-ShirtSize'!$B$8:$C$12,2,FALSE)))</f>
        <v/>
      </c>
      <c r="D673" s="74" t="str">
        <f>IF(EAP_Complexidade!D674="","",IF(EAP_Complexidade!D674="X",0,VLOOKUP(EAP_Complexidade!D674,'Cluster_T-ShirtSize'!$B$13:$C$17,2,FALSE)))</f>
        <v/>
      </c>
      <c r="E673" s="74" t="str">
        <f>IF(EAP_Complexidade!E674="","",IF(EAP_Complexidade!E674="X",0,VLOOKUP(EAP_Complexidade!E674,'Cluster_T-ShirtSize'!$B$18:$C$22,2,FALSE)))</f>
        <v/>
      </c>
      <c r="F673" s="75" t="str">
        <f>IF(EAP_Complexidade!F674="","",IF(EAP_Complexidade!F674="X",0,VLOOKUP(EAP_Complexidade!F674,'Cluster_T-ShirtSize'!$B$23:$C$27,2,FALSE)))</f>
        <v/>
      </c>
      <c r="G673" s="76" t="str">
        <f t="shared" si="2"/>
        <v/>
      </c>
    </row>
    <row r="674" spans="1:7" ht="15.75" customHeight="1" x14ac:dyDescent="0.2">
      <c r="A674" s="72" t="str">
        <f>IF(EAP_Complexidade!A675="","",EAP_Complexidade!A675)</f>
        <v/>
      </c>
      <c r="B674" s="73" t="str">
        <f>IF(EAP_Complexidade!B675="","",IF(EAP_Complexidade!B675="X",0,VLOOKUP(EAP_Complexidade!B675,'Cluster_T-ShirtSize'!$B$3:$C$7,2,FALSE)))</f>
        <v/>
      </c>
      <c r="C674" s="74" t="str">
        <f>IF(EAP_Complexidade!C675="","",IF(EAP_Complexidade!C675="X",0,VLOOKUP(EAP_Complexidade!C675,'Cluster_T-ShirtSize'!$B$8:$C$12,2,FALSE)))</f>
        <v/>
      </c>
      <c r="D674" s="74" t="str">
        <f>IF(EAP_Complexidade!D675="","",IF(EAP_Complexidade!D675="X",0,VLOOKUP(EAP_Complexidade!D675,'Cluster_T-ShirtSize'!$B$13:$C$17,2,FALSE)))</f>
        <v/>
      </c>
      <c r="E674" s="74" t="str">
        <f>IF(EAP_Complexidade!E675="","",IF(EAP_Complexidade!E675="X",0,VLOOKUP(EAP_Complexidade!E675,'Cluster_T-ShirtSize'!$B$18:$C$22,2,FALSE)))</f>
        <v/>
      </c>
      <c r="F674" s="75" t="str">
        <f>IF(EAP_Complexidade!F675="","",IF(EAP_Complexidade!F675="X",0,VLOOKUP(EAP_Complexidade!F675,'Cluster_T-ShirtSize'!$B$23:$C$27,2,FALSE)))</f>
        <v/>
      </c>
      <c r="G674" s="76" t="str">
        <f t="shared" si="2"/>
        <v/>
      </c>
    </row>
    <row r="675" spans="1:7" ht="15.75" customHeight="1" x14ac:dyDescent="0.2">
      <c r="A675" s="72" t="str">
        <f>IF(EAP_Complexidade!A676="","",EAP_Complexidade!A676)</f>
        <v/>
      </c>
      <c r="B675" s="73" t="str">
        <f>IF(EAP_Complexidade!B676="","",IF(EAP_Complexidade!B676="X",0,VLOOKUP(EAP_Complexidade!B676,'Cluster_T-ShirtSize'!$B$3:$C$7,2,FALSE)))</f>
        <v/>
      </c>
      <c r="C675" s="74" t="str">
        <f>IF(EAP_Complexidade!C676="","",IF(EAP_Complexidade!C676="X",0,VLOOKUP(EAP_Complexidade!C676,'Cluster_T-ShirtSize'!$B$8:$C$12,2,FALSE)))</f>
        <v/>
      </c>
      <c r="D675" s="74" t="str">
        <f>IF(EAP_Complexidade!D676="","",IF(EAP_Complexidade!D676="X",0,VLOOKUP(EAP_Complexidade!D676,'Cluster_T-ShirtSize'!$B$13:$C$17,2,FALSE)))</f>
        <v/>
      </c>
      <c r="E675" s="74" t="str">
        <f>IF(EAP_Complexidade!E676="","",IF(EAP_Complexidade!E676="X",0,VLOOKUP(EAP_Complexidade!E676,'Cluster_T-ShirtSize'!$B$18:$C$22,2,FALSE)))</f>
        <v/>
      </c>
      <c r="F675" s="75" t="str">
        <f>IF(EAP_Complexidade!F676="","",IF(EAP_Complexidade!F676="X",0,VLOOKUP(EAP_Complexidade!F676,'Cluster_T-ShirtSize'!$B$23:$C$27,2,FALSE)))</f>
        <v/>
      </c>
      <c r="G675" s="76" t="str">
        <f t="shared" si="2"/>
        <v/>
      </c>
    </row>
    <row r="676" spans="1:7" ht="15.75" customHeight="1" x14ac:dyDescent="0.2">
      <c r="A676" s="72" t="str">
        <f>IF(EAP_Complexidade!A677="","",EAP_Complexidade!A677)</f>
        <v/>
      </c>
      <c r="B676" s="73" t="str">
        <f>IF(EAP_Complexidade!B677="","",IF(EAP_Complexidade!B677="X",0,VLOOKUP(EAP_Complexidade!B677,'Cluster_T-ShirtSize'!$B$3:$C$7,2,FALSE)))</f>
        <v/>
      </c>
      <c r="C676" s="74" t="str">
        <f>IF(EAP_Complexidade!C677="","",IF(EAP_Complexidade!C677="X",0,VLOOKUP(EAP_Complexidade!C677,'Cluster_T-ShirtSize'!$B$8:$C$12,2,FALSE)))</f>
        <v/>
      </c>
      <c r="D676" s="74" t="str">
        <f>IF(EAP_Complexidade!D677="","",IF(EAP_Complexidade!D677="X",0,VLOOKUP(EAP_Complexidade!D677,'Cluster_T-ShirtSize'!$B$13:$C$17,2,FALSE)))</f>
        <v/>
      </c>
      <c r="E676" s="74" t="str">
        <f>IF(EAP_Complexidade!E677="","",IF(EAP_Complexidade!E677="X",0,VLOOKUP(EAP_Complexidade!E677,'Cluster_T-ShirtSize'!$B$18:$C$22,2,FALSE)))</f>
        <v/>
      </c>
      <c r="F676" s="75" t="str">
        <f>IF(EAP_Complexidade!F677="","",IF(EAP_Complexidade!F677="X",0,VLOOKUP(EAP_Complexidade!F677,'Cluster_T-ShirtSize'!$B$23:$C$27,2,FALSE)))</f>
        <v/>
      </c>
      <c r="G676" s="76" t="str">
        <f t="shared" si="2"/>
        <v/>
      </c>
    </row>
    <row r="677" spans="1:7" ht="15.75" customHeight="1" x14ac:dyDescent="0.2">
      <c r="A677" s="72" t="str">
        <f>IF(EAP_Complexidade!A678="","",EAP_Complexidade!A678)</f>
        <v/>
      </c>
      <c r="B677" s="73" t="str">
        <f>IF(EAP_Complexidade!B678="","",IF(EAP_Complexidade!B678="X",0,VLOOKUP(EAP_Complexidade!B678,'Cluster_T-ShirtSize'!$B$3:$C$7,2,FALSE)))</f>
        <v/>
      </c>
      <c r="C677" s="74" t="str">
        <f>IF(EAP_Complexidade!C678="","",IF(EAP_Complexidade!C678="X",0,VLOOKUP(EAP_Complexidade!C678,'Cluster_T-ShirtSize'!$B$8:$C$12,2,FALSE)))</f>
        <v/>
      </c>
      <c r="D677" s="74" t="str">
        <f>IF(EAP_Complexidade!D678="","",IF(EAP_Complexidade!D678="X",0,VLOOKUP(EAP_Complexidade!D678,'Cluster_T-ShirtSize'!$B$13:$C$17,2,FALSE)))</f>
        <v/>
      </c>
      <c r="E677" s="74" t="str">
        <f>IF(EAP_Complexidade!E678="","",IF(EAP_Complexidade!E678="X",0,VLOOKUP(EAP_Complexidade!E678,'Cluster_T-ShirtSize'!$B$18:$C$22,2,FALSE)))</f>
        <v/>
      </c>
      <c r="F677" s="75" t="str">
        <f>IF(EAP_Complexidade!F678="","",IF(EAP_Complexidade!F678="X",0,VLOOKUP(EAP_Complexidade!F678,'Cluster_T-ShirtSize'!$B$23:$C$27,2,FALSE)))</f>
        <v/>
      </c>
      <c r="G677" s="76" t="str">
        <f t="shared" si="2"/>
        <v/>
      </c>
    </row>
    <row r="678" spans="1:7" ht="15.75" customHeight="1" x14ac:dyDescent="0.2">
      <c r="A678" s="72" t="str">
        <f>IF(EAP_Complexidade!A679="","",EAP_Complexidade!A679)</f>
        <v/>
      </c>
      <c r="B678" s="73" t="str">
        <f>IF(EAP_Complexidade!B679="","",IF(EAP_Complexidade!B679="X",0,VLOOKUP(EAP_Complexidade!B679,'Cluster_T-ShirtSize'!$B$3:$C$7,2,FALSE)))</f>
        <v/>
      </c>
      <c r="C678" s="74" t="str">
        <f>IF(EAP_Complexidade!C679="","",IF(EAP_Complexidade!C679="X",0,VLOOKUP(EAP_Complexidade!C679,'Cluster_T-ShirtSize'!$B$8:$C$12,2,FALSE)))</f>
        <v/>
      </c>
      <c r="D678" s="74" t="str">
        <f>IF(EAP_Complexidade!D679="","",IF(EAP_Complexidade!D679="X",0,VLOOKUP(EAP_Complexidade!D679,'Cluster_T-ShirtSize'!$B$13:$C$17,2,FALSE)))</f>
        <v/>
      </c>
      <c r="E678" s="74" t="str">
        <f>IF(EAP_Complexidade!E679="","",IF(EAP_Complexidade!E679="X",0,VLOOKUP(EAP_Complexidade!E679,'Cluster_T-ShirtSize'!$B$18:$C$22,2,FALSE)))</f>
        <v/>
      </c>
      <c r="F678" s="75" t="str">
        <f>IF(EAP_Complexidade!F679="","",IF(EAP_Complexidade!F679="X",0,VLOOKUP(EAP_Complexidade!F679,'Cluster_T-ShirtSize'!$B$23:$C$27,2,FALSE)))</f>
        <v/>
      </c>
      <c r="G678" s="76" t="str">
        <f t="shared" si="2"/>
        <v/>
      </c>
    </row>
    <row r="679" spans="1:7" ht="15.75" customHeight="1" x14ac:dyDescent="0.2">
      <c r="A679" s="72" t="str">
        <f>IF(EAP_Complexidade!A680="","",EAP_Complexidade!A680)</f>
        <v/>
      </c>
      <c r="B679" s="73" t="str">
        <f>IF(EAP_Complexidade!B680="","",IF(EAP_Complexidade!B680="X",0,VLOOKUP(EAP_Complexidade!B680,'Cluster_T-ShirtSize'!$B$3:$C$7,2,FALSE)))</f>
        <v/>
      </c>
      <c r="C679" s="74" t="str">
        <f>IF(EAP_Complexidade!C680="","",IF(EAP_Complexidade!C680="X",0,VLOOKUP(EAP_Complexidade!C680,'Cluster_T-ShirtSize'!$B$8:$C$12,2,FALSE)))</f>
        <v/>
      </c>
      <c r="D679" s="74" t="str">
        <f>IF(EAP_Complexidade!D680="","",IF(EAP_Complexidade!D680="X",0,VLOOKUP(EAP_Complexidade!D680,'Cluster_T-ShirtSize'!$B$13:$C$17,2,FALSE)))</f>
        <v/>
      </c>
      <c r="E679" s="74" t="str">
        <f>IF(EAP_Complexidade!E680="","",IF(EAP_Complexidade!E680="X",0,VLOOKUP(EAP_Complexidade!E680,'Cluster_T-ShirtSize'!$B$18:$C$22,2,FALSE)))</f>
        <v/>
      </c>
      <c r="F679" s="75" t="str">
        <f>IF(EAP_Complexidade!F680="","",IF(EAP_Complexidade!F680="X",0,VLOOKUP(EAP_Complexidade!F680,'Cluster_T-ShirtSize'!$B$23:$C$27,2,FALSE)))</f>
        <v/>
      </c>
      <c r="G679" s="76" t="str">
        <f t="shared" si="2"/>
        <v/>
      </c>
    </row>
    <row r="680" spans="1:7" ht="15.75" customHeight="1" x14ac:dyDescent="0.2">
      <c r="A680" s="72" t="str">
        <f>IF(EAP_Complexidade!A681="","",EAP_Complexidade!A681)</f>
        <v/>
      </c>
      <c r="B680" s="73" t="str">
        <f>IF(EAP_Complexidade!B681="","",IF(EAP_Complexidade!B681="X",0,VLOOKUP(EAP_Complexidade!B681,'Cluster_T-ShirtSize'!$B$3:$C$7,2,FALSE)))</f>
        <v/>
      </c>
      <c r="C680" s="74" t="str">
        <f>IF(EAP_Complexidade!C681="","",IF(EAP_Complexidade!C681="X",0,VLOOKUP(EAP_Complexidade!C681,'Cluster_T-ShirtSize'!$B$8:$C$12,2,FALSE)))</f>
        <v/>
      </c>
      <c r="D680" s="74" t="str">
        <f>IF(EAP_Complexidade!D681="","",IF(EAP_Complexidade!D681="X",0,VLOOKUP(EAP_Complexidade!D681,'Cluster_T-ShirtSize'!$B$13:$C$17,2,FALSE)))</f>
        <v/>
      </c>
      <c r="E680" s="74" t="str">
        <f>IF(EAP_Complexidade!E681="","",IF(EAP_Complexidade!E681="X",0,VLOOKUP(EAP_Complexidade!E681,'Cluster_T-ShirtSize'!$B$18:$C$22,2,FALSE)))</f>
        <v/>
      </c>
      <c r="F680" s="75" t="str">
        <f>IF(EAP_Complexidade!F681="","",IF(EAP_Complexidade!F681="X",0,VLOOKUP(EAP_Complexidade!F681,'Cluster_T-ShirtSize'!$B$23:$C$27,2,FALSE)))</f>
        <v/>
      </c>
      <c r="G680" s="76" t="str">
        <f t="shared" si="2"/>
        <v/>
      </c>
    </row>
    <row r="681" spans="1:7" ht="15.75" customHeight="1" x14ac:dyDescent="0.2">
      <c r="A681" s="72" t="str">
        <f>IF(EAP_Complexidade!A682="","",EAP_Complexidade!A682)</f>
        <v/>
      </c>
      <c r="B681" s="73" t="str">
        <f>IF(EAP_Complexidade!B682="","",IF(EAP_Complexidade!B682="X",0,VLOOKUP(EAP_Complexidade!B682,'Cluster_T-ShirtSize'!$B$3:$C$7,2,FALSE)))</f>
        <v/>
      </c>
      <c r="C681" s="74" t="str">
        <f>IF(EAP_Complexidade!C682="","",IF(EAP_Complexidade!C682="X",0,VLOOKUP(EAP_Complexidade!C682,'Cluster_T-ShirtSize'!$B$8:$C$12,2,FALSE)))</f>
        <v/>
      </c>
      <c r="D681" s="74" t="str">
        <f>IF(EAP_Complexidade!D682="","",IF(EAP_Complexidade!D682="X",0,VLOOKUP(EAP_Complexidade!D682,'Cluster_T-ShirtSize'!$B$13:$C$17,2,FALSE)))</f>
        <v/>
      </c>
      <c r="E681" s="74" t="str">
        <f>IF(EAP_Complexidade!E682="","",IF(EAP_Complexidade!E682="X",0,VLOOKUP(EAP_Complexidade!E682,'Cluster_T-ShirtSize'!$B$18:$C$22,2,FALSE)))</f>
        <v/>
      </c>
      <c r="F681" s="75" t="str">
        <f>IF(EAP_Complexidade!F682="","",IF(EAP_Complexidade!F682="X",0,VLOOKUP(EAP_Complexidade!F682,'Cluster_T-ShirtSize'!$B$23:$C$27,2,FALSE)))</f>
        <v/>
      </c>
      <c r="G681" s="76" t="str">
        <f t="shared" si="2"/>
        <v/>
      </c>
    </row>
    <row r="682" spans="1:7" ht="15.75" customHeight="1" x14ac:dyDescent="0.2">
      <c r="A682" s="72" t="str">
        <f>IF(EAP_Complexidade!A683="","",EAP_Complexidade!A683)</f>
        <v/>
      </c>
      <c r="B682" s="73" t="str">
        <f>IF(EAP_Complexidade!B683="","",IF(EAP_Complexidade!B683="X",0,VLOOKUP(EAP_Complexidade!B683,'Cluster_T-ShirtSize'!$B$3:$C$7,2,FALSE)))</f>
        <v/>
      </c>
      <c r="C682" s="74" t="str">
        <f>IF(EAP_Complexidade!C683="","",IF(EAP_Complexidade!C683="X",0,VLOOKUP(EAP_Complexidade!C683,'Cluster_T-ShirtSize'!$B$8:$C$12,2,FALSE)))</f>
        <v/>
      </c>
      <c r="D682" s="74" t="str">
        <f>IF(EAP_Complexidade!D683="","",IF(EAP_Complexidade!D683="X",0,VLOOKUP(EAP_Complexidade!D683,'Cluster_T-ShirtSize'!$B$13:$C$17,2,FALSE)))</f>
        <v/>
      </c>
      <c r="E682" s="74" t="str">
        <f>IF(EAP_Complexidade!E683="","",IF(EAP_Complexidade!E683="X",0,VLOOKUP(EAP_Complexidade!E683,'Cluster_T-ShirtSize'!$B$18:$C$22,2,FALSE)))</f>
        <v/>
      </c>
      <c r="F682" s="75" t="str">
        <f>IF(EAP_Complexidade!F683="","",IF(EAP_Complexidade!F683="X",0,VLOOKUP(EAP_Complexidade!F683,'Cluster_T-ShirtSize'!$B$23:$C$27,2,FALSE)))</f>
        <v/>
      </c>
      <c r="G682" s="76" t="str">
        <f t="shared" si="2"/>
        <v/>
      </c>
    </row>
    <row r="683" spans="1:7" ht="15.75" customHeight="1" x14ac:dyDescent="0.2">
      <c r="A683" s="72" t="str">
        <f>IF(EAP_Complexidade!A684="","",EAP_Complexidade!A684)</f>
        <v/>
      </c>
      <c r="B683" s="73" t="str">
        <f>IF(EAP_Complexidade!B684="","",IF(EAP_Complexidade!B684="X",0,VLOOKUP(EAP_Complexidade!B684,'Cluster_T-ShirtSize'!$B$3:$C$7,2,FALSE)))</f>
        <v/>
      </c>
      <c r="C683" s="74" t="str">
        <f>IF(EAP_Complexidade!C684="","",IF(EAP_Complexidade!C684="X",0,VLOOKUP(EAP_Complexidade!C684,'Cluster_T-ShirtSize'!$B$8:$C$12,2,FALSE)))</f>
        <v/>
      </c>
      <c r="D683" s="74" t="str">
        <f>IF(EAP_Complexidade!D684="","",IF(EAP_Complexidade!D684="X",0,VLOOKUP(EAP_Complexidade!D684,'Cluster_T-ShirtSize'!$B$13:$C$17,2,FALSE)))</f>
        <v/>
      </c>
      <c r="E683" s="74" t="str">
        <f>IF(EAP_Complexidade!E684="","",IF(EAP_Complexidade!E684="X",0,VLOOKUP(EAP_Complexidade!E684,'Cluster_T-ShirtSize'!$B$18:$C$22,2,FALSE)))</f>
        <v/>
      </c>
      <c r="F683" s="75" t="str">
        <f>IF(EAP_Complexidade!F684="","",IF(EAP_Complexidade!F684="X",0,VLOOKUP(EAP_Complexidade!F684,'Cluster_T-ShirtSize'!$B$23:$C$27,2,FALSE)))</f>
        <v/>
      </c>
      <c r="G683" s="76" t="str">
        <f t="shared" si="2"/>
        <v/>
      </c>
    </row>
    <row r="684" spans="1:7" ht="15.75" customHeight="1" x14ac:dyDescent="0.2">
      <c r="A684" s="72" t="str">
        <f>IF(EAP_Complexidade!A685="","",EAP_Complexidade!A685)</f>
        <v/>
      </c>
      <c r="B684" s="73" t="str">
        <f>IF(EAP_Complexidade!B685="","",IF(EAP_Complexidade!B685="X",0,VLOOKUP(EAP_Complexidade!B685,'Cluster_T-ShirtSize'!$B$3:$C$7,2,FALSE)))</f>
        <v/>
      </c>
      <c r="C684" s="74" t="str">
        <f>IF(EAP_Complexidade!C685="","",IF(EAP_Complexidade!C685="X",0,VLOOKUP(EAP_Complexidade!C685,'Cluster_T-ShirtSize'!$B$8:$C$12,2,FALSE)))</f>
        <v/>
      </c>
      <c r="D684" s="74" t="str">
        <f>IF(EAP_Complexidade!D685="","",IF(EAP_Complexidade!D685="X",0,VLOOKUP(EAP_Complexidade!D685,'Cluster_T-ShirtSize'!$B$13:$C$17,2,FALSE)))</f>
        <v/>
      </c>
      <c r="E684" s="74" t="str">
        <f>IF(EAP_Complexidade!E685="","",IF(EAP_Complexidade!E685="X",0,VLOOKUP(EAP_Complexidade!E685,'Cluster_T-ShirtSize'!$B$18:$C$22,2,FALSE)))</f>
        <v/>
      </c>
      <c r="F684" s="75" t="str">
        <f>IF(EAP_Complexidade!F685="","",IF(EAP_Complexidade!F685="X",0,VLOOKUP(EAP_Complexidade!F685,'Cluster_T-ShirtSize'!$B$23:$C$27,2,FALSE)))</f>
        <v/>
      </c>
      <c r="G684" s="76" t="str">
        <f t="shared" si="2"/>
        <v/>
      </c>
    </row>
    <row r="685" spans="1:7" ht="15.75" customHeight="1" x14ac:dyDescent="0.2">
      <c r="A685" s="72" t="str">
        <f>IF(EAP_Complexidade!A686="","",EAP_Complexidade!A686)</f>
        <v/>
      </c>
      <c r="B685" s="73" t="str">
        <f>IF(EAP_Complexidade!B686="","",IF(EAP_Complexidade!B686="X",0,VLOOKUP(EAP_Complexidade!B686,'Cluster_T-ShirtSize'!$B$3:$C$7,2,FALSE)))</f>
        <v/>
      </c>
      <c r="C685" s="74" t="str">
        <f>IF(EAP_Complexidade!C686="","",IF(EAP_Complexidade!C686="X",0,VLOOKUP(EAP_Complexidade!C686,'Cluster_T-ShirtSize'!$B$8:$C$12,2,FALSE)))</f>
        <v/>
      </c>
      <c r="D685" s="74" t="str">
        <f>IF(EAP_Complexidade!D686="","",IF(EAP_Complexidade!D686="X",0,VLOOKUP(EAP_Complexidade!D686,'Cluster_T-ShirtSize'!$B$13:$C$17,2,FALSE)))</f>
        <v/>
      </c>
      <c r="E685" s="74" t="str">
        <f>IF(EAP_Complexidade!E686="","",IF(EAP_Complexidade!E686="X",0,VLOOKUP(EAP_Complexidade!E686,'Cluster_T-ShirtSize'!$B$18:$C$22,2,FALSE)))</f>
        <v/>
      </c>
      <c r="F685" s="75" t="str">
        <f>IF(EAP_Complexidade!F686="","",IF(EAP_Complexidade!F686="X",0,VLOOKUP(EAP_Complexidade!F686,'Cluster_T-ShirtSize'!$B$23:$C$27,2,FALSE)))</f>
        <v/>
      </c>
      <c r="G685" s="76" t="str">
        <f t="shared" si="2"/>
        <v/>
      </c>
    </row>
    <row r="686" spans="1:7" ht="15.75" customHeight="1" x14ac:dyDescent="0.2">
      <c r="A686" s="72" t="str">
        <f>IF(EAP_Complexidade!A687="","",EAP_Complexidade!A687)</f>
        <v/>
      </c>
      <c r="B686" s="73" t="str">
        <f>IF(EAP_Complexidade!B687="","",IF(EAP_Complexidade!B687="X",0,VLOOKUP(EAP_Complexidade!B687,'Cluster_T-ShirtSize'!$B$3:$C$7,2,FALSE)))</f>
        <v/>
      </c>
      <c r="C686" s="74" t="str">
        <f>IF(EAP_Complexidade!C687="","",IF(EAP_Complexidade!C687="X",0,VLOOKUP(EAP_Complexidade!C687,'Cluster_T-ShirtSize'!$B$8:$C$12,2,FALSE)))</f>
        <v/>
      </c>
      <c r="D686" s="74" t="str">
        <f>IF(EAP_Complexidade!D687="","",IF(EAP_Complexidade!D687="X",0,VLOOKUP(EAP_Complexidade!D687,'Cluster_T-ShirtSize'!$B$13:$C$17,2,FALSE)))</f>
        <v/>
      </c>
      <c r="E686" s="74" t="str">
        <f>IF(EAP_Complexidade!E687="","",IF(EAP_Complexidade!E687="X",0,VLOOKUP(EAP_Complexidade!E687,'Cluster_T-ShirtSize'!$B$18:$C$22,2,FALSE)))</f>
        <v/>
      </c>
      <c r="F686" s="75" t="str">
        <f>IF(EAP_Complexidade!F687="","",IF(EAP_Complexidade!F687="X",0,VLOOKUP(EAP_Complexidade!F687,'Cluster_T-ShirtSize'!$B$23:$C$27,2,FALSE)))</f>
        <v/>
      </c>
      <c r="G686" s="76" t="str">
        <f t="shared" si="2"/>
        <v/>
      </c>
    </row>
    <row r="687" spans="1:7" ht="15.75" customHeight="1" x14ac:dyDescent="0.2">
      <c r="A687" s="72" t="str">
        <f>IF(EAP_Complexidade!A688="","",EAP_Complexidade!A688)</f>
        <v/>
      </c>
      <c r="B687" s="73" t="str">
        <f>IF(EAP_Complexidade!B688="","",IF(EAP_Complexidade!B688="X",0,VLOOKUP(EAP_Complexidade!B688,'Cluster_T-ShirtSize'!$B$3:$C$7,2,FALSE)))</f>
        <v/>
      </c>
      <c r="C687" s="74" t="str">
        <f>IF(EAP_Complexidade!C688="","",IF(EAP_Complexidade!C688="X",0,VLOOKUP(EAP_Complexidade!C688,'Cluster_T-ShirtSize'!$B$8:$C$12,2,FALSE)))</f>
        <v/>
      </c>
      <c r="D687" s="74" t="str">
        <f>IF(EAP_Complexidade!D688="","",IF(EAP_Complexidade!D688="X",0,VLOOKUP(EAP_Complexidade!D688,'Cluster_T-ShirtSize'!$B$13:$C$17,2,FALSE)))</f>
        <v/>
      </c>
      <c r="E687" s="74" t="str">
        <f>IF(EAP_Complexidade!E688="","",IF(EAP_Complexidade!E688="X",0,VLOOKUP(EAP_Complexidade!E688,'Cluster_T-ShirtSize'!$B$18:$C$22,2,FALSE)))</f>
        <v/>
      </c>
      <c r="F687" s="75" t="str">
        <f>IF(EAP_Complexidade!F688="","",IF(EAP_Complexidade!F688="X",0,VLOOKUP(EAP_Complexidade!F688,'Cluster_T-ShirtSize'!$B$23:$C$27,2,FALSE)))</f>
        <v/>
      </c>
      <c r="G687" s="76" t="str">
        <f t="shared" si="2"/>
        <v/>
      </c>
    </row>
    <row r="688" spans="1:7" ht="15.75" customHeight="1" x14ac:dyDescent="0.2">
      <c r="A688" s="72" t="str">
        <f>IF(EAP_Complexidade!A689="","",EAP_Complexidade!A689)</f>
        <v/>
      </c>
      <c r="B688" s="73" t="str">
        <f>IF(EAP_Complexidade!B689="","",IF(EAP_Complexidade!B689="X",0,VLOOKUP(EAP_Complexidade!B689,'Cluster_T-ShirtSize'!$B$3:$C$7,2,FALSE)))</f>
        <v/>
      </c>
      <c r="C688" s="74" t="str">
        <f>IF(EAP_Complexidade!C689="","",IF(EAP_Complexidade!C689="X",0,VLOOKUP(EAP_Complexidade!C689,'Cluster_T-ShirtSize'!$B$8:$C$12,2,FALSE)))</f>
        <v/>
      </c>
      <c r="D688" s="74" t="str">
        <f>IF(EAP_Complexidade!D689="","",IF(EAP_Complexidade!D689="X",0,VLOOKUP(EAP_Complexidade!D689,'Cluster_T-ShirtSize'!$B$13:$C$17,2,FALSE)))</f>
        <v/>
      </c>
      <c r="E688" s="74" t="str">
        <f>IF(EAP_Complexidade!E689="","",IF(EAP_Complexidade!E689="X",0,VLOOKUP(EAP_Complexidade!E689,'Cluster_T-ShirtSize'!$B$18:$C$22,2,FALSE)))</f>
        <v/>
      </c>
      <c r="F688" s="75" t="str">
        <f>IF(EAP_Complexidade!F689="","",IF(EAP_Complexidade!F689="X",0,VLOOKUP(EAP_Complexidade!F689,'Cluster_T-ShirtSize'!$B$23:$C$27,2,FALSE)))</f>
        <v/>
      </c>
      <c r="G688" s="76" t="str">
        <f t="shared" si="2"/>
        <v/>
      </c>
    </row>
    <row r="689" spans="1:7" ht="15.75" customHeight="1" x14ac:dyDescent="0.2">
      <c r="A689" s="72" t="str">
        <f>IF(EAP_Complexidade!A690="","",EAP_Complexidade!A690)</f>
        <v/>
      </c>
      <c r="B689" s="73" t="str">
        <f>IF(EAP_Complexidade!B690="","",IF(EAP_Complexidade!B690="X",0,VLOOKUP(EAP_Complexidade!B690,'Cluster_T-ShirtSize'!$B$3:$C$7,2,FALSE)))</f>
        <v/>
      </c>
      <c r="C689" s="74" t="str">
        <f>IF(EAP_Complexidade!C690="","",IF(EAP_Complexidade!C690="X",0,VLOOKUP(EAP_Complexidade!C690,'Cluster_T-ShirtSize'!$B$8:$C$12,2,FALSE)))</f>
        <v/>
      </c>
      <c r="D689" s="74" t="str">
        <f>IF(EAP_Complexidade!D690="","",IF(EAP_Complexidade!D690="X",0,VLOOKUP(EAP_Complexidade!D690,'Cluster_T-ShirtSize'!$B$13:$C$17,2,FALSE)))</f>
        <v/>
      </c>
      <c r="E689" s="74" t="str">
        <f>IF(EAP_Complexidade!E690="","",IF(EAP_Complexidade!E690="X",0,VLOOKUP(EAP_Complexidade!E690,'Cluster_T-ShirtSize'!$B$18:$C$22,2,FALSE)))</f>
        <v/>
      </c>
      <c r="F689" s="75" t="str">
        <f>IF(EAP_Complexidade!F690="","",IF(EAP_Complexidade!F690="X",0,VLOOKUP(EAP_Complexidade!F690,'Cluster_T-ShirtSize'!$B$23:$C$27,2,FALSE)))</f>
        <v/>
      </c>
      <c r="G689" s="76" t="str">
        <f t="shared" si="2"/>
        <v/>
      </c>
    </row>
    <row r="690" spans="1:7" ht="15.75" customHeight="1" x14ac:dyDescent="0.2">
      <c r="A690" s="72" t="str">
        <f>IF(EAP_Complexidade!A691="","",EAP_Complexidade!A691)</f>
        <v/>
      </c>
      <c r="B690" s="73" t="str">
        <f>IF(EAP_Complexidade!B691="","",IF(EAP_Complexidade!B691="X",0,VLOOKUP(EAP_Complexidade!B691,'Cluster_T-ShirtSize'!$B$3:$C$7,2,FALSE)))</f>
        <v/>
      </c>
      <c r="C690" s="74" t="str">
        <f>IF(EAP_Complexidade!C691="","",IF(EAP_Complexidade!C691="X",0,VLOOKUP(EAP_Complexidade!C691,'Cluster_T-ShirtSize'!$B$8:$C$12,2,FALSE)))</f>
        <v/>
      </c>
      <c r="D690" s="74" t="str">
        <f>IF(EAP_Complexidade!D691="","",IF(EAP_Complexidade!D691="X",0,VLOOKUP(EAP_Complexidade!D691,'Cluster_T-ShirtSize'!$B$13:$C$17,2,FALSE)))</f>
        <v/>
      </c>
      <c r="E690" s="74" t="str">
        <f>IF(EAP_Complexidade!E691="","",IF(EAP_Complexidade!E691="X",0,VLOOKUP(EAP_Complexidade!E691,'Cluster_T-ShirtSize'!$B$18:$C$22,2,FALSE)))</f>
        <v/>
      </c>
      <c r="F690" s="75" t="str">
        <f>IF(EAP_Complexidade!F691="","",IF(EAP_Complexidade!F691="X",0,VLOOKUP(EAP_Complexidade!F691,'Cluster_T-ShirtSize'!$B$23:$C$27,2,FALSE)))</f>
        <v/>
      </c>
      <c r="G690" s="76" t="str">
        <f t="shared" si="2"/>
        <v/>
      </c>
    </row>
    <row r="691" spans="1:7" ht="15.75" customHeight="1" x14ac:dyDescent="0.2">
      <c r="A691" s="72" t="str">
        <f>IF(EAP_Complexidade!A692="","",EAP_Complexidade!A692)</f>
        <v/>
      </c>
      <c r="B691" s="73" t="str">
        <f>IF(EAP_Complexidade!B692="","",IF(EAP_Complexidade!B692="X",0,VLOOKUP(EAP_Complexidade!B692,'Cluster_T-ShirtSize'!$B$3:$C$7,2,FALSE)))</f>
        <v/>
      </c>
      <c r="C691" s="74" t="str">
        <f>IF(EAP_Complexidade!C692="","",IF(EAP_Complexidade!C692="X",0,VLOOKUP(EAP_Complexidade!C692,'Cluster_T-ShirtSize'!$B$8:$C$12,2,FALSE)))</f>
        <v/>
      </c>
      <c r="D691" s="74" t="str">
        <f>IF(EAP_Complexidade!D692="","",IF(EAP_Complexidade!D692="X",0,VLOOKUP(EAP_Complexidade!D692,'Cluster_T-ShirtSize'!$B$13:$C$17,2,FALSE)))</f>
        <v/>
      </c>
      <c r="E691" s="74" t="str">
        <f>IF(EAP_Complexidade!E692="","",IF(EAP_Complexidade!E692="X",0,VLOOKUP(EAP_Complexidade!E692,'Cluster_T-ShirtSize'!$B$18:$C$22,2,FALSE)))</f>
        <v/>
      </c>
      <c r="F691" s="75" t="str">
        <f>IF(EAP_Complexidade!F692="","",IF(EAP_Complexidade!F692="X",0,VLOOKUP(EAP_Complexidade!F692,'Cluster_T-ShirtSize'!$B$23:$C$27,2,FALSE)))</f>
        <v/>
      </c>
      <c r="G691" s="76" t="str">
        <f t="shared" si="2"/>
        <v/>
      </c>
    </row>
    <row r="692" spans="1:7" ht="15.75" customHeight="1" x14ac:dyDescent="0.2">
      <c r="A692" s="72" t="str">
        <f>IF(EAP_Complexidade!A693="","",EAP_Complexidade!A693)</f>
        <v/>
      </c>
      <c r="B692" s="73" t="str">
        <f>IF(EAP_Complexidade!B693="","",IF(EAP_Complexidade!B693="X",0,VLOOKUP(EAP_Complexidade!B693,'Cluster_T-ShirtSize'!$B$3:$C$7,2,FALSE)))</f>
        <v/>
      </c>
      <c r="C692" s="74" t="str">
        <f>IF(EAP_Complexidade!C693="","",IF(EAP_Complexidade!C693="X",0,VLOOKUP(EAP_Complexidade!C693,'Cluster_T-ShirtSize'!$B$8:$C$12,2,FALSE)))</f>
        <v/>
      </c>
      <c r="D692" s="74" t="str">
        <f>IF(EAP_Complexidade!D693="","",IF(EAP_Complexidade!D693="X",0,VLOOKUP(EAP_Complexidade!D693,'Cluster_T-ShirtSize'!$B$13:$C$17,2,FALSE)))</f>
        <v/>
      </c>
      <c r="E692" s="74" t="str">
        <f>IF(EAP_Complexidade!E693="","",IF(EAP_Complexidade!E693="X",0,VLOOKUP(EAP_Complexidade!E693,'Cluster_T-ShirtSize'!$B$18:$C$22,2,FALSE)))</f>
        <v/>
      </c>
      <c r="F692" s="75" t="str">
        <f>IF(EAP_Complexidade!F693="","",IF(EAP_Complexidade!F693="X",0,VLOOKUP(EAP_Complexidade!F693,'Cluster_T-ShirtSize'!$B$23:$C$27,2,FALSE)))</f>
        <v/>
      </c>
      <c r="G692" s="76" t="str">
        <f t="shared" si="2"/>
        <v/>
      </c>
    </row>
    <row r="693" spans="1:7" ht="15.75" customHeight="1" x14ac:dyDescent="0.2">
      <c r="A693" s="72" t="str">
        <f>IF(EAP_Complexidade!A694="","",EAP_Complexidade!A694)</f>
        <v/>
      </c>
      <c r="B693" s="73" t="str">
        <f>IF(EAP_Complexidade!B694="","",IF(EAP_Complexidade!B694="X",0,VLOOKUP(EAP_Complexidade!B694,'Cluster_T-ShirtSize'!$B$3:$C$7,2,FALSE)))</f>
        <v/>
      </c>
      <c r="C693" s="74" t="str">
        <f>IF(EAP_Complexidade!C694="","",IF(EAP_Complexidade!C694="X",0,VLOOKUP(EAP_Complexidade!C694,'Cluster_T-ShirtSize'!$B$8:$C$12,2,FALSE)))</f>
        <v/>
      </c>
      <c r="D693" s="74" t="str">
        <f>IF(EAP_Complexidade!D694="","",IF(EAP_Complexidade!D694="X",0,VLOOKUP(EAP_Complexidade!D694,'Cluster_T-ShirtSize'!$B$13:$C$17,2,FALSE)))</f>
        <v/>
      </c>
      <c r="E693" s="74" t="str">
        <f>IF(EAP_Complexidade!E694="","",IF(EAP_Complexidade!E694="X",0,VLOOKUP(EAP_Complexidade!E694,'Cluster_T-ShirtSize'!$B$18:$C$22,2,FALSE)))</f>
        <v/>
      </c>
      <c r="F693" s="75" t="str">
        <f>IF(EAP_Complexidade!F694="","",IF(EAP_Complexidade!F694="X",0,VLOOKUP(EAP_Complexidade!F694,'Cluster_T-ShirtSize'!$B$23:$C$27,2,FALSE)))</f>
        <v/>
      </c>
      <c r="G693" s="76" t="str">
        <f t="shared" si="2"/>
        <v/>
      </c>
    </row>
    <row r="694" spans="1:7" ht="15.75" customHeight="1" x14ac:dyDescent="0.2">
      <c r="A694" s="72" t="str">
        <f>IF(EAP_Complexidade!A695="","",EAP_Complexidade!A695)</f>
        <v/>
      </c>
      <c r="B694" s="73" t="str">
        <f>IF(EAP_Complexidade!B695="","",IF(EAP_Complexidade!B695="X",0,VLOOKUP(EAP_Complexidade!B695,'Cluster_T-ShirtSize'!$B$3:$C$7,2,FALSE)))</f>
        <v/>
      </c>
      <c r="C694" s="74" t="str">
        <f>IF(EAP_Complexidade!C695="","",IF(EAP_Complexidade!C695="X",0,VLOOKUP(EAP_Complexidade!C695,'Cluster_T-ShirtSize'!$B$8:$C$12,2,FALSE)))</f>
        <v/>
      </c>
      <c r="D694" s="74" t="str">
        <f>IF(EAP_Complexidade!D695="","",IF(EAP_Complexidade!D695="X",0,VLOOKUP(EAP_Complexidade!D695,'Cluster_T-ShirtSize'!$B$13:$C$17,2,FALSE)))</f>
        <v/>
      </c>
      <c r="E694" s="74" t="str">
        <f>IF(EAP_Complexidade!E695="","",IF(EAP_Complexidade!E695="X",0,VLOOKUP(EAP_Complexidade!E695,'Cluster_T-ShirtSize'!$B$18:$C$22,2,FALSE)))</f>
        <v/>
      </c>
      <c r="F694" s="75" t="str">
        <f>IF(EAP_Complexidade!F695="","",IF(EAP_Complexidade!F695="X",0,VLOOKUP(EAP_Complexidade!F695,'Cluster_T-ShirtSize'!$B$23:$C$27,2,FALSE)))</f>
        <v/>
      </c>
      <c r="G694" s="76" t="str">
        <f t="shared" si="2"/>
        <v/>
      </c>
    </row>
    <row r="695" spans="1:7" ht="15.75" customHeight="1" x14ac:dyDescent="0.2">
      <c r="A695" s="72" t="str">
        <f>IF(EAP_Complexidade!A696="","",EAP_Complexidade!A696)</f>
        <v/>
      </c>
      <c r="B695" s="73" t="str">
        <f>IF(EAP_Complexidade!B696="","",IF(EAP_Complexidade!B696="X",0,VLOOKUP(EAP_Complexidade!B696,'Cluster_T-ShirtSize'!$B$3:$C$7,2,FALSE)))</f>
        <v/>
      </c>
      <c r="C695" s="74" t="str">
        <f>IF(EAP_Complexidade!C696="","",IF(EAP_Complexidade!C696="X",0,VLOOKUP(EAP_Complexidade!C696,'Cluster_T-ShirtSize'!$B$8:$C$12,2,FALSE)))</f>
        <v/>
      </c>
      <c r="D695" s="74" t="str">
        <f>IF(EAP_Complexidade!D696="","",IF(EAP_Complexidade!D696="X",0,VLOOKUP(EAP_Complexidade!D696,'Cluster_T-ShirtSize'!$B$13:$C$17,2,FALSE)))</f>
        <v/>
      </c>
      <c r="E695" s="74" t="str">
        <f>IF(EAP_Complexidade!E696="","",IF(EAP_Complexidade!E696="X",0,VLOOKUP(EAP_Complexidade!E696,'Cluster_T-ShirtSize'!$B$18:$C$22,2,FALSE)))</f>
        <v/>
      </c>
      <c r="F695" s="75" t="str">
        <f>IF(EAP_Complexidade!F696="","",IF(EAP_Complexidade!F696="X",0,VLOOKUP(EAP_Complexidade!F696,'Cluster_T-ShirtSize'!$B$23:$C$27,2,FALSE)))</f>
        <v/>
      </c>
      <c r="G695" s="76" t="str">
        <f t="shared" si="2"/>
        <v/>
      </c>
    </row>
    <row r="696" spans="1:7" ht="15.75" customHeight="1" x14ac:dyDescent="0.2">
      <c r="A696" s="72" t="str">
        <f>IF(EAP_Complexidade!A697="","",EAP_Complexidade!A697)</f>
        <v/>
      </c>
      <c r="B696" s="73" t="str">
        <f>IF(EAP_Complexidade!B697="","",IF(EAP_Complexidade!B697="X",0,VLOOKUP(EAP_Complexidade!B697,'Cluster_T-ShirtSize'!$B$3:$C$7,2,FALSE)))</f>
        <v/>
      </c>
      <c r="C696" s="74" t="str">
        <f>IF(EAP_Complexidade!C697="","",IF(EAP_Complexidade!C697="X",0,VLOOKUP(EAP_Complexidade!C697,'Cluster_T-ShirtSize'!$B$8:$C$12,2,FALSE)))</f>
        <v/>
      </c>
      <c r="D696" s="74" t="str">
        <f>IF(EAP_Complexidade!D697="","",IF(EAP_Complexidade!D697="X",0,VLOOKUP(EAP_Complexidade!D697,'Cluster_T-ShirtSize'!$B$13:$C$17,2,FALSE)))</f>
        <v/>
      </c>
      <c r="E696" s="74" t="str">
        <f>IF(EAP_Complexidade!E697="","",IF(EAP_Complexidade!E697="X",0,VLOOKUP(EAP_Complexidade!E697,'Cluster_T-ShirtSize'!$B$18:$C$22,2,FALSE)))</f>
        <v/>
      </c>
      <c r="F696" s="75" t="str">
        <f>IF(EAP_Complexidade!F697="","",IF(EAP_Complexidade!F697="X",0,VLOOKUP(EAP_Complexidade!F697,'Cluster_T-ShirtSize'!$B$23:$C$27,2,FALSE)))</f>
        <v/>
      </c>
      <c r="G696" s="76" t="str">
        <f t="shared" si="2"/>
        <v/>
      </c>
    </row>
    <row r="697" spans="1:7" ht="15.75" customHeight="1" x14ac:dyDescent="0.2">
      <c r="A697" s="72" t="str">
        <f>IF(EAP_Complexidade!A698="","",EAP_Complexidade!A698)</f>
        <v/>
      </c>
      <c r="B697" s="73" t="str">
        <f>IF(EAP_Complexidade!B698="","",IF(EAP_Complexidade!B698="X",0,VLOOKUP(EAP_Complexidade!B698,'Cluster_T-ShirtSize'!$B$3:$C$7,2,FALSE)))</f>
        <v/>
      </c>
      <c r="C697" s="74" t="str">
        <f>IF(EAP_Complexidade!C698="","",IF(EAP_Complexidade!C698="X",0,VLOOKUP(EAP_Complexidade!C698,'Cluster_T-ShirtSize'!$B$8:$C$12,2,FALSE)))</f>
        <v/>
      </c>
      <c r="D697" s="74" t="str">
        <f>IF(EAP_Complexidade!D698="","",IF(EAP_Complexidade!D698="X",0,VLOOKUP(EAP_Complexidade!D698,'Cluster_T-ShirtSize'!$B$13:$C$17,2,FALSE)))</f>
        <v/>
      </c>
      <c r="E697" s="74" t="str">
        <f>IF(EAP_Complexidade!E698="","",IF(EAP_Complexidade!E698="X",0,VLOOKUP(EAP_Complexidade!E698,'Cluster_T-ShirtSize'!$B$18:$C$22,2,FALSE)))</f>
        <v/>
      </c>
      <c r="F697" s="75" t="str">
        <f>IF(EAP_Complexidade!F698="","",IF(EAP_Complexidade!F698="X",0,VLOOKUP(EAP_Complexidade!F698,'Cluster_T-ShirtSize'!$B$23:$C$27,2,FALSE)))</f>
        <v/>
      </c>
      <c r="G697" s="76" t="str">
        <f t="shared" si="2"/>
        <v/>
      </c>
    </row>
    <row r="698" spans="1:7" ht="15.75" customHeight="1" x14ac:dyDescent="0.2">
      <c r="A698" s="72" t="str">
        <f>IF(EAP_Complexidade!A699="","",EAP_Complexidade!A699)</f>
        <v/>
      </c>
      <c r="B698" s="73" t="str">
        <f>IF(EAP_Complexidade!B699="","",IF(EAP_Complexidade!B699="X",0,VLOOKUP(EAP_Complexidade!B699,'Cluster_T-ShirtSize'!$B$3:$C$7,2,FALSE)))</f>
        <v/>
      </c>
      <c r="C698" s="74" t="str">
        <f>IF(EAP_Complexidade!C699="","",IF(EAP_Complexidade!C699="X",0,VLOOKUP(EAP_Complexidade!C699,'Cluster_T-ShirtSize'!$B$8:$C$12,2,FALSE)))</f>
        <v/>
      </c>
      <c r="D698" s="74" t="str">
        <f>IF(EAP_Complexidade!D699="","",IF(EAP_Complexidade!D699="X",0,VLOOKUP(EAP_Complexidade!D699,'Cluster_T-ShirtSize'!$B$13:$C$17,2,FALSE)))</f>
        <v/>
      </c>
      <c r="E698" s="74" t="str">
        <f>IF(EAP_Complexidade!E699="","",IF(EAP_Complexidade!E699="X",0,VLOOKUP(EAP_Complexidade!E699,'Cluster_T-ShirtSize'!$B$18:$C$22,2,FALSE)))</f>
        <v/>
      </c>
      <c r="F698" s="75" t="str">
        <f>IF(EAP_Complexidade!F699="","",IF(EAP_Complexidade!F699="X",0,VLOOKUP(EAP_Complexidade!F699,'Cluster_T-ShirtSize'!$B$23:$C$27,2,FALSE)))</f>
        <v/>
      </c>
      <c r="G698" s="76" t="str">
        <f t="shared" si="2"/>
        <v/>
      </c>
    </row>
    <row r="699" spans="1:7" ht="15.75" customHeight="1" x14ac:dyDescent="0.2">
      <c r="A699" s="72" t="str">
        <f>IF(EAP_Complexidade!A700="","",EAP_Complexidade!A700)</f>
        <v/>
      </c>
      <c r="B699" s="73" t="str">
        <f>IF(EAP_Complexidade!B700="","",IF(EAP_Complexidade!B700="X",0,VLOOKUP(EAP_Complexidade!B700,'Cluster_T-ShirtSize'!$B$3:$C$7,2,FALSE)))</f>
        <v/>
      </c>
      <c r="C699" s="74" t="str">
        <f>IF(EAP_Complexidade!C700="","",IF(EAP_Complexidade!C700="X",0,VLOOKUP(EAP_Complexidade!C700,'Cluster_T-ShirtSize'!$B$8:$C$12,2,FALSE)))</f>
        <v/>
      </c>
      <c r="D699" s="74" t="str">
        <f>IF(EAP_Complexidade!D700="","",IF(EAP_Complexidade!D700="X",0,VLOOKUP(EAP_Complexidade!D700,'Cluster_T-ShirtSize'!$B$13:$C$17,2,FALSE)))</f>
        <v/>
      </c>
      <c r="E699" s="74" t="str">
        <f>IF(EAP_Complexidade!E700="","",IF(EAP_Complexidade!E700="X",0,VLOOKUP(EAP_Complexidade!E700,'Cluster_T-ShirtSize'!$B$18:$C$22,2,FALSE)))</f>
        <v/>
      </c>
      <c r="F699" s="75" t="str">
        <f>IF(EAP_Complexidade!F700="","",IF(EAP_Complexidade!F700="X",0,VLOOKUP(EAP_Complexidade!F700,'Cluster_T-ShirtSize'!$B$23:$C$27,2,FALSE)))</f>
        <v/>
      </c>
      <c r="G699" s="76" t="str">
        <f t="shared" si="2"/>
        <v/>
      </c>
    </row>
    <row r="700" spans="1:7" ht="15.75" customHeight="1" x14ac:dyDescent="0.2">
      <c r="A700" s="72" t="str">
        <f>IF(EAP_Complexidade!A701="","",EAP_Complexidade!A701)</f>
        <v/>
      </c>
      <c r="B700" s="73" t="str">
        <f>IF(EAP_Complexidade!B701="","",IF(EAP_Complexidade!B701="X",0,VLOOKUP(EAP_Complexidade!B701,'Cluster_T-ShirtSize'!$B$3:$C$7,2,FALSE)))</f>
        <v/>
      </c>
      <c r="C700" s="74" t="str">
        <f>IF(EAP_Complexidade!C701="","",IF(EAP_Complexidade!C701="X",0,VLOOKUP(EAP_Complexidade!C701,'Cluster_T-ShirtSize'!$B$8:$C$12,2,FALSE)))</f>
        <v/>
      </c>
      <c r="D700" s="74" t="str">
        <f>IF(EAP_Complexidade!D701="","",IF(EAP_Complexidade!D701="X",0,VLOOKUP(EAP_Complexidade!D701,'Cluster_T-ShirtSize'!$B$13:$C$17,2,FALSE)))</f>
        <v/>
      </c>
      <c r="E700" s="74" t="str">
        <f>IF(EAP_Complexidade!E701="","",IF(EAP_Complexidade!E701="X",0,VLOOKUP(EAP_Complexidade!E701,'Cluster_T-ShirtSize'!$B$18:$C$22,2,FALSE)))</f>
        <v/>
      </c>
      <c r="F700" s="75" t="str">
        <f>IF(EAP_Complexidade!F701="","",IF(EAP_Complexidade!F701="X",0,VLOOKUP(EAP_Complexidade!F701,'Cluster_T-ShirtSize'!$B$23:$C$27,2,FALSE)))</f>
        <v/>
      </c>
      <c r="G700" s="76" t="str">
        <f t="shared" si="2"/>
        <v/>
      </c>
    </row>
    <row r="701" spans="1:7" ht="15.75" customHeight="1" x14ac:dyDescent="0.2">
      <c r="A701" s="72" t="str">
        <f>IF(EAP_Complexidade!A702="","",EAP_Complexidade!A702)</f>
        <v/>
      </c>
      <c r="B701" s="73" t="str">
        <f>IF(EAP_Complexidade!B702="","",IF(EAP_Complexidade!B702="X",0,VLOOKUP(EAP_Complexidade!B702,'Cluster_T-ShirtSize'!$B$3:$C$7,2,FALSE)))</f>
        <v/>
      </c>
      <c r="C701" s="74" t="str">
        <f>IF(EAP_Complexidade!C702="","",IF(EAP_Complexidade!C702="X",0,VLOOKUP(EAP_Complexidade!C702,'Cluster_T-ShirtSize'!$B$8:$C$12,2,FALSE)))</f>
        <v/>
      </c>
      <c r="D701" s="74" t="str">
        <f>IF(EAP_Complexidade!D702="","",IF(EAP_Complexidade!D702="X",0,VLOOKUP(EAP_Complexidade!D702,'Cluster_T-ShirtSize'!$B$13:$C$17,2,FALSE)))</f>
        <v/>
      </c>
      <c r="E701" s="74" t="str">
        <f>IF(EAP_Complexidade!E702="","",IF(EAP_Complexidade!E702="X",0,VLOOKUP(EAP_Complexidade!E702,'Cluster_T-ShirtSize'!$B$18:$C$22,2,FALSE)))</f>
        <v/>
      </c>
      <c r="F701" s="75" t="str">
        <f>IF(EAP_Complexidade!F702="","",IF(EAP_Complexidade!F702="X",0,VLOOKUP(EAP_Complexidade!F702,'Cluster_T-ShirtSize'!$B$23:$C$27,2,FALSE)))</f>
        <v/>
      </c>
      <c r="G701" s="76" t="str">
        <f t="shared" si="2"/>
        <v/>
      </c>
    </row>
    <row r="702" spans="1:7" ht="15.75" customHeight="1" x14ac:dyDescent="0.2">
      <c r="A702" s="72" t="str">
        <f>IF(EAP_Complexidade!A703="","",EAP_Complexidade!A703)</f>
        <v/>
      </c>
      <c r="B702" s="73" t="str">
        <f>IF(EAP_Complexidade!B703="","",IF(EAP_Complexidade!B703="X",0,VLOOKUP(EAP_Complexidade!B703,'Cluster_T-ShirtSize'!$B$3:$C$7,2,FALSE)))</f>
        <v/>
      </c>
      <c r="C702" s="74" t="str">
        <f>IF(EAP_Complexidade!C703="","",IF(EAP_Complexidade!C703="X",0,VLOOKUP(EAP_Complexidade!C703,'Cluster_T-ShirtSize'!$B$8:$C$12,2,FALSE)))</f>
        <v/>
      </c>
      <c r="D702" s="74" t="str">
        <f>IF(EAP_Complexidade!D703="","",IF(EAP_Complexidade!D703="X",0,VLOOKUP(EAP_Complexidade!D703,'Cluster_T-ShirtSize'!$B$13:$C$17,2,FALSE)))</f>
        <v/>
      </c>
      <c r="E702" s="74" t="str">
        <f>IF(EAP_Complexidade!E703="","",IF(EAP_Complexidade!E703="X",0,VLOOKUP(EAP_Complexidade!E703,'Cluster_T-ShirtSize'!$B$18:$C$22,2,FALSE)))</f>
        <v/>
      </c>
      <c r="F702" s="75" t="str">
        <f>IF(EAP_Complexidade!F703="","",IF(EAP_Complexidade!F703="X",0,VLOOKUP(EAP_Complexidade!F703,'Cluster_T-ShirtSize'!$B$23:$C$27,2,FALSE)))</f>
        <v/>
      </c>
      <c r="G702" s="76" t="str">
        <f t="shared" si="2"/>
        <v/>
      </c>
    </row>
    <row r="703" spans="1:7" ht="15.75" customHeight="1" x14ac:dyDescent="0.2">
      <c r="A703" s="72" t="str">
        <f>IF(EAP_Complexidade!A704="","",EAP_Complexidade!A704)</f>
        <v/>
      </c>
      <c r="B703" s="73" t="str">
        <f>IF(EAP_Complexidade!B704="","",IF(EAP_Complexidade!B704="X",0,VLOOKUP(EAP_Complexidade!B704,'Cluster_T-ShirtSize'!$B$3:$C$7,2,FALSE)))</f>
        <v/>
      </c>
      <c r="C703" s="74" t="str">
        <f>IF(EAP_Complexidade!C704="","",IF(EAP_Complexidade!C704="X",0,VLOOKUP(EAP_Complexidade!C704,'Cluster_T-ShirtSize'!$B$8:$C$12,2,FALSE)))</f>
        <v/>
      </c>
      <c r="D703" s="74" t="str">
        <f>IF(EAP_Complexidade!D704="","",IF(EAP_Complexidade!D704="X",0,VLOOKUP(EAP_Complexidade!D704,'Cluster_T-ShirtSize'!$B$13:$C$17,2,FALSE)))</f>
        <v/>
      </c>
      <c r="E703" s="74" t="str">
        <f>IF(EAP_Complexidade!E704="","",IF(EAP_Complexidade!E704="X",0,VLOOKUP(EAP_Complexidade!E704,'Cluster_T-ShirtSize'!$B$18:$C$22,2,FALSE)))</f>
        <v/>
      </c>
      <c r="F703" s="75" t="str">
        <f>IF(EAP_Complexidade!F704="","",IF(EAP_Complexidade!F704="X",0,VLOOKUP(EAP_Complexidade!F704,'Cluster_T-ShirtSize'!$B$23:$C$27,2,FALSE)))</f>
        <v/>
      </c>
      <c r="G703" s="76" t="str">
        <f t="shared" si="2"/>
        <v/>
      </c>
    </row>
    <row r="704" spans="1:7" ht="15.75" customHeight="1" x14ac:dyDescent="0.2">
      <c r="A704" s="72" t="str">
        <f>IF(EAP_Complexidade!A705="","",EAP_Complexidade!A705)</f>
        <v/>
      </c>
      <c r="B704" s="73" t="str">
        <f>IF(EAP_Complexidade!B705="","",IF(EAP_Complexidade!B705="X",0,VLOOKUP(EAP_Complexidade!B705,'Cluster_T-ShirtSize'!$B$3:$C$7,2,FALSE)))</f>
        <v/>
      </c>
      <c r="C704" s="74" t="str">
        <f>IF(EAP_Complexidade!C705="","",IF(EAP_Complexidade!C705="X",0,VLOOKUP(EAP_Complexidade!C705,'Cluster_T-ShirtSize'!$B$8:$C$12,2,FALSE)))</f>
        <v/>
      </c>
      <c r="D704" s="74" t="str">
        <f>IF(EAP_Complexidade!D705="","",IF(EAP_Complexidade!D705="X",0,VLOOKUP(EAP_Complexidade!D705,'Cluster_T-ShirtSize'!$B$13:$C$17,2,FALSE)))</f>
        <v/>
      </c>
      <c r="E704" s="74" t="str">
        <f>IF(EAP_Complexidade!E705="","",IF(EAP_Complexidade!E705="X",0,VLOOKUP(EAP_Complexidade!E705,'Cluster_T-ShirtSize'!$B$18:$C$22,2,FALSE)))</f>
        <v/>
      </c>
      <c r="F704" s="75" t="str">
        <f>IF(EAP_Complexidade!F705="","",IF(EAP_Complexidade!F705="X",0,VLOOKUP(EAP_Complexidade!F705,'Cluster_T-ShirtSize'!$B$23:$C$27,2,FALSE)))</f>
        <v/>
      </c>
      <c r="G704" s="76" t="str">
        <f t="shared" si="2"/>
        <v/>
      </c>
    </row>
    <row r="705" spans="1:7" ht="15.75" customHeight="1" x14ac:dyDescent="0.2">
      <c r="A705" s="72" t="str">
        <f>IF(EAP_Complexidade!A706="","",EAP_Complexidade!A706)</f>
        <v/>
      </c>
      <c r="B705" s="73" t="str">
        <f>IF(EAP_Complexidade!B706="","",IF(EAP_Complexidade!B706="X",0,VLOOKUP(EAP_Complexidade!B706,'Cluster_T-ShirtSize'!$B$3:$C$7,2,FALSE)))</f>
        <v/>
      </c>
      <c r="C705" s="74" t="str">
        <f>IF(EAP_Complexidade!C706="","",IF(EAP_Complexidade!C706="X",0,VLOOKUP(EAP_Complexidade!C706,'Cluster_T-ShirtSize'!$B$8:$C$12,2,FALSE)))</f>
        <v/>
      </c>
      <c r="D705" s="74" t="str">
        <f>IF(EAP_Complexidade!D706="","",IF(EAP_Complexidade!D706="X",0,VLOOKUP(EAP_Complexidade!D706,'Cluster_T-ShirtSize'!$B$13:$C$17,2,FALSE)))</f>
        <v/>
      </c>
      <c r="E705" s="74" t="str">
        <f>IF(EAP_Complexidade!E706="","",IF(EAP_Complexidade!E706="X",0,VLOOKUP(EAP_Complexidade!E706,'Cluster_T-ShirtSize'!$B$18:$C$22,2,FALSE)))</f>
        <v/>
      </c>
      <c r="F705" s="75" t="str">
        <f>IF(EAP_Complexidade!F706="","",IF(EAP_Complexidade!F706="X",0,VLOOKUP(EAP_Complexidade!F706,'Cluster_T-ShirtSize'!$B$23:$C$27,2,FALSE)))</f>
        <v/>
      </c>
      <c r="G705" s="76" t="str">
        <f t="shared" si="2"/>
        <v/>
      </c>
    </row>
    <row r="706" spans="1:7" ht="15.75" customHeight="1" x14ac:dyDescent="0.2">
      <c r="A706" s="72" t="str">
        <f>IF(EAP_Complexidade!A707="","",EAP_Complexidade!A707)</f>
        <v/>
      </c>
      <c r="B706" s="73" t="str">
        <f>IF(EAP_Complexidade!B707="","",IF(EAP_Complexidade!B707="X",0,VLOOKUP(EAP_Complexidade!B707,'Cluster_T-ShirtSize'!$B$3:$C$7,2,FALSE)))</f>
        <v/>
      </c>
      <c r="C706" s="74" t="str">
        <f>IF(EAP_Complexidade!C707="","",IF(EAP_Complexidade!C707="X",0,VLOOKUP(EAP_Complexidade!C707,'Cluster_T-ShirtSize'!$B$8:$C$12,2,FALSE)))</f>
        <v/>
      </c>
      <c r="D706" s="74" t="str">
        <f>IF(EAP_Complexidade!D707="","",IF(EAP_Complexidade!D707="X",0,VLOOKUP(EAP_Complexidade!D707,'Cluster_T-ShirtSize'!$B$13:$C$17,2,FALSE)))</f>
        <v/>
      </c>
      <c r="E706" s="74" t="str">
        <f>IF(EAP_Complexidade!E707="","",IF(EAP_Complexidade!E707="X",0,VLOOKUP(EAP_Complexidade!E707,'Cluster_T-ShirtSize'!$B$18:$C$22,2,FALSE)))</f>
        <v/>
      </c>
      <c r="F706" s="75" t="str">
        <f>IF(EAP_Complexidade!F707="","",IF(EAP_Complexidade!F707="X",0,VLOOKUP(EAP_Complexidade!F707,'Cluster_T-ShirtSize'!$B$23:$C$27,2,FALSE)))</f>
        <v/>
      </c>
      <c r="G706" s="76" t="str">
        <f t="shared" si="2"/>
        <v/>
      </c>
    </row>
    <row r="707" spans="1:7" ht="15.75" customHeight="1" x14ac:dyDescent="0.2">
      <c r="A707" s="72" t="str">
        <f>IF(EAP_Complexidade!A708="","",EAP_Complexidade!A708)</f>
        <v/>
      </c>
      <c r="B707" s="73" t="str">
        <f>IF(EAP_Complexidade!B708="","",IF(EAP_Complexidade!B708="X",0,VLOOKUP(EAP_Complexidade!B708,'Cluster_T-ShirtSize'!$B$3:$C$7,2,FALSE)))</f>
        <v/>
      </c>
      <c r="C707" s="74" t="str">
        <f>IF(EAP_Complexidade!C708="","",IF(EAP_Complexidade!C708="X",0,VLOOKUP(EAP_Complexidade!C708,'Cluster_T-ShirtSize'!$B$8:$C$12,2,FALSE)))</f>
        <v/>
      </c>
      <c r="D707" s="74" t="str">
        <f>IF(EAP_Complexidade!D708="","",IF(EAP_Complexidade!D708="X",0,VLOOKUP(EAP_Complexidade!D708,'Cluster_T-ShirtSize'!$B$13:$C$17,2,FALSE)))</f>
        <v/>
      </c>
      <c r="E707" s="74" t="str">
        <f>IF(EAP_Complexidade!E708="","",IF(EAP_Complexidade!E708="X",0,VLOOKUP(EAP_Complexidade!E708,'Cluster_T-ShirtSize'!$B$18:$C$22,2,FALSE)))</f>
        <v/>
      </c>
      <c r="F707" s="75" t="str">
        <f>IF(EAP_Complexidade!F708="","",IF(EAP_Complexidade!F708="X",0,VLOOKUP(EAP_Complexidade!F708,'Cluster_T-ShirtSize'!$B$23:$C$27,2,FALSE)))</f>
        <v/>
      </c>
      <c r="G707" s="76" t="str">
        <f t="shared" si="2"/>
        <v/>
      </c>
    </row>
    <row r="708" spans="1:7" ht="15.75" customHeight="1" x14ac:dyDescent="0.2">
      <c r="A708" s="72" t="str">
        <f>IF(EAP_Complexidade!A709="","",EAP_Complexidade!A709)</f>
        <v/>
      </c>
      <c r="B708" s="73" t="str">
        <f>IF(EAP_Complexidade!B709="","",IF(EAP_Complexidade!B709="X",0,VLOOKUP(EAP_Complexidade!B709,'Cluster_T-ShirtSize'!$B$3:$C$7,2,FALSE)))</f>
        <v/>
      </c>
      <c r="C708" s="74" t="str">
        <f>IF(EAP_Complexidade!C709="","",IF(EAP_Complexidade!C709="X",0,VLOOKUP(EAP_Complexidade!C709,'Cluster_T-ShirtSize'!$B$8:$C$12,2,FALSE)))</f>
        <v/>
      </c>
      <c r="D708" s="74" t="str">
        <f>IF(EAP_Complexidade!D709="","",IF(EAP_Complexidade!D709="X",0,VLOOKUP(EAP_Complexidade!D709,'Cluster_T-ShirtSize'!$B$13:$C$17,2,FALSE)))</f>
        <v/>
      </c>
      <c r="E708" s="74" t="str">
        <f>IF(EAP_Complexidade!E709="","",IF(EAP_Complexidade!E709="X",0,VLOOKUP(EAP_Complexidade!E709,'Cluster_T-ShirtSize'!$B$18:$C$22,2,FALSE)))</f>
        <v/>
      </c>
      <c r="F708" s="75" t="str">
        <f>IF(EAP_Complexidade!F709="","",IF(EAP_Complexidade!F709="X",0,VLOOKUP(EAP_Complexidade!F709,'Cluster_T-ShirtSize'!$B$23:$C$27,2,FALSE)))</f>
        <v/>
      </c>
      <c r="G708" s="76" t="str">
        <f t="shared" si="2"/>
        <v/>
      </c>
    </row>
    <row r="709" spans="1:7" ht="15.75" customHeight="1" x14ac:dyDescent="0.2">
      <c r="A709" s="72" t="str">
        <f>IF(EAP_Complexidade!A710="","",EAP_Complexidade!A710)</f>
        <v/>
      </c>
      <c r="B709" s="73" t="str">
        <f>IF(EAP_Complexidade!B710="","",IF(EAP_Complexidade!B710="X",0,VLOOKUP(EAP_Complexidade!B710,'Cluster_T-ShirtSize'!$B$3:$C$7,2,FALSE)))</f>
        <v/>
      </c>
      <c r="C709" s="74" t="str">
        <f>IF(EAP_Complexidade!C710="","",IF(EAP_Complexidade!C710="X",0,VLOOKUP(EAP_Complexidade!C710,'Cluster_T-ShirtSize'!$B$8:$C$12,2,FALSE)))</f>
        <v/>
      </c>
      <c r="D709" s="74" t="str">
        <f>IF(EAP_Complexidade!D710="","",IF(EAP_Complexidade!D710="X",0,VLOOKUP(EAP_Complexidade!D710,'Cluster_T-ShirtSize'!$B$13:$C$17,2,FALSE)))</f>
        <v/>
      </c>
      <c r="E709" s="74" t="str">
        <f>IF(EAP_Complexidade!E710="","",IF(EAP_Complexidade!E710="X",0,VLOOKUP(EAP_Complexidade!E710,'Cluster_T-ShirtSize'!$B$18:$C$22,2,FALSE)))</f>
        <v/>
      </c>
      <c r="F709" s="75" t="str">
        <f>IF(EAP_Complexidade!F710="","",IF(EAP_Complexidade!F710="X",0,VLOOKUP(EAP_Complexidade!F710,'Cluster_T-ShirtSize'!$B$23:$C$27,2,FALSE)))</f>
        <v/>
      </c>
      <c r="G709" s="76" t="str">
        <f t="shared" si="2"/>
        <v/>
      </c>
    </row>
    <row r="710" spans="1:7" ht="15.75" customHeight="1" x14ac:dyDescent="0.2">
      <c r="A710" s="72" t="str">
        <f>IF(EAP_Complexidade!A711="","",EAP_Complexidade!A711)</f>
        <v/>
      </c>
      <c r="B710" s="73" t="str">
        <f>IF(EAP_Complexidade!B711="","",IF(EAP_Complexidade!B711="X",0,VLOOKUP(EAP_Complexidade!B711,'Cluster_T-ShirtSize'!$B$3:$C$7,2,FALSE)))</f>
        <v/>
      </c>
      <c r="C710" s="74" t="str">
        <f>IF(EAP_Complexidade!C711="","",IF(EAP_Complexidade!C711="X",0,VLOOKUP(EAP_Complexidade!C711,'Cluster_T-ShirtSize'!$B$8:$C$12,2,FALSE)))</f>
        <v/>
      </c>
      <c r="D710" s="74" t="str">
        <f>IF(EAP_Complexidade!D711="","",IF(EAP_Complexidade!D711="X",0,VLOOKUP(EAP_Complexidade!D711,'Cluster_T-ShirtSize'!$B$13:$C$17,2,FALSE)))</f>
        <v/>
      </c>
      <c r="E710" s="74" t="str">
        <f>IF(EAP_Complexidade!E711="","",IF(EAP_Complexidade!E711="X",0,VLOOKUP(EAP_Complexidade!E711,'Cluster_T-ShirtSize'!$B$18:$C$22,2,FALSE)))</f>
        <v/>
      </c>
      <c r="F710" s="75" t="str">
        <f>IF(EAP_Complexidade!F711="","",IF(EAP_Complexidade!F711="X",0,VLOOKUP(EAP_Complexidade!F711,'Cluster_T-ShirtSize'!$B$23:$C$27,2,FALSE)))</f>
        <v/>
      </c>
      <c r="G710" s="76" t="str">
        <f t="shared" si="2"/>
        <v/>
      </c>
    </row>
    <row r="711" spans="1:7" ht="15.75" customHeight="1" x14ac:dyDescent="0.2">
      <c r="A711" s="72" t="str">
        <f>IF(EAP_Complexidade!A712="","",EAP_Complexidade!A712)</f>
        <v/>
      </c>
      <c r="B711" s="73" t="str">
        <f>IF(EAP_Complexidade!B712="","",IF(EAP_Complexidade!B712="X",0,VLOOKUP(EAP_Complexidade!B712,'Cluster_T-ShirtSize'!$B$3:$C$7,2,FALSE)))</f>
        <v/>
      </c>
      <c r="C711" s="74" t="str">
        <f>IF(EAP_Complexidade!C712="","",IF(EAP_Complexidade!C712="X",0,VLOOKUP(EAP_Complexidade!C712,'Cluster_T-ShirtSize'!$B$8:$C$12,2,FALSE)))</f>
        <v/>
      </c>
      <c r="D711" s="74" t="str">
        <f>IF(EAP_Complexidade!D712="","",IF(EAP_Complexidade!D712="X",0,VLOOKUP(EAP_Complexidade!D712,'Cluster_T-ShirtSize'!$B$13:$C$17,2,FALSE)))</f>
        <v/>
      </c>
      <c r="E711" s="74" t="str">
        <f>IF(EAP_Complexidade!E712="","",IF(EAP_Complexidade!E712="X",0,VLOOKUP(EAP_Complexidade!E712,'Cluster_T-ShirtSize'!$B$18:$C$22,2,FALSE)))</f>
        <v/>
      </c>
      <c r="F711" s="75" t="str">
        <f>IF(EAP_Complexidade!F712="","",IF(EAP_Complexidade!F712="X",0,VLOOKUP(EAP_Complexidade!F712,'Cluster_T-ShirtSize'!$B$23:$C$27,2,FALSE)))</f>
        <v/>
      </c>
      <c r="G711" s="76" t="str">
        <f t="shared" si="2"/>
        <v/>
      </c>
    </row>
    <row r="712" spans="1:7" ht="15.75" customHeight="1" x14ac:dyDescent="0.2">
      <c r="A712" s="72" t="str">
        <f>IF(EAP_Complexidade!A713="","",EAP_Complexidade!A713)</f>
        <v/>
      </c>
      <c r="B712" s="73" t="str">
        <f>IF(EAP_Complexidade!B713="","",IF(EAP_Complexidade!B713="X",0,VLOOKUP(EAP_Complexidade!B713,'Cluster_T-ShirtSize'!$B$3:$C$7,2,FALSE)))</f>
        <v/>
      </c>
      <c r="C712" s="74" t="str">
        <f>IF(EAP_Complexidade!C713="","",IF(EAP_Complexidade!C713="X",0,VLOOKUP(EAP_Complexidade!C713,'Cluster_T-ShirtSize'!$B$8:$C$12,2,FALSE)))</f>
        <v/>
      </c>
      <c r="D712" s="74" t="str">
        <f>IF(EAP_Complexidade!D713="","",IF(EAP_Complexidade!D713="X",0,VLOOKUP(EAP_Complexidade!D713,'Cluster_T-ShirtSize'!$B$13:$C$17,2,FALSE)))</f>
        <v/>
      </c>
      <c r="E712" s="74" t="str">
        <f>IF(EAP_Complexidade!E713="","",IF(EAP_Complexidade!E713="X",0,VLOOKUP(EAP_Complexidade!E713,'Cluster_T-ShirtSize'!$B$18:$C$22,2,FALSE)))</f>
        <v/>
      </c>
      <c r="F712" s="75" t="str">
        <f>IF(EAP_Complexidade!F713="","",IF(EAP_Complexidade!F713="X",0,VLOOKUP(EAP_Complexidade!F713,'Cluster_T-ShirtSize'!$B$23:$C$27,2,FALSE)))</f>
        <v/>
      </c>
      <c r="G712" s="76" t="str">
        <f t="shared" si="2"/>
        <v/>
      </c>
    </row>
    <row r="713" spans="1:7" ht="15.75" customHeight="1" x14ac:dyDescent="0.2">
      <c r="A713" s="72" t="str">
        <f>IF(EAP_Complexidade!A714="","",EAP_Complexidade!A714)</f>
        <v/>
      </c>
      <c r="B713" s="73" t="str">
        <f>IF(EAP_Complexidade!B714="","",IF(EAP_Complexidade!B714="X",0,VLOOKUP(EAP_Complexidade!B714,'Cluster_T-ShirtSize'!$B$3:$C$7,2,FALSE)))</f>
        <v/>
      </c>
      <c r="C713" s="74" t="str">
        <f>IF(EAP_Complexidade!C714="","",IF(EAP_Complexidade!C714="X",0,VLOOKUP(EAP_Complexidade!C714,'Cluster_T-ShirtSize'!$B$8:$C$12,2,FALSE)))</f>
        <v/>
      </c>
      <c r="D713" s="74" t="str">
        <f>IF(EAP_Complexidade!D714="","",IF(EAP_Complexidade!D714="X",0,VLOOKUP(EAP_Complexidade!D714,'Cluster_T-ShirtSize'!$B$13:$C$17,2,FALSE)))</f>
        <v/>
      </c>
      <c r="E713" s="74" t="str">
        <f>IF(EAP_Complexidade!E714="","",IF(EAP_Complexidade!E714="X",0,VLOOKUP(EAP_Complexidade!E714,'Cluster_T-ShirtSize'!$B$18:$C$22,2,FALSE)))</f>
        <v/>
      </c>
      <c r="F713" s="75" t="str">
        <f>IF(EAP_Complexidade!F714="","",IF(EAP_Complexidade!F714="X",0,VLOOKUP(EAP_Complexidade!F714,'Cluster_T-ShirtSize'!$B$23:$C$27,2,FALSE)))</f>
        <v/>
      </c>
      <c r="G713" s="76" t="str">
        <f t="shared" si="2"/>
        <v/>
      </c>
    </row>
    <row r="714" spans="1:7" ht="15.75" customHeight="1" x14ac:dyDescent="0.2">
      <c r="A714" s="72" t="str">
        <f>IF(EAP_Complexidade!A715="","",EAP_Complexidade!A715)</f>
        <v/>
      </c>
      <c r="B714" s="73" t="str">
        <f>IF(EAP_Complexidade!B715="","",IF(EAP_Complexidade!B715="X",0,VLOOKUP(EAP_Complexidade!B715,'Cluster_T-ShirtSize'!$B$3:$C$7,2,FALSE)))</f>
        <v/>
      </c>
      <c r="C714" s="74" t="str">
        <f>IF(EAP_Complexidade!C715="","",IF(EAP_Complexidade!C715="X",0,VLOOKUP(EAP_Complexidade!C715,'Cluster_T-ShirtSize'!$B$8:$C$12,2,FALSE)))</f>
        <v/>
      </c>
      <c r="D714" s="74" t="str">
        <f>IF(EAP_Complexidade!D715="","",IF(EAP_Complexidade!D715="X",0,VLOOKUP(EAP_Complexidade!D715,'Cluster_T-ShirtSize'!$B$13:$C$17,2,FALSE)))</f>
        <v/>
      </c>
      <c r="E714" s="74" t="str">
        <f>IF(EAP_Complexidade!E715="","",IF(EAP_Complexidade!E715="X",0,VLOOKUP(EAP_Complexidade!E715,'Cluster_T-ShirtSize'!$B$18:$C$22,2,FALSE)))</f>
        <v/>
      </c>
      <c r="F714" s="75" t="str">
        <f>IF(EAP_Complexidade!F715="","",IF(EAP_Complexidade!F715="X",0,VLOOKUP(EAP_Complexidade!F715,'Cluster_T-ShirtSize'!$B$23:$C$27,2,FALSE)))</f>
        <v/>
      </c>
      <c r="G714" s="76" t="str">
        <f t="shared" si="2"/>
        <v/>
      </c>
    </row>
    <row r="715" spans="1:7" ht="15.75" customHeight="1" x14ac:dyDescent="0.2">
      <c r="A715" s="72" t="str">
        <f>IF(EAP_Complexidade!A716="","",EAP_Complexidade!A716)</f>
        <v/>
      </c>
      <c r="B715" s="73" t="str">
        <f>IF(EAP_Complexidade!B716="","",IF(EAP_Complexidade!B716="X",0,VLOOKUP(EAP_Complexidade!B716,'Cluster_T-ShirtSize'!$B$3:$C$7,2,FALSE)))</f>
        <v/>
      </c>
      <c r="C715" s="74" t="str">
        <f>IF(EAP_Complexidade!C716="","",IF(EAP_Complexidade!C716="X",0,VLOOKUP(EAP_Complexidade!C716,'Cluster_T-ShirtSize'!$B$8:$C$12,2,FALSE)))</f>
        <v/>
      </c>
      <c r="D715" s="74" t="str">
        <f>IF(EAP_Complexidade!D716="","",IF(EAP_Complexidade!D716="X",0,VLOOKUP(EAP_Complexidade!D716,'Cluster_T-ShirtSize'!$B$13:$C$17,2,FALSE)))</f>
        <v/>
      </c>
      <c r="E715" s="74" t="str">
        <f>IF(EAP_Complexidade!E716="","",IF(EAP_Complexidade!E716="X",0,VLOOKUP(EAP_Complexidade!E716,'Cluster_T-ShirtSize'!$B$18:$C$22,2,FALSE)))</f>
        <v/>
      </c>
      <c r="F715" s="75" t="str">
        <f>IF(EAP_Complexidade!F716="","",IF(EAP_Complexidade!F716="X",0,VLOOKUP(EAP_Complexidade!F716,'Cluster_T-ShirtSize'!$B$23:$C$27,2,FALSE)))</f>
        <v/>
      </c>
      <c r="G715" s="76" t="str">
        <f t="shared" si="2"/>
        <v/>
      </c>
    </row>
    <row r="716" spans="1:7" ht="15.75" customHeight="1" x14ac:dyDescent="0.2">
      <c r="A716" s="72" t="str">
        <f>IF(EAP_Complexidade!A717="","",EAP_Complexidade!A717)</f>
        <v/>
      </c>
      <c r="B716" s="73" t="str">
        <f>IF(EAP_Complexidade!B717="","",IF(EAP_Complexidade!B717="X",0,VLOOKUP(EAP_Complexidade!B717,'Cluster_T-ShirtSize'!$B$3:$C$7,2,FALSE)))</f>
        <v/>
      </c>
      <c r="C716" s="74" t="str">
        <f>IF(EAP_Complexidade!C717="","",IF(EAP_Complexidade!C717="X",0,VLOOKUP(EAP_Complexidade!C717,'Cluster_T-ShirtSize'!$B$8:$C$12,2,FALSE)))</f>
        <v/>
      </c>
      <c r="D716" s="74" t="str">
        <f>IF(EAP_Complexidade!D717="","",IF(EAP_Complexidade!D717="X",0,VLOOKUP(EAP_Complexidade!D717,'Cluster_T-ShirtSize'!$B$13:$C$17,2,FALSE)))</f>
        <v/>
      </c>
      <c r="E716" s="74" t="str">
        <f>IF(EAP_Complexidade!E717="","",IF(EAP_Complexidade!E717="X",0,VLOOKUP(EAP_Complexidade!E717,'Cluster_T-ShirtSize'!$B$18:$C$22,2,FALSE)))</f>
        <v/>
      </c>
      <c r="F716" s="75" t="str">
        <f>IF(EAP_Complexidade!F717="","",IF(EAP_Complexidade!F717="X",0,VLOOKUP(EAP_Complexidade!F717,'Cluster_T-ShirtSize'!$B$23:$C$27,2,FALSE)))</f>
        <v/>
      </c>
      <c r="G716" s="76" t="str">
        <f t="shared" si="2"/>
        <v/>
      </c>
    </row>
    <row r="717" spans="1:7" ht="15.75" customHeight="1" x14ac:dyDescent="0.2">
      <c r="A717" s="72" t="str">
        <f>IF(EAP_Complexidade!A718="","",EAP_Complexidade!A718)</f>
        <v/>
      </c>
      <c r="B717" s="73" t="str">
        <f>IF(EAP_Complexidade!B718="","",IF(EAP_Complexidade!B718="X",0,VLOOKUP(EAP_Complexidade!B718,'Cluster_T-ShirtSize'!$B$3:$C$7,2,FALSE)))</f>
        <v/>
      </c>
      <c r="C717" s="74" t="str">
        <f>IF(EAP_Complexidade!C718="","",IF(EAP_Complexidade!C718="X",0,VLOOKUP(EAP_Complexidade!C718,'Cluster_T-ShirtSize'!$B$8:$C$12,2,FALSE)))</f>
        <v/>
      </c>
      <c r="D717" s="74" t="str">
        <f>IF(EAP_Complexidade!D718="","",IF(EAP_Complexidade!D718="X",0,VLOOKUP(EAP_Complexidade!D718,'Cluster_T-ShirtSize'!$B$13:$C$17,2,FALSE)))</f>
        <v/>
      </c>
      <c r="E717" s="74" t="str">
        <f>IF(EAP_Complexidade!E718="","",IF(EAP_Complexidade!E718="X",0,VLOOKUP(EAP_Complexidade!E718,'Cluster_T-ShirtSize'!$B$18:$C$22,2,FALSE)))</f>
        <v/>
      </c>
      <c r="F717" s="75" t="str">
        <f>IF(EAP_Complexidade!F718="","",IF(EAP_Complexidade!F718="X",0,VLOOKUP(EAP_Complexidade!F718,'Cluster_T-ShirtSize'!$B$23:$C$27,2,FALSE)))</f>
        <v/>
      </c>
      <c r="G717" s="76" t="str">
        <f t="shared" si="2"/>
        <v/>
      </c>
    </row>
    <row r="718" spans="1:7" ht="15.75" customHeight="1" x14ac:dyDescent="0.2">
      <c r="A718" s="72" t="str">
        <f>IF(EAP_Complexidade!A719="","",EAP_Complexidade!A719)</f>
        <v/>
      </c>
      <c r="B718" s="73" t="str">
        <f>IF(EAP_Complexidade!B719="","",IF(EAP_Complexidade!B719="X",0,VLOOKUP(EAP_Complexidade!B719,'Cluster_T-ShirtSize'!$B$3:$C$7,2,FALSE)))</f>
        <v/>
      </c>
      <c r="C718" s="74" t="str">
        <f>IF(EAP_Complexidade!C719="","",IF(EAP_Complexidade!C719="X",0,VLOOKUP(EAP_Complexidade!C719,'Cluster_T-ShirtSize'!$B$8:$C$12,2,FALSE)))</f>
        <v/>
      </c>
      <c r="D718" s="74" t="str">
        <f>IF(EAP_Complexidade!D719="","",IF(EAP_Complexidade!D719="X",0,VLOOKUP(EAP_Complexidade!D719,'Cluster_T-ShirtSize'!$B$13:$C$17,2,FALSE)))</f>
        <v/>
      </c>
      <c r="E718" s="74" t="str">
        <f>IF(EAP_Complexidade!E719="","",IF(EAP_Complexidade!E719="X",0,VLOOKUP(EAP_Complexidade!E719,'Cluster_T-ShirtSize'!$B$18:$C$22,2,FALSE)))</f>
        <v/>
      </c>
      <c r="F718" s="75" t="str">
        <f>IF(EAP_Complexidade!F719="","",IF(EAP_Complexidade!F719="X",0,VLOOKUP(EAP_Complexidade!F719,'Cluster_T-ShirtSize'!$B$23:$C$27,2,FALSE)))</f>
        <v/>
      </c>
      <c r="G718" s="76" t="str">
        <f t="shared" si="2"/>
        <v/>
      </c>
    </row>
    <row r="719" spans="1:7" ht="15.75" customHeight="1" x14ac:dyDescent="0.2">
      <c r="A719" s="72" t="str">
        <f>IF(EAP_Complexidade!A720="","",EAP_Complexidade!A720)</f>
        <v/>
      </c>
      <c r="B719" s="73" t="str">
        <f>IF(EAP_Complexidade!B720="","",IF(EAP_Complexidade!B720="X",0,VLOOKUP(EAP_Complexidade!B720,'Cluster_T-ShirtSize'!$B$3:$C$7,2,FALSE)))</f>
        <v/>
      </c>
      <c r="C719" s="74" t="str">
        <f>IF(EAP_Complexidade!C720="","",IF(EAP_Complexidade!C720="X",0,VLOOKUP(EAP_Complexidade!C720,'Cluster_T-ShirtSize'!$B$8:$C$12,2,FALSE)))</f>
        <v/>
      </c>
      <c r="D719" s="74" t="str">
        <f>IF(EAP_Complexidade!D720="","",IF(EAP_Complexidade!D720="X",0,VLOOKUP(EAP_Complexidade!D720,'Cluster_T-ShirtSize'!$B$13:$C$17,2,FALSE)))</f>
        <v/>
      </c>
      <c r="E719" s="74" t="str">
        <f>IF(EAP_Complexidade!E720="","",IF(EAP_Complexidade!E720="X",0,VLOOKUP(EAP_Complexidade!E720,'Cluster_T-ShirtSize'!$B$18:$C$22,2,FALSE)))</f>
        <v/>
      </c>
      <c r="F719" s="75" t="str">
        <f>IF(EAP_Complexidade!F720="","",IF(EAP_Complexidade!F720="X",0,VLOOKUP(EAP_Complexidade!F720,'Cluster_T-ShirtSize'!$B$23:$C$27,2,FALSE)))</f>
        <v/>
      </c>
      <c r="G719" s="76" t="str">
        <f t="shared" si="2"/>
        <v/>
      </c>
    </row>
    <row r="720" spans="1:7" ht="15.75" customHeight="1" x14ac:dyDescent="0.2">
      <c r="A720" s="72" t="str">
        <f>IF(EAP_Complexidade!A721="","",EAP_Complexidade!A721)</f>
        <v/>
      </c>
      <c r="B720" s="73" t="str">
        <f>IF(EAP_Complexidade!B721="","",IF(EAP_Complexidade!B721="X",0,VLOOKUP(EAP_Complexidade!B721,'Cluster_T-ShirtSize'!$B$3:$C$7,2,FALSE)))</f>
        <v/>
      </c>
      <c r="C720" s="74" t="str">
        <f>IF(EAP_Complexidade!C721="","",IF(EAP_Complexidade!C721="X",0,VLOOKUP(EAP_Complexidade!C721,'Cluster_T-ShirtSize'!$B$8:$C$12,2,FALSE)))</f>
        <v/>
      </c>
      <c r="D720" s="74" t="str">
        <f>IF(EAP_Complexidade!D721="","",IF(EAP_Complexidade!D721="X",0,VLOOKUP(EAP_Complexidade!D721,'Cluster_T-ShirtSize'!$B$13:$C$17,2,FALSE)))</f>
        <v/>
      </c>
      <c r="E720" s="74" t="str">
        <f>IF(EAP_Complexidade!E721="","",IF(EAP_Complexidade!E721="X",0,VLOOKUP(EAP_Complexidade!E721,'Cluster_T-ShirtSize'!$B$18:$C$22,2,FALSE)))</f>
        <v/>
      </c>
      <c r="F720" s="75" t="str">
        <f>IF(EAP_Complexidade!F721="","",IF(EAP_Complexidade!F721="X",0,VLOOKUP(EAP_Complexidade!F721,'Cluster_T-ShirtSize'!$B$23:$C$27,2,FALSE)))</f>
        <v/>
      </c>
      <c r="G720" s="76" t="str">
        <f t="shared" si="2"/>
        <v/>
      </c>
    </row>
    <row r="721" spans="1:7" ht="15.75" customHeight="1" x14ac:dyDescent="0.2">
      <c r="A721" s="72" t="str">
        <f>IF(EAP_Complexidade!A722="","",EAP_Complexidade!A722)</f>
        <v/>
      </c>
      <c r="B721" s="73" t="str">
        <f>IF(EAP_Complexidade!B722="","",IF(EAP_Complexidade!B722="X",0,VLOOKUP(EAP_Complexidade!B722,'Cluster_T-ShirtSize'!$B$3:$C$7,2,FALSE)))</f>
        <v/>
      </c>
      <c r="C721" s="74" t="str">
        <f>IF(EAP_Complexidade!C722="","",IF(EAP_Complexidade!C722="X",0,VLOOKUP(EAP_Complexidade!C722,'Cluster_T-ShirtSize'!$B$8:$C$12,2,FALSE)))</f>
        <v/>
      </c>
      <c r="D721" s="74" t="str">
        <f>IF(EAP_Complexidade!D722="","",IF(EAP_Complexidade!D722="X",0,VLOOKUP(EAP_Complexidade!D722,'Cluster_T-ShirtSize'!$B$13:$C$17,2,FALSE)))</f>
        <v/>
      </c>
      <c r="E721" s="74" t="str">
        <f>IF(EAP_Complexidade!E722="","",IF(EAP_Complexidade!E722="X",0,VLOOKUP(EAP_Complexidade!E722,'Cluster_T-ShirtSize'!$B$18:$C$22,2,FALSE)))</f>
        <v/>
      </c>
      <c r="F721" s="75" t="str">
        <f>IF(EAP_Complexidade!F722="","",IF(EAP_Complexidade!F722="X",0,VLOOKUP(EAP_Complexidade!F722,'Cluster_T-ShirtSize'!$B$23:$C$27,2,FALSE)))</f>
        <v/>
      </c>
      <c r="G721" s="76" t="str">
        <f t="shared" si="2"/>
        <v/>
      </c>
    </row>
    <row r="722" spans="1:7" ht="15.75" customHeight="1" x14ac:dyDescent="0.2">
      <c r="A722" s="72" t="str">
        <f>IF(EAP_Complexidade!A723="","",EAP_Complexidade!A723)</f>
        <v/>
      </c>
      <c r="B722" s="73" t="str">
        <f>IF(EAP_Complexidade!B723="","",IF(EAP_Complexidade!B723="X",0,VLOOKUP(EAP_Complexidade!B723,'Cluster_T-ShirtSize'!$B$3:$C$7,2,FALSE)))</f>
        <v/>
      </c>
      <c r="C722" s="74" t="str">
        <f>IF(EAP_Complexidade!C723="","",IF(EAP_Complexidade!C723="X",0,VLOOKUP(EAP_Complexidade!C723,'Cluster_T-ShirtSize'!$B$8:$C$12,2,FALSE)))</f>
        <v/>
      </c>
      <c r="D722" s="74" t="str">
        <f>IF(EAP_Complexidade!D723="","",IF(EAP_Complexidade!D723="X",0,VLOOKUP(EAP_Complexidade!D723,'Cluster_T-ShirtSize'!$B$13:$C$17,2,FALSE)))</f>
        <v/>
      </c>
      <c r="E722" s="74" t="str">
        <f>IF(EAP_Complexidade!E723="","",IF(EAP_Complexidade!E723="X",0,VLOOKUP(EAP_Complexidade!E723,'Cluster_T-ShirtSize'!$B$18:$C$22,2,FALSE)))</f>
        <v/>
      </c>
      <c r="F722" s="75" t="str">
        <f>IF(EAP_Complexidade!F723="","",IF(EAP_Complexidade!F723="X",0,VLOOKUP(EAP_Complexidade!F723,'Cluster_T-ShirtSize'!$B$23:$C$27,2,FALSE)))</f>
        <v/>
      </c>
      <c r="G722" s="76" t="str">
        <f t="shared" si="2"/>
        <v/>
      </c>
    </row>
    <row r="723" spans="1:7" ht="15.75" customHeight="1" x14ac:dyDescent="0.2">
      <c r="A723" s="72" t="str">
        <f>IF(EAP_Complexidade!A724="","",EAP_Complexidade!A724)</f>
        <v/>
      </c>
      <c r="B723" s="73" t="str">
        <f>IF(EAP_Complexidade!B724="","",IF(EAP_Complexidade!B724="X",0,VLOOKUP(EAP_Complexidade!B724,'Cluster_T-ShirtSize'!$B$3:$C$7,2,FALSE)))</f>
        <v/>
      </c>
      <c r="C723" s="74" t="str">
        <f>IF(EAP_Complexidade!C724="","",IF(EAP_Complexidade!C724="X",0,VLOOKUP(EAP_Complexidade!C724,'Cluster_T-ShirtSize'!$B$8:$C$12,2,FALSE)))</f>
        <v/>
      </c>
      <c r="D723" s="74" t="str">
        <f>IF(EAP_Complexidade!D724="","",IF(EAP_Complexidade!D724="X",0,VLOOKUP(EAP_Complexidade!D724,'Cluster_T-ShirtSize'!$B$13:$C$17,2,FALSE)))</f>
        <v/>
      </c>
      <c r="E723" s="74" t="str">
        <f>IF(EAP_Complexidade!E724="","",IF(EAP_Complexidade!E724="X",0,VLOOKUP(EAP_Complexidade!E724,'Cluster_T-ShirtSize'!$B$18:$C$22,2,FALSE)))</f>
        <v/>
      </c>
      <c r="F723" s="75" t="str">
        <f>IF(EAP_Complexidade!F724="","",IF(EAP_Complexidade!F724="X",0,VLOOKUP(EAP_Complexidade!F724,'Cluster_T-ShirtSize'!$B$23:$C$27,2,FALSE)))</f>
        <v/>
      </c>
      <c r="G723" s="76" t="str">
        <f t="shared" si="2"/>
        <v/>
      </c>
    </row>
    <row r="724" spans="1:7" ht="15.75" customHeight="1" x14ac:dyDescent="0.2">
      <c r="A724" s="72" t="str">
        <f>IF(EAP_Complexidade!A725="","",EAP_Complexidade!A725)</f>
        <v/>
      </c>
      <c r="B724" s="73" t="str">
        <f>IF(EAP_Complexidade!B725="","",IF(EAP_Complexidade!B725="X",0,VLOOKUP(EAP_Complexidade!B725,'Cluster_T-ShirtSize'!$B$3:$C$7,2,FALSE)))</f>
        <v/>
      </c>
      <c r="C724" s="74" t="str">
        <f>IF(EAP_Complexidade!C725="","",IF(EAP_Complexidade!C725="X",0,VLOOKUP(EAP_Complexidade!C725,'Cluster_T-ShirtSize'!$B$8:$C$12,2,FALSE)))</f>
        <v/>
      </c>
      <c r="D724" s="74" t="str">
        <f>IF(EAP_Complexidade!D725="","",IF(EAP_Complexidade!D725="X",0,VLOOKUP(EAP_Complexidade!D725,'Cluster_T-ShirtSize'!$B$13:$C$17,2,FALSE)))</f>
        <v/>
      </c>
      <c r="E724" s="74" t="str">
        <f>IF(EAP_Complexidade!E725="","",IF(EAP_Complexidade!E725="X",0,VLOOKUP(EAP_Complexidade!E725,'Cluster_T-ShirtSize'!$B$18:$C$22,2,FALSE)))</f>
        <v/>
      </c>
      <c r="F724" s="75" t="str">
        <f>IF(EAP_Complexidade!F725="","",IF(EAP_Complexidade!F725="X",0,VLOOKUP(EAP_Complexidade!F725,'Cluster_T-ShirtSize'!$B$23:$C$27,2,FALSE)))</f>
        <v/>
      </c>
      <c r="G724" s="76" t="str">
        <f t="shared" si="2"/>
        <v/>
      </c>
    </row>
    <row r="725" spans="1:7" ht="15.75" customHeight="1" x14ac:dyDescent="0.2">
      <c r="A725" s="72" t="str">
        <f>IF(EAP_Complexidade!A726="","",EAP_Complexidade!A726)</f>
        <v/>
      </c>
      <c r="B725" s="73" t="str">
        <f>IF(EAP_Complexidade!B726="","",IF(EAP_Complexidade!B726="X",0,VLOOKUP(EAP_Complexidade!B726,'Cluster_T-ShirtSize'!$B$3:$C$7,2,FALSE)))</f>
        <v/>
      </c>
      <c r="C725" s="74" t="str">
        <f>IF(EAP_Complexidade!C726="","",IF(EAP_Complexidade!C726="X",0,VLOOKUP(EAP_Complexidade!C726,'Cluster_T-ShirtSize'!$B$8:$C$12,2,FALSE)))</f>
        <v/>
      </c>
      <c r="D725" s="74" t="str">
        <f>IF(EAP_Complexidade!D726="","",IF(EAP_Complexidade!D726="X",0,VLOOKUP(EAP_Complexidade!D726,'Cluster_T-ShirtSize'!$B$13:$C$17,2,FALSE)))</f>
        <v/>
      </c>
      <c r="E725" s="74" t="str">
        <f>IF(EAP_Complexidade!E726="","",IF(EAP_Complexidade!E726="X",0,VLOOKUP(EAP_Complexidade!E726,'Cluster_T-ShirtSize'!$B$18:$C$22,2,FALSE)))</f>
        <v/>
      </c>
      <c r="F725" s="75" t="str">
        <f>IF(EAP_Complexidade!F726="","",IF(EAP_Complexidade!F726="X",0,VLOOKUP(EAP_Complexidade!F726,'Cluster_T-ShirtSize'!$B$23:$C$27,2,FALSE)))</f>
        <v/>
      </c>
      <c r="G725" s="76" t="str">
        <f t="shared" si="2"/>
        <v/>
      </c>
    </row>
    <row r="726" spans="1:7" ht="15.75" customHeight="1" x14ac:dyDescent="0.2">
      <c r="A726" s="72" t="str">
        <f>IF(EAP_Complexidade!A727="","",EAP_Complexidade!A727)</f>
        <v/>
      </c>
      <c r="B726" s="73" t="str">
        <f>IF(EAP_Complexidade!B727="","",IF(EAP_Complexidade!B727="X",0,VLOOKUP(EAP_Complexidade!B727,'Cluster_T-ShirtSize'!$B$3:$C$7,2,FALSE)))</f>
        <v/>
      </c>
      <c r="C726" s="74" t="str">
        <f>IF(EAP_Complexidade!C727="","",IF(EAP_Complexidade!C727="X",0,VLOOKUP(EAP_Complexidade!C727,'Cluster_T-ShirtSize'!$B$8:$C$12,2,FALSE)))</f>
        <v/>
      </c>
      <c r="D726" s="74" t="str">
        <f>IF(EAP_Complexidade!D727="","",IF(EAP_Complexidade!D727="X",0,VLOOKUP(EAP_Complexidade!D727,'Cluster_T-ShirtSize'!$B$13:$C$17,2,FALSE)))</f>
        <v/>
      </c>
      <c r="E726" s="74" t="str">
        <f>IF(EAP_Complexidade!E727="","",IF(EAP_Complexidade!E727="X",0,VLOOKUP(EAP_Complexidade!E727,'Cluster_T-ShirtSize'!$B$18:$C$22,2,FALSE)))</f>
        <v/>
      </c>
      <c r="F726" s="75" t="str">
        <f>IF(EAP_Complexidade!F727="","",IF(EAP_Complexidade!F727="X",0,VLOOKUP(EAP_Complexidade!F727,'Cluster_T-ShirtSize'!$B$23:$C$27,2,FALSE)))</f>
        <v/>
      </c>
      <c r="G726" s="76" t="str">
        <f t="shared" si="2"/>
        <v/>
      </c>
    </row>
    <row r="727" spans="1:7" ht="15.75" customHeight="1" x14ac:dyDescent="0.2">
      <c r="A727" s="72" t="str">
        <f>IF(EAP_Complexidade!A728="","",EAP_Complexidade!A728)</f>
        <v/>
      </c>
      <c r="B727" s="73" t="str">
        <f>IF(EAP_Complexidade!B728="","",IF(EAP_Complexidade!B728="X",0,VLOOKUP(EAP_Complexidade!B728,'Cluster_T-ShirtSize'!$B$3:$C$7,2,FALSE)))</f>
        <v/>
      </c>
      <c r="C727" s="74" t="str">
        <f>IF(EAP_Complexidade!C728="","",IF(EAP_Complexidade!C728="X",0,VLOOKUP(EAP_Complexidade!C728,'Cluster_T-ShirtSize'!$B$8:$C$12,2,FALSE)))</f>
        <v/>
      </c>
      <c r="D727" s="74" t="str">
        <f>IF(EAP_Complexidade!D728="","",IF(EAP_Complexidade!D728="X",0,VLOOKUP(EAP_Complexidade!D728,'Cluster_T-ShirtSize'!$B$13:$C$17,2,FALSE)))</f>
        <v/>
      </c>
      <c r="E727" s="74" t="str">
        <f>IF(EAP_Complexidade!E728="","",IF(EAP_Complexidade!E728="X",0,VLOOKUP(EAP_Complexidade!E728,'Cluster_T-ShirtSize'!$B$18:$C$22,2,FALSE)))</f>
        <v/>
      </c>
      <c r="F727" s="75" t="str">
        <f>IF(EAP_Complexidade!F728="","",IF(EAP_Complexidade!F728="X",0,VLOOKUP(EAP_Complexidade!F728,'Cluster_T-ShirtSize'!$B$23:$C$27,2,FALSE)))</f>
        <v/>
      </c>
      <c r="G727" s="76" t="str">
        <f t="shared" si="2"/>
        <v/>
      </c>
    </row>
    <row r="728" spans="1:7" ht="15.75" customHeight="1" x14ac:dyDescent="0.2">
      <c r="A728" s="72" t="str">
        <f>IF(EAP_Complexidade!A729="","",EAP_Complexidade!A729)</f>
        <v/>
      </c>
      <c r="B728" s="73" t="str">
        <f>IF(EAP_Complexidade!B729="","",IF(EAP_Complexidade!B729="X",0,VLOOKUP(EAP_Complexidade!B729,'Cluster_T-ShirtSize'!$B$3:$C$7,2,FALSE)))</f>
        <v/>
      </c>
      <c r="C728" s="74" t="str">
        <f>IF(EAP_Complexidade!C729="","",IF(EAP_Complexidade!C729="X",0,VLOOKUP(EAP_Complexidade!C729,'Cluster_T-ShirtSize'!$B$8:$C$12,2,FALSE)))</f>
        <v/>
      </c>
      <c r="D728" s="74" t="str">
        <f>IF(EAP_Complexidade!D729="","",IF(EAP_Complexidade!D729="X",0,VLOOKUP(EAP_Complexidade!D729,'Cluster_T-ShirtSize'!$B$13:$C$17,2,FALSE)))</f>
        <v/>
      </c>
      <c r="E728" s="74" t="str">
        <f>IF(EAP_Complexidade!E729="","",IF(EAP_Complexidade!E729="X",0,VLOOKUP(EAP_Complexidade!E729,'Cluster_T-ShirtSize'!$B$18:$C$22,2,FALSE)))</f>
        <v/>
      </c>
      <c r="F728" s="75" t="str">
        <f>IF(EAP_Complexidade!F729="","",IF(EAP_Complexidade!F729="X",0,VLOOKUP(EAP_Complexidade!F729,'Cluster_T-ShirtSize'!$B$23:$C$27,2,FALSE)))</f>
        <v/>
      </c>
      <c r="G728" s="76" t="str">
        <f t="shared" si="2"/>
        <v/>
      </c>
    </row>
    <row r="729" spans="1:7" ht="15.75" customHeight="1" x14ac:dyDescent="0.2">
      <c r="A729" s="72" t="str">
        <f>IF(EAP_Complexidade!A730="","",EAP_Complexidade!A730)</f>
        <v/>
      </c>
      <c r="B729" s="73" t="str">
        <f>IF(EAP_Complexidade!B730="","",IF(EAP_Complexidade!B730="X",0,VLOOKUP(EAP_Complexidade!B730,'Cluster_T-ShirtSize'!$B$3:$C$7,2,FALSE)))</f>
        <v/>
      </c>
      <c r="C729" s="74" t="str">
        <f>IF(EAP_Complexidade!C730="","",IF(EAP_Complexidade!C730="X",0,VLOOKUP(EAP_Complexidade!C730,'Cluster_T-ShirtSize'!$B$8:$C$12,2,FALSE)))</f>
        <v/>
      </c>
      <c r="D729" s="74" t="str">
        <f>IF(EAP_Complexidade!D730="","",IF(EAP_Complexidade!D730="X",0,VLOOKUP(EAP_Complexidade!D730,'Cluster_T-ShirtSize'!$B$13:$C$17,2,FALSE)))</f>
        <v/>
      </c>
      <c r="E729" s="74" t="str">
        <f>IF(EAP_Complexidade!E730="","",IF(EAP_Complexidade!E730="X",0,VLOOKUP(EAP_Complexidade!E730,'Cluster_T-ShirtSize'!$B$18:$C$22,2,FALSE)))</f>
        <v/>
      </c>
      <c r="F729" s="75" t="str">
        <f>IF(EAP_Complexidade!F730="","",IF(EAP_Complexidade!F730="X",0,VLOOKUP(EAP_Complexidade!F730,'Cluster_T-ShirtSize'!$B$23:$C$27,2,FALSE)))</f>
        <v/>
      </c>
      <c r="G729" s="76" t="str">
        <f t="shared" si="2"/>
        <v/>
      </c>
    </row>
    <row r="730" spans="1:7" ht="15.75" customHeight="1" x14ac:dyDescent="0.2">
      <c r="A730" s="72" t="str">
        <f>IF(EAP_Complexidade!A731="","",EAP_Complexidade!A731)</f>
        <v/>
      </c>
      <c r="B730" s="73" t="str">
        <f>IF(EAP_Complexidade!B731="","",IF(EAP_Complexidade!B731="X",0,VLOOKUP(EAP_Complexidade!B731,'Cluster_T-ShirtSize'!$B$3:$C$7,2,FALSE)))</f>
        <v/>
      </c>
      <c r="C730" s="74" t="str">
        <f>IF(EAP_Complexidade!C731="","",IF(EAP_Complexidade!C731="X",0,VLOOKUP(EAP_Complexidade!C731,'Cluster_T-ShirtSize'!$B$8:$C$12,2,FALSE)))</f>
        <v/>
      </c>
      <c r="D730" s="74" t="str">
        <f>IF(EAP_Complexidade!D731="","",IF(EAP_Complexidade!D731="X",0,VLOOKUP(EAP_Complexidade!D731,'Cluster_T-ShirtSize'!$B$13:$C$17,2,FALSE)))</f>
        <v/>
      </c>
      <c r="E730" s="74" t="str">
        <f>IF(EAP_Complexidade!E731="","",IF(EAP_Complexidade!E731="X",0,VLOOKUP(EAP_Complexidade!E731,'Cluster_T-ShirtSize'!$B$18:$C$22,2,FALSE)))</f>
        <v/>
      </c>
      <c r="F730" s="75" t="str">
        <f>IF(EAP_Complexidade!F731="","",IF(EAP_Complexidade!F731="X",0,VLOOKUP(EAP_Complexidade!F731,'Cluster_T-ShirtSize'!$B$23:$C$27,2,FALSE)))</f>
        <v/>
      </c>
      <c r="G730" s="76" t="str">
        <f t="shared" si="2"/>
        <v/>
      </c>
    </row>
    <row r="731" spans="1:7" ht="15.75" customHeight="1" x14ac:dyDescent="0.2">
      <c r="A731" s="72" t="str">
        <f>IF(EAP_Complexidade!A732="","",EAP_Complexidade!A732)</f>
        <v/>
      </c>
      <c r="B731" s="73" t="str">
        <f>IF(EAP_Complexidade!B732="","",IF(EAP_Complexidade!B732="X",0,VLOOKUP(EAP_Complexidade!B732,'Cluster_T-ShirtSize'!$B$3:$C$7,2,FALSE)))</f>
        <v/>
      </c>
      <c r="C731" s="74" t="str">
        <f>IF(EAP_Complexidade!C732="","",IF(EAP_Complexidade!C732="X",0,VLOOKUP(EAP_Complexidade!C732,'Cluster_T-ShirtSize'!$B$8:$C$12,2,FALSE)))</f>
        <v/>
      </c>
      <c r="D731" s="74" t="str">
        <f>IF(EAP_Complexidade!D732="","",IF(EAP_Complexidade!D732="X",0,VLOOKUP(EAP_Complexidade!D732,'Cluster_T-ShirtSize'!$B$13:$C$17,2,FALSE)))</f>
        <v/>
      </c>
      <c r="E731" s="74" t="str">
        <f>IF(EAP_Complexidade!E732="","",IF(EAP_Complexidade!E732="X",0,VLOOKUP(EAP_Complexidade!E732,'Cluster_T-ShirtSize'!$B$18:$C$22,2,FALSE)))</f>
        <v/>
      </c>
      <c r="F731" s="75" t="str">
        <f>IF(EAP_Complexidade!F732="","",IF(EAP_Complexidade!F732="X",0,VLOOKUP(EAP_Complexidade!F732,'Cluster_T-ShirtSize'!$B$23:$C$27,2,FALSE)))</f>
        <v/>
      </c>
      <c r="G731" s="76" t="str">
        <f t="shared" si="2"/>
        <v/>
      </c>
    </row>
    <row r="732" spans="1:7" ht="15.75" customHeight="1" x14ac:dyDescent="0.2">
      <c r="A732" s="72" t="str">
        <f>IF(EAP_Complexidade!A733="","",EAP_Complexidade!A733)</f>
        <v/>
      </c>
      <c r="B732" s="73" t="str">
        <f>IF(EAP_Complexidade!B733="","",IF(EAP_Complexidade!B733="X",0,VLOOKUP(EAP_Complexidade!B733,'Cluster_T-ShirtSize'!$B$3:$C$7,2,FALSE)))</f>
        <v/>
      </c>
      <c r="C732" s="74" t="str">
        <f>IF(EAP_Complexidade!C733="","",IF(EAP_Complexidade!C733="X",0,VLOOKUP(EAP_Complexidade!C733,'Cluster_T-ShirtSize'!$B$8:$C$12,2,FALSE)))</f>
        <v/>
      </c>
      <c r="D732" s="74" t="str">
        <f>IF(EAP_Complexidade!D733="","",IF(EAP_Complexidade!D733="X",0,VLOOKUP(EAP_Complexidade!D733,'Cluster_T-ShirtSize'!$B$13:$C$17,2,FALSE)))</f>
        <v/>
      </c>
      <c r="E732" s="74" t="str">
        <f>IF(EAP_Complexidade!E733="","",IF(EAP_Complexidade!E733="X",0,VLOOKUP(EAP_Complexidade!E733,'Cluster_T-ShirtSize'!$B$18:$C$22,2,FALSE)))</f>
        <v/>
      </c>
      <c r="F732" s="75" t="str">
        <f>IF(EAP_Complexidade!F733="","",IF(EAP_Complexidade!F733="X",0,VLOOKUP(EAP_Complexidade!F733,'Cluster_T-ShirtSize'!$B$23:$C$27,2,FALSE)))</f>
        <v/>
      </c>
      <c r="G732" s="76" t="str">
        <f t="shared" si="2"/>
        <v/>
      </c>
    </row>
    <row r="733" spans="1:7" ht="15.75" customHeight="1" x14ac:dyDescent="0.2">
      <c r="A733" s="72" t="str">
        <f>IF(EAP_Complexidade!A734="","",EAP_Complexidade!A734)</f>
        <v/>
      </c>
      <c r="B733" s="73" t="str">
        <f>IF(EAP_Complexidade!B734="","",IF(EAP_Complexidade!B734="X",0,VLOOKUP(EAP_Complexidade!B734,'Cluster_T-ShirtSize'!$B$3:$C$7,2,FALSE)))</f>
        <v/>
      </c>
      <c r="C733" s="74" t="str">
        <f>IF(EAP_Complexidade!C734="","",IF(EAP_Complexidade!C734="X",0,VLOOKUP(EAP_Complexidade!C734,'Cluster_T-ShirtSize'!$B$8:$C$12,2,FALSE)))</f>
        <v/>
      </c>
      <c r="D733" s="74" t="str">
        <f>IF(EAP_Complexidade!D734="","",IF(EAP_Complexidade!D734="X",0,VLOOKUP(EAP_Complexidade!D734,'Cluster_T-ShirtSize'!$B$13:$C$17,2,FALSE)))</f>
        <v/>
      </c>
      <c r="E733" s="74" t="str">
        <f>IF(EAP_Complexidade!E734="","",IF(EAP_Complexidade!E734="X",0,VLOOKUP(EAP_Complexidade!E734,'Cluster_T-ShirtSize'!$B$18:$C$22,2,FALSE)))</f>
        <v/>
      </c>
      <c r="F733" s="75" t="str">
        <f>IF(EAP_Complexidade!F734="","",IF(EAP_Complexidade!F734="X",0,VLOOKUP(EAP_Complexidade!F734,'Cluster_T-ShirtSize'!$B$23:$C$27,2,FALSE)))</f>
        <v/>
      </c>
      <c r="G733" s="76" t="str">
        <f t="shared" si="2"/>
        <v/>
      </c>
    </row>
    <row r="734" spans="1:7" ht="15.75" customHeight="1" x14ac:dyDescent="0.2">
      <c r="A734" s="72" t="str">
        <f>IF(EAP_Complexidade!A735="","",EAP_Complexidade!A735)</f>
        <v/>
      </c>
      <c r="B734" s="73" t="str">
        <f>IF(EAP_Complexidade!B735="","",IF(EAP_Complexidade!B735="X",0,VLOOKUP(EAP_Complexidade!B735,'Cluster_T-ShirtSize'!$B$3:$C$7,2,FALSE)))</f>
        <v/>
      </c>
      <c r="C734" s="74" t="str">
        <f>IF(EAP_Complexidade!C735="","",IF(EAP_Complexidade!C735="X",0,VLOOKUP(EAP_Complexidade!C735,'Cluster_T-ShirtSize'!$B$8:$C$12,2,FALSE)))</f>
        <v/>
      </c>
      <c r="D734" s="74" t="str">
        <f>IF(EAP_Complexidade!D735="","",IF(EAP_Complexidade!D735="X",0,VLOOKUP(EAP_Complexidade!D735,'Cluster_T-ShirtSize'!$B$13:$C$17,2,FALSE)))</f>
        <v/>
      </c>
      <c r="E734" s="74" t="str">
        <f>IF(EAP_Complexidade!E735="","",IF(EAP_Complexidade!E735="X",0,VLOOKUP(EAP_Complexidade!E735,'Cluster_T-ShirtSize'!$B$18:$C$22,2,FALSE)))</f>
        <v/>
      </c>
      <c r="F734" s="75" t="str">
        <f>IF(EAP_Complexidade!F735="","",IF(EAP_Complexidade!F735="X",0,VLOOKUP(EAP_Complexidade!F735,'Cluster_T-ShirtSize'!$B$23:$C$27,2,FALSE)))</f>
        <v/>
      </c>
      <c r="G734" s="76" t="str">
        <f t="shared" si="2"/>
        <v/>
      </c>
    </row>
    <row r="735" spans="1:7" ht="15.75" customHeight="1" x14ac:dyDescent="0.2">
      <c r="A735" s="72" t="str">
        <f>IF(EAP_Complexidade!A736="","",EAP_Complexidade!A736)</f>
        <v/>
      </c>
      <c r="B735" s="73" t="str">
        <f>IF(EAP_Complexidade!B736="","",IF(EAP_Complexidade!B736="X",0,VLOOKUP(EAP_Complexidade!B736,'Cluster_T-ShirtSize'!$B$3:$C$7,2,FALSE)))</f>
        <v/>
      </c>
      <c r="C735" s="74" t="str">
        <f>IF(EAP_Complexidade!C736="","",IF(EAP_Complexidade!C736="X",0,VLOOKUP(EAP_Complexidade!C736,'Cluster_T-ShirtSize'!$B$8:$C$12,2,FALSE)))</f>
        <v/>
      </c>
      <c r="D735" s="74" t="str">
        <f>IF(EAP_Complexidade!D736="","",IF(EAP_Complexidade!D736="X",0,VLOOKUP(EAP_Complexidade!D736,'Cluster_T-ShirtSize'!$B$13:$C$17,2,FALSE)))</f>
        <v/>
      </c>
      <c r="E735" s="74" t="str">
        <f>IF(EAP_Complexidade!E736="","",IF(EAP_Complexidade!E736="X",0,VLOOKUP(EAP_Complexidade!E736,'Cluster_T-ShirtSize'!$B$18:$C$22,2,FALSE)))</f>
        <v/>
      </c>
      <c r="F735" s="75" t="str">
        <f>IF(EAP_Complexidade!F736="","",IF(EAP_Complexidade!F736="X",0,VLOOKUP(EAP_Complexidade!F736,'Cluster_T-ShirtSize'!$B$23:$C$27,2,FALSE)))</f>
        <v/>
      </c>
      <c r="G735" s="76" t="str">
        <f t="shared" si="2"/>
        <v/>
      </c>
    </row>
    <row r="736" spans="1:7" ht="15.75" customHeight="1" x14ac:dyDescent="0.2">
      <c r="A736" s="72" t="str">
        <f>IF(EAP_Complexidade!A737="","",EAP_Complexidade!A737)</f>
        <v/>
      </c>
      <c r="B736" s="73" t="str">
        <f>IF(EAP_Complexidade!B737="","",IF(EAP_Complexidade!B737="X",0,VLOOKUP(EAP_Complexidade!B737,'Cluster_T-ShirtSize'!$B$3:$C$7,2,FALSE)))</f>
        <v/>
      </c>
      <c r="C736" s="74" t="str">
        <f>IF(EAP_Complexidade!C737="","",IF(EAP_Complexidade!C737="X",0,VLOOKUP(EAP_Complexidade!C737,'Cluster_T-ShirtSize'!$B$8:$C$12,2,FALSE)))</f>
        <v/>
      </c>
      <c r="D736" s="74" t="str">
        <f>IF(EAP_Complexidade!D737="","",IF(EAP_Complexidade!D737="X",0,VLOOKUP(EAP_Complexidade!D737,'Cluster_T-ShirtSize'!$B$13:$C$17,2,FALSE)))</f>
        <v/>
      </c>
      <c r="E736" s="74" t="str">
        <f>IF(EAP_Complexidade!E737="","",IF(EAP_Complexidade!E737="X",0,VLOOKUP(EAP_Complexidade!E737,'Cluster_T-ShirtSize'!$B$18:$C$22,2,FALSE)))</f>
        <v/>
      </c>
      <c r="F736" s="75" t="str">
        <f>IF(EAP_Complexidade!F737="","",IF(EAP_Complexidade!F737="X",0,VLOOKUP(EAP_Complexidade!F737,'Cluster_T-ShirtSize'!$B$23:$C$27,2,FALSE)))</f>
        <v/>
      </c>
      <c r="G736" s="76" t="str">
        <f t="shared" si="2"/>
        <v/>
      </c>
    </row>
    <row r="737" spans="1:7" ht="15.75" customHeight="1" x14ac:dyDescent="0.2">
      <c r="A737" s="72" t="str">
        <f>IF(EAP_Complexidade!A738="","",EAP_Complexidade!A738)</f>
        <v/>
      </c>
      <c r="B737" s="73" t="str">
        <f>IF(EAP_Complexidade!B738="","",IF(EAP_Complexidade!B738="X",0,VLOOKUP(EAP_Complexidade!B738,'Cluster_T-ShirtSize'!$B$3:$C$7,2,FALSE)))</f>
        <v/>
      </c>
      <c r="C737" s="74" t="str">
        <f>IF(EAP_Complexidade!C738="","",IF(EAP_Complexidade!C738="X",0,VLOOKUP(EAP_Complexidade!C738,'Cluster_T-ShirtSize'!$B$8:$C$12,2,FALSE)))</f>
        <v/>
      </c>
      <c r="D737" s="74" t="str">
        <f>IF(EAP_Complexidade!D738="","",IF(EAP_Complexidade!D738="X",0,VLOOKUP(EAP_Complexidade!D738,'Cluster_T-ShirtSize'!$B$13:$C$17,2,FALSE)))</f>
        <v/>
      </c>
      <c r="E737" s="74" t="str">
        <f>IF(EAP_Complexidade!E738="","",IF(EAP_Complexidade!E738="X",0,VLOOKUP(EAP_Complexidade!E738,'Cluster_T-ShirtSize'!$B$18:$C$22,2,FALSE)))</f>
        <v/>
      </c>
      <c r="F737" s="75" t="str">
        <f>IF(EAP_Complexidade!F738="","",IF(EAP_Complexidade!F738="X",0,VLOOKUP(EAP_Complexidade!F738,'Cluster_T-ShirtSize'!$B$23:$C$27,2,FALSE)))</f>
        <v/>
      </c>
      <c r="G737" s="76" t="str">
        <f t="shared" si="2"/>
        <v/>
      </c>
    </row>
    <row r="738" spans="1:7" ht="15.75" customHeight="1" x14ac:dyDescent="0.2">
      <c r="A738" s="72" t="str">
        <f>IF(EAP_Complexidade!A739="","",EAP_Complexidade!A739)</f>
        <v/>
      </c>
      <c r="B738" s="73" t="str">
        <f>IF(EAP_Complexidade!B739="","",IF(EAP_Complexidade!B739="X",0,VLOOKUP(EAP_Complexidade!B739,'Cluster_T-ShirtSize'!$B$3:$C$7,2,FALSE)))</f>
        <v/>
      </c>
      <c r="C738" s="74" t="str">
        <f>IF(EAP_Complexidade!C739="","",IF(EAP_Complexidade!C739="X",0,VLOOKUP(EAP_Complexidade!C739,'Cluster_T-ShirtSize'!$B$8:$C$12,2,FALSE)))</f>
        <v/>
      </c>
      <c r="D738" s="74" t="str">
        <f>IF(EAP_Complexidade!D739="","",IF(EAP_Complexidade!D739="X",0,VLOOKUP(EAP_Complexidade!D739,'Cluster_T-ShirtSize'!$B$13:$C$17,2,FALSE)))</f>
        <v/>
      </c>
      <c r="E738" s="74" t="str">
        <f>IF(EAP_Complexidade!E739="","",IF(EAP_Complexidade!E739="X",0,VLOOKUP(EAP_Complexidade!E739,'Cluster_T-ShirtSize'!$B$18:$C$22,2,FALSE)))</f>
        <v/>
      </c>
      <c r="F738" s="75" t="str">
        <f>IF(EAP_Complexidade!F739="","",IF(EAP_Complexidade!F739="X",0,VLOOKUP(EAP_Complexidade!F739,'Cluster_T-ShirtSize'!$B$23:$C$27,2,FALSE)))</f>
        <v/>
      </c>
      <c r="G738" s="76" t="str">
        <f t="shared" si="2"/>
        <v/>
      </c>
    </row>
    <row r="739" spans="1:7" ht="15.75" customHeight="1" x14ac:dyDescent="0.2">
      <c r="A739" s="72" t="str">
        <f>IF(EAP_Complexidade!A740="","",EAP_Complexidade!A740)</f>
        <v/>
      </c>
      <c r="B739" s="73" t="str">
        <f>IF(EAP_Complexidade!B740="","",IF(EAP_Complexidade!B740="X",0,VLOOKUP(EAP_Complexidade!B740,'Cluster_T-ShirtSize'!$B$3:$C$7,2,FALSE)))</f>
        <v/>
      </c>
      <c r="C739" s="74" t="str">
        <f>IF(EAP_Complexidade!C740="","",IF(EAP_Complexidade!C740="X",0,VLOOKUP(EAP_Complexidade!C740,'Cluster_T-ShirtSize'!$B$8:$C$12,2,FALSE)))</f>
        <v/>
      </c>
      <c r="D739" s="74" t="str">
        <f>IF(EAP_Complexidade!D740="","",IF(EAP_Complexidade!D740="X",0,VLOOKUP(EAP_Complexidade!D740,'Cluster_T-ShirtSize'!$B$13:$C$17,2,FALSE)))</f>
        <v/>
      </c>
      <c r="E739" s="74" t="str">
        <f>IF(EAP_Complexidade!E740="","",IF(EAP_Complexidade!E740="X",0,VLOOKUP(EAP_Complexidade!E740,'Cluster_T-ShirtSize'!$B$18:$C$22,2,FALSE)))</f>
        <v/>
      </c>
      <c r="F739" s="75" t="str">
        <f>IF(EAP_Complexidade!F740="","",IF(EAP_Complexidade!F740="X",0,VLOOKUP(EAP_Complexidade!F740,'Cluster_T-ShirtSize'!$B$23:$C$27,2,FALSE)))</f>
        <v/>
      </c>
      <c r="G739" s="76" t="str">
        <f t="shared" si="2"/>
        <v/>
      </c>
    </row>
    <row r="740" spans="1:7" ht="15.75" customHeight="1" x14ac:dyDescent="0.2">
      <c r="A740" s="72" t="str">
        <f>IF(EAP_Complexidade!A741="","",EAP_Complexidade!A741)</f>
        <v/>
      </c>
      <c r="B740" s="73" t="str">
        <f>IF(EAP_Complexidade!B741="","",IF(EAP_Complexidade!B741="X",0,VLOOKUP(EAP_Complexidade!B741,'Cluster_T-ShirtSize'!$B$3:$C$7,2,FALSE)))</f>
        <v/>
      </c>
      <c r="C740" s="74" t="str">
        <f>IF(EAP_Complexidade!C741="","",IF(EAP_Complexidade!C741="X",0,VLOOKUP(EAP_Complexidade!C741,'Cluster_T-ShirtSize'!$B$8:$C$12,2,FALSE)))</f>
        <v/>
      </c>
      <c r="D740" s="74" t="str">
        <f>IF(EAP_Complexidade!D741="","",IF(EAP_Complexidade!D741="X",0,VLOOKUP(EAP_Complexidade!D741,'Cluster_T-ShirtSize'!$B$13:$C$17,2,FALSE)))</f>
        <v/>
      </c>
      <c r="E740" s="74" t="str">
        <f>IF(EAP_Complexidade!E741="","",IF(EAP_Complexidade!E741="X",0,VLOOKUP(EAP_Complexidade!E741,'Cluster_T-ShirtSize'!$B$18:$C$22,2,FALSE)))</f>
        <v/>
      </c>
      <c r="F740" s="75" t="str">
        <f>IF(EAP_Complexidade!F741="","",IF(EAP_Complexidade!F741="X",0,VLOOKUP(EAP_Complexidade!F741,'Cluster_T-ShirtSize'!$B$23:$C$27,2,FALSE)))</f>
        <v/>
      </c>
      <c r="G740" s="76" t="str">
        <f t="shared" si="2"/>
        <v/>
      </c>
    </row>
    <row r="741" spans="1:7" ht="15.75" customHeight="1" x14ac:dyDescent="0.2">
      <c r="A741" s="72" t="str">
        <f>IF(EAP_Complexidade!A742="","",EAP_Complexidade!A742)</f>
        <v/>
      </c>
      <c r="B741" s="73" t="str">
        <f>IF(EAP_Complexidade!B742="","",IF(EAP_Complexidade!B742="X",0,VLOOKUP(EAP_Complexidade!B742,'Cluster_T-ShirtSize'!$B$3:$C$7,2,FALSE)))</f>
        <v/>
      </c>
      <c r="C741" s="74" t="str">
        <f>IF(EAP_Complexidade!C742="","",IF(EAP_Complexidade!C742="X",0,VLOOKUP(EAP_Complexidade!C742,'Cluster_T-ShirtSize'!$B$8:$C$12,2,FALSE)))</f>
        <v/>
      </c>
      <c r="D741" s="74" t="str">
        <f>IF(EAP_Complexidade!D742="","",IF(EAP_Complexidade!D742="X",0,VLOOKUP(EAP_Complexidade!D742,'Cluster_T-ShirtSize'!$B$13:$C$17,2,FALSE)))</f>
        <v/>
      </c>
      <c r="E741" s="74" t="str">
        <f>IF(EAP_Complexidade!E742="","",IF(EAP_Complexidade!E742="X",0,VLOOKUP(EAP_Complexidade!E742,'Cluster_T-ShirtSize'!$B$18:$C$22,2,FALSE)))</f>
        <v/>
      </c>
      <c r="F741" s="75" t="str">
        <f>IF(EAP_Complexidade!F742="","",IF(EAP_Complexidade!F742="X",0,VLOOKUP(EAP_Complexidade!F742,'Cluster_T-ShirtSize'!$B$23:$C$27,2,FALSE)))</f>
        <v/>
      </c>
      <c r="G741" s="76" t="str">
        <f t="shared" si="2"/>
        <v/>
      </c>
    </row>
    <row r="742" spans="1:7" ht="15.75" customHeight="1" x14ac:dyDescent="0.2">
      <c r="A742" s="72" t="str">
        <f>IF(EAP_Complexidade!A743="","",EAP_Complexidade!A743)</f>
        <v/>
      </c>
      <c r="B742" s="73" t="str">
        <f>IF(EAP_Complexidade!B743="","",IF(EAP_Complexidade!B743="X",0,VLOOKUP(EAP_Complexidade!B743,'Cluster_T-ShirtSize'!$B$3:$C$7,2,FALSE)))</f>
        <v/>
      </c>
      <c r="C742" s="74" t="str">
        <f>IF(EAP_Complexidade!C743="","",IF(EAP_Complexidade!C743="X",0,VLOOKUP(EAP_Complexidade!C743,'Cluster_T-ShirtSize'!$B$8:$C$12,2,FALSE)))</f>
        <v/>
      </c>
      <c r="D742" s="74" t="str">
        <f>IF(EAP_Complexidade!D743="","",IF(EAP_Complexidade!D743="X",0,VLOOKUP(EAP_Complexidade!D743,'Cluster_T-ShirtSize'!$B$13:$C$17,2,FALSE)))</f>
        <v/>
      </c>
      <c r="E742" s="74" t="str">
        <f>IF(EAP_Complexidade!E743="","",IF(EAP_Complexidade!E743="X",0,VLOOKUP(EAP_Complexidade!E743,'Cluster_T-ShirtSize'!$B$18:$C$22,2,FALSE)))</f>
        <v/>
      </c>
      <c r="F742" s="75" t="str">
        <f>IF(EAP_Complexidade!F743="","",IF(EAP_Complexidade!F743="X",0,VLOOKUP(EAP_Complexidade!F743,'Cluster_T-ShirtSize'!$B$23:$C$27,2,FALSE)))</f>
        <v/>
      </c>
      <c r="G742" s="76" t="str">
        <f t="shared" si="2"/>
        <v/>
      </c>
    </row>
    <row r="743" spans="1:7" ht="15.75" customHeight="1" x14ac:dyDescent="0.2">
      <c r="A743" s="72" t="str">
        <f>IF(EAP_Complexidade!A744="","",EAP_Complexidade!A744)</f>
        <v/>
      </c>
      <c r="B743" s="73" t="str">
        <f>IF(EAP_Complexidade!B744="","",IF(EAP_Complexidade!B744="X",0,VLOOKUP(EAP_Complexidade!B744,'Cluster_T-ShirtSize'!$B$3:$C$7,2,FALSE)))</f>
        <v/>
      </c>
      <c r="C743" s="74" t="str">
        <f>IF(EAP_Complexidade!C744="","",IF(EAP_Complexidade!C744="X",0,VLOOKUP(EAP_Complexidade!C744,'Cluster_T-ShirtSize'!$B$8:$C$12,2,FALSE)))</f>
        <v/>
      </c>
      <c r="D743" s="74" t="str">
        <f>IF(EAP_Complexidade!D744="","",IF(EAP_Complexidade!D744="X",0,VLOOKUP(EAP_Complexidade!D744,'Cluster_T-ShirtSize'!$B$13:$C$17,2,FALSE)))</f>
        <v/>
      </c>
      <c r="E743" s="74" t="str">
        <f>IF(EAP_Complexidade!E744="","",IF(EAP_Complexidade!E744="X",0,VLOOKUP(EAP_Complexidade!E744,'Cluster_T-ShirtSize'!$B$18:$C$22,2,FALSE)))</f>
        <v/>
      </c>
      <c r="F743" s="75" t="str">
        <f>IF(EAP_Complexidade!F744="","",IF(EAP_Complexidade!F744="X",0,VLOOKUP(EAP_Complexidade!F744,'Cluster_T-ShirtSize'!$B$23:$C$27,2,FALSE)))</f>
        <v/>
      </c>
      <c r="G743" s="76" t="str">
        <f t="shared" si="2"/>
        <v/>
      </c>
    </row>
    <row r="744" spans="1:7" ht="15.75" customHeight="1" x14ac:dyDescent="0.2">
      <c r="A744" s="72" t="str">
        <f>IF(EAP_Complexidade!A745="","",EAP_Complexidade!A745)</f>
        <v/>
      </c>
      <c r="B744" s="73" t="str">
        <f>IF(EAP_Complexidade!B745="","",IF(EAP_Complexidade!B745="X",0,VLOOKUP(EAP_Complexidade!B745,'Cluster_T-ShirtSize'!$B$3:$C$7,2,FALSE)))</f>
        <v/>
      </c>
      <c r="C744" s="74" t="str">
        <f>IF(EAP_Complexidade!C745="","",IF(EAP_Complexidade!C745="X",0,VLOOKUP(EAP_Complexidade!C745,'Cluster_T-ShirtSize'!$B$8:$C$12,2,FALSE)))</f>
        <v/>
      </c>
      <c r="D744" s="74" t="str">
        <f>IF(EAP_Complexidade!D745="","",IF(EAP_Complexidade!D745="X",0,VLOOKUP(EAP_Complexidade!D745,'Cluster_T-ShirtSize'!$B$13:$C$17,2,FALSE)))</f>
        <v/>
      </c>
      <c r="E744" s="74" t="str">
        <f>IF(EAP_Complexidade!E745="","",IF(EAP_Complexidade!E745="X",0,VLOOKUP(EAP_Complexidade!E745,'Cluster_T-ShirtSize'!$B$18:$C$22,2,FALSE)))</f>
        <v/>
      </c>
      <c r="F744" s="75" t="str">
        <f>IF(EAP_Complexidade!F745="","",IF(EAP_Complexidade!F745="X",0,VLOOKUP(EAP_Complexidade!F745,'Cluster_T-ShirtSize'!$B$23:$C$27,2,FALSE)))</f>
        <v/>
      </c>
      <c r="G744" s="76" t="str">
        <f t="shared" si="2"/>
        <v/>
      </c>
    </row>
    <row r="745" spans="1:7" ht="15.75" customHeight="1" x14ac:dyDescent="0.2">
      <c r="A745" s="72" t="str">
        <f>IF(EAP_Complexidade!A746="","",EAP_Complexidade!A746)</f>
        <v/>
      </c>
      <c r="B745" s="73" t="str">
        <f>IF(EAP_Complexidade!B746="","",IF(EAP_Complexidade!B746="X",0,VLOOKUP(EAP_Complexidade!B746,'Cluster_T-ShirtSize'!$B$3:$C$7,2,FALSE)))</f>
        <v/>
      </c>
      <c r="C745" s="74" t="str">
        <f>IF(EAP_Complexidade!C746="","",IF(EAP_Complexidade!C746="X",0,VLOOKUP(EAP_Complexidade!C746,'Cluster_T-ShirtSize'!$B$8:$C$12,2,FALSE)))</f>
        <v/>
      </c>
      <c r="D745" s="74" t="str">
        <f>IF(EAP_Complexidade!D746="","",IF(EAP_Complexidade!D746="X",0,VLOOKUP(EAP_Complexidade!D746,'Cluster_T-ShirtSize'!$B$13:$C$17,2,FALSE)))</f>
        <v/>
      </c>
      <c r="E745" s="74" t="str">
        <f>IF(EAP_Complexidade!E746="","",IF(EAP_Complexidade!E746="X",0,VLOOKUP(EAP_Complexidade!E746,'Cluster_T-ShirtSize'!$B$18:$C$22,2,FALSE)))</f>
        <v/>
      </c>
      <c r="F745" s="75" t="str">
        <f>IF(EAP_Complexidade!F746="","",IF(EAP_Complexidade!F746="X",0,VLOOKUP(EAP_Complexidade!F746,'Cluster_T-ShirtSize'!$B$23:$C$27,2,FALSE)))</f>
        <v/>
      </c>
      <c r="G745" s="76" t="str">
        <f t="shared" si="2"/>
        <v/>
      </c>
    </row>
    <row r="746" spans="1:7" ht="15.75" customHeight="1" x14ac:dyDescent="0.2">
      <c r="A746" s="72" t="str">
        <f>IF(EAP_Complexidade!A747="","",EAP_Complexidade!A747)</f>
        <v/>
      </c>
      <c r="B746" s="73" t="str">
        <f>IF(EAP_Complexidade!B747="","",IF(EAP_Complexidade!B747="X",0,VLOOKUP(EAP_Complexidade!B747,'Cluster_T-ShirtSize'!$B$3:$C$7,2,FALSE)))</f>
        <v/>
      </c>
      <c r="C746" s="74" t="str">
        <f>IF(EAP_Complexidade!C747="","",IF(EAP_Complexidade!C747="X",0,VLOOKUP(EAP_Complexidade!C747,'Cluster_T-ShirtSize'!$B$8:$C$12,2,FALSE)))</f>
        <v/>
      </c>
      <c r="D746" s="74" t="str">
        <f>IF(EAP_Complexidade!D747="","",IF(EAP_Complexidade!D747="X",0,VLOOKUP(EAP_Complexidade!D747,'Cluster_T-ShirtSize'!$B$13:$C$17,2,FALSE)))</f>
        <v/>
      </c>
      <c r="E746" s="74" t="str">
        <f>IF(EAP_Complexidade!E747="","",IF(EAP_Complexidade!E747="X",0,VLOOKUP(EAP_Complexidade!E747,'Cluster_T-ShirtSize'!$B$18:$C$22,2,FALSE)))</f>
        <v/>
      </c>
      <c r="F746" s="75" t="str">
        <f>IF(EAP_Complexidade!F747="","",IF(EAP_Complexidade!F747="X",0,VLOOKUP(EAP_Complexidade!F747,'Cluster_T-ShirtSize'!$B$23:$C$27,2,FALSE)))</f>
        <v/>
      </c>
      <c r="G746" s="76" t="str">
        <f t="shared" si="2"/>
        <v/>
      </c>
    </row>
    <row r="747" spans="1:7" ht="15.75" customHeight="1" x14ac:dyDescent="0.2">
      <c r="A747" s="72" t="str">
        <f>IF(EAP_Complexidade!A748="","",EAP_Complexidade!A748)</f>
        <v/>
      </c>
      <c r="B747" s="73" t="str">
        <f>IF(EAP_Complexidade!B748="","",IF(EAP_Complexidade!B748="X",0,VLOOKUP(EAP_Complexidade!B748,'Cluster_T-ShirtSize'!$B$3:$C$7,2,FALSE)))</f>
        <v/>
      </c>
      <c r="C747" s="74" t="str">
        <f>IF(EAP_Complexidade!C748="","",IF(EAP_Complexidade!C748="X",0,VLOOKUP(EAP_Complexidade!C748,'Cluster_T-ShirtSize'!$B$8:$C$12,2,FALSE)))</f>
        <v/>
      </c>
      <c r="D747" s="74" t="str">
        <f>IF(EAP_Complexidade!D748="","",IF(EAP_Complexidade!D748="X",0,VLOOKUP(EAP_Complexidade!D748,'Cluster_T-ShirtSize'!$B$13:$C$17,2,FALSE)))</f>
        <v/>
      </c>
      <c r="E747" s="74" t="str">
        <f>IF(EAP_Complexidade!E748="","",IF(EAP_Complexidade!E748="X",0,VLOOKUP(EAP_Complexidade!E748,'Cluster_T-ShirtSize'!$B$18:$C$22,2,FALSE)))</f>
        <v/>
      </c>
      <c r="F747" s="75" t="str">
        <f>IF(EAP_Complexidade!F748="","",IF(EAP_Complexidade!F748="X",0,VLOOKUP(EAP_Complexidade!F748,'Cluster_T-ShirtSize'!$B$23:$C$27,2,FALSE)))</f>
        <v/>
      </c>
      <c r="G747" s="76" t="str">
        <f t="shared" si="2"/>
        <v/>
      </c>
    </row>
    <row r="748" spans="1:7" ht="15.75" customHeight="1" x14ac:dyDescent="0.2">
      <c r="A748" s="72" t="str">
        <f>IF(EAP_Complexidade!A749="","",EAP_Complexidade!A749)</f>
        <v/>
      </c>
      <c r="B748" s="73" t="str">
        <f>IF(EAP_Complexidade!B749="","",IF(EAP_Complexidade!B749="X",0,VLOOKUP(EAP_Complexidade!B749,'Cluster_T-ShirtSize'!$B$3:$C$7,2,FALSE)))</f>
        <v/>
      </c>
      <c r="C748" s="74" t="str">
        <f>IF(EAP_Complexidade!C749="","",IF(EAP_Complexidade!C749="X",0,VLOOKUP(EAP_Complexidade!C749,'Cluster_T-ShirtSize'!$B$8:$C$12,2,FALSE)))</f>
        <v/>
      </c>
      <c r="D748" s="74" t="str">
        <f>IF(EAP_Complexidade!D749="","",IF(EAP_Complexidade!D749="X",0,VLOOKUP(EAP_Complexidade!D749,'Cluster_T-ShirtSize'!$B$13:$C$17,2,FALSE)))</f>
        <v/>
      </c>
      <c r="E748" s="74" t="str">
        <f>IF(EAP_Complexidade!E749="","",IF(EAP_Complexidade!E749="X",0,VLOOKUP(EAP_Complexidade!E749,'Cluster_T-ShirtSize'!$B$18:$C$22,2,FALSE)))</f>
        <v/>
      </c>
      <c r="F748" s="75" t="str">
        <f>IF(EAP_Complexidade!F749="","",IF(EAP_Complexidade!F749="X",0,VLOOKUP(EAP_Complexidade!F749,'Cluster_T-ShirtSize'!$B$23:$C$27,2,FALSE)))</f>
        <v/>
      </c>
      <c r="G748" s="76" t="str">
        <f t="shared" si="2"/>
        <v/>
      </c>
    </row>
    <row r="749" spans="1:7" ht="15.75" customHeight="1" x14ac:dyDescent="0.2">
      <c r="A749" s="72" t="str">
        <f>IF(EAP_Complexidade!A750="","",EAP_Complexidade!A750)</f>
        <v/>
      </c>
      <c r="B749" s="73" t="str">
        <f>IF(EAP_Complexidade!B750="","",IF(EAP_Complexidade!B750="X",0,VLOOKUP(EAP_Complexidade!B750,'Cluster_T-ShirtSize'!$B$3:$C$7,2,FALSE)))</f>
        <v/>
      </c>
      <c r="C749" s="74" t="str">
        <f>IF(EAP_Complexidade!C750="","",IF(EAP_Complexidade!C750="X",0,VLOOKUP(EAP_Complexidade!C750,'Cluster_T-ShirtSize'!$B$8:$C$12,2,FALSE)))</f>
        <v/>
      </c>
      <c r="D749" s="74" t="str">
        <f>IF(EAP_Complexidade!D750="","",IF(EAP_Complexidade!D750="X",0,VLOOKUP(EAP_Complexidade!D750,'Cluster_T-ShirtSize'!$B$13:$C$17,2,FALSE)))</f>
        <v/>
      </c>
      <c r="E749" s="74" t="str">
        <f>IF(EAP_Complexidade!E750="","",IF(EAP_Complexidade!E750="X",0,VLOOKUP(EAP_Complexidade!E750,'Cluster_T-ShirtSize'!$B$18:$C$22,2,FALSE)))</f>
        <v/>
      </c>
      <c r="F749" s="75" t="str">
        <f>IF(EAP_Complexidade!F750="","",IF(EAP_Complexidade!F750="X",0,VLOOKUP(EAP_Complexidade!F750,'Cluster_T-ShirtSize'!$B$23:$C$27,2,FALSE)))</f>
        <v/>
      </c>
      <c r="G749" s="76" t="str">
        <f t="shared" si="2"/>
        <v/>
      </c>
    </row>
    <row r="750" spans="1:7" ht="15.75" customHeight="1" x14ac:dyDescent="0.2">
      <c r="A750" s="72" t="str">
        <f>IF(EAP_Complexidade!A751="","",EAP_Complexidade!A751)</f>
        <v/>
      </c>
      <c r="B750" s="73" t="str">
        <f>IF(EAP_Complexidade!B751="","",IF(EAP_Complexidade!B751="X",0,VLOOKUP(EAP_Complexidade!B751,'Cluster_T-ShirtSize'!$B$3:$C$7,2,FALSE)))</f>
        <v/>
      </c>
      <c r="C750" s="74" t="str">
        <f>IF(EAP_Complexidade!C751="","",IF(EAP_Complexidade!C751="X",0,VLOOKUP(EAP_Complexidade!C751,'Cluster_T-ShirtSize'!$B$8:$C$12,2,FALSE)))</f>
        <v/>
      </c>
      <c r="D750" s="74" t="str">
        <f>IF(EAP_Complexidade!D751="","",IF(EAP_Complexidade!D751="X",0,VLOOKUP(EAP_Complexidade!D751,'Cluster_T-ShirtSize'!$B$13:$C$17,2,FALSE)))</f>
        <v/>
      </c>
      <c r="E750" s="74" t="str">
        <f>IF(EAP_Complexidade!E751="","",IF(EAP_Complexidade!E751="X",0,VLOOKUP(EAP_Complexidade!E751,'Cluster_T-ShirtSize'!$B$18:$C$22,2,FALSE)))</f>
        <v/>
      </c>
      <c r="F750" s="75" t="str">
        <f>IF(EAP_Complexidade!F751="","",IF(EAP_Complexidade!F751="X",0,VLOOKUP(EAP_Complexidade!F751,'Cluster_T-ShirtSize'!$B$23:$C$27,2,FALSE)))</f>
        <v/>
      </c>
      <c r="G750" s="76" t="str">
        <f t="shared" si="2"/>
        <v/>
      </c>
    </row>
    <row r="751" spans="1:7" ht="15.75" customHeight="1" x14ac:dyDescent="0.2">
      <c r="A751" s="72" t="str">
        <f>IF(EAP_Complexidade!A752="","",EAP_Complexidade!A752)</f>
        <v/>
      </c>
      <c r="B751" s="73" t="str">
        <f>IF(EAP_Complexidade!B752="","",IF(EAP_Complexidade!B752="X",0,VLOOKUP(EAP_Complexidade!B752,'Cluster_T-ShirtSize'!$B$3:$C$7,2,FALSE)))</f>
        <v/>
      </c>
      <c r="C751" s="74" t="str">
        <f>IF(EAP_Complexidade!C752="","",IF(EAP_Complexidade!C752="X",0,VLOOKUP(EAP_Complexidade!C752,'Cluster_T-ShirtSize'!$B$8:$C$12,2,FALSE)))</f>
        <v/>
      </c>
      <c r="D751" s="74" t="str">
        <f>IF(EAP_Complexidade!D752="","",IF(EAP_Complexidade!D752="X",0,VLOOKUP(EAP_Complexidade!D752,'Cluster_T-ShirtSize'!$B$13:$C$17,2,FALSE)))</f>
        <v/>
      </c>
      <c r="E751" s="74" t="str">
        <f>IF(EAP_Complexidade!E752="","",IF(EAP_Complexidade!E752="X",0,VLOOKUP(EAP_Complexidade!E752,'Cluster_T-ShirtSize'!$B$18:$C$22,2,FALSE)))</f>
        <v/>
      </c>
      <c r="F751" s="75" t="str">
        <f>IF(EAP_Complexidade!F752="","",IF(EAP_Complexidade!F752="X",0,VLOOKUP(EAP_Complexidade!F752,'Cluster_T-ShirtSize'!$B$23:$C$27,2,FALSE)))</f>
        <v/>
      </c>
      <c r="G751" s="76" t="str">
        <f t="shared" si="2"/>
        <v/>
      </c>
    </row>
    <row r="752" spans="1:7" ht="15.75" customHeight="1" x14ac:dyDescent="0.2">
      <c r="A752" s="72" t="str">
        <f>IF(EAP_Complexidade!A753="","",EAP_Complexidade!A753)</f>
        <v/>
      </c>
      <c r="B752" s="73" t="str">
        <f>IF(EAP_Complexidade!B753="","",IF(EAP_Complexidade!B753="X",0,VLOOKUP(EAP_Complexidade!B753,'Cluster_T-ShirtSize'!$B$3:$C$7,2,FALSE)))</f>
        <v/>
      </c>
      <c r="C752" s="74" t="str">
        <f>IF(EAP_Complexidade!C753="","",IF(EAP_Complexidade!C753="X",0,VLOOKUP(EAP_Complexidade!C753,'Cluster_T-ShirtSize'!$B$8:$C$12,2,FALSE)))</f>
        <v/>
      </c>
      <c r="D752" s="74" t="str">
        <f>IF(EAP_Complexidade!D753="","",IF(EAP_Complexidade!D753="X",0,VLOOKUP(EAP_Complexidade!D753,'Cluster_T-ShirtSize'!$B$13:$C$17,2,FALSE)))</f>
        <v/>
      </c>
      <c r="E752" s="74" t="str">
        <f>IF(EAP_Complexidade!E753="","",IF(EAP_Complexidade!E753="X",0,VLOOKUP(EAP_Complexidade!E753,'Cluster_T-ShirtSize'!$B$18:$C$22,2,FALSE)))</f>
        <v/>
      </c>
      <c r="F752" s="75" t="str">
        <f>IF(EAP_Complexidade!F753="","",IF(EAP_Complexidade!F753="X",0,VLOOKUP(EAP_Complexidade!F753,'Cluster_T-ShirtSize'!$B$23:$C$27,2,FALSE)))</f>
        <v/>
      </c>
      <c r="G752" s="76" t="str">
        <f t="shared" si="2"/>
        <v/>
      </c>
    </row>
    <row r="753" spans="1:7" ht="15.75" customHeight="1" x14ac:dyDescent="0.2">
      <c r="A753" s="72" t="str">
        <f>IF(EAP_Complexidade!A754="","",EAP_Complexidade!A754)</f>
        <v/>
      </c>
      <c r="B753" s="73" t="str">
        <f>IF(EAP_Complexidade!B754="","",IF(EAP_Complexidade!B754="X",0,VLOOKUP(EAP_Complexidade!B754,'Cluster_T-ShirtSize'!$B$3:$C$7,2,FALSE)))</f>
        <v/>
      </c>
      <c r="C753" s="74" t="str">
        <f>IF(EAP_Complexidade!C754="","",IF(EAP_Complexidade!C754="X",0,VLOOKUP(EAP_Complexidade!C754,'Cluster_T-ShirtSize'!$B$8:$C$12,2,FALSE)))</f>
        <v/>
      </c>
      <c r="D753" s="74" t="str">
        <f>IF(EAP_Complexidade!D754="","",IF(EAP_Complexidade!D754="X",0,VLOOKUP(EAP_Complexidade!D754,'Cluster_T-ShirtSize'!$B$13:$C$17,2,FALSE)))</f>
        <v/>
      </c>
      <c r="E753" s="74" t="str">
        <f>IF(EAP_Complexidade!E754="","",IF(EAP_Complexidade!E754="X",0,VLOOKUP(EAP_Complexidade!E754,'Cluster_T-ShirtSize'!$B$18:$C$22,2,FALSE)))</f>
        <v/>
      </c>
      <c r="F753" s="75" t="str">
        <f>IF(EAP_Complexidade!F754="","",IF(EAP_Complexidade!F754="X",0,VLOOKUP(EAP_Complexidade!F754,'Cluster_T-ShirtSize'!$B$23:$C$27,2,FALSE)))</f>
        <v/>
      </c>
      <c r="G753" s="76" t="str">
        <f t="shared" si="2"/>
        <v/>
      </c>
    </row>
    <row r="754" spans="1:7" ht="15.75" customHeight="1" x14ac:dyDescent="0.2">
      <c r="A754" s="72" t="str">
        <f>IF(EAP_Complexidade!A755="","",EAP_Complexidade!A755)</f>
        <v/>
      </c>
      <c r="B754" s="73" t="str">
        <f>IF(EAP_Complexidade!B755="","",IF(EAP_Complexidade!B755="X",0,VLOOKUP(EAP_Complexidade!B755,'Cluster_T-ShirtSize'!$B$3:$C$7,2,FALSE)))</f>
        <v/>
      </c>
      <c r="C754" s="74" t="str">
        <f>IF(EAP_Complexidade!C755="","",IF(EAP_Complexidade!C755="X",0,VLOOKUP(EAP_Complexidade!C755,'Cluster_T-ShirtSize'!$B$8:$C$12,2,FALSE)))</f>
        <v/>
      </c>
      <c r="D754" s="74" t="str">
        <f>IF(EAP_Complexidade!D755="","",IF(EAP_Complexidade!D755="X",0,VLOOKUP(EAP_Complexidade!D755,'Cluster_T-ShirtSize'!$B$13:$C$17,2,FALSE)))</f>
        <v/>
      </c>
      <c r="E754" s="74" t="str">
        <f>IF(EAP_Complexidade!E755="","",IF(EAP_Complexidade!E755="X",0,VLOOKUP(EAP_Complexidade!E755,'Cluster_T-ShirtSize'!$B$18:$C$22,2,FALSE)))</f>
        <v/>
      </c>
      <c r="F754" s="75" t="str">
        <f>IF(EAP_Complexidade!F755="","",IF(EAP_Complexidade!F755="X",0,VLOOKUP(EAP_Complexidade!F755,'Cluster_T-ShirtSize'!$B$23:$C$27,2,FALSE)))</f>
        <v/>
      </c>
      <c r="G754" s="76" t="str">
        <f t="shared" si="2"/>
        <v/>
      </c>
    </row>
    <row r="755" spans="1:7" ht="15.75" customHeight="1" x14ac:dyDescent="0.2">
      <c r="A755" s="72" t="str">
        <f>IF(EAP_Complexidade!A756="","",EAP_Complexidade!A756)</f>
        <v/>
      </c>
      <c r="B755" s="73" t="str">
        <f>IF(EAP_Complexidade!B756="","",IF(EAP_Complexidade!B756="X",0,VLOOKUP(EAP_Complexidade!B756,'Cluster_T-ShirtSize'!$B$3:$C$7,2,FALSE)))</f>
        <v/>
      </c>
      <c r="C755" s="74" t="str">
        <f>IF(EAP_Complexidade!C756="","",IF(EAP_Complexidade!C756="X",0,VLOOKUP(EAP_Complexidade!C756,'Cluster_T-ShirtSize'!$B$8:$C$12,2,FALSE)))</f>
        <v/>
      </c>
      <c r="D755" s="74" t="str">
        <f>IF(EAP_Complexidade!D756="","",IF(EAP_Complexidade!D756="X",0,VLOOKUP(EAP_Complexidade!D756,'Cluster_T-ShirtSize'!$B$13:$C$17,2,FALSE)))</f>
        <v/>
      </c>
      <c r="E755" s="74" t="str">
        <f>IF(EAP_Complexidade!E756="","",IF(EAP_Complexidade!E756="X",0,VLOOKUP(EAP_Complexidade!E756,'Cluster_T-ShirtSize'!$B$18:$C$22,2,FALSE)))</f>
        <v/>
      </c>
      <c r="F755" s="75" t="str">
        <f>IF(EAP_Complexidade!F756="","",IF(EAP_Complexidade!F756="X",0,VLOOKUP(EAP_Complexidade!F756,'Cluster_T-ShirtSize'!$B$23:$C$27,2,FALSE)))</f>
        <v/>
      </c>
      <c r="G755" s="76" t="str">
        <f t="shared" si="2"/>
        <v/>
      </c>
    </row>
    <row r="756" spans="1:7" ht="15.75" customHeight="1" x14ac:dyDescent="0.2">
      <c r="A756" s="72" t="str">
        <f>IF(EAP_Complexidade!A757="","",EAP_Complexidade!A757)</f>
        <v/>
      </c>
      <c r="B756" s="73" t="str">
        <f>IF(EAP_Complexidade!B757="","",IF(EAP_Complexidade!B757="X",0,VLOOKUP(EAP_Complexidade!B757,'Cluster_T-ShirtSize'!$B$3:$C$7,2,FALSE)))</f>
        <v/>
      </c>
      <c r="C756" s="74" t="str">
        <f>IF(EAP_Complexidade!C757="","",IF(EAP_Complexidade!C757="X",0,VLOOKUP(EAP_Complexidade!C757,'Cluster_T-ShirtSize'!$B$8:$C$12,2,FALSE)))</f>
        <v/>
      </c>
      <c r="D756" s="74" t="str">
        <f>IF(EAP_Complexidade!D757="","",IF(EAP_Complexidade!D757="X",0,VLOOKUP(EAP_Complexidade!D757,'Cluster_T-ShirtSize'!$B$13:$C$17,2,FALSE)))</f>
        <v/>
      </c>
      <c r="E756" s="74" t="str">
        <f>IF(EAP_Complexidade!E757="","",IF(EAP_Complexidade!E757="X",0,VLOOKUP(EAP_Complexidade!E757,'Cluster_T-ShirtSize'!$B$18:$C$22,2,FALSE)))</f>
        <v/>
      </c>
      <c r="F756" s="75" t="str">
        <f>IF(EAP_Complexidade!F757="","",IF(EAP_Complexidade!F757="X",0,VLOOKUP(EAP_Complexidade!F757,'Cluster_T-ShirtSize'!$B$23:$C$27,2,FALSE)))</f>
        <v/>
      </c>
      <c r="G756" s="76" t="str">
        <f t="shared" si="2"/>
        <v/>
      </c>
    </row>
    <row r="757" spans="1:7" ht="15.75" customHeight="1" x14ac:dyDescent="0.2">
      <c r="A757" s="72" t="str">
        <f>IF(EAP_Complexidade!A758="","",EAP_Complexidade!A758)</f>
        <v/>
      </c>
      <c r="B757" s="73" t="str">
        <f>IF(EAP_Complexidade!B758="","",IF(EAP_Complexidade!B758="X",0,VLOOKUP(EAP_Complexidade!B758,'Cluster_T-ShirtSize'!$B$3:$C$7,2,FALSE)))</f>
        <v/>
      </c>
      <c r="C757" s="74" t="str">
        <f>IF(EAP_Complexidade!C758="","",IF(EAP_Complexidade!C758="X",0,VLOOKUP(EAP_Complexidade!C758,'Cluster_T-ShirtSize'!$B$8:$C$12,2,FALSE)))</f>
        <v/>
      </c>
      <c r="D757" s="74" t="str">
        <f>IF(EAP_Complexidade!D758="","",IF(EAP_Complexidade!D758="X",0,VLOOKUP(EAP_Complexidade!D758,'Cluster_T-ShirtSize'!$B$13:$C$17,2,FALSE)))</f>
        <v/>
      </c>
      <c r="E757" s="74" t="str">
        <f>IF(EAP_Complexidade!E758="","",IF(EAP_Complexidade!E758="X",0,VLOOKUP(EAP_Complexidade!E758,'Cluster_T-ShirtSize'!$B$18:$C$22,2,FALSE)))</f>
        <v/>
      </c>
      <c r="F757" s="75" t="str">
        <f>IF(EAP_Complexidade!F758="","",IF(EAP_Complexidade!F758="X",0,VLOOKUP(EAP_Complexidade!F758,'Cluster_T-ShirtSize'!$B$23:$C$27,2,FALSE)))</f>
        <v/>
      </c>
      <c r="G757" s="76" t="str">
        <f t="shared" si="2"/>
        <v/>
      </c>
    </row>
    <row r="758" spans="1:7" ht="15.75" customHeight="1" x14ac:dyDescent="0.2">
      <c r="A758" s="72" t="str">
        <f>IF(EAP_Complexidade!A759="","",EAP_Complexidade!A759)</f>
        <v/>
      </c>
      <c r="B758" s="73" t="str">
        <f>IF(EAP_Complexidade!B759="","",IF(EAP_Complexidade!B759="X",0,VLOOKUP(EAP_Complexidade!B759,'Cluster_T-ShirtSize'!$B$3:$C$7,2,FALSE)))</f>
        <v/>
      </c>
      <c r="C758" s="74" t="str">
        <f>IF(EAP_Complexidade!C759="","",IF(EAP_Complexidade!C759="X",0,VLOOKUP(EAP_Complexidade!C759,'Cluster_T-ShirtSize'!$B$8:$C$12,2,FALSE)))</f>
        <v/>
      </c>
      <c r="D758" s="74" t="str">
        <f>IF(EAP_Complexidade!D759="","",IF(EAP_Complexidade!D759="X",0,VLOOKUP(EAP_Complexidade!D759,'Cluster_T-ShirtSize'!$B$13:$C$17,2,FALSE)))</f>
        <v/>
      </c>
      <c r="E758" s="74" t="str">
        <f>IF(EAP_Complexidade!E759="","",IF(EAP_Complexidade!E759="X",0,VLOOKUP(EAP_Complexidade!E759,'Cluster_T-ShirtSize'!$B$18:$C$22,2,FALSE)))</f>
        <v/>
      </c>
      <c r="F758" s="75" t="str">
        <f>IF(EAP_Complexidade!F759="","",IF(EAP_Complexidade!F759="X",0,VLOOKUP(EAP_Complexidade!F759,'Cluster_T-ShirtSize'!$B$23:$C$27,2,FALSE)))</f>
        <v/>
      </c>
      <c r="G758" s="76" t="str">
        <f t="shared" si="2"/>
        <v/>
      </c>
    </row>
    <row r="759" spans="1:7" ht="15.75" customHeight="1" x14ac:dyDescent="0.2">
      <c r="A759" s="72" t="str">
        <f>IF(EAP_Complexidade!A760="","",EAP_Complexidade!A760)</f>
        <v/>
      </c>
      <c r="B759" s="73" t="str">
        <f>IF(EAP_Complexidade!B760="","",IF(EAP_Complexidade!B760="X",0,VLOOKUP(EAP_Complexidade!B760,'Cluster_T-ShirtSize'!$B$3:$C$7,2,FALSE)))</f>
        <v/>
      </c>
      <c r="C759" s="74" t="str">
        <f>IF(EAP_Complexidade!C760="","",IF(EAP_Complexidade!C760="X",0,VLOOKUP(EAP_Complexidade!C760,'Cluster_T-ShirtSize'!$B$8:$C$12,2,FALSE)))</f>
        <v/>
      </c>
      <c r="D759" s="74" t="str">
        <f>IF(EAP_Complexidade!D760="","",IF(EAP_Complexidade!D760="X",0,VLOOKUP(EAP_Complexidade!D760,'Cluster_T-ShirtSize'!$B$13:$C$17,2,FALSE)))</f>
        <v/>
      </c>
      <c r="E759" s="74" t="str">
        <f>IF(EAP_Complexidade!E760="","",IF(EAP_Complexidade!E760="X",0,VLOOKUP(EAP_Complexidade!E760,'Cluster_T-ShirtSize'!$B$18:$C$22,2,FALSE)))</f>
        <v/>
      </c>
      <c r="F759" s="75" t="str">
        <f>IF(EAP_Complexidade!F760="","",IF(EAP_Complexidade!F760="X",0,VLOOKUP(EAP_Complexidade!F760,'Cluster_T-ShirtSize'!$B$23:$C$27,2,FALSE)))</f>
        <v/>
      </c>
      <c r="G759" s="76" t="str">
        <f t="shared" si="2"/>
        <v/>
      </c>
    </row>
    <row r="760" spans="1:7" ht="15.75" customHeight="1" x14ac:dyDescent="0.2">
      <c r="A760" s="72" t="str">
        <f>IF(EAP_Complexidade!A761="","",EAP_Complexidade!A761)</f>
        <v/>
      </c>
      <c r="B760" s="73" t="str">
        <f>IF(EAP_Complexidade!B761="","",IF(EAP_Complexidade!B761="X",0,VLOOKUP(EAP_Complexidade!B761,'Cluster_T-ShirtSize'!$B$3:$C$7,2,FALSE)))</f>
        <v/>
      </c>
      <c r="C760" s="74" t="str">
        <f>IF(EAP_Complexidade!C761="","",IF(EAP_Complexidade!C761="X",0,VLOOKUP(EAP_Complexidade!C761,'Cluster_T-ShirtSize'!$B$8:$C$12,2,FALSE)))</f>
        <v/>
      </c>
      <c r="D760" s="74" t="str">
        <f>IF(EAP_Complexidade!D761="","",IF(EAP_Complexidade!D761="X",0,VLOOKUP(EAP_Complexidade!D761,'Cluster_T-ShirtSize'!$B$13:$C$17,2,FALSE)))</f>
        <v/>
      </c>
      <c r="E760" s="74" t="str">
        <f>IF(EAP_Complexidade!E761="","",IF(EAP_Complexidade!E761="X",0,VLOOKUP(EAP_Complexidade!E761,'Cluster_T-ShirtSize'!$B$18:$C$22,2,FALSE)))</f>
        <v/>
      </c>
      <c r="F760" s="75" t="str">
        <f>IF(EAP_Complexidade!F761="","",IF(EAP_Complexidade!F761="X",0,VLOOKUP(EAP_Complexidade!F761,'Cluster_T-ShirtSize'!$B$23:$C$27,2,FALSE)))</f>
        <v/>
      </c>
      <c r="G760" s="76" t="str">
        <f t="shared" si="2"/>
        <v/>
      </c>
    </row>
    <row r="761" spans="1:7" ht="15.75" customHeight="1" x14ac:dyDescent="0.2">
      <c r="A761" s="72" t="str">
        <f>IF(EAP_Complexidade!A762="","",EAP_Complexidade!A762)</f>
        <v/>
      </c>
      <c r="B761" s="73" t="str">
        <f>IF(EAP_Complexidade!B762="","",IF(EAP_Complexidade!B762="X",0,VLOOKUP(EAP_Complexidade!B762,'Cluster_T-ShirtSize'!$B$3:$C$7,2,FALSE)))</f>
        <v/>
      </c>
      <c r="C761" s="74" t="str">
        <f>IF(EAP_Complexidade!C762="","",IF(EAP_Complexidade!C762="X",0,VLOOKUP(EAP_Complexidade!C762,'Cluster_T-ShirtSize'!$B$8:$C$12,2,FALSE)))</f>
        <v/>
      </c>
      <c r="D761" s="74" t="str">
        <f>IF(EAP_Complexidade!D762="","",IF(EAP_Complexidade!D762="X",0,VLOOKUP(EAP_Complexidade!D762,'Cluster_T-ShirtSize'!$B$13:$C$17,2,FALSE)))</f>
        <v/>
      </c>
      <c r="E761" s="74" t="str">
        <f>IF(EAP_Complexidade!E762="","",IF(EAP_Complexidade!E762="X",0,VLOOKUP(EAP_Complexidade!E762,'Cluster_T-ShirtSize'!$B$18:$C$22,2,FALSE)))</f>
        <v/>
      </c>
      <c r="F761" s="75" t="str">
        <f>IF(EAP_Complexidade!F762="","",IF(EAP_Complexidade!F762="X",0,VLOOKUP(EAP_Complexidade!F762,'Cluster_T-ShirtSize'!$B$23:$C$27,2,FALSE)))</f>
        <v/>
      </c>
      <c r="G761" s="76" t="str">
        <f t="shared" si="2"/>
        <v/>
      </c>
    </row>
    <row r="762" spans="1:7" ht="15.75" customHeight="1" x14ac:dyDescent="0.2">
      <c r="A762" s="72" t="str">
        <f>IF(EAP_Complexidade!A763="","",EAP_Complexidade!A763)</f>
        <v/>
      </c>
      <c r="B762" s="73" t="str">
        <f>IF(EAP_Complexidade!B763="","",IF(EAP_Complexidade!B763="X",0,VLOOKUP(EAP_Complexidade!B763,'Cluster_T-ShirtSize'!$B$3:$C$7,2,FALSE)))</f>
        <v/>
      </c>
      <c r="C762" s="74" t="str">
        <f>IF(EAP_Complexidade!C763="","",IF(EAP_Complexidade!C763="X",0,VLOOKUP(EAP_Complexidade!C763,'Cluster_T-ShirtSize'!$B$8:$C$12,2,FALSE)))</f>
        <v/>
      </c>
      <c r="D762" s="74" t="str">
        <f>IF(EAP_Complexidade!D763="","",IF(EAP_Complexidade!D763="X",0,VLOOKUP(EAP_Complexidade!D763,'Cluster_T-ShirtSize'!$B$13:$C$17,2,FALSE)))</f>
        <v/>
      </c>
      <c r="E762" s="74" t="str">
        <f>IF(EAP_Complexidade!E763="","",IF(EAP_Complexidade!E763="X",0,VLOOKUP(EAP_Complexidade!E763,'Cluster_T-ShirtSize'!$B$18:$C$22,2,FALSE)))</f>
        <v/>
      </c>
      <c r="F762" s="75" t="str">
        <f>IF(EAP_Complexidade!F763="","",IF(EAP_Complexidade!F763="X",0,VLOOKUP(EAP_Complexidade!F763,'Cluster_T-ShirtSize'!$B$23:$C$27,2,FALSE)))</f>
        <v/>
      </c>
      <c r="G762" s="76" t="str">
        <f t="shared" si="2"/>
        <v/>
      </c>
    </row>
    <row r="763" spans="1:7" ht="15.75" customHeight="1" x14ac:dyDescent="0.2">
      <c r="A763" s="72" t="str">
        <f>IF(EAP_Complexidade!A764="","",EAP_Complexidade!A764)</f>
        <v/>
      </c>
      <c r="B763" s="73" t="str">
        <f>IF(EAP_Complexidade!B764="","",IF(EAP_Complexidade!B764="X",0,VLOOKUP(EAP_Complexidade!B764,'Cluster_T-ShirtSize'!$B$3:$C$7,2,FALSE)))</f>
        <v/>
      </c>
      <c r="C763" s="74" t="str">
        <f>IF(EAP_Complexidade!C764="","",IF(EAP_Complexidade!C764="X",0,VLOOKUP(EAP_Complexidade!C764,'Cluster_T-ShirtSize'!$B$8:$C$12,2,FALSE)))</f>
        <v/>
      </c>
      <c r="D763" s="74" t="str">
        <f>IF(EAP_Complexidade!D764="","",IF(EAP_Complexidade!D764="X",0,VLOOKUP(EAP_Complexidade!D764,'Cluster_T-ShirtSize'!$B$13:$C$17,2,FALSE)))</f>
        <v/>
      </c>
      <c r="E763" s="74" t="str">
        <f>IF(EAP_Complexidade!E764="","",IF(EAP_Complexidade!E764="X",0,VLOOKUP(EAP_Complexidade!E764,'Cluster_T-ShirtSize'!$B$18:$C$22,2,FALSE)))</f>
        <v/>
      </c>
      <c r="F763" s="75" t="str">
        <f>IF(EAP_Complexidade!F764="","",IF(EAP_Complexidade!F764="X",0,VLOOKUP(EAP_Complexidade!F764,'Cluster_T-ShirtSize'!$B$23:$C$27,2,FALSE)))</f>
        <v/>
      </c>
      <c r="G763" s="76" t="str">
        <f t="shared" si="2"/>
        <v/>
      </c>
    </row>
    <row r="764" spans="1:7" ht="15.75" customHeight="1" x14ac:dyDescent="0.2">
      <c r="A764" s="72" t="str">
        <f>IF(EAP_Complexidade!A765="","",EAP_Complexidade!A765)</f>
        <v/>
      </c>
      <c r="B764" s="73" t="str">
        <f>IF(EAP_Complexidade!B765="","",IF(EAP_Complexidade!B765="X",0,VLOOKUP(EAP_Complexidade!B765,'Cluster_T-ShirtSize'!$B$3:$C$7,2,FALSE)))</f>
        <v/>
      </c>
      <c r="C764" s="74" t="str">
        <f>IF(EAP_Complexidade!C765="","",IF(EAP_Complexidade!C765="X",0,VLOOKUP(EAP_Complexidade!C765,'Cluster_T-ShirtSize'!$B$8:$C$12,2,FALSE)))</f>
        <v/>
      </c>
      <c r="D764" s="74" t="str">
        <f>IF(EAP_Complexidade!D765="","",IF(EAP_Complexidade!D765="X",0,VLOOKUP(EAP_Complexidade!D765,'Cluster_T-ShirtSize'!$B$13:$C$17,2,FALSE)))</f>
        <v/>
      </c>
      <c r="E764" s="74" t="str">
        <f>IF(EAP_Complexidade!E765="","",IF(EAP_Complexidade!E765="X",0,VLOOKUP(EAP_Complexidade!E765,'Cluster_T-ShirtSize'!$B$18:$C$22,2,FALSE)))</f>
        <v/>
      </c>
      <c r="F764" s="75" t="str">
        <f>IF(EAP_Complexidade!F765="","",IF(EAP_Complexidade!F765="X",0,VLOOKUP(EAP_Complexidade!F765,'Cluster_T-ShirtSize'!$B$23:$C$27,2,FALSE)))</f>
        <v/>
      </c>
      <c r="G764" s="76" t="str">
        <f t="shared" si="2"/>
        <v/>
      </c>
    </row>
    <row r="765" spans="1:7" ht="15.75" customHeight="1" x14ac:dyDescent="0.2">
      <c r="A765" s="72" t="str">
        <f>IF(EAP_Complexidade!A766="","",EAP_Complexidade!A766)</f>
        <v/>
      </c>
      <c r="B765" s="73" t="str">
        <f>IF(EAP_Complexidade!B766="","",IF(EAP_Complexidade!B766="X",0,VLOOKUP(EAP_Complexidade!B766,'Cluster_T-ShirtSize'!$B$3:$C$7,2,FALSE)))</f>
        <v/>
      </c>
      <c r="C765" s="74" t="str">
        <f>IF(EAP_Complexidade!C766="","",IF(EAP_Complexidade!C766="X",0,VLOOKUP(EAP_Complexidade!C766,'Cluster_T-ShirtSize'!$B$8:$C$12,2,FALSE)))</f>
        <v/>
      </c>
      <c r="D765" s="74" t="str">
        <f>IF(EAP_Complexidade!D766="","",IF(EAP_Complexidade!D766="X",0,VLOOKUP(EAP_Complexidade!D766,'Cluster_T-ShirtSize'!$B$13:$C$17,2,FALSE)))</f>
        <v/>
      </c>
      <c r="E765" s="74" t="str">
        <f>IF(EAP_Complexidade!E766="","",IF(EAP_Complexidade!E766="X",0,VLOOKUP(EAP_Complexidade!E766,'Cluster_T-ShirtSize'!$B$18:$C$22,2,FALSE)))</f>
        <v/>
      </c>
      <c r="F765" s="75" t="str">
        <f>IF(EAP_Complexidade!F766="","",IF(EAP_Complexidade!F766="X",0,VLOOKUP(EAP_Complexidade!F766,'Cluster_T-ShirtSize'!$B$23:$C$27,2,FALSE)))</f>
        <v/>
      </c>
      <c r="G765" s="76" t="str">
        <f t="shared" si="2"/>
        <v/>
      </c>
    </row>
    <row r="766" spans="1:7" ht="15.75" customHeight="1" x14ac:dyDescent="0.2">
      <c r="A766" s="72" t="str">
        <f>IF(EAP_Complexidade!A767="","",EAP_Complexidade!A767)</f>
        <v/>
      </c>
      <c r="B766" s="73" t="str">
        <f>IF(EAP_Complexidade!B767="","",IF(EAP_Complexidade!B767="X",0,VLOOKUP(EAP_Complexidade!B767,'Cluster_T-ShirtSize'!$B$3:$C$7,2,FALSE)))</f>
        <v/>
      </c>
      <c r="C766" s="74" t="str">
        <f>IF(EAP_Complexidade!C767="","",IF(EAP_Complexidade!C767="X",0,VLOOKUP(EAP_Complexidade!C767,'Cluster_T-ShirtSize'!$B$8:$C$12,2,FALSE)))</f>
        <v/>
      </c>
      <c r="D766" s="74" t="str">
        <f>IF(EAP_Complexidade!D767="","",IF(EAP_Complexidade!D767="X",0,VLOOKUP(EAP_Complexidade!D767,'Cluster_T-ShirtSize'!$B$13:$C$17,2,FALSE)))</f>
        <v/>
      </c>
      <c r="E766" s="74" t="str">
        <f>IF(EAP_Complexidade!E767="","",IF(EAP_Complexidade!E767="X",0,VLOOKUP(EAP_Complexidade!E767,'Cluster_T-ShirtSize'!$B$18:$C$22,2,FALSE)))</f>
        <v/>
      </c>
      <c r="F766" s="75" t="str">
        <f>IF(EAP_Complexidade!F767="","",IF(EAP_Complexidade!F767="X",0,VLOOKUP(EAP_Complexidade!F767,'Cluster_T-ShirtSize'!$B$23:$C$27,2,FALSE)))</f>
        <v/>
      </c>
      <c r="G766" s="76" t="str">
        <f t="shared" si="2"/>
        <v/>
      </c>
    </row>
    <row r="767" spans="1:7" ht="15.75" customHeight="1" x14ac:dyDescent="0.2">
      <c r="A767" s="72" t="str">
        <f>IF(EAP_Complexidade!A768="","",EAP_Complexidade!A768)</f>
        <v/>
      </c>
      <c r="B767" s="73" t="str">
        <f>IF(EAP_Complexidade!B768="","",IF(EAP_Complexidade!B768="X",0,VLOOKUP(EAP_Complexidade!B768,'Cluster_T-ShirtSize'!$B$3:$C$7,2,FALSE)))</f>
        <v/>
      </c>
      <c r="C767" s="74" t="str">
        <f>IF(EAP_Complexidade!C768="","",IF(EAP_Complexidade!C768="X",0,VLOOKUP(EAP_Complexidade!C768,'Cluster_T-ShirtSize'!$B$8:$C$12,2,FALSE)))</f>
        <v/>
      </c>
      <c r="D767" s="74" t="str">
        <f>IF(EAP_Complexidade!D768="","",IF(EAP_Complexidade!D768="X",0,VLOOKUP(EAP_Complexidade!D768,'Cluster_T-ShirtSize'!$B$13:$C$17,2,FALSE)))</f>
        <v/>
      </c>
      <c r="E767" s="74" t="str">
        <f>IF(EAP_Complexidade!E768="","",IF(EAP_Complexidade!E768="X",0,VLOOKUP(EAP_Complexidade!E768,'Cluster_T-ShirtSize'!$B$18:$C$22,2,FALSE)))</f>
        <v/>
      </c>
      <c r="F767" s="75" t="str">
        <f>IF(EAP_Complexidade!F768="","",IF(EAP_Complexidade!F768="X",0,VLOOKUP(EAP_Complexidade!F768,'Cluster_T-ShirtSize'!$B$23:$C$27,2,FALSE)))</f>
        <v/>
      </c>
      <c r="G767" s="76" t="str">
        <f t="shared" si="2"/>
        <v/>
      </c>
    </row>
    <row r="768" spans="1:7" ht="15.75" customHeight="1" x14ac:dyDescent="0.2">
      <c r="A768" s="72" t="str">
        <f>IF(EAP_Complexidade!A769="","",EAP_Complexidade!A769)</f>
        <v/>
      </c>
      <c r="B768" s="73" t="str">
        <f>IF(EAP_Complexidade!B769="","",IF(EAP_Complexidade!B769="X",0,VLOOKUP(EAP_Complexidade!B769,'Cluster_T-ShirtSize'!$B$3:$C$7,2,FALSE)))</f>
        <v/>
      </c>
      <c r="C768" s="74" t="str">
        <f>IF(EAP_Complexidade!C769="","",IF(EAP_Complexidade!C769="X",0,VLOOKUP(EAP_Complexidade!C769,'Cluster_T-ShirtSize'!$B$8:$C$12,2,FALSE)))</f>
        <v/>
      </c>
      <c r="D768" s="74" t="str">
        <f>IF(EAP_Complexidade!D769="","",IF(EAP_Complexidade!D769="X",0,VLOOKUP(EAP_Complexidade!D769,'Cluster_T-ShirtSize'!$B$13:$C$17,2,FALSE)))</f>
        <v/>
      </c>
      <c r="E768" s="74" t="str">
        <f>IF(EAP_Complexidade!E769="","",IF(EAP_Complexidade!E769="X",0,VLOOKUP(EAP_Complexidade!E769,'Cluster_T-ShirtSize'!$B$18:$C$22,2,FALSE)))</f>
        <v/>
      </c>
      <c r="F768" s="75" t="str">
        <f>IF(EAP_Complexidade!F769="","",IF(EAP_Complexidade!F769="X",0,VLOOKUP(EAP_Complexidade!F769,'Cluster_T-ShirtSize'!$B$23:$C$27,2,FALSE)))</f>
        <v/>
      </c>
      <c r="G768" s="76" t="str">
        <f t="shared" si="2"/>
        <v/>
      </c>
    </row>
    <row r="769" spans="1:7" ht="15.75" customHeight="1" x14ac:dyDescent="0.2">
      <c r="A769" s="72" t="str">
        <f>IF(EAP_Complexidade!A770="","",EAP_Complexidade!A770)</f>
        <v/>
      </c>
      <c r="B769" s="73" t="str">
        <f>IF(EAP_Complexidade!B770="","",IF(EAP_Complexidade!B770="X",0,VLOOKUP(EAP_Complexidade!B770,'Cluster_T-ShirtSize'!$B$3:$C$7,2,FALSE)))</f>
        <v/>
      </c>
      <c r="C769" s="74" t="str">
        <f>IF(EAP_Complexidade!C770="","",IF(EAP_Complexidade!C770="X",0,VLOOKUP(EAP_Complexidade!C770,'Cluster_T-ShirtSize'!$B$8:$C$12,2,FALSE)))</f>
        <v/>
      </c>
      <c r="D769" s="74" t="str">
        <f>IF(EAP_Complexidade!D770="","",IF(EAP_Complexidade!D770="X",0,VLOOKUP(EAP_Complexidade!D770,'Cluster_T-ShirtSize'!$B$13:$C$17,2,FALSE)))</f>
        <v/>
      </c>
      <c r="E769" s="74" t="str">
        <f>IF(EAP_Complexidade!E770="","",IF(EAP_Complexidade!E770="X",0,VLOOKUP(EAP_Complexidade!E770,'Cluster_T-ShirtSize'!$B$18:$C$22,2,FALSE)))</f>
        <v/>
      </c>
      <c r="F769" s="75" t="str">
        <f>IF(EAP_Complexidade!F770="","",IF(EAP_Complexidade!F770="X",0,VLOOKUP(EAP_Complexidade!F770,'Cluster_T-ShirtSize'!$B$23:$C$27,2,FALSE)))</f>
        <v/>
      </c>
      <c r="G769" s="76" t="str">
        <f t="shared" ref="G769:G999" si="3">IF(A769="","",SUM(B769:F769))</f>
        <v/>
      </c>
    </row>
    <row r="770" spans="1:7" ht="15.75" customHeight="1" x14ac:dyDescent="0.2">
      <c r="A770" s="72" t="str">
        <f>IF(EAP_Complexidade!A771="","",EAP_Complexidade!A771)</f>
        <v/>
      </c>
      <c r="B770" s="73" t="str">
        <f>IF(EAP_Complexidade!B771="","",IF(EAP_Complexidade!B771="X",0,VLOOKUP(EAP_Complexidade!B771,'Cluster_T-ShirtSize'!$B$3:$C$7,2,FALSE)))</f>
        <v/>
      </c>
      <c r="C770" s="74" t="str">
        <f>IF(EAP_Complexidade!C771="","",IF(EAP_Complexidade!C771="X",0,VLOOKUP(EAP_Complexidade!C771,'Cluster_T-ShirtSize'!$B$8:$C$12,2,FALSE)))</f>
        <v/>
      </c>
      <c r="D770" s="74" t="str">
        <f>IF(EAP_Complexidade!D771="","",IF(EAP_Complexidade!D771="X",0,VLOOKUP(EAP_Complexidade!D771,'Cluster_T-ShirtSize'!$B$13:$C$17,2,FALSE)))</f>
        <v/>
      </c>
      <c r="E770" s="74" t="str">
        <f>IF(EAP_Complexidade!E771="","",IF(EAP_Complexidade!E771="X",0,VLOOKUP(EAP_Complexidade!E771,'Cluster_T-ShirtSize'!$B$18:$C$22,2,FALSE)))</f>
        <v/>
      </c>
      <c r="F770" s="75" t="str">
        <f>IF(EAP_Complexidade!F771="","",IF(EAP_Complexidade!F771="X",0,VLOOKUP(EAP_Complexidade!F771,'Cluster_T-ShirtSize'!$B$23:$C$27,2,FALSE)))</f>
        <v/>
      </c>
      <c r="G770" s="76" t="str">
        <f t="shared" si="3"/>
        <v/>
      </c>
    </row>
    <row r="771" spans="1:7" ht="15.75" customHeight="1" x14ac:dyDescent="0.2">
      <c r="A771" s="72" t="str">
        <f>IF(EAP_Complexidade!A772="","",EAP_Complexidade!A772)</f>
        <v/>
      </c>
      <c r="B771" s="73" t="str">
        <f>IF(EAP_Complexidade!B772="","",IF(EAP_Complexidade!B772="X",0,VLOOKUP(EAP_Complexidade!B772,'Cluster_T-ShirtSize'!$B$3:$C$7,2,FALSE)))</f>
        <v/>
      </c>
      <c r="C771" s="74" t="str">
        <f>IF(EAP_Complexidade!C772="","",IF(EAP_Complexidade!C772="X",0,VLOOKUP(EAP_Complexidade!C772,'Cluster_T-ShirtSize'!$B$8:$C$12,2,FALSE)))</f>
        <v/>
      </c>
      <c r="D771" s="74" t="str">
        <f>IF(EAP_Complexidade!D772="","",IF(EAP_Complexidade!D772="X",0,VLOOKUP(EAP_Complexidade!D772,'Cluster_T-ShirtSize'!$B$13:$C$17,2,FALSE)))</f>
        <v/>
      </c>
      <c r="E771" s="74" t="str">
        <f>IF(EAP_Complexidade!E772="","",IF(EAP_Complexidade!E772="X",0,VLOOKUP(EAP_Complexidade!E772,'Cluster_T-ShirtSize'!$B$18:$C$22,2,FALSE)))</f>
        <v/>
      </c>
      <c r="F771" s="75" t="str">
        <f>IF(EAP_Complexidade!F772="","",IF(EAP_Complexidade!F772="X",0,VLOOKUP(EAP_Complexidade!F772,'Cluster_T-ShirtSize'!$B$23:$C$27,2,FALSE)))</f>
        <v/>
      </c>
      <c r="G771" s="76" t="str">
        <f t="shared" si="3"/>
        <v/>
      </c>
    </row>
    <row r="772" spans="1:7" ht="15.75" customHeight="1" x14ac:dyDescent="0.2">
      <c r="A772" s="72" t="str">
        <f>IF(EAP_Complexidade!A773="","",EAP_Complexidade!A773)</f>
        <v/>
      </c>
      <c r="B772" s="73" t="str">
        <f>IF(EAP_Complexidade!B773="","",IF(EAP_Complexidade!B773="X",0,VLOOKUP(EAP_Complexidade!B773,'Cluster_T-ShirtSize'!$B$3:$C$7,2,FALSE)))</f>
        <v/>
      </c>
      <c r="C772" s="74" t="str">
        <f>IF(EAP_Complexidade!C773="","",IF(EAP_Complexidade!C773="X",0,VLOOKUP(EAP_Complexidade!C773,'Cluster_T-ShirtSize'!$B$8:$C$12,2,FALSE)))</f>
        <v/>
      </c>
      <c r="D772" s="74" t="str">
        <f>IF(EAP_Complexidade!D773="","",IF(EAP_Complexidade!D773="X",0,VLOOKUP(EAP_Complexidade!D773,'Cluster_T-ShirtSize'!$B$13:$C$17,2,FALSE)))</f>
        <v/>
      </c>
      <c r="E772" s="74" t="str">
        <f>IF(EAP_Complexidade!E773="","",IF(EAP_Complexidade!E773="X",0,VLOOKUP(EAP_Complexidade!E773,'Cluster_T-ShirtSize'!$B$18:$C$22,2,FALSE)))</f>
        <v/>
      </c>
      <c r="F772" s="75" t="str">
        <f>IF(EAP_Complexidade!F773="","",IF(EAP_Complexidade!F773="X",0,VLOOKUP(EAP_Complexidade!F773,'Cluster_T-ShirtSize'!$B$23:$C$27,2,FALSE)))</f>
        <v/>
      </c>
      <c r="G772" s="76" t="str">
        <f t="shared" si="3"/>
        <v/>
      </c>
    </row>
    <row r="773" spans="1:7" ht="15.75" customHeight="1" x14ac:dyDescent="0.2">
      <c r="A773" s="72" t="str">
        <f>IF(EAP_Complexidade!A774="","",EAP_Complexidade!A774)</f>
        <v/>
      </c>
      <c r="B773" s="73" t="str">
        <f>IF(EAP_Complexidade!B774="","",IF(EAP_Complexidade!B774="X",0,VLOOKUP(EAP_Complexidade!B774,'Cluster_T-ShirtSize'!$B$3:$C$7,2,FALSE)))</f>
        <v/>
      </c>
      <c r="C773" s="74" t="str">
        <f>IF(EAP_Complexidade!C774="","",IF(EAP_Complexidade!C774="X",0,VLOOKUP(EAP_Complexidade!C774,'Cluster_T-ShirtSize'!$B$8:$C$12,2,FALSE)))</f>
        <v/>
      </c>
      <c r="D773" s="74" t="str">
        <f>IF(EAP_Complexidade!D774="","",IF(EAP_Complexidade!D774="X",0,VLOOKUP(EAP_Complexidade!D774,'Cluster_T-ShirtSize'!$B$13:$C$17,2,FALSE)))</f>
        <v/>
      </c>
      <c r="E773" s="74" t="str">
        <f>IF(EAP_Complexidade!E774="","",IF(EAP_Complexidade!E774="X",0,VLOOKUP(EAP_Complexidade!E774,'Cluster_T-ShirtSize'!$B$18:$C$22,2,FALSE)))</f>
        <v/>
      </c>
      <c r="F773" s="75" t="str">
        <f>IF(EAP_Complexidade!F774="","",IF(EAP_Complexidade!F774="X",0,VLOOKUP(EAP_Complexidade!F774,'Cluster_T-ShirtSize'!$B$23:$C$27,2,FALSE)))</f>
        <v/>
      </c>
      <c r="G773" s="76" t="str">
        <f t="shared" si="3"/>
        <v/>
      </c>
    </row>
    <row r="774" spans="1:7" ht="15.75" customHeight="1" x14ac:dyDescent="0.2">
      <c r="A774" s="72" t="str">
        <f>IF(EAP_Complexidade!A775="","",EAP_Complexidade!A775)</f>
        <v/>
      </c>
      <c r="B774" s="73" t="str">
        <f>IF(EAP_Complexidade!B775="","",IF(EAP_Complexidade!B775="X",0,VLOOKUP(EAP_Complexidade!B775,'Cluster_T-ShirtSize'!$B$3:$C$7,2,FALSE)))</f>
        <v/>
      </c>
      <c r="C774" s="74" t="str">
        <f>IF(EAP_Complexidade!C775="","",IF(EAP_Complexidade!C775="X",0,VLOOKUP(EAP_Complexidade!C775,'Cluster_T-ShirtSize'!$B$8:$C$12,2,FALSE)))</f>
        <v/>
      </c>
      <c r="D774" s="74" t="str">
        <f>IF(EAP_Complexidade!D775="","",IF(EAP_Complexidade!D775="X",0,VLOOKUP(EAP_Complexidade!D775,'Cluster_T-ShirtSize'!$B$13:$C$17,2,FALSE)))</f>
        <v/>
      </c>
      <c r="E774" s="74" t="str">
        <f>IF(EAP_Complexidade!E775="","",IF(EAP_Complexidade!E775="X",0,VLOOKUP(EAP_Complexidade!E775,'Cluster_T-ShirtSize'!$B$18:$C$22,2,FALSE)))</f>
        <v/>
      </c>
      <c r="F774" s="75" t="str">
        <f>IF(EAP_Complexidade!F775="","",IF(EAP_Complexidade!F775="X",0,VLOOKUP(EAP_Complexidade!F775,'Cluster_T-ShirtSize'!$B$23:$C$27,2,FALSE)))</f>
        <v/>
      </c>
      <c r="G774" s="76" t="str">
        <f t="shared" si="3"/>
        <v/>
      </c>
    </row>
    <row r="775" spans="1:7" ht="15.75" customHeight="1" x14ac:dyDescent="0.2">
      <c r="A775" s="72" t="str">
        <f>IF(EAP_Complexidade!A776="","",EAP_Complexidade!A776)</f>
        <v/>
      </c>
      <c r="B775" s="73" t="str">
        <f>IF(EAP_Complexidade!B776="","",IF(EAP_Complexidade!B776="X",0,VLOOKUP(EAP_Complexidade!B776,'Cluster_T-ShirtSize'!$B$3:$C$7,2,FALSE)))</f>
        <v/>
      </c>
      <c r="C775" s="74" t="str">
        <f>IF(EAP_Complexidade!C776="","",IF(EAP_Complexidade!C776="X",0,VLOOKUP(EAP_Complexidade!C776,'Cluster_T-ShirtSize'!$B$8:$C$12,2,FALSE)))</f>
        <v/>
      </c>
      <c r="D775" s="74" t="str">
        <f>IF(EAP_Complexidade!D776="","",IF(EAP_Complexidade!D776="X",0,VLOOKUP(EAP_Complexidade!D776,'Cluster_T-ShirtSize'!$B$13:$C$17,2,FALSE)))</f>
        <v/>
      </c>
      <c r="E775" s="74" t="str">
        <f>IF(EAP_Complexidade!E776="","",IF(EAP_Complexidade!E776="X",0,VLOOKUP(EAP_Complexidade!E776,'Cluster_T-ShirtSize'!$B$18:$C$22,2,FALSE)))</f>
        <v/>
      </c>
      <c r="F775" s="75" t="str">
        <f>IF(EAP_Complexidade!F776="","",IF(EAP_Complexidade!F776="X",0,VLOOKUP(EAP_Complexidade!F776,'Cluster_T-ShirtSize'!$B$23:$C$27,2,FALSE)))</f>
        <v/>
      </c>
      <c r="G775" s="76" t="str">
        <f t="shared" si="3"/>
        <v/>
      </c>
    </row>
    <row r="776" spans="1:7" ht="15.75" customHeight="1" x14ac:dyDescent="0.2">
      <c r="A776" s="72" t="str">
        <f>IF(EAP_Complexidade!A777="","",EAP_Complexidade!A777)</f>
        <v/>
      </c>
      <c r="B776" s="73" t="str">
        <f>IF(EAP_Complexidade!B777="","",IF(EAP_Complexidade!B777="X",0,VLOOKUP(EAP_Complexidade!B777,'Cluster_T-ShirtSize'!$B$3:$C$7,2,FALSE)))</f>
        <v/>
      </c>
      <c r="C776" s="74" t="str">
        <f>IF(EAP_Complexidade!C777="","",IF(EAP_Complexidade!C777="X",0,VLOOKUP(EAP_Complexidade!C777,'Cluster_T-ShirtSize'!$B$8:$C$12,2,FALSE)))</f>
        <v/>
      </c>
      <c r="D776" s="74" t="str">
        <f>IF(EAP_Complexidade!D777="","",IF(EAP_Complexidade!D777="X",0,VLOOKUP(EAP_Complexidade!D777,'Cluster_T-ShirtSize'!$B$13:$C$17,2,FALSE)))</f>
        <v/>
      </c>
      <c r="E776" s="74" t="str">
        <f>IF(EAP_Complexidade!E777="","",IF(EAP_Complexidade!E777="X",0,VLOOKUP(EAP_Complexidade!E777,'Cluster_T-ShirtSize'!$B$18:$C$22,2,FALSE)))</f>
        <v/>
      </c>
      <c r="F776" s="75" t="str">
        <f>IF(EAP_Complexidade!F777="","",IF(EAP_Complexidade!F777="X",0,VLOOKUP(EAP_Complexidade!F777,'Cluster_T-ShirtSize'!$B$23:$C$27,2,FALSE)))</f>
        <v/>
      </c>
      <c r="G776" s="76" t="str">
        <f t="shared" si="3"/>
        <v/>
      </c>
    </row>
    <row r="777" spans="1:7" ht="15.75" customHeight="1" x14ac:dyDescent="0.2">
      <c r="A777" s="72" t="str">
        <f>IF(EAP_Complexidade!A778="","",EAP_Complexidade!A778)</f>
        <v/>
      </c>
      <c r="B777" s="73" t="str">
        <f>IF(EAP_Complexidade!B778="","",IF(EAP_Complexidade!B778="X",0,VLOOKUP(EAP_Complexidade!B778,'Cluster_T-ShirtSize'!$B$3:$C$7,2,FALSE)))</f>
        <v/>
      </c>
      <c r="C777" s="74" t="str">
        <f>IF(EAP_Complexidade!C778="","",IF(EAP_Complexidade!C778="X",0,VLOOKUP(EAP_Complexidade!C778,'Cluster_T-ShirtSize'!$B$8:$C$12,2,FALSE)))</f>
        <v/>
      </c>
      <c r="D777" s="74" t="str">
        <f>IF(EAP_Complexidade!D778="","",IF(EAP_Complexidade!D778="X",0,VLOOKUP(EAP_Complexidade!D778,'Cluster_T-ShirtSize'!$B$13:$C$17,2,FALSE)))</f>
        <v/>
      </c>
      <c r="E777" s="74" t="str">
        <f>IF(EAP_Complexidade!E778="","",IF(EAP_Complexidade!E778="X",0,VLOOKUP(EAP_Complexidade!E778,'Cluster_T-ShirtSize'!$B$18:$C$22,2,FALSE)))</f>
        <v/>
      </c>
      <c r="F777" s="75" t="str">
        <f>IF(EAP_Complexidade!F778="","",IF(EAP_Complexidade!F778="X",0,VLOOKUP(EAP_Complexidade!F778,'Cluster_T-ShirtSize'!$B$23:$C$27,2,FALSE)))</f>
        <v/>
      </c>
      <c r="G777" s="76" t="str">
        <f t="shared" si="3"/>
        <v/>
      </c>
    </row>
    <row r="778" spans="1:7" ht="15.75" customHeight="1" x14ac:dyDescent="0.2">
      <c r="A778" s="72" t="str">
        <f>IF(EAP_Complexidade!A779="","",EAP_Complexidade!A779)</f>
        <v/>
      </c>
      <c r="B778" s="73" t="str">
        <f>IF(EAP_Complexidade!B779="","",IF(EAP_Complexidade!B779="X",0,VLOOKUP(EAP_Complexidade!B779,'Cluster_T-ShirtSize'!$B$3:$C$7,2,FALSE)))</f>
        <v/>
      </c>
      <c r="C778" s="74" t="str">
        <f>IF(EAP_Complexidade!C779="","",IF(EAP_Complexidade!C779="X",0,VLOOKUP(EAP_Complexidade!C779,'Cluster_T-ShirtSize'!$B$8:$C$12,2,FALSE)))</f>
        <v/>
      </c>
      <c r="D778" s="74" t="str">
        <f>IF(EAP_Complexidade!D779="","",IF(EAP_Complexidade!D779="X",0,VLOOKUP(EAP_Complexidade!D779,'Cluster_T-ShirtSize'!$B$13:$C$17,2,FALSE)))</f>
        <v/>
      </c>
      <c r="E778" s="74" t="str">
        <f>IF(EAP_Complexidade!E779="","",IF(EAP_Complexidade!E779="X",0,VLOOKUP(EAP_Complexidade!E779,'Cluster_T-ShirtSize'!$B$18:$C$22,2,FALSE)))</f>
        <v/>
      </c>
      <c r="F778" s="75" t="str">
        <f>IF(EAP_Complexidade!F779="","",IF(EAP_Complexidade!F779="X",0,VLOOKUP(EAP_Complexidade!F779,'Cluster_T-ShirtSize'!$B$23:$C$27,2,FALSE)))</f>
        <v/>
      </c>
      <c r="G778" s="76" t="str">
        <f t="shared" si="3"/>
        <v/>
      </c>
    </row>
    <row r="779" spans="1:7" ht="15.75" customHeight="1" x14ac:dyDescent="0.2">
      <c r="A779" s="72" t="str">
        <f>IF(EAP_Complexidade!A780="","",EAP_Complexidade!A780)</f>
        <v/>
      </c>
      <c r="B779" s="73" t="str">
        <f>IF(EAP_Complexidade!B780="","",IF(EAP_Complexidade!B780="X",0,VLOOKUP(EAP_Complexidade!B780,'Cluster_T-ShirtSize'!$B$3:$C$7,2,FALSE)))</f>
        <v/>
      </c>
      <c r="C779" s="74" t="str">
        <f>IF(EAP_Complexidade!C780="","",IF(EAP_Complexidade!C780="X",0,VLOOKUP(EAP_Complexidade!C780,'Cluster_T-ShirtSize'!$B$8:$C$12,2,FALSE)))</f>
        <v/>
      </c>
      <c r="D779" s="74" t="str">
        <f>IF(EAP_Complexidade!D780="","",IF(EAP_Complexidade!D780="X",0,VLOOKUP(EAP_Complexidade!D780,'Cluster_T-ShirtSize'!$B$13:$C$17,2,FALSE)))</f>
        <v/>
      </c>
      <c r="E779" s="74" t="str">
        <f>IF(EAP_Complexidade!E780="","",IF(EAP_Complexidade!E780="X",0,VLOOKUP(EAP_Complexidade!E780,'Cluster_T-ShirtSize'!$B$18:$C$22,2,FALSE)))</f>
        <v/>
      </c>
      <c r="F779" s="75" t="str">
        <f>IF(EAP_Complexidade!F780="","",IF(EAP_Complexidade!F780="X",0,VLOOKUP(EAP_Complexidade!F780,'Cluster_T-ShirtSize'!$B$23:$C$27,2,FALSE)))</f>
        <v/>
      </c>
      <c r="G779" s="76" t="str">
        <f t="shared" si="3"/>
        <v/>
      </c>
    </row>
    <row r="780" spans="1:7" ht="15.75" customHeight="1" x14ac:dyDescent="0.2">
      <c r="A780" s="72" t="str">
        <f>IF(EAP_Complexidade!A781="","",EAP_Complexidade!A781)</f>
        <v/>
      </c>
      <c r="B780" s="73" t="str">
        <f>IF(EAP_Complexidade!B781="","",IF(EAP_Complexidade!B781="X",0,VLOOKUP(EAP_Complexidade!B781,'Cluster_T-ShirtSize'!$B$3:$C$7,2,FALSE)))</f>
        <v/>
      </c>
      <c r="C780" s="74" t="str">
        <f>IF(EAP_Complexidade!C781="","",IF(EAP_Complexidade!C781="X",0,VLOOKUP(EAP_Complexidade!C781,'Cluster_T-ShirtSize'!$B$8:$C$12,2,FALSE)))</f>
        <v/>
      </c>
      <c r="D780" s="74" t="str">
        <f>IF(EAP_Complexidade!D781="","",IF(EAP_Complexidade!D781="X",0,VLOOKUP(EAP_Complexidade!D781,'Cluster_T-ShirtSize'!$B$13:$C$17,2,FALSE)))</f>
        <v/>
      </c>
      <c r="E780" s="74" t="str">
        <f>IF(EAP_Complexidade!E781="","",IF(EAP_Complexidade!E781="X",0,VLOOKUP(EAP_Complexidade!E781,'Cluster_T-ShirtSize'!$B$18:$C$22,2,FALSE)))</f>
        <v/>
      </c>
      <c r="F780" s="75" t="str">
        <f>IF(EAP_Complexidade!F781="","",IF(EAP_Complexidade!F781="X",0,VLOOKUP(EAP_Complexidade!F781,'Cluster_T-ShirtSize'!$B$23:$C$27,2,FALSE)))</f>
        <v/>
      </c>
      <c r="G780" s="76" t="str">
        <f t="shared" si="3"/>
        <v/>
      </c>
    </row>
    <row r="781" spans="1:7" ht="15.75" customHeight="1" x14ac:dyDescent="0.2">
      <c r="A781" s="72" t="str">
        <f>IF(EAP_Complexidade!A782="","",EAP_Complexidade!A782)</f>
        <v/>
      </c>
      <c r="B781" s="73" t="str">
        <f>IF(EAP_Complexidade!B782="","",IF(EAP_Complexidade!B782="X",0,VLOOKUP(EAP_Complexidade!B782,'Cluster_T-ShirtSize'!$B$3:$C$7,2,FALSE)))</f>
        <v/>
      </c>
      <c r="C781" s="74" t="str">
        <f>IF(EAP_Complexidade!C782="","",IF(EAP_Complexidade!C782="X",0,VLOOKUP(EAP_Complexidade!C782,'Cluster_T-ShirtSize'!$B$8:$C$12,2,FALSE)))</f>
        <v/>
      </c>
      <c r="D781" s="74" t="str">
        <f>IF(EAP_Complexidade!D782="","",IF(EAP_Complexidade!D782="X",0,VLOOKUP(EAP_Complexidade!D782,'Cluster_T-ShirtSize'!$B$13:$C$17,2,FALSE)))</f>
        <v/>
      </c>
      <c r="E781" s="74" t="str">
        <f>IF(EAP_Complexidade!E782="","",IF(EAP_Complexidade!E782="X",0,VLOOKUP(EAP_Complexidade!E782,'Cluster_T-ShirtSize'!$B$18:$C$22,2,FALSE)))</f>
        <v/>
      </c>
      <c r="F781" s="75" t="str">
        <f>IF(EAP_Complexidade!F782="","",IF(EAP_Complexidade!F782="X",0,VLOOKUP(EAP_Complexidade!F782,'Cluster_T-ShirtSize'!$B$23:$C$27,2,FALSE)))</f>
        <v/>
      </c>
      <c r="G781" s="76" t="str">
        <f t="shared" si="3"/>
        <v/>
      </c>
    </row>
    <row r="782" spans="1:7" ht="15.75" customHeight="1" x14ac:dyDescent="0.2">
      <c r="A782" s="72" t="str">
        <f>IF(EAP_Complexidade!A783="","",EAP_Complexidade!A783)</f>
        <v/>
      </c>
      <c r="B782" s="73" t="str">
        <f>IF(EAP_Complexidade!B783="","",IF(EAP_Complexidade!B783="X",0,VLOOKUP(EAP_Complexidade!B783,'Cluster_T-ShirtSize'!$B$3:$C$7,2,FALSE)))</f>
        <v/>
      </c>
      <c r="C782" s="74" t="str">
        <f>IF(EAP_Complexidade!C783="","",IF(EAP_Complexidade!C783="X",0,VLOOKUP(EAP_Complexidade!C783,'Cluster_T-ShirtSize'!$B$8:$C$12,2,FALSE)))</f>
        <v/>
      </c>
      <c r="D782" s="74" t="str">
        <f>IF(EAP_Complexidade!D783="","",IF(EAP_Complexidade!D783="X",0,VLOOKUP(EAP_Complexidade!D783,'Cluster_T-ShirtSize'!$B$13:$C$17,2,FALSE)))</f>
        <v/>
      </c>
      <c r="E782" s="74" t="str">
        <f>IF(EAP_Complexidade!E783="","",IF(EAP_Complexidade!E783="X",0,VLOOKUP(EAP_Complexidade!E783,'Cluster_T-ShirtSize'!$B$18:$C$22,2,FALSE)))</f>
        <v/>
      </c>
      <c r="F782" s="75" t="str">
        <f>IF(EAP_Complexidade!F783="","",IF(EAP_Complexidade!F783="X",0,VLOOKUP(EAP_Complexidade!F783,'Cluster_T-ShirtSize'!$B$23:$C$27,2,FALSE)))</f>
        <v/>
      </c>
      <c r="G782" s="76" t="str">
        <f t="shared" si="3"/>
        <v/>
      </c>
    </row>
    <row r="783" spans="1:7" ht="15.75" customHeight="1" x14ac:dyDescent="0.2">
      <c r="A783" s="72" t="str">
        <f>IF(EAP_Complexidade!A784="","",EAP_Complexidade!A784)</f>
        <v/>
      </c>
      <c r="B783" s="73" t="str">
        <f>IF(EAP_Complexidade!B784="","",IF(EAP_Complexidade!B784="X",0,VLOOKUP(EAP_Complexidade!B784,'Cluster_T-ShirtSize'!$B$3:$C$7,2,FALSE)))</f>
        <v/>
      </c>
      <c r="C783" s="74" t="str">
        <f>IF(EAP_Complexidade!C784="","",IF(EAP_Complexidade!C784="X",0,VLOOKUP(EAP_Complexidade!C784,'Cluster_T-ShirtSize'!$B$8:$C$12,2,FALSE)))</f>
        <v/>
      </c>
      <c r="D783" s="74" t="str">
        <f>IF(EAP_Complexidade!D784="","",IF(EAP_Complexidade!D784="X",0,VLOOKUP(EAP_Complexidade!D784,'Cluster_T-ShirtSize'!$B$13:$C$17,2,FALSE)))</f>
        <v/>
      </c>
      <c r="E783" s="74" t="str">
        <f>IF(EAP_Complexidade!E784="","",IF(EAP_Complexidade!E784="X",0,VLOOKUP(EAP_Complexidade!E784,'Cluster_T-ShirtSize'!$B$18:$C$22,2,FALSE)))</f>
        <v/>
      </c>
      <c r="F783" s="75" t="str">
        <f>IF(EAP_Complexidade!F784="","",IF(EAP_Complexidade!F784="X",0,VLOOKUP(EAP_Complexidade!F784,'Cluster_T-ShirtSize'!$B$23:$C$27,2,FALSE)))</f>
        <v/>
      </c>
      <c r="G783" s="76" t="str">
        <f t="shared" si="3"/>
        <v/>
      </c>
    </row>
    <row r="784" spans="1:7" ht="15.75" customHeight="1" x14ac:dyDescent="0.2">
      <c r="A784" s="72" t="str">
        <f>IF(EAP_Complexidade!A785="","",EAP_Complexidade!A785)</f>
        <v/>
      </c>
      <c r="B784" s="73" t="str">
        <f>IF(EAP_Complexidade!B785="","",IF(EAP_Complexidade!B785="X",0,VLOOKUP(EAP_Complexidade!B785,'Cluster_T-ShirtSize'!$B$3:$C$7,2,FALSE)))</f>
        <v/>
      </c>
      <c r="C784" s="74" t="str">
        <f>IF(EAP_Complexidade!C785="","",IF(EAP_Complexidade!C785="X",0,VLOOKUP(EAP_Complexidade!C785,'Cluster_T-ShirtSize'!$B$8:$C$12,2,FALSE)))</f>
        <v/>
      </c>
      <c r="D784" s="74" t="str">
        <f>IF(EAP_Complexidade!D785="","",IF(EAP_Complexidade!D785="X",0,VLOOKUP(EAP_Complexidade!D785,'Cluster_T-ShirtSize'!$B$13:$C$17,2,FALSE)))</f>
        <v/>
      </c>
      <c r="E784" s="74" t="str">
        <f>IF(EAP_Complexidade!E785="","",IF(EAP_Complexidade!E785="X",0,VLOOKUP(EAP_Complexidade!E785,'Cluster_T-ShirtSize'!$B$18:$C$22,2,FALSE)))</f>
        <v/>
      </c>
      <c r="F784" s="75" t="str">
        <f>IF(EAP_Complexidade!F785="","",IF(EAP_Complexidade!F785="X",0,VLOOKUP(EAP_Complexidade!F785,'Cluster_T-ShirtSize'!$B$23:$C$27,2,FALSE)))</f>
        <v/>
      </c>
      <c r="G784" s="76" t="str">
        <f t="shared" si="3"/>
        <v/>
      </c>
    </row>
    <row r="785" spans="1:7" ht="15.75" customHeight="1" x14ac:dyDescent="0.2">
      <c r="A785" s="72" t="str">
        <f>IF(EAP_Complexidade!A786="","",EAP_Complexidade!A786)</f>
        <v/>
      </c>
      <c r="B785" s="73" t="str">
        <f>IF(EAP_Complexidade!B786="","",IF(EAP_Complexidade!B786="X",0,VLOOKUP(EAP_Complexidade!B786,'Cluster_T-ShirtSize'!$B$3:$C$7,2,FALSE)))</f>
        <v/>
      </c>
      <c r="C785" s="74" t="str">
        <f>IF(EAP_Complexidade!C786="","",IF(EAP_Complexidade!C786="X",0,VLOOKUP(EAP_Complexidade!C786,'Cluster_T-ShirtSize'!$B$8:$C$12,2,FALSE)))</f>
        <v/>
      </c>
      <c r="D785" s="74" t="str">
        <f>IF(EAP_Complexidade!D786="","",IF(EAP_Complexidade!D786="X",0,VLOOKUP(EAP_Complexidade!D786,'Cluster_T-ShirtSize'!$B$13:$C$17,2,FALSE)))</f>
        <v/>
      </c>
      <c r="E785" s="74" t="str">
        <f>IF(EAP_Complexidade!E786="","",IF(EAP_Complexidade!E786="X",0,VLOOKUP(EAP_Complexidade!E786,'Cluster_T-ShirtSize'!$B$18:$C$22,2,FALSE)))</f>
        <v/>
      </c>
      <c r="F785" s="75" t="str">
        <f>IF(EAP_Complexidade!F786="","",IF(EAP_Complexidade!F786="X",0,VLOOKUP(EAP_Complexidade!F786,'Cluster_T-ShirtSize'!$B$23:$C$27,2,FALSE)))</f>
        <v/>
      </c>
      <c r="G785" s="76" t="str">
        <f t="shared" si="3"/>
        <v/>
      </c>
    </row>
    <row r="786" spans="1:7" ht="15.75" customHeight="1" x14ac:dyDescent="0.2">
      <c r="A786" s="72" t="str">
        <f>IF(EAP_Complexidade!A787="","",EAP_Complexidade!A787)</f>
        <v/>
      </c>
      <c r="B786" s="73" t="str">
        <f>IF(EAP_Complexidade!B787="","",IF(EAP_Complexidade!B787="X",0,VLOOKUP(EAP_Complexidade!B787,'Cluster_T-ShirtSize'!$B$3:$C$7,2,FALSE)))</f>
        <v/>
      </c>
      <c r="C786" s="74" t="str">
        <f>IF(EAP_Complexidade!C787="","",IF(EAP_Complexidade!C787="X",0,VLOOKUP(EAP_Complexidade!C787,'Cluster_T-ShirtSize'!$B$8:$C$12,2,FALSE)))</f>
        <v/>
      </c>
      <c r="D786" s="74" t="str">
        <f>IF(EAP_Complexidade!D787="","",IF(EAP_Complexidade!D787="X",0,VLOOKUP(EAP_Complexidade!D787,'Cluster_T-ShirtSize'!$B$13:$C$17,2,FALSE)))</f>
        <v/>
      </c>
      <c r="E786" s="74" t="str">
        <f>IF(EAP_Complexidade!E787="","",IF(EAP_Complexidade!E787="X",0,VLOOKUP(EAP_Complexidade!E787,'Cluster_T-ShirtSize'!$B$18:$C$22,2,FALSE)))</f>
        <v/>
      </c>
      <c r="F786" s="75" t="str">
        <f>IF(EAP_Complexidade!F787="","",IF(EAP_Complexidade!F787="X",0,VLOOKUP(EAP_Complexidade!F787,'Cluster_T-ShirtSize'!$B$23:$C$27,2,FALSE)))</f>
        <v/>
      </c>
      <c r="G786" s="76" t="str">
        <f t="shared" si="3"/>
        <v/>
      </c>
    </row>
    <row r="787" spans="1:7" ht="15.75" customHeight="1" x14ac:dyDescent="0.2">
      <c r="A787" s="72" t="str">
        <f>IF(EAP_Complexidade!A788="","",EAP_Complexidade!A788)</f>
        <v/>
      </c>
      <c r="B787" s="73" t="str">
        <f>IF(EAP_Complexidade!B788="","",IF(EAP_Complexidade!B788="X",0,VLOOKUP(EAP_Complexidade!B788,'Cluster_T-ShirtSize'!$B$3:$C$7,2,FALSE)))</f>
        <v/>
      </c>
      <c r="C787" s="74" t="str">
        <f>IF(EAP_Complexidade!C788="","",IF(EAP_Complexidade!C788="X",0,VLOOKUP(EAP_Complexidade!C788,'Cluster_T-ShirtSize'!$B$8:$C$12,2,FALSE)))</f>
        <v/>
      </c>
      <c r="D787" s="74" t="str">
        <f>IF(EAP_Complexidade!D788="","",IF(EAP_Complexidade!D788="X",0,VLOOKUP(EAP_Complexidade!D788,'Cluster_T-ShirtSize'!$B$13:$C$17,2,FALSE)))</f>
        <v/>
      </c>
      <c r="E787" s="74" t="str">
        <f>IF(EAP_Complexidade!E788="","",IF(EAP_Complexidade!E788="X",0,VLOOKUP(EAP_Complexidade!E788,'Cluster_T-ShirtSize'!$B$18:$C$22,2,FALSE)))</f>
        <v/>
      </c>
      <c r="F787" s="75" t="str">
        <f>IF(EAP_Complexidade!F788="","",IF(EAP_Complexidade!F788="X",0,VLOOKUP(EAP_Complexidade!F788,'Cluster_T-ShirtSize'!$B$23:$C$27,2,FALSE)))</f>
        <v/>
      </c>
      <c r="G787" s="76" t="str">
        <f t="shared" si="3"/>
        <v/>
      </c>
    </row>
    <row r="788" spans="1:7" ht="15.75" customHeight="1" x14ac:dyDescent="0.2">
      <c r="A788" s="72" t="str">
        <f>IF(EAP_Complexidade!A789="","",EAP_Complexidade!A789)</f>
        <v/>
      </c>
      <c r="B788" s="73" t="str">
        <f>IF(EAP_Complexidade!B789="","",IF(EAP_Complexidade!B789="X",0,VLOOKUP(EAP_Complexidade!B789,'Cluster_T-ShirtSize'!$B$3:$C$7,2,FALSE)))</f>
        <v/>
      </c>
      <c r="C788" s="74" t="str">
        <f>IF(EAP_Complexidade!C789="","",IF(EAP_Complexidade!C789="X",0,VLOOKUP(EAP_Complexidade!C789,'Cluster_T-ShirtSize'!$B$8:$C$12,2,FALSE)))</f>
        <v/>
      </c>
      <c r="D788" s="74" t="str">
        <f>IF(EAP_Complexidade!D789="","",IF(EAP_Complexidade!D789="X",0,VLOOKUP(EAP_Complexidade!D789,'Cluster_T-ShirtSize'!$B$13:$C$17,2,FALSE)))</f>
        <v/>
      </c>
      <c r="E788" s="74" t="str">
        <f>IF(EAP_Complexidade!E789="","",IF(EAP_Complexidade!E789="X",0,VLOOKUP(EAP_Complexidade!E789,'Cluster_T-ShirtSize'!$B$18:$C$22,2,FALSE)))</f>
        <v/>
      </c>
      <c r="F788" s="75" t="str">
        <f>IF(EAP_Complexidade!F789="","",IF(EAP_Complexidade!F789="X",0,VLOOKUP(EAP_Complexidade!F789,'Cluster_T-ShirtSize'!$B$23:$C$27,2,FALSE)))</f>
        <v/>
      </c>
      <c r="G788" s="76" t="str">
        <f t="shared" si="3"/>
        <v/>
      </c>
    </row>
    <row r="789" spans="1:7" ht="15.75" customHeight="1" x14ac:dyDescent="0.2">
      <c r="A789" s="72" t="str">
        <f>IF(EAP_Complexidade!A790="","",EAP_Complexidade!A790)</f>
        <v/>
      </c>
      <c r="B789" s="73" t="str">
        <f>IF(EAP_Complexidade!B790="","",IF(EAP_Complexidade!B790="X",0,VLOOKUP(EAP_Complexidade!B790,'Cluster_T-ShirtSize'!$B$3:$C$7,2,FALSE)))</f>
        <v/>
      </c>
      <c r="C789" s="74" t="str">
        <f>IF(EAP_Complexidade!C790="","",IF(EAP_Complexidade!C790="X",0,VLOOKUP(EAP_Complexidade!C790,'Cluster_T-ShirtSize'!$B$8:$C$12,2,FALSE)))</f>
        <v/>
      </c>
      <c r="D789" s="74" t="str">
        <f>IF(EAP_Complexidade!D790="","",IF(EAP_Complexidade!D790="X",0,VLOOKUP(EAP_Complexidade!D790,'Cluster_T-ShirtSize'!$B$13:$C$17,2,FALSE)))</f>
        <v/>
      </c>
      <c r="E789" s="74" t="str">
        <f>IF(EAP_Complexidade!E790="","",IF(EAP_Complexidade!E790="X",0,VLOOKUP(EAP_Complexidade!E790,'Cluster_T-ShirtSize'!$B$18:$C$22,2,FALSE)))</f>
        <v/>
      </c>
      <c r="F789" s="75" t="str">
        <f>IF(EAP_Complexidade!F790="","",IF(EAP_Complexidade!F790="X",0,VLOOKUP(EAP_Complexidade!F790,'Cluster_T-ShirtSize'!$B$23:$C$27,2,FALSE)))</f>
        <v/>
      </c>
      <c r="G789" s="76" t="str">
        <f t="shared" si="3"/>
        <v/>
      </c>
    </row>
    <row r="790" spans="1:7" ht="15.75" customHeight="1" x14ac:dyDescent="0.2">
      <c r="A790" s="72" t="str">
        <f>IF(EAP_Complexidade!A791="","",EAP_Complexidade!A791)</f>
        <v/>
      </c>
      <c r="B790" s="73" t="str">
        <f>IF(EAP_Complexidade!B791="","",IF(EAP_Complexidade!B791="X",0,VLOOKUP(EAP_Complexidade!B791,'Cluster_T-ShirtSize'!$B$3:$C$7,2,FALSE)))</f>
        <v/>
      </c>
      <c r="C790" s="74" t="str">
        <f>IF(EAP_Complexidade!C791="","",IF(EAP_Complexidade!C791="X",0,VLOOKUP(EAP_Complexidade!C791,'Cluster_T-ShirtSize'!$B$8:$C$12,2,FALSE)))</f>
        <v/>
      </c>
      <c r="D790" s="74" t="str">
        <f>IF(EAP_Complexidade!D791="","",IF(EAP_Complexidade!D791="X",0,VLOOKUP(EAP_Complexidade!D791,'Cluster_T-ShirtSize'!$B$13:$C$17,2,FALSE)))</f>
        <v/>
      </c>
      <c r="E790" s="74" t="str">
        <f>IF(EAP_Complexidade!E791="","",IF(EAP_Complexidade!E791="X",0,VLOOKUP(EAP_Complexidade!E791,'Cluster_T-ShirtSize'!$B$18:$C$22,2,FALSE)))</f>
        <v/>
      </c>
      <c r="F790" s="75" t="str">
        <f>IF(EAP_Complexidade!F791="","",IF(EAP_Complexidade!F791="X",0,VLOOKUP(EAP_Complexidade!F791,'Cluster_T-ShirtSize'!$B$23:$C$27,2,FALSE)))</f>
        <v/>
      </c>
      <c r="G790" s="76" t="str">
        <f t="shared" si="3"/>
        <v/>
      </c>
    </row>
    <row r="791" spans="1:7" ht="15.75" customHeight="1" x14ac:dyDescent="0.2">
      <c r="A791" s="72" t="str">
        <f>IF(EAP_Complexidade!A792="","",EAP_Complexidade!A792)</f>
        <v/>
      </c>
      <c r="B791" s="73" t="str">
        <f>IF(EAP_Complexidade!B792="","",IF(EAP_Complexidade!B792="X",0,VLOOKUP(EAP_Complexidade!B792,'Cluster_T-ShirtSize'!$B$3:$C$7,2,FALSE)))</f>
        <v/>
      </c>
      <c r="C791" s="74" t="str">
        <f>IF(EAP_Complexidade!C792="","",IF(EAP_Complexidade!C792="X",0,VLOOKUP(EAP_Complexidade!C792,'Cluster_T-ShirtSize'!$B$8:$C$12,2,FALSE)))</f>
        <v/>
      </c>
      <c r="D791" s="74" t="str">
        <f>IF(EAP_Complexidade!D792="","",IF(EAP_Complexidade!D792="X",0,VLOOKUP(EAP_Complexidade!D792,'Cluster_T-ShirtSize'!$B$13:$C$17,2,FALSE)))</f>
        <v/>
      </c>
      <c r="E791" s="74" t="str">
        <f>IF(EAP_Complexidade!E792="","",IF(EAP_Complexidade!E792="X",0,VLOOKUP(EAP_Complexidade!E792,'Cluster_T-ShirtSize'!$B$18:$C$22,2,FALSE)))</f>
        <v/>
      </c>
      <c r="F791" s="75" t="str">
        <f>IF(EAP_Complexidade!F792="","",IF(EAP_Complexidade!F792="X",0,VLOOKUP(EAP_Complexidade!F792,'Cluster_T-ShirtSize'!$B$23:$C$27,2,FALSE)))</f>
        <v/>
      </c>
      <c r="G791" s="76" t="str">
        <f t="shared" si="3"/>
        <v/>
      </c>
    </row>
    <row r="792" spans="1:7" ht="15.75" customHeight="1" x14ac:dyDescent="0.2">
      <c r="A792" s="72" t="str">
        <f>IF(EAP_Complexidade!A793="","",EAP_Complexidade!A793)</f>
        <v/>
      </c>
      <c r="B792" s="73" t="str">
        <f>IF(EAP_Complexidade!B793="","",IF(EAP_Complexidade!B793="X",0,VLOOKUP(EAP_Complexidade!B793,'Cluster_T-ShirtSize'!$B$3:$C$7,2,FALSE)))</f>
        <v/>
      </c>
      <c r="C792" s="74" t="str">
        <f>IF(EAP_Complexidade!C793="","",IF(EAP_Complexidade!C793="X",0,VLOOKUP(EAP_Complexidade!C793,'Cluster_T-ShirtSize'!$B$8:$C$12,2,FALSE)))</f>
        <v/>
      </c>
      <c r="D792" s="74" t="str">
        <f>IF(EAP_Complexidade!D793="","",IF(EAP_Complexidade!D793="X",0,VLOOKUP(EAP_Complexidade!D793,'Cluster_T-ShirtSize'!$B$13:$C$17,2,FALSE)))</f>
        <v/>
      </c>
      <c r="E792" s="74" t="str">
        <f>IF(EAP_Complexidade!E793="","",IF(EAP_Complexidade!E793="X",0,VLOOKUP(EAP_Complexidade!E793,'Cluster_T-ShirtSize'!$B$18:$C$22,2,FALSE)))</f>
        <v/>
      </c>
      <c r="F792" s="75" t="str">
        <f>IF(EAP_Complexidade!F793="","",IF(EAP_Complexidade!F793="X",0,VLOOKUP(EAP_Complexidade!F793,'Cluster_T-ShirtSize'!$B$23:$C$27,2,FALSE)))</f>
        <v/>
      </c>
      <c r="G792" s="76" t="str">
        <f t="shared" si="3"/>
        <v/>
      </c>
    </row>
    <row r="793" spans="1:7" ht="15.75" customHeight="1" x14ac:dyDescent="0.2">
      <c r="A793" s="72" t="str">
        <f>IF(EAP_Complexidade!A794="","",EAP_Complexidade!A794)</f>
        <v/>
      </c>
      <c r="B793" s="73" t="str">
        <f>IF(EAP_Complexidade!B794="","",IF(EAP_Complexidade!B794="X",0,VLOOKUP(EAP_Complexidade!B794,'Cluster_T-ShirtSize'!$B$3:$C$7,2,FALSE)))</f>
        <v/>
      </c>
      <c r="C793" s="74" t="str">
        <f>IF(EAP_Complexidade!C794="","",IF(EAP_Complexidade!C794="X",0,VLOOKUP(EAP_Complexidade!C794,'Cluster_T-ShirtSize'!$B$8:$C$12,2,FALSE)))</f>
        <v/>
      </c>
      <c r="D793" s="74" t="str">
        <f>IF(EAP_Complexidade!D794="","",IF(EAP_Complexidade!D794="X",0,VLOOKUP(EAP_Complexidade!D794,'Cluster_T-ShirtSize'!$B$13:$C$17,2,FALSE)))</f>
        <v/>
      </c>
      <c r="E793" s="74" t="str">
        <f>IF(EAP_Complexidade!E794="","",IF(EAP_Complexidade!E794="X",0,VLOOKUP(EAP_Complexidade!E794,'Cluster_T-ShirtSize'!$B$18:$C$22,2,FALSE)))</f>
        <v/>
      </c>
      <c r="F793" s="75" t="str">
        <f>IF(EAP_Complexidade!F794="","",IF(EAP_Complexidade!F794="X",0,VLOOKUP(EAP_Complexidade!F794,'Cluster_T-ShirtSize'!$B$23:$C$27,2,FALSE)))</f>
        <v/>
      </c>
      <c r="G793" s="76" t="str">
        <f t="shared" si="3"/>
        <v/>
      </c>
    </row>
    <row r="794" spans="1:7" ht="15.75" customHeight="1" x14ac:dyDescent="0.2">
      <c r="A794" s="72" t="str">
        <f>IF(EAP_Complexidade!A795="","",EAP_Complexidade!A795)</f>
        <v/>
      </c>
      <c r="B794" s="73" t="str">
        <f>IF(EAP_Complexidade!B795="","",IF(EAP_Complexidade!B795="X",0,VLOOKUP(EAP_Complexidade!B795,'Cluster_T-ShirtSize'!$B$3:$C$7,2,FALSE)))</f>
        <v/>
      </c>
      <c r="C794" s="74" t="str">
        <f>IF(EAP_Complexidade!C795="","",IF(EAP_Complexidade!C795="X",0,VLOOKUP(EAP_Complexidade!C795,'Cluster_T-ShirtSize'!$B$8:$C$12,2,FALSE)))</f>
        <v/>
      </c>
      <c r="D794" s="74" t="str">
        <f>IF(EAP_Complexidade!D795="","",IF(EAP_Complexidade!D795="X",0,VLOOKUP(EAP_Complexidade!D795,'Cluster_T-ShirtSize'!$B$13:$C$17,2,FALSE)))</f>
        <v/>
      </c>
      <c r="E794" s="74" t="str">
        <f>IF(EAP_Complexidade!E795="","",IF(EAP_Complexidade!E795="X",0,VLOOKUP(EAP_Complexidade!E795,'Cluster_T-ShirtSize'!$B$18:$C$22,2,FALSE)))</f>
        <v/>
      </c>
      <c r="F794" s="75" t="str">
        <f>IF(EAP_Complexidade!F795="","",IF(EAP_Complexidade!F795="X",0,VLOOKUP(EAP_Complexidade!F795,'Cluster_T-ShirtSize'!$B$23:$C$27,2,FALSE)))</f>
        <v/>
      </c>
      <c r="G794" s="76" t="str">
        <f t="shared" si="3"/>
        <v/>
      </c>
    </row>
    <row r="795" spans="1:7" ht="15.75" customHeight="1" x14ac:dyDescent="0.2">
      <c r="A795" s="72" t="str">
        <f>IF(EAP_Complexidade!A796="","",EAP_Complexidade!A796)</f>
        <v/>
      </c>
      <c r="B795" s="73" t="str">
        <f>IF(EAP_Complexidade!B796="","",IF(EAP_Complexidade!B796="X",0,VLOOKUP(EAP_Complexidade!B796,'Cluster_T-ShirtSize'!$B$3:$C$7,2,FALSE)))</f>
        <v/>
      </c>
      <c r="C795" s="74" t="str">
        <f>IF(EAP_Complexidade!C796="","",IF(EAP_Complexidade!C796="X",0,VLOOKUP(EAP_Complexidade!C796,'Cluster_T-ShirtSize'!$B$8:$C$12,2,FALSE)))</f>
        <v/>
      </c>
      <c r="D795" s="74" t="str">
        <f>IF(EAP_Complexidade!D796="","",IF(EAP_Complexidade!D796="X",0,VLOOKUP(EAP_Complexidade!D796,'Cluster_T-ShirtSize'!$B$13:$C$17,2,FALSE)))</f>
        <v/>
      </c>
      <c r="E795" s="74" t="str">
        <f>IF(EAP_Complexidade!E796="","",IF(EAP_Complexidade!E796="X",0,VLOOKUP(EAP_Complexidade!E796,'Cluster_T-ShirtSize'!$B$18:$C$22,2,FALSE)))</f>
        <v/>
      </c>
      <c r="F795" s="75" t="str">
        <f>IF(EAP_Complexidade!F796="","",IF(EAP_Complexidade!F796="X",0,VLOOKUP(EAP_Complexidade!F796,'Cluster_T-ShirtSize'!$B$23:$C$27,2,FALSE)))</f>
        <v/>
      </c>
      <c r="G795" s="76" t="str">
        <f t="shared" si="3"/>
        <v/>
      </c>
    </row>
    <row r="796" spans="1:7" ht="15.75" customHeight="1" x14ac:dyDescent="0.2">
      <c r="A796" s="72" t="str">
        <f>IF(EAP_Complexidade!A797="","",EAP_Complexidade!A797)</f>
        <v/>
      </c>
      <c r="B796" s="73" t="str">
        <f>IF(EAP_Complexidade!B797="","",IF(EAP_Complexidade!B797="X",0,VLOOKUP(EAP_Complexidade!B797,'Cluster_T-ShirtSize'!$B$3:$C$7,2,FALSE)))</f>
        <v/>
      </c>
      <c r="C796" s="74" t="str">
        <f>IF(EAP_Complexidade!C797="","",IF(EAP_Complexidade!C797="X",0,VLOOKUP(EAP_Complexidade!C797,'Cluster_T-ShirtSize'!$B$8:$C$12,2,FALSE)))</f>
        <v/>
      </c>
      <c r="D796" s="74" t="str">
        <f>IF(EAP_Complexidade!D797="","",IF(EAP_Complexidade!D797="X",0,VLOOKUP(EAP_Complexidade!D797,'Cluster_T-ShirtSize'!$B$13:$C$17,2,FALSE)))</f>
        <v/>
      </c>
      <c r="E796" s="74" t="str">
        <f>IF(EAP_Complexidade!E797="","",IF(EAP_Complexidade!E797="X",0,VLOOKUP(EAP_Complexidade!E797,'Cluster_T-ShirtSize'!$B$18:$C$22,2,FALSE)))</f>
        <v/>
      </c>
      <c r="F796" s="75" t="str">
        <f>IF(EAP_Complexidade!F797="","",IF(EAP_Complexidade!F797="X",0,VLOOKUP(EAP_Complexidade!F797,'Cluster_T-ShirtSize'!$B$23:$C$27,2,FALSE)))</f>
        <v/>
      </c>
      <c r="G796" s="76" t="str">
        <f t="shared" si="3"/>
        <v/>
      </c>
    </row>
    <row r="797" spans="1:7" ht="15.75" customHeight="1" x14ac:dyDescent="0.2">
      <c r="A797" s="72" t="str">
        <f>IF(EAP_Complexidade!A798="","",EAP_Complexidade!A798)</f>
        <v/>
      </c>
      <c r="B797" s="73" t="str">
        <f>IF(EAP_Complexidade!B798="","",IF(EAP_Complexidade!B798="X",0,VLOOKUP(EAP_Complexidade!B798,'Cluster_T-ShirtSize'!$B$3:$C$7,2,FALSE)))</f>
        <v/>
      </c>
      <c r="C797" s="74" t="str">
        <f>IF(EAP_Complexidade!C798="","",IF(EAP_Complexidade!C798="X",0,VLOOKUP(EAP_Complexidade!C798,'Cluster_T-ShirtSize'!$B$8:$C$12,2,FALSE)))</f>
        <v/>
      </c>
      <c r="D797" s="74" t="str">
        <f>IF(EAP_Complexidade!D798="","",IF(EAP_Complexidade!D798="X",0,VLOOKUP(EAP_Complexidade!D798,'Cluster_T-ShirtSize'!$B$13:$C$17,2,FALSE)))</f>
        <v/>
      </c>
      <c r="E797" s="74" t="str">
        <f>IF(EAP_Complexidade!E798="","",IF(EAP_Complexidade!E798="X",0,VLOOKUP(EAP_Complexidade!E798,'Cluster_T-ShirtSize'!$B$18:$C$22,2,FALSE)))</f>
        <v/>
      </c>
      <c r="F797" s="75" t="str">
        <f>IF(EAP_Complexidade!F798="","",IF(EAP_Complexidade!F798="X",0,VLOOKUP(EAP_Complexidade!F798,'Cluster_T-ShirtSize'!$B$23:$C$27,2,FALSE)))</f>
        <v/>
      </c>
      <c r="G797" s="76" t="str">
        <f t="shared" si="3"/>
        <v/>
      </c>
    </row>
    <row r="798" spans="1:7" ht="15.75" customHeight="1" x14ac:dyDescent="0.2">
      <c r="A798" s="72" t="str">
        <f>IF(EAP_Complexidade!A799="","",EAP_Complexidade!A799)</f>
        <v/>
      </c>
      <c r="B798" s="73" t="str">
        <f>IF(EAP_Complexidade!B799="","",IF(EAP_Complexidade!B799="X",0,VLOOKUP(EAP_Complexidade!B799,'Cluster_T-ShirtSize'!$B$3:$C$7,2,FALSE)))</f>
        <v/>
      </c>
      <c r="C798" s="74" t="str">
        <f>IF(EAP_Complexidade!C799="","",IF(EAP_Complexidade!C799="X",0,VLOOKUP(EAP_Complexidade!C799,'Cluster_T-ShirtSize'!$B$8:$C$12,2,FALSE)))</f>
        <v/>
      </c>
      <c r="D798" s="74" t="str">
        <f>IF(EAP_Complexidade!D799="","",IF(EAP_Complexidade!D799="X",0,VLOOKUP(EAP_Complexidade!D799,'Cluster_T-ShirtSize'!$B$13:$C$17,2,FALSE)))</f>
        <v/>
      </c>
      <c r="E798" s="74" t="str">
        <f>IF(EAP_Complexidade!E799="","",IF(EAP_Complexidade!E799="X",0,VLOOKUP(EAP_Complexidade!E799,'Cluster_T-ShirtSize'!$B$18:$C$22,2,FALSE)))</f>
        <v/>
      </c>
      <c r="F798" s="75" t="str">
        <f>IF(EAP_Complexidade!F799="","",IF(EAP_Complexidade!F799="X",0,VLOOKUP(EAP_Complexidade!F799,'Cluster_T-ShirtSize'!$B$23:$C$27,2,FALSE)))</f>
        <v/>
      </c>
      <c r="G798" s="76" t="str">
        <f t="shared" si="3"/>
        <v/>
      </c>
    </row>
    <row r="799" spans="1:7" ht="15.75" customHeight="1" x14ac:dyDescent="0.2">
      <c r="A799" s="72" t="str">
        <f>IF(EAP_Complexidade!A800="","",EAP_Complexidade!A800)</f>
        <v/>
      </c>
      <c r="B799" s="73" t="str">
        <f>IF(EAP_Complexidade!B800="","",IF(EAP_Complexidade!B800="X",0,VLOOKUP(EAP_Complexidade!B800,'Cluster_T-ShirtSize'!$B$3:$C$7,2,FALSE)))</f>
        <v/>
      </c>
      <c r="C799" s="74" t="str">
        <f>IF(EAP_Complexidade!C800="","",IF(EAP_Complexidade!C800="X",0,VLOOKUP(EAP_Complexidade!C800,'Cluster_T-ShirtSize'!$B$8:$C$12,2,FALSE)))</f>
        <v/>
      </c>
      <c r="D799" s="74" t="str">
        <f>IF(EAP_Complexidade!D800="","",IF(EAP_Complexidade!D800="X",0,VLOOKUP(EAP_Complexidade!D800,'Cluster_T-ShirtSize'!$B$13:$C$17,2,FALSE)))</f>
        <v/>
      </c>
      <c r="E799" s="74" t="str">
        <f>IF(EAP_Complexidade!E800="","",IF(EAP_Complexidade!E800="X",0,VLOOKUP(EAP_Complexidade!E800,'Cluster_T-ShirtSize'!$B$18:$C$22,2,FALSE)))</f>
        <v/>
      </c>
      <c r="F799" s="75" t="str">
        <f>IF(EAP_Complexidade!F800="","",IF(EAP_Complexidade!F800="X",0,VLOOKUP(EAP_Complexidade!F800,'Cluster_T-ShirtSize'!$B$23:$C$27,2,FALSE)))</f>
        <v/>
      </c>
      <c r="G799" s="76" t="str">
        <f t="shared" si="3"/>
        <v/>
      </c>
    </row>
    <row r="800" spans="1:7" ht="15.75" customHeight="1" x14ac:dyDescent="0.2">
      <c r="A800" s="72" t="str">
        <f>IF(EAP_Complexidade!A801="","",EAP_Complexidade!A801)</f>
        <v/>
      </c>
      <c r="B800" s="73" t="str">
        <f>IF(EAP_Complexidade!B801="","",IF(EAP_Complexidade!B801="X",0,VLOOKUP(EAP_Complexidade!B801,'Cluster_T-ShirtSize'!$B$3:$C$7,2,FALSE)))</f>
        <v/>
      </c>
      <c r="C800" s="74" t="str">
        <f>IF(EAP_Complexidade!C801="","",IF(EAP_Complexidade!C801="X",0,VLOOKUP(EAP_Complexidade!C801,'Cluster_T-ShirtSize'!$B$8:$C$12,2,FALSE)))</f>
        <v/>
      </c>
      <c r="D800" s="74" t="str">
        <f>IF(EAP_Complexidade!D801="","",IF(EAP_Complexidade!D801="X",0,VLOOKUP(EAP_Complexidade!D801,'Cluster_T-ShirtSize'!$B$13:$C$17,2,FALSE)))</f>
        <v/>
      </c>
      <c r="E800" s="74" t="str">
        <f>IF(EAP_Complexidade!E801="","",IF(EAP_Complexidade!E801="X",0,VLOOKUP(EAP_Complexidade!E801,'Cluster_T-ShirtSize'!$B$18:$C$22,2,FALSE)))</f>
        <v/>
      </c>
      <c r="F800" s="75" t="str">
        <f>IF(EAP_Complexidade!F801="","",IF(EAP_Complexidade!F801="X",0,VLOOKUP(EAP_Complexidade!F801,'Cluster_T-ShirtSize'!$B$23:$C$27,2,FALSE)))</f>
        <v/>
      </c>
      <c r="G800" s="76" t="str">
        <f t="shared" si="3"/>
        <v/>
      </c>
    </row>
    <row r="801" spans="1:7" ht="15.75" customHeight="1" x14ac:dyDescent="0.2">
      <c r="A801" s="72" t="str">
        <f>IF(EAP_Complexidade!A802="","",EAP_Complexidade!A802)</f>
        <v/>
      </c>
      <c r="B801" s="73" t="str">
        <f>IF(EAP_Complexidade!B802="","",IF(EAP_Complexidade!B802="X",0,VLOOKUP(EAP_Complexidade!B802,'Cluster_T-ShirtSize'!$B$3:$C$7,2,FALSE)))</f>
        <v/>
      </c>
      <c r="C801" s="74" t="str">
        <f>IF(EAP_Complexidade!C802="","",IF(EAP_Complexidade!C802="X",0,VLOOKUP(EAP_Complexidade!C802,'Cluster_T-ShirtSize'!$B$8:$C$12,2,FALSE)))</f>
        <v/>
      </c>
      <c r="D801" s="74" t="str">
        <f>IF(EAP_Complexidade!D802="","",IF(EAP_Complexidade!D802="X",0,VLOOKUP(EAP_Complexidade!D802,'Cluster_T-ShirtSize'!$B$13:$C$17,2,FALSE)))</f>
        <v/>
      </c>
      <c r="E801" s="74" t="str">
        <f>IF(EAP_Complexidade!E802="","",IF(EAP_Complexidade!E802="X",0,VLOOKUP(EAP_Complexidade!E802,'Cluster_T-ShirtSize'!$B$18:$C$22,2,FALSE)))</f>
        <v/>
      </c>
      <c r="F801" s="75" t="str">
        <f>IF(EAP_Complexidade!F802="","",IF(EAP_Complexidade!F802="X",0,VLOOKUP(EAP_Complexidade!F802,'Cluster_T-ShirtSize'!$B$23:$C$27,2,FALSE)))</f>
        <v/>
      </c>
      <c r="G801" s="76" t="str">
        <f t="shared" si="3"/>
        <v/>
      </c>
    </row>
    <row r="802" spans="1:7" ht="15.75" customHeight="1" x14ac:dyDescent="0.2">
      <c r="A802" s="72" t="str">
        <f>IF(EAP_Complexidade!A803="","",EAP_Complexidade!A803)</f>
        <v/>
      </c>
      <c r="B802" s="73" t="str">
        <f>IF(EAP_Complexidade!B803="","",IF(EAP_Complexidade!B803="X",0,VLOOKUP(EAP_Complexidade!B803,'Cluster_T-ShirtSize'!$B$3:$C$7,2,FALSE)))</f>
        <v/>
      </c>
      <c r="C802" s="74" t="str">
        <f>IF(EAP_Complexidade!C803="","",IF(EAP_Complexidade!C803="X",0,VLOOKUP(EAP_Complexidade!C803,'Cluster_T-ShirtSize'!$B$8:$C$12,2,FALSE)))</f>
        <v/>
      </c>
      <c r="D802" s="74" t="str">
        <f>IF(EAP_Complexidade!D803="","",IF(EAP_Complexidade!D803="X",0,VLOOKUP(EAP_Complexidade!D803,'Cluster_T-ShirtSize'!$B$13:$C$17,2,FALSE)))</f>
        <v/>
      </c>
      <c r="E802" s="74" t="str">
        <f>IF(EAP_Complexidade!E803="","",IF(EAP_Complexidade!E803="X",0,VLOOKUP(EAP_Complexidade!E803,'Cluster_T-ShirtSize'!$B$18:$C$22,2,FALSE)))</f>
        <v/>
      </c>
      <c r="F802" s="75" t="str">
        <f>IF(EAP_Complexidade!F803="","",IF(EAP_Complexidade!F803="X",0,VLOOKUP(EAP_Complexidade!F803,'Cluster_T-ShirtSize'!$B$23:$C$27,2,FALSE)))</f>
        <v/>
      </c>
      <c r="G802" s="76" t="str">
        <f t="shared" si="3"/>
        <v/>
      </c>
    </row>
    <row r="803" spans="1:7" ht="15.75" customHeight="1" x14ac:dyDescent="0.2">
      <c r="A803" s="72" t="str">
        <f>IF(EAP_Complexidade!A804="","",EAP_Complexidade!A804)</f>
        <v/>
      </c>
      <c r="B803" s="73" t="str">
        <f>IF(EAP_Complexidade!B804="","",IF(EAP_Complexidade!B804="X",0,VLOOKUP(EAP_Complexidade!B804,'Cluster_T-ShirtSize'!$B$3:$C$7,2,FALSE)))</f>
        <v/>
      </c>
      <c r="C803" s="74" t="str">
        <f>IF(EAP_Complexidade!C804="","",IF(EAP_Complexidade!C804="X",0,VLOOKUP(EAP_Complexidade!C804,'Cluster_T-ShirtSize'!$B$8:$C$12,2,FALSE)))</f>
        <v/>
      </c>
      <c r="D803" s="74" t="str">
        <f>IF(EAP_Complexidade!D804="","",IF(EAP_Complexidade!D804="X",0,VLOOKUP(EAP_Complexidade!D804,'Cluster_T-ShirtSize'!$B$13:$C$17,2,FALSE)))</f>
        <v/>
      </c>
      <c r="E803" s="74" t="str">
        <f>IF(EAP_Complexidade!E804="","",IF(EAP_Complexidade!E804="X",0,VLOOKUP(EAP_Complexidade!E804,'Cluster_T-ShirtSize'!$B$18:$C$22,2,FALSE)))</f>
        <v/>
      </c>
      <c r="F803" s="75" t="str">
        <f>IF(EAP_Complexidade!F804="","",IF(EAP_Complexidade!F804="X",0,VLOOKUP(EAP_Complexidade!F804,'Cluster_T-ShirtSize'!$B$23:$C$27,2,FALSE)))</f>
        <v/>
      </c>
      <c r="G803" s="76" t="str">
        <f t="shared" si="3"/>
        <v/>
      </c>
    </row>
    <row r="804" spans="1:7" ht="15.75" customHeight="1" x14ac:dyDescent="0.2">
      <c r="A804" s="72" t="str">
        <f>IF(EAP_Complexidade!A805="","",EAP_Complexidade!A805)</f>
        <v/>
      </c>
      <c r="B804" s="73" t="str">
        <f>IF(EAP_Complexidade!B805="","",IF(EAP_Complexidade!B805="X",0,VLOOKUP(EAP_Complexidade!B805,'Cluster_T-ShirtSize'!$B$3:$C$7,2,FALSE)))</f>
        <v/>
      </c>
      <c r="C804" s="74" t="str">
        <f>IF(EAP_Complexidade!C805="","",IF(EAP_Complexidade!C805="X",0,VLOOKUP(EAP_Complexidade!C805,'Cluster_T-ShirtSize'!$B$8:$C$12,2,FALSE)))</f>
        <v/>
      </c>
      <c r="D804" s="74" t="str">
        <f>IF(EAP_Complexidade!D805="","",IF(EAP_Complexidade!D805="X",0,VLOOKUP(EAP_Complexidade!D805,'Cluster_T-ShirtSize'!$B$13:$C$17,2,FALSE)))</f>
        <v/>
      </c>
      <c r="E804" s="74" t="str">
        <f>IF(EAP_Complexidade!E805="","",IF(EAP_Complexidade!E805="X",0,VLOOKUP(EAP_Complexidade!E805,'Cluster_T-ShirtSize'!$B$18:$C$22,2,FALSE)))</f>
        <v/>
      </c>
      <c r="F804" s="75" t="str">
        <f>IF(EAP_Complexidade!F805="","",IF(EAP_Complexidade!F805="X",0,VLOOKUP(EAP_Complexidade!F805,'Cluster_T-ShirtSize'!$B$23:$C$27,2,FALSE)))</f>
        <v/>
      </c>
      <c r="G804" s="76" t="str">
        <f t="shared" si="3"/>
        <v/>
      </c>
    </row>
    <row r="805" spans="1:7" ht="15.75" customHeight="1" x14ac:dyDescent="0.2">
      <c r="A805" s="72" t="str">
        <f>IF(EAP_Complexidade!A806="","",EAP_Complexidade!A806)</f>
        <v/>
      </c>
      <c r="B805" s="73" t="str">
        <f>IF(EAP_Complexidade!B806="","",IF(EAP_Complexidade!B806="X",0,VLOOKUP(EAP_Complexidade!B806,'Cluster_T-ShirtSize'!$B$3:$C$7,2,FALSE)))</f>
        <v/>
      </c>
      <c r="C805" s="74" t="str">
        <f>IF(EAP_Complexidade!C806="","",IF(EAP_Complexidade!C806="X",0,VLOOKUP(EAP_Complexidade!C806,'Cluster_T-ShirtSize'!$B$8:$C$12,2,FALSE)))</f>
        <v/>
      </c>
      <c r="D805" s="74" t="str">
        <f>IF(EAP_Complexidade!D806="","",IF(EAP_Complexidade!D806="X",0,VLOOKUP(EAP_Complexidade!D806,'Cluster_T-ShirtSize'!$B$13:$C$17,2,FALSE)))</f>
        <v/>
      </c>
      <c r="E805" s="74" t="str">
        <f>IF(EAP_Complexidade!E806="","",IF(EAP_Complexidade!E806="X",0,VLOOKUP(EAP_Complexidade!E806,'Cluster_T-ShirtSize'!$B$18:$C$22,2,FALSE)))</f>
        <v/>
      </c>
      <c r="F805" s="75" t="str">
        <f>IF(EAP_Complexidade!F806="","",IF(EAP_Complexidade!F806="X",0,VLOOKUP(EAP_Complexidade!F806,'Cluster_T-ShirtSize'!$B$23:$C$27,2,FALSE)))</f>
        <v/>
      </c>
      <c r="G805" s="76" t="str">
        <f t="shared" si="3"/>
        <v/>
      </c>
    </row>
    <row r="806" spans="1:7" ht="15.75" customHeight="1" x14ac:dyDescent="0.2">
      <c r="A806" s="72" t="str">
        <f>IF(EAP_Complexidade!A807="","",EAP_Complexidade!A807)</f>
        <v/>
      </c>
      <c r="B806" s="73" t="str">
        <f>IF(EAP_Complexidade!B807="","",IF(EAP_Complexidade!B807="X",0,VLOOKUP(EAP_Complexidade!B807,'Cluster_T-ShirtSize'!$B$3:$C$7,2,FALSE)))</f>
        <v/>
      </c>
      <c r="C806" s="74" t="str">
        <f>IF(EAP_Complexidade!C807="","",IF(EAP_Complexidade!C807="X",0,VLOOKUP(EAP_Complexidade!C807,'Cluster_T-ShirtSize'!$B$8:$C$12,2,FALSE)))</f>
        <v/>
      </c>
      <c r="D806" s="74" t="str">
        <f>IF(EAP_Complexidade!D807="","",IF(EAP_Complexidade!D807="X",0,VLOOKUP(EAP_Complexidade!D807,'Cluster_T-ShirtSize'!$B$13:$C$17,2,FALSE)))</f>
        <v/>
      </c>
      <c r="E806" s="74" t="str">
        <f>IF(EAP_Complexidade!E807="","",IF(EAP_Complexidade!E807="X",0,VLOOKUP(EAP_Complexidade!E807,'Cluster_T-ShirtSize'!$B$18:$C$22,2,FALSE)))</f>
        <v/>
      </c>
      <c r="F806" s="75" t="str">
        <f>IF(EAP_Complexidade!F807="","",IF(EAP_Complexidade!F807="X",0,VLOOKUP(EAP_Complexidade!F807,'Cluster_T-ShirtSize'!$B$23:$C$27,2,FALSE)))</f>
        <v/>
      </c>
      <c r="G806" s="76" t="str">
        <f t="shared" si="3"/>
        <v/>
      </c>
    </row>
    <row r="807" spans="1:7" ht="15.75" customHeight="1" x14ac:dyDescent="0.2">
      <c r="A807" s="72" t="str">
        <f>IF(EAP_Complexidade!A808="","",EAP_Complexidade!A808)</f>
        <v/>
      </c>
      <c r="B807" s="73" t="str">
        <f>IF(EAP_Complexidade!B808="","",IF(EAP_Complexidade!B808="X",0,VLOOKUP(EAP_Complexidade!B808,'Cluster_T-ShirtSize'!$B$3:$C$7,2,FALSE)))</f>
        <v/>
      </c>
      <c r="C807" s="74" t="str">
        <f>IF(EAP_Complexidade!C808="","",IF(EAP_Complexidade!C808="X",0,VLOOKUP(EAP_Complexidade!C808,'Cluster_T-ShirtSize'!$B$8:$C$12,2,FALSE)))</f>
        <v/>
      </c>
      <c r="D807" s="74" t="str">
        <f>IF(EAP_Complexidade!D808="","",IF(EAP_Complexidade!D808="X",0,VLOOKUP(EAP_Complexidade!D808,'Cluster_T-ShirtSize'!$B$13:$C$17,2,FALSE)))</f>
        <v/>
      </c>
      <c r="E807" s="74" t="str">
        <f>IF(EAP_Complexidade!E808="","",IF(EAP_Complexidade!E808="X",0,VLOOKUP(EAP_Complexidade!E808,'Cluster_T-ShirtSize'!$B$18:$C$22,2,FALSE)))</f>
        <v/>
      </c>
      <c r="F807" s="75" t="str">
        <f>IF(EAP_Complexidade!F808="","",IF(EAP_Complexidade!F808="X",0,VLOOKUP(EAP_Complexidade!F808,'Cluster_T-ShirtSize'!$B$23:$C$27,2,FALSE)))</f>
        <v/>
      </c>
      <c r="G807" s="76" t="str">
        <f t="shared" si="3"/>
        <v/>
      </c>
    </row>
    <row r="808" spans="1:7" ht="15.75" customHeight="1" x14ac:dyDescent="0.2">
      <c r="A808" s="72" t="str">
        <f>IF(EAP_Complexidade!A809="","",EAP_Complexidade!A809)</f>
        <v/>
      </c>
      <c r="B808" s="73" t="str">
        <f>IF(EAP_Complexidade!B809="","",IF(EAP_Complexidade!B809="X",0,VLOOKUP(EAP_Complexidade!B809,'Cluster_T-ShirtSize'!$B$3:$C$7,2,FALSE)))</f>
        <v/>
      </c>
      <c r="C808" s="74" t="str">
        <f>IF(EAP_Complexidade!C809="","",IF(EAP_Complexidade!C809="X",0,VLOOKUP(EAP_Complexidade!C809,'Cluster_T-ShirtSize'!$B$8:$C$12,2,FALSE)))</f>
        <v/>
      </c>
      <c r="D808" s="74" t="str">
        <f>IF(EAP_Complexidade!D809="","",IF(EAP_Complexidade!D809="X",0,VLOOKUP(EAP_Complexidade!D809,'Cluster_T-ShirtSize'!$B$13:$C$17,2,FALSE)))</f>
        <v/>
      </c>
      <c r="E808" s="74" t="str">
        <f>IF(EAP_Complexidade!E809="","",IF(EAP_Complexidade!E809="X",0,VLOOKUP(EAP_Complexidade!E809,'Cluster_T-ShirtSize'!$B$18:$C$22,2,FALSE)))</f>
        <v/>
      </c>
      <c r="F808" s="75" t="str">
        <f>IF(EAP_Complexidade!F809="","",IF(EAP_Complexidade!F809="X",0,VLOOKUP(EAP_Complexidade!F809,'Cluster_T-ShirtSize'!$B$23:$C$27,2,FALSE)))</f>
        <v/>
      </c>
      <c r="G808" s="76" t="str">
        <f t="shared" si="3"/>
        <v/>
      </c>
    </row>
    <row r="809" spans="1:7" ht="15.75" customHeight="1" x14ac:dyDescent="0.2">
      <c r="A809" s="72" t="str">
        <f>IF(EAP_Complexidade!A810="","",EAP_Complexidade!A810)</f>
        <v/>
      </c>
      <c r="B809" s="73" t="str">
        <f>IF(EAP_Complexidade!B810="","",IF(EAP_Complexidade!B810="X",0,VLOOKUP(EAP_Complexidade!B810,'Cluster_T-ShirtSize'!$B$3:$C$7,2,FALSE)))</f>
        <v/>
      </c>
      <c r="C809" s="74" t="str">
        <f>IF(EAP_Complexidade!C810="","",IF(EAP_Complexidade!C810="X",0,VLOOKUP(EAP_Complexidade!C810,'Cluster_T-ShirtSize'!$B$8:$C$12,2,FALSE)))</f>
        <v/>
      </c>
      <c r="D809" s="74" t="str">
        <f>IF(EAP_Complexidade!D810="","",IF(EAP_Complexidade!D810="X",0,VLOOKUP(EAP_Complexidade!D810,'Cluster_T-ShirtSize'!$B$13:$C$17,2,FALSE)))</f>
        <v/>
      </c>
      <c r="E809" s="74" t="str">
        <f>IF(EAP_Complexidade!E810="","",IF(EAP_Complexidade!E810="X",0,VLOOKUP(EAP_Complexidade!E810,'Cluster_T-ShirtSize'!$B$18:$C$22,2,FALSE)))</f>
        <v/>
      </c>
      <c r="F809" s="75" t="str">
        <f>IF(EAP_Complexidade!F810="","",IF(EAP_Complexidade!F810="X",0,VLOOKUP(EAP_Complexidade!F810,'Cluster_T-ShirtSize'!$B$23:$C$27,2,FALSE)))</f>
        <v/>
      </c>
      <c r="G809" s="76" t="str">
        <f t="shared" si="3"/>
        <v/>
      </c>
    </row>
    <row r="810" spans="1:7" ht="15.75" customHeight="1" x14ac:dyDescent="0.2">
      <c r="A810" s="72" t="str">
        <f>IF(EAP_Complexidade!A811="","",EAP_Complexidade!A811)</f>
        <v/>
      </c>
      <c r="B810" s="73" t="str">
        <f>IF(EAP_Complexidade!B811="","",IF(EAP_Complexidade!B811="X",0,VLOOKUP(EAP_Complexidade!B811,'Cluster_T-ShirtSize'!$B$3:$C$7,2,FALSE)))</f>
        <v/>
      </c>
      <c r="C810" s="74" t="str">
        <f>IF(EAP_Complexidade!C811="","",IF(EAP_Complexidade!C811="X",0,VLOOKUP(EAP_Complexidade!C811,'Cluster_T-ShirtSize'!$B$8:$C$12,2,FALSE)))</f>
        <v/>
      </c>
      <c r="D810" s="74" t="str">
        <f>IF(EAP_Complexidade!D811="","",IF(EAP_Complexidade!D811="X",0,VLOOKUP(EAP_Complexidade!D811,'Cluster_T-ShirtSize'!$B$13:$C$17,2,FALSE)))</f>
        <v/>
      </c>
      <c r="E810" s="74" t="str">
        <f>IF(EAP_Complexidade!E811="","",IF(EAP_Complexidade!E811="X",0,VLOOKUP(EAP_Complexidade!E811,'Cluster_T-ShirtSize'!$B$18:$C$22,2,FALSE)))</f>
        <v/>
      </c>
      <c r="F810" s="75" t="str">
        <f>IF(EAP_Complexidade!F811="","",IF(EAP_Complexidade!F811="X",0,VLOOKUP(EAP_Complexidade!F811,'Cluster_T-ShirtSize'!$B$23:$C$27,2,FALSE)))</f>
        <v/>
      </c>
      <c r="G810" s="76" t="str">
        <f t="shared" si="3"/>
        <v/>
      </c>
    </row>
    <row r="811" spans="1:7" ht="15.75" customHeight="1" x14ac:dyDescent="0.2">
      <c r="A811" s="72" t="str">
        <f>IF(EAP_Complexidade!A812="","",EAP_Complexidade!A812)</f>
        <v/>
      </c>
      <c r="B811" s="73" t="str">
        <f>IF(EAP_Complexidade!B812="","",IF(EAP_Complexidade!B812="X",0,VLOOKUP(EAP_Complexidade!B812,'Cluster_T-ShirtSize'!$B$3:$C$7,2,FALSE)))</f>
        <v/>
      </c>
      <c r="C811" s="74" t="str">
        <f>IF(EAP_Complexidade!C812="","",IF(EAP_Complexidade!C812="X",0,VLOOKUP(EAP_Complexidade!C812,'Cluster_T-ShirtSize'!$B$8:$C$12,2,FALSE)))</f>
        <v/>
      </c>
      <c r="D811" s="74" t="str">
        <f>IF(EAP_Complexidade!D812="","",IF(EAP_Complexidade!D812="X",0,VLOOKUP(EAP_Complexidade!D812,'Cluster_T-ShirtSize'!$B$13:$C$17,2,FALSE)))</f>
        <v/>
      </c>
      <c r="E811" s="74" t="str">
        <f>IF(EAP_Complexidade!E812="","",IF(EAP_Complexidade!E812="X",0,VLOOKUP(EAP_Complexidade!E812,'Cluster_T-ShirtSize'!$B$18:$C$22,2,FALSE)))</f>
        <v/>
      </c>
      <c r="F811" s="75" t="str">
        <f>IF(EAP_Complexidade!F812="","",IF(EAP_Complexidade!F812="X",0,VLOOKUP(EAP_Complexidade!F812,'Cluster_T-ShirtSize'!$B$23:$C$27,2,FALSE)))</f>
        <v/>
      </c>
      <c r="G811" s="76" t="str">
        <f t="shared" si="3"/>
        <v/>
      </c>
    </row>
    <row r="812" spans="1:7" ht="15.75" customHeight="1" x14ac:dyDescent="0.2">
      <c r="A812" s="72" t="str">
        <f>IF(EAP_Complexidade!A813="","",EAP_Complexidade!A813)</f>
        <v/>
      </c>
      <c r="B812" s="73" t="str">
        <f>IF(EAP_Complexidade!B813="","",IF(EAP_Complexidade!B813="X",0,VLOOKUP(EAP_Complexidade!B813,'Cluster_T-ShirtSize'!$B$3:$C$7,2,FALSE)))</f>
        <v/>
      </c>
      <c r="C812" s="74" t="str">
        <f>IF(EAP_Complexidade!C813="","",IF(EAP_Complexidade!C813="X",0,VLOOKUP(EAP_Complexidade!C813,'Cluster_T-ShirtSize'!$B$8:$C$12,2,FALSE)))</f>
        <v/>
      </c>
      <c r="D812" s="74" t="str">
        <f>IF(EAP_Complexidade!D813="","",IF(EAP_Complexidade!D813="X",0,VLOOKUP(EAP_Complexidade!D813,'Cluster_T-ShirtSize'!$B$13:$C$17,2,FALSE)))</f>
        <v/>
      </c>
      <c r="E812" s="74" t="str">
        <f>IF(EAP_Complexidade!E813="","",IF(EAP_Complexidade!E813="X",0,VLOOKUP(EAP_Complexidade!E813,'Cluster_T-ShirtSize'!$B$18:$C$22,2,FALSE)))</f>
        <v/>
      </c>
      <c r="F812" s="75" t="str">
        <f>IF(EAP_Complexidade!F813="","",IF(EAP_Complexidade!F813="X",0,VLOOKUP(EAP_Complexidade!F813,'Cluster_T-ShirtSize'!$B$23:$C$27,2,FALSE)))</f>
        <v/>
      </c>
      <c r="G812" s="76" t="str">
        <f t="shared" si="3"/>
        <v/>
      </c>
    </row>
    <row r="813" spans="1:7" ht="15.75" customHeight="1" x14ac:dyDescent="0.2">
      <c r="A813" s="72" t="str">
        <f>IF(EAP_Complexidade!A814="","",EAP_Complexidade!A814)</f>
        <v/>
      </c>
      <c r="B813" s="73" t="str">
        <f>IF(EAP_Complexidade!B814="","",IF(EAP_Complexidade!B814="X",0,VLOOKUP(EAP_Complexidade!B814,'Cluster_T-ShirtSize'!$B$3:$C$7,2,FALSE)))</f>
        <v/>
      </c>
      <c r="C813" s="74" t="str">
        <f>IF(EAP_Complexidade!C814="","",IF(EAP_Complexidade!C814="X",0,VLOOKUP(EAP_Complexidade!C814,'Cluster_T-ShirtSize'!$B$8:$C$12,2,FALSE)))</f>
        <v/>
      </c>
      <c r="D813" s="74" t="str">
        <f>IF(EAP_Complexidade!D814="","",IF(EAP_Complexidade!D814="X",0,VLOOKUP(EAP_Complexidade!D814,'Cluster_T-ShirtSize'!$B$13:$C$17,2,FALSE)))</f>
        <v/>
      </c>
      <c r="E813" s="74" t="str">
        <f>IF(EAP_Complexidade!E814="","",IF(EAP_Complexidade!E814="X",0,VLOOKUP(EAP_Complexidade!E814,'Cluster_T-ShirtSize'!$B$18:$C$22,2,FALSE)))</f>
        <v/>
      </c>
      <c r="F813" s="75" t="str">
        <f>IF(EAP_Complexidade!F814="","",IF(EAP_Complexidade!F814="X",0,VLOOKUP(EAP_Complexidade!F814,'Cluster_T-ShirtSize'!$B$23:$C$27,2,FALSE)))</f>
        <v/>
      </c>
      <c r="G813" s="76" t="str">
        <f t="shared" si="3"/>
        <v/>
      </c>
    </row>
    <row r="814" spans="1:7" ht="15.75" customHeight="1" x14ac:dyDescent="0.2">
      <c r="A814" s="72" t="str">
        <f>IF(EAP_Complexidade!A815="","",EAP_Complexidade!A815)</f>
        <v/>
      </c>
      <c r="B814" s="73" t="str">
        <f>IF(EAP_Complexidade!B815="","",IF(EAP_Complexidade!B815="X",0,VLOOKUP(EAP_Complexidade!B815,'Cluster_T-ShirtSize'!$B$3:$C$7,2,FALSE)))</f>
        <v/>
      </c>
      <c r="C814" s="74" t="str">
        <f>IF(EAP_Complexidade!C815="","",IF(EAP_Complexidade!C815="X",0,VLOOKUP(EAP_Complexidade!C815,'Cluster_T-ShirtSize'!$B$8:$C$12,2,FALSE)))</f>
        <v/>
      </c>
      <c r="D814" s="74" t="str">
        <f>IF(EAP_Complexidade!D815="","",IF(EAP_Complexidade!D815="X",0,VLOOKUP(EAP_Complexidade!D815,'Cluster_T-ShirtSize'!$B$13:$C$17,2,FALSE)))</f>
        <v/>
      </c>
      <c r="E814" s="74" t="str">
        <f>IF(EAP_Complexidade!E815="","",IF(EAP_Complexidade!E815="X",0,VLOOKUP(EAP_Complexidade!E815,'Cluster_T-ShirtSize'!$B$18:$C$22,2,FALSE)))</f>
        <v/>
      </c>
      <c r="F814" s="75" t="str">
        <f>IF(EAP_Complexidade!F815="","",IF(EAP_Complexidade!F815="X",0,VLOOKUP(EAP_Complexidade!F815,'Cluster_T-ShirtSize'!$B$23:$C$27,2,FALSE)))</f>
        <v/>
      </c>
      <c r="G814" s="76" t="str">
        <f t="shared" si="3"/>
        <v/>
      </c>
    </row>
    <row r="815" spans="1:7" ht="15.75" customHeight="1" x14ac:dyDescent="0.2">
      <c r="A815" s="72" t="str">
        <f>IF(EAP_Complexidade!A816="","",EAP_Complexidade!A816)</f>
        <v/>
      </c>
      <c r="B815" s="73" t="str">
        <f>IF(EAP_Complexidade!B816="","",IF(EAP_Complexidade!B816="X",0,VLOOKUP(EAP_Complexidade!B816,'Cluster_T-ShirtSize'!$B$3:$C$7,2,FALSE)))</f>
        <v/>
      </c>
      <c r="C815" s="74" t="str">
        <f>IF(EAP_Complexidade!C816="","",IF(EAP_Complexidade!C816="X",0,VLOOKUP(EAP_Complexidade!C816,'Cluster_T-ShirtSize'!$B$8:$C$12,2,FALSE)))</f>
        <v/>
      </c>
      <c r="D815" s="74" t="str">
        <f>IF(EAP_Complexidade!D816="","",IF(EAP_Complexidade!D816="X",0,VLOOKUP(EAP_Complexidade!D816,'Cluster_T-ShirtSize'!$B$13:$C$17,2,FALSE)))</f>
        <v/>
      </c>
      <c r="E815" s="74" t="str">
        <f>IF(EAP_Complexidade!E816="","",IF(EAP_Complexidade!E816="X",0,VLOOKUP(EAP_Complexidade!E816,'Cluster_T-ShirtSize'!$B$18:$C$22,2,FALSE)))</f>
        <v/>
      </c>
      <c r="F815" s="75" t="str">
        <f>IF(EAP_Complexidade!F816="","",IF(EAP_Complexidade!F816="X",0,VLOOKUP(EAP_Complexidade!F816,'Cluster_T-ShirtSize'!$B$23:$C$27,2,FALSE)))</f>
        <v/>
      </c>
      <c r="G815" s="76" t="str">
        <f t="shared" si="3"/>
        <v/>
      </c>
    </row>
    <row r="816" spans="1:7" ht="15.75" customHeight="1" x14ac:dyDescent="0.2">
      <c r="A816" s="72" t="str">
        <f>IF(EAP_Complexidade!A817="","",EAP_Complexidade!A817)</f>
        <v/>
      </c>
      <c r="B816" s="73" t="str">
        <f>IF(EAP_Complexidade!B817="","",IF(EAP_Complexidade!B817="X",0,VLOOKUP(EAP_Complexidade!B817,'Cluster_T-ShirtSize'!$B$3:$C$7,2,FALSE)))</f>
        <v/>
      </c>
      <c r="C816" s="74" t="str">
        <f>IF(EAP_Complexidade!C817="","",IF(EAP_Complexidade!C817="X",0,VLOOKUP(EAP_Complexidade!C817,'Cluster_T-ShirtSize'!$B$8:$C$12,2,FALSE)))</f>
        <v/>
      </c>
      <c r="D816" s="74" t="str">
        <f>IF(EAP_Complexidade!D817="","",IF(EAP_Complexidade!D817="X",0,VLOOKUP(EAP_Complexidade!D817,'Cluster_T-ShirtSize'!$B$13:$C$17,2,FALSE)))</f>
        <v/>
      </c>
      <c r="E816" s="74" t="str">
        <f>IF(EAP_Complexidade!E817="","",IF(EAP_Complexidade!E817="X",0,VLOOKUP(EAP_Complexidade!E817,'Cluster_T-ShirtSize'!$B$18:$C$22,2,FALSE)))</f>
        <v/>
      </c>
      <c r="F816" s="75" t="str">
        <f>IF(EAP_Complexidade!F817="","",IF(EAP_Complexidade!F817="X",0,VLOOKUP(EAP_Complexidade!F817,'Cluster_T-ShirtSize'!$B$23:$C$27,2,FALSE)))</f>
        <v/>
      </c>
      <c r="G816" s="76" t="str">
        <f t="shared" si="3"/>
        <v/>
      </c>
    </row>
    <row r="817" spans="1:7" ht="15.75" customHeight="1" x14ac:dyDescent="0.2">
      <c r="A817" s="72" t="str">
        <f>IF(EAP_Complexidade!A818="","",EAP_Complexidade!A818)</f>
        <v/>
      </c>
      <c r="B817" s="73" t="str">
        <f>IF(EAP_Complexidade!B818="","",IF(EAP_Complexidade!B818="X",0,VLOOKUP(EAP_Complexidade!B818,'Cluster_T-ShirtSize'!$B$3:$C$7,2,FALSE)))</f>
        <v/>
      </c>
      <c r="C817" s="74" t="str">
        <f>IF(EAP_Complexidade!C818="","",IF(EAP_Complexidade!C818="X",0,VLOOKUP(EAP_Complexidade!C818,'Cluster_T-ShirtSize'!$B$8:$C$12,2,FALSE)))</f>
        <v/>
      </c>
      <c r="D817" s="74" t="str">
        <f>IF(EAP_Complexidade!D818="","",IF(EAP_Complexidade!D818="X",0,VLOOKUP(EAP_Complexidade!D818,'Cluster_T-ShirtSize'!$B$13:$C$17,2,FALSE)))</f>
        <v/>
      </c>
      <c r="E817" s="74" t="str">
        <f>IF(EAP_Complexidade!E818="","",IF(EAP_Complexidade!E818="X",0,VLOOKUP(EAP_Complexidade!E818,'Cluster_T-ShirtSize'!$B$18:$C$22,2,FALSE)))</f>
        <v/>
      </c>
      <c r="F817" s="75" t="str">
        <f>IF(EAP_Complexidade!F818="","",IF(EAP_Complexidade!F818="X",0,VLOOKUP(EAP_Complexidade!F818,'Cluster_T-ShirtSize'!$B$23:$C$27,2,FALSE)))</f>
        <v/>
      </c>
      <c r="G817" s="76" t="str">
        <f t="shared" si="3"/>
        <v/>
      </c>
    </row>
    <row r="818" spans="1:7" ht="15.75" customHeight="1" x14ac:dyDescent="0.2">
      <c r="A818" s="72" t="str">
        <f>IF(EAP_Complexidade!A819="","",EAP_Complexidade!A819)</f>
        <v/>
      </c>
      <c r="B818" s="73" t="str">
        <f>IF(EAP_Complexidade!B819="","",IF(EAP_Complexidade!B819="X",0,VLOOKUP(EAP_Complexidade!B819,'Cluster_T-ShirtSize'!$B$3:$C$7,2,FALSE)))</f>
        <v/>
      </c>
      <c r="C818" s="74" t="str">
        <f>IF(EAP_Complexidade!C819="","",IF(EAP_Complexidade!C819="X",0,VLOOKUP(EAP_Complexidade!C819,'Cluster_T-ShirtSize'!$B$8:$C$12,2,FALSE)))</f>
        <v/>
      </c>
      <c r="D818" s="74" t="str">
        <f>IF(EAP_Complexidade!D819="","",IF(EAP_Complexidade!D819="X",0,VLOOKUP(EAP_Complexidade!D819,'Cluster_T-ShirtSize'!$B$13:$C$17,2,FALSE)))</f>
        <v/>
      </c>
      <c r="E818" s="74" t="str">
        <f>IF(EAP_Complexidade!E819="","",IF(EAP_Complexidade!E819="X",0,VLOOKUP(EAP_Complexidade!E819,'Cluster_T-ShirtSize'!$B$18:$C$22,2,FALSE)))</f>
        <v/>
      </c>
      <c r="F818" s="75" t="str">
        <f>IF(EAP_Complexidade!F819="","",IF(EAP_Complexidade!F819="X",0,VLOOKUP(EAP_Complexidade!F819,'Cluster_T-ShirtSize'!$B$23:$C$27,2,FALSE)))</f>
        <v/>
      </c>
      <c r="G818" s="76" t="str">
        <f t="shared" si="3"/>
        <v/>
      </c>
    </row>
    <row r="819" spans="1:7" ht="15.75" customHeight="1" x14ac:dyDescent="0.2">
      <c r="A819" s="72" t="str">
        <f>IF(EAP_Complexidade!A820="","",EAP_Complexidade!A820)</f>
        <v/>
      </c>
      <c r="B819" s="73" t="str">
        <f>IF(EAP_Complexidade!B820="","",IF(EAP_Complexidade!B820="X",0,VLOOKUP(EAP_Complexidade!B820,'Cluster_T-ShirtSize'!$B$3:$C$7,2,FALSE)))</f>
        <v/>
      </c>
      <c r="C819" s="74" t="str">
        <f>IF(EAP_Complexidade!C820="","",IF(EAP_Complexidade!C820="X",0,VLOOKUP(EAP_Complexidade!C820,'Cluster_T-ShirtSize'!$B$8:$C$12,2,FALSE)))</f>
        <v/>
      </c>
      <c r="D819" s="74" t="str">
        <f>IF(EAP_Complexidade!D820="","",IF(EAP_Complexidade!D820="X",0,VLOOKUP(EAP_Complexidade!D820,'Cluster_T-ShirtSize'!$B$13:$C$17,2,FALSE)))</f>
        <v/>
      </c>
      <c r="E819" s="74" t="str">
        <f>IF(EAP_Complexidade!E820="","",IF(EAP_Complexidade!E820="X",0,VLOOKUP(EAP_Complexidade!E820,'Cluster_T-ShirtSize'!$B$18:$C$22,2,FALSE)))</f>
        <v/>
      </c>
      <c r="F819" s="75" t="str">
        <f>IF(EAP_Complexidade!F820="","",IF(EAP_Complexidade!F820="X",0,VLOOKUP(EAP_Complexidade!F820,'Cluster_T-ShirtSize'!$B$23:$C$27,2,FALSE)))</f>
        <v/>
      </c>
      <c r="G819" s="76" t="str">
        <f t="shared" si="3"/>
        <v/>
      </c>
    </row>
    <row r="820" spans="1:7" ht="15.75" customHeight="1" x14ac:dyDescent="0.2">
      <c r="A820" s="72" t="str">
        <f>IF(EAP_Complexidade!A821="","",EAP_Complexidade!A821)</f>
        <v/>
      </c>
      <c r="B820" s="73" t="str">
        <f>IF(EAP_Complexidade!B821="","",IF(EAP_Complexidade!B821="X",0,VLOOKUP(EAP_Complexidade!B821,'Cluster_T-ShirtSize'!$B$3:$C$7,2,FALSE)))</f>
        <v/>
      </c>
      <c r="C820" s="74" t="str">
        <f>IF(EAP_Complexidade!C821="","",IF(EAP_Complexidade!C821="X",0,VLOOKUP(EAP_Complexidade!C821,'Cluster_T-ShirtSize'!$B$8:$C$12,2,FALSE)))</f>
        <v/>
      </c>
      <c r="D820" s="74" t="str">
        <f>IF(EAP_Complexidade!D821="","",IF(EAP_Complexidade!D821="X",0,VLOOKUP(EAP_Complexidade!D821,'Cluster_T-ShirtSize'!$B$13:$C$17,2,FALSE)))</f>
        <v/>
      </c>
      <c r="E820" s="74" t="str">
        <f>IF(EAP_Complexidade!E821="","",IF(EAP_Complexidade!E821="X",0,VLOOKUP(EAP_Complexidade!E821,'Cluster_T-ShirtSize'!$B$18:$C$22,2,FALSE)))</f>
        <v/>
      </c>
      <c r="F820" s="75" t="str">
        <f>IF(EAP_Complexidade!F821="","",IF(EAP_Complexidade!F821="X",0,VLOOKUP(EAP_Complexidade!F821,'Cluster_T-ShirtSize'!$B$23:$C$27,2,FALSE)))</f>
        <v/>
      </c>
      <c r="G820" s="76" t="str">
        <f t="shared" si="3"/>
        <v/>
      </c>
    </row>
    <row r="821" spans="1:7" ht="15.75" customHeight="1" x14ac:dyDescent="0.2">
      <c r="A821" s="72" t="str">
        <f>IF(EAP_Complexidade!A822="","",EAP_Complexidade!A822)</f>
        <v/>
      </c>
      <c r="B821" s="73" t="str">
        <f>IF(EAP_Complexidade!B822="","",IF(EAP_Complexidade!B822="X",0,VLOOKUP(EAP_Complexidade!B822,'Cluster_T-ShirtSize'!$B$3:$C$7,2,FALSE)))</f>
        <v/>
      </c>
      <c r="C821" s="74" t="str">
        <f>IF(EAP_Complexidade!C822="","",IF(EAP_Complexidade!C822="X",0,VLOOKUP(EAP_Complexidade!C822,'Cluster_T-ShirtSize'!$B$8:$C$12,2,FALSE)))</f>
        <v/>
      </c>
      <c r="D821" s="74" t="str">
        <f>IF(EAP_Complexidade!D822="","",IF(EAP_Complexidade!D822="X",0,VLOOKUP(EAP_Complexidade!D822,'Cluster_T-ShirtSize'!$B$13:$C$17,2,FALSE)))</f>
        <v/>
      </c>
      <c r="E821" s="74" t="str">
        <f>IF(EAP_Complexidade!E822="","",IF(EAP_Complexidade!E822="X",0,VLOOKUP(EAP_Complexidade!E822,'Cluster_T-ShirtSize'!$B$18:$C$22,2,FALSE)))</f>
        <v/>
      </c>
      <c r="F821" s="75" t="str">
        <f>IF(EAP_Complexidade!F822="","",IF(EAP_Complexidade!F822="X",0,VLOOKUP(EAP_Complexidade!F822,'Cluster_T-ShirtSize'!$B$23:$C$27,2,FALSE)))</f>
        <v/>
      </c>
      <c r="G821" s="76" t="str">
        <f t="shared" si="3"/>
        <v/>
      </c>
    </row>
    <row r="822" spans="1:7" ht="15.75" customHeight="1" x14ac:dyDescent="0.2">
      <c r="A822" s="72" t="str">
        <f>IF(EAP_Complexidade!A823="","",EAP_Complexidade!A823)</f>
        <v/>
      </c>
      <c r="B822" s="73" t="str">
        <f>IF(EAP_Complexidade!B823="","",IF(EAP_Complexidade!B823="X",0,VLOOKUP(EAP_Complexidade!B823,'Cluster_T-ShirtSize'!$B$3:$C$7,2,FALSE)))</f>
        <v/>
      </c>
      <c r="C822" s="74" t="str">
        <f>IF(EAP_Complexidade!C823="","",IF(EAP_Complexidade!C823="X",0,VLOOKUP(EAP_Complexidade!C823,'Cluster_T-ShirtSize'!$B$8:$C$12,2,FALSE)))</f>
        <v/>
      </c>
      <c r="D822" s="74" t="str">
        <f>IF(EAP_Complexidade!D823="","",IF(EAP_Complexidade!D823="X",0,VLOOKUP(EAP_Complexidade!D823,'Cluster_T-ShirtSize'!$B$13:$C$17,2,FALSE)))</f>
        <v/>
      </c>
      <c r="E822" s="74" t="str">
        <f>IF(EAP_Complexidade!E823="","",IF(EAP_Complexidade!E823="X",0,VLOOKUP(EAP_Complexidade!E823,'Cluster_T-ShirtSize'!$B$18:$C$22,2,FALSE)))</f>
        <v/>
      </c>
      <c r="F822" s="75" t="str">
        <f>IF(EAP_Complexidade!F823="","",IF(EAP_Complexidade!F823="X",0,VLOOKUP(EAP_Complexidade!F823,'Cluster_T-ShirtSize'!$B$23:$C$27,2,FALSE)))</f>
        <v/>
      </c>
      <c r="G822" s="76" t="str">
        <f t="shared" si="3"/>
        <v/>
      </c>
    </row>
    <row r="823" spans="1:7" ht="15.75" customHeight="1" x14ac:dyDescent="0.2">
      <c r="A823" s="72" t="str">
        <f>IF(EAP_Complexidade!A824="","",EAP_Complexidade!A824)</f>
        <v/>
      </c>
      <c r="B823" s="73" t="str">
        <f>IF(EAP_Complexidade!B824="","",IF(EAP_Complexidade!B824="X",0,VLOOKUP(EAP_Complexidade!B824,'Cluster_T-ShirtSize'!$B$3:$C$7,2,FALSE)))</f>
        <v/>
      </c>
      <c r="C823" s="74" t="str">
        <f>IF(EAP_Complexidade!C824="","",IF(EAP_Complexidade!C824="X",0,VLOOKUP(EAP_Complexidade!C824,'Cluster_T-ShirtSize'!$B$8:$C$12,2,FALSE)))</f>
        <v/>
      </c>
      <c r="D823" s="74" t="str">
        <f>IF(EAP_Complexidade!D824="","",IF(EAP_Complexidade!D824="X",0,VLOOKUP(EAP_Complexidade!D824,'Cluster_T-ShirtSize'!$B$13:$C$17,2,FALSE)))</f>
        <v/>
      </c>
      <c r="E823" s="74" t="str">
        <f>IF(EAP_Complexidade!E824="","",IF(EAP_Complexidade!E824="X",0,VLOOKUP(EAP_Complexidade!E824,'Cluster_T-ShirtSize'!$B$18:$C$22,2,FALSE)))</f>
        <v/>
      </c>
      <c r="F823" s="75" t="str">
        <f>IF(EAP_Complexidade!F824="","",IF(EAP_Complexidade!F824="X",0,VLOOKUP(EAP_Complexidade!F824,'Cluster_T-ShirtSize'!$B$23:$C$27,2,FALSE)))</f>
        <v/>
      </c>
      <c r="G823" s="76" t="str">
        <f t="shared" si="3"/>
        <v/>
      </c>
    </row>
    <row r="824" spans="1:7" ht="15.75" customHeight="1" x14ac:dyDescent="0.2">
      <c r="A824" s="72" t="str">
        <f>IF(EAP_Complexidade!A825="","",EAP_Complexidade!A825)</f>
        <v/>
      </c>
      <c r="B824" s="73" t="str">
        <f>IF(EAP_Complexidade!B825="","",IF(EAP_Complexidade!B825="X",0,VLOOKUP(EAP_Complexidade!B825,'Cluster_T-ShirtSize'!$B$3:$C$7,2,FALSE)))</f>
        <v/>
      </c>
      <c r="C824" s="74" t="str">
        <f>IF(EAP_Complexidade!C825="","",IF(EAP_Complexidade!C825="X",0,VLOOKUP(EAP_Complexidade!C825,'Cluster_T-ShirtSize'!$B$8:$C$12,2,FALSE)))</f>
        <v/>
      </c>
      <c r="D824" s="74" t="str">
        <f>IF(EAP_Complexidade!D825="","",IF(EAP_Complexidade!D825="X",0,VLOOKUP(EAP_Complexidade!D825,'Cluster_T-ShirtSize'!$B$13:$C$17,2,FALSE)))</f>
        <v/>
      </c>
      <c r="E824" s="74" t="str">
        <f>IF(EAP_Complexidade!E825="","",IF(EAP_Complexidade!E825="X",0,VLOOKUP(EAP_Complexidade!E825,'Cluster_T-ShirtSize'!$B$18:$C$22,2,FALSE)))</f>
        <v/>
      </c>
      <c r="F824" s="75" t="str">
        <f>IF(EAP_Complexidade!F825="","",IF(EAP_Complexidade!F825="X",0,VLOOKUP(EAP_Complexidade!F825,'Cluster_T-ShirtSize'!$B$23:$C$27,2,FALSE)))</f>
        <v/>
      </c>
      <c r="G824" s="76" t="str">
        <f t="shared" si="3"/>
        <v/>
      </c>
    </row>
    <row r="825" spans="1:7" ht="15.75" customHeight="1" x14ac:dyDescent="0.2">
      <c r="A825" s="72" t="str">
        <f>IF(EAP_Complexidade!A826="","",EAP_Complexidade!A826)</f>
        <v/>
      </c>
      <c r="B825" s="73" t="str">
        <f>IF(EAP_Complexidade!B826="","",IF(EAP_Complexidade!B826="X",0,VLOOKUP(EAP_Complexidade!B826,'Cluster_T-ShirtSize'!$B$3:$C$7,2,FALSE)))</f>
        <v/>
      </c>
      <c r="C825" s="74" t="str">
        <f>IF(EAP_Complexidade!C826="","",IF(EAP_Complexidade!C826="X",0,VLOOKUP(EAP_Complexidade!C826,'Cluster_T-ShirtSize'!$B$8:$C$12,2,FALSE)))</f>
        <v/>
      </c>
      <c r="D825" s="74" t="str">
        <f>IF(EAP_Complexidade!D826="","",IF(EAP_Complexidade!D826="X",0,VLOOKUP(EAP_Complexidade!D826,'Cluster_T-ShirtSize'!$B$13:$C$17,2,FALSE)))</f>
        <v/>
      </c>
      <c r="E825" s="74" t="str">
        <f>IF(EAP_Complexidade!E826="","",IF(EAP_Complexidade!E826="X",0,VLOOKUP(EAP_Complexidade!E826,'Cluster_T-ShirtSize'!$B$18:$C$22,2,FALSE)))</f>
        <v/>
      </c>
      <c r="F825" s="75" t="str">
        <f>IF(EAP_Complexidade!F826="","",IF(EAP_Complexidade!F826="X",0,VLOOKUP(EAP_Complexidade!F826,'Cluster_T-ShirtSize'!$B$23:$C$27,2,FALSE)))</f>
        <v/>
      </c>
      <c r="G825" s="76" t="str">
        <f t="shared" si="3"/>
        <v/>
      </c>
    </row>
    <row r="826" spans="1:7" ht="15.75" customHeight="1" x14ac:dyDescent="0.2">
      <c r="A826" s="72" t="str">
        <f>IF(EAP_Complexidade!A827="","",EAP_Complexidade!A827)</f>
        <v/>
      </c>
      <c r="B826" s="73" t="str">
        <f>IF(EAP_Complexidade!B827="","",IF(EAP_Complexidade!B827="X",0,VLOOKUP(EAP_Complexidade!B827,'Cluster_T-ShirtSize'!$B$3:$C$7,2,FALSE)))</f>
        <v/>
      </c>
      <c r="C826" s="74" t="str">
        <f>IF(EAP_Complexidade!C827="","",IF(EAP_Complexidade!C827="X",0,VLOOKUP(EAP_Complexidade!C827,'Cluster_T-ShirtSize'!$B$8:$C$12,2,FALSE)))</f>
        <v/>
      </c>
      <c r="D826" s="74" t="str">
        <f>IF(EAP_Complexidade!D827="","",IF(EAP_Complexidade!D827="X",0,VLOOKUP(EAP_Complexidade!D827,'Cluster_T-ShirtSize'!$B$13:$C$17,2,FALSE)))</f>
        <v/>
      </c>
      <c r="E826" s="74" t="str">
        <f>IF(EAP_Complexidade!E827="","",IF(EAP_Complexidade!E827="X",0,VLOOKUP(EAP_Complexidade!E827,'Cluster_T-ShirtSize'!$B$18:$C$22,2,FALSE)))</f>
        <v/>
      </c>
      <c r="F826" s="75" t="str">
        <f>IF(EAP_Complexidade!F827="","",IF(EAP_Complexidade!F827="X",0,VLOOKUP(EAP_Complexidade!F827,'Cluster_T-ShirtSize'!$B$23:$C$27,2,FALSE)))</f>
        <v/>
      </c>
      <c r="G826" s="76" t="str">
        <f t="shared" si="3"/>
        <v/>
      </c>
    </row>
    <row r="827" spans="1:7" ht="15.75" customHeight="1" x14ac:dyDescent="0.2">
      <c r="A827" s="72" t="str">
        <f>IF(EAP_Complexidade!A828="","",EAP_Complexidade!A828)</f>
        <v/>
      </c>
      <c r="B827" s="73" t="str">
        <f>IF(EAP_Complexidade!B828="","",IF(EAP_Complexidade!B828="X",0,VLOOKUP(EAP_Complexidade!B828,'Cluster_T-ShirtSize'!$B$3:$C$7,2,FALSE)))</f>
        <v/>
      </c>
      <c r="C827" s="74" t="str">
        <f>IF(EAP_Complexidade!C828="","",IF(EAP_Complexidade!C828="X",0,VLOOKUP(EAP_Complexidade!C828,'Cluster_T-ShirtSize'!$B$8:$C$12,2,FALSE)))</f>
        <v/>
      </c>
      <c r="D827" s="74" t="str">
        <f>IF(EAP_Complexidade!D828="","",IF(EAP_Complexidade!D828="X",0,VLOOKUP(EAP_Complexidade!D828,'Cluster_T-ShirtSize'!$B$13:$C$17,2,FALSE)))</f>
        <v/>
      </c>
      <c r="E827" s="74" t="str">
        <f>IF(EAP_Complexidade!E828="","",IF(EAP_Complexidade!E828="X",0,VLOOKUP(EAP_Complexidade!E828,'Cluster_T-ShirtSize'!$B$18:$C$22,2,FALSE)))</f>
        <v/>
      </c>
      <c r="F827" s="75" t="str">
        <f>IF(EAP_Complexidade!F828="","",IF(EAP_Complexidade!F828="X",0,VLOOKUP(EAP_Complexidade!F828,'Cluster_T-ShirtSize'!$B$23:$C$27,2,FALSE)))</f>
        <v/>
      </c>
      <c r="G827" s="76" t="str">
        <f t="shared" si="3"/>
        <v/>
      </c>
    </row>
    <row r="828" spans="1:7" ht="15.75" customHeight="1" x14ac:dyDescent="0.2">
      <c r="A828" s="72" t="str">
        <f>IF(EAP_Complexidade!A829="","",EAP_Complexidade!A829)</f>
        <v/>
      </c>
      <c r="B828" s="73" t="str">
        <f>IF(EAP_Complexidade!B829="","",IF(EAP_Complexidade!B829="X",0,VLOOKUP(EAP_Complexidade!B829,'Cluster_T-ShirtSize'!$B$3:$C$7,2,FALSE)))</f>
        <v/>
      </c>
      <c r="C828" s="74" t="str">
        <f>IF(EAP_Complexidade!C829="","",IF(EAP_Complexidade!C829="X",0,VLOOKUP(EAP_Complexidade!C829,'Cluster_T-ShirtSize'!$B$8:$C$12,2,FALSE)))</f>
        <v/>
      </c>
      <c r="D828" s="74" t="str">
        <f>IF(EAP_Complexidade!D829="","",IF(EAP_Complexidade!D829="X",0,VLOOKUP(EAP_Complexidade!D829,'Cluster_T-ShirtSize'!$B$13:$C$17,2,FALSE)))</f>
        <v/>
      </c>
      <c r="E828" s="74" t="str">
        <f>IF(EAP_Complexidade!E829="","",IF(EAP_Complexidade!E829="X",0,VLOOKUP(EAP_Complexidade!E829,'Cluster_T-ShirtSize'!$B$18:$C$22,2,FALSE)))</f>
        <v/>
      </c>
      <c r="F828" s="75" t="str">
        <f>IF(EAP_Complexidade!F829="","",IF(EAP_Complexidade!F829="X",0,VLOOKUP(EAP_Complexidade!F829,'Cluster_T-ShirtSize'!$B$23:$C$27,2,FALSE)))</f>
        <v/>
      </c>
      <c r="G828" s="76" t="str">
        <f t="shared" si="3"/>
        <v/>
      </c>
    </row>
    <row r="829" spans="1:7" ht="15.75" customHeight="1" x14ac:dyDescent="0.2">
      <c r="A829" s="72" t="str">
        <f>IF(EAP_Complexidade!A830="","",EAP_Complexidade!A830)</f>
        <v/>
      </c>
      <c r="B829" s="73" t="str">
        <f>IF(EAP_Complexidade!B830="","",IF(EAP_Complexidade!B830="X",0,VLOOKUP(EAP_Complexidade!B830,'Cluster_T-ShirtSize'!$B$3:$C$7,2,FALSE)))</f>
        <v/>
      </c>
      <c r="C829" s="74" t="str">
        <f>IF(EAP_Complexidade!C830="","",IF(EAP_Complexidade!C830="X",0,VLOOKUP(EAP_Complexidade!C830,'Cluster_T-ShirtSize'!$B$8:$C$12,2,FALSE)))</f>
        <v/>
      </c>
      <c r="D829" s="74" t="str">
        <f>IF(EAP_Complexidade!D830="","",IF(EAP_Complexidade!D830="X",0,VLOOKUP(EAP_Complexidade!D830,'Cluster_T-ShirtSize'!$B$13:$C$17,2,FALSE)))</f>
        <v/>
      </c>
      <c r="E829" s="74" t="str">
        <f>IF(EAP_Complexidade!E830="","",IF(EAP_Complexidade!E830="X",0,VLOOKUP(EAP_Complexidade!E830,'Cluster_T-ShirtSize'!$B$18:$C$22,2,FALSE)))</f>
        <v/>
      </c>
      <c r="F829" s="75" t="str">
        <f>IF(EAP_Complexidade!F830="","",IF(EAP_Complexidade!F830="X",0,VLOOKUP(EAP_Complexidade!F830,'Cluster_T-ShirtSize'!$B$23:$C$27,2,FALSE)))</f>
        <v/>
      </c>
      <c r="G829" s="76" t="str">
        <f t="shared" si="3"/>
        <v/>
      </c>
    </row>
    <row r="830" spans="1:7" ht="15.75" customHeight="1" x14ac:dyDescent="0.2">
      <c r="A830" s="72" t="str">
        <f>IF(EAP_Complexidade!A831="","",EAP_Complexidade!A831)</f>
        <v/>
      </c>
      <c r="B830" s="73" t="str">
        <f>IF(EAP_Complexidade!B831="","",IF(EAP_Complexidade!B831="X",0,VLOOKUP(EAP_Complexidade!B831,'Cluster_T-ShirtSize'!$B$3:$C$7,2,FALSE)))</f>
        <v/>
      </c>
      <c r="C830" s="74" t="str">
        <f>IF(EAP_Complexidade!C831="","",IF(EAP_Complexidade!C831="X",0,VLOOKUP(EAP_Complexidade!C831,'Cluster_T-ShirtSize'!$B$8:$C$12,2,FALSE)))</f>
        <v/>
      </c>
      <c r="D830" s="74" t="str">
        <f>IF(EAP_Complexidade!D831="","",IF(EAP_Complexidade!D831="X",0,VLOOKUP(EAP_Complexidade!D831,'Cluster_T-ShirtSize'!$B$13:$C$17,2,FALSE)))</f>
        <v/>
      </c>
      <c r="E830" s="74" t="str">
        <f>IF(EAP_Complexidade!E831="","",IF(EAP_Complexidade!E831="X",0,VLOOKUP(EAP_Complexidade!E831,'Cluster_T-ShirtSize'!$B$18:$C$22,2,FALSE)))</f>
        <v/>
      </c>
      <c r="F830" s="75" t="str">
        <f>IF(EAP_Complexidade!F831="","",IF(EAP_Complexidade!F831="X",0,VLOOKUP(EAP_Complexidade!F831,'Cluster_T-ShirtSize'!$B$23:$C$27,2,FALSE)))</f>
        <v/>
      </c>
      <c r="G830" s="76" t="str">
        <f t="shared" si="3"/>
        <v/>
      </c>
    </row>
    <row r="831" spans="1:7" ht="15.75" customHeight="1" x14ac:dyDescent="0.2">
      <c r="A831" s="72" t="str">
        <f>IF(EAP_Complexidade!A832="","",EAP_Complexidade!A832)</f>
        <v/>
      </c>
      <c r="B831" s="73" t="str">
        <f>IF(EAP_Complexidade!B832="","",IF(EAP_Complexidade!B832="X",0,VLOOKUP(EAP_Complexidade!B832,'Cluster_T-ShirtSize'!$B$3:$C$7,2,FALSE)))</f>
        <v/>
      </c>
      <c r="C831" s="74" t="str">
        <f>IF(EAP_Complexidade!C832="","",IF(EAP_Complexidade!C832="X",0,VLOOKUP(EAP_Complexidade!C832,'Cluster_T-ShirtSize'!$B$8:$C$12,2,FALSE)))</f>
        <v/>
      </c>
      <c r="D831" s="74" t="str">
        <f>IF(EAP_Complexidade!D832="","",IF(EAP_Complexidade!D832="X",0,VLOOKUP(EAP_Complexidade!D832,'Cluster_T-ShirtSize'!$B$13:$C$17,2,FALSE)))</f>
        <v/>
      </c>
      <c r="E831" s="74" t="str">
        <f>IF(EAP_Complexidade!E832="","",IF(EAP_Complexidade!E832="X",0,VLOOKUP(EAP_Complexidade!E832,'Cluster_T-ShirtSize'!$B$18:$C$22,2,FALSE)))</f>
        <v/>
      </c>
      <c r="F831" s="75" t="str">
        <f>IF(EAP_Complexidade!F832="","",IF(EAP_Complexidade!F832="X",0,VLOOKUP(EAP_Complexidade!F832,'Cluster_T-ShirtSize'!$B$23:$C$27,2,FALSE)))</f>
        <v/>
      </c>
      <c r="G831" s="76" t="str">
        <f t="shared" si="3"/>
        <v/>
      </c>
    </row>
    <row r="832" spans="1:7" ht="15.75" customHeight="1" x14ac:dyDescent="0.2">
      <c r="A832" s="72" t="str">
        <f>IF(EAP_Complexidade!A833="","",EAP_Complexidade!A833)</f>
        <v/>
      </c>
      <c r="B832" s="73" t="str">
        <f>IF(EAP_Complexidade!B833="","",IF(EAP_Complexidade!B833="X",0,VLOOKUP(EAP_Complexidade!B833,'Cluster_T-ShirtSize'!$B$3:$C$7,2,FALSE)))</f>
        <v/>
      </c>
      <c r="C832" s="74" t="str">
        <f>IF(EAP_Complexidade!C833="","",IF(EAP_Complexidade!C833="X",0,VLOOKUP(EAP_Complexidade!C833,'Cluster_T-ShirtSize'!$B$8:$C$12,2,FALSE)))</f>
        <v/>
      </c>
      <c r="D832" s="74" t="str">
        <f>IF(EAP_Complexidade!D833="","",IF(EAP_Complexidade!D833="X",0,VLOOKUP(EAP_Complexidade!D833,'Cluster_T-ShirtSize'!$B$13:$C$17,2,FALSE)))</f>
        <v/>
      </c>
      <c r="E832" s="74" t="str">
        <f>IF(EAP_Complexidade!E833="","",IF(EAP_Complexidade!E833="X",0,VLOOKUP(EAP_Complexidade!E833,'Cluster_T-ShirtSize'!$B$18:$C$22,2,FALSE)))</f>
        <v/>
      </c>
      <c r="F832" s="75" t="str">
        <f>IF(EAP_Complexidade!F833="","",IF(EAP_Complexidade!F833="X",0,VLOOKUP(EAP_Complexidade!F833,'Cluster_T-ShirtSize'!$B$23:$C$27,2,FALSE)))</f>
        <v/>
      </c>
      <c r="G832" s="76" t="str">
        <f t="shared" si="3"/>
        <v/>
      </c>
    </row>
    <row r="833" spans="1:7" ht="15.75" customHeight="1" x14ac:dyDescent="0.2">
      <c r="A833" s="72" t="str">
        <f>IF(EAP_Complexidade!A834="","",EAP_Complexidade!A834)</f>
        <v/>
      </c>
      <c r="B833" s="73" t="str">
        <f>IF(EAP_Complexidade!B834="","",IF(EAP_Complexidade!B834="X",0,VLOOKUP(EAP_Complexidade!B834,'Cluster_T-ShirtSize'!$B$3:$C$7,2,FALSE)))</f>
        <v/>
      </c>
      <c r="C833" s="74" t="str">
        <f>IF(EAP_Complexidade!C834="","",IF(EAP_Complexidade!C834="X",0,VLOOKUP(EAP_Complexidade!C834,'Cluster_T-ShirtSize'!$B$8:$C$12,2,FALSE)))</f>
        <v/>
      </c>
      <c r="D833" s="74" t="str">
        <f>IF(EAP_Complexidade!D834="","",IF(EAP_Complexidade!D834="X",0,VLOOKUP(EAP_Complexidade!D834,'Cluster_T-ShirtSize'!$B$13:$C$17,2,FALSE)))</f>
        <v/>
      </c>
      <c r="E833" s="74" t="str">
        <f>IF(EAP_Complexidade!E834="","",IF(EAP_Complexidade!E834="X",0,VLOOKUP(EAP_Complexidade!E834,'Cluster_T-ShirtSize'!$B$18:$C$22,2,FALSE)))</f>
        <v/>
      </c>
      <c r="F833" s="75" t="str">
        <f>IF(EAP_Complexidade!F834="","",IF(EAP_Complexidade!F834="X",0,VLOOKUP(EAP_Complexidade!F834,'Cluster_T-ShirtSize'!$B$23:$C$27,2,FALSE)))</f>
        <v/>
      </c>
      <c r="G833" s="76" t="str">
        <f t="shared" si="3"/>
        <v/>
      </c>
    </row>
    <row r="834" spans="1:7" ht="15.75" customHeight="1" x14ac:dyDescent="0.2">
      <c r="A834" s="72" t="str">
        <f>IF(EAP_Complexidade!A835="","",EAP_Complexidade!A835)</f>
        <v/>
      </c>
      <c r="B834" s="73" t="str">
        <f>IF(EAP_Complexidade!B835="","",IF(EAP_Complexidade!B835="X",0,VLOOKUP(EAP_Complexidade!B835,'Cluster_T-ShirtSize'!$B$3:$C$7,2,FALSE)))</f>
        <v/>
      </c>
      <c r="C834" s="74" t="str">
        <f>IF(EAP_Complexidade!C835="","",IF(EAP_Complexidade!C835="X",0,VLOOKUP(EAP_Complexidade!C835,'Cluster_T-ShirtSize'!$B$8:$C$12,2,FALSE)))</f>
        <v/>
      </c>
      <c r="D834" s="74" t="str">
        <f>IF(EAP_Complexidade!D835="","",IF(EAP_Complexidade!D835="X",0,VLOOKUP(EAP_Complexidade!D835,'Cluster_T-ShirtSize'!$B$13:$C$17,2,FALSE)))</f>
        <v/>
      </c>
      <c r="E834" s="74" t="str">
        <f>IF(EAP_Complexidade!E835="","",IF(EAP_Complexidade!E835="X",0,VLOOKUP(EAP_Complexidade!E835,'Cluster_T-ShirtSize'!$B$18:$C$22,2,FALSE)))</f>
        <v/>
      </c>
      <c r="F834" s="75" t="str">
        <f>IF(EAP_Complexidade!F835="","",IF(EAP_Complexidade!F835="X",0,VLOOKUP(EAP_Complexidade!F835,'Cluster_T-ShirtSize'!$B$23:$C$27,2,FALSE)))</f>
        <v/>
      </c>
      <c r="G834" s="76" t="str">
        <f t="shared" si="3"/>
        <v/>
      </c>
    </row>
    <row r="835" spans="1:7" ht="15.75" customHeight="1" x14ac:dyDescent="0.2">
      <c r="A835" s="72" t="str">
        <f>IF(EAP_Complexidade!A836="","",EAP_Complexidade!A836)</f>
        <v/>
      </c>
      <c r="B835" s="73" t="str">
        <f>IF(EAP_Complexidade!B836="","",IF(EAP_Complexidade!B836="X",0,VLOOKUP(EAP_Complexidade!B836,'Cluster_T-ShirtSize'!$B$3:$C$7,2,FALSE)))</f>
        <v/>
      </c>
      <c r="C835" s="74" t="str">
        <f>IF(EAP_Complexidade!C836="","",IF(EAP_Complexidade!C836="X",0,VLOOKUP(EAP_Complexidade!C836,'Cluster_T-ShirtSize'!$B$8:$C$12,2,FALSE)))</f>
        <v/>
      </c>
      <c r="D835" s="74" t="str">
        <f>IF(EAP_Complexidade!D836="","",IF(EAP_Complexidade!D836="X",0,VLOOKUP(EAP_Complexidade!D836,'Cluster_T-ShirtSize'!$B$13:$C$17,2,FALSE)))</f>
        <v/>
      </c>
      <c r="E835" s="74" t="str">
        <f>IF(EAP_Complexidade!E836="","",IF(EAP_Complexidade!E836="X",0,VLOOKUP(EAP_Complexidade!E836,'Cluster_T-ShirtSize'!$B$18:$C$22,2,FALSE)))</f>
        <v/>
      </c>
      <c r="F835" s="75" t="str">
        <f>IF(EAP_Complexidade!F836="","",IF(EAP_Complexidade!F836="X",0,VLOOKUP(EAP_Complexidade!F836,'Cluster_T-ShirtSize'!$B$23:$C$27,2,FALSE)))</f>
        <v/>
      </c>
      <c r="G835" s="76" t="str">
        <f t="shared" si="3"/>
        <v/>
      </c>
    </row>
    <row r="836" spans="1:7" ht="15.75" customHeight="1" x14ac:dyDescent="0.2">
      <c r="A836" s="72" t="str">
        <f>IF(EAP_Complexidade!A837="","",EAP_Complexidade!A837)</f>
        <v/>
      </c>
      <c r="B836" s="73" t="str">
        <f>IF(EAP_Complexidade!B837="","",IF(EAP_Complexidade!B837="X",0,VLOOKUP(EAP_Complexidade!B837,'Cluster_T-ShirtSize'!$B$3:$C$7,2,FALSE)))</f>
        <v/>
      </c>
      <c r="C836" s="74" t="str">
        <f>IF(EAP_Complexidade!C837="","",IF(EAP_Complexidade!C837="X",0,VLOOKUP(EAP_Complexidade!C837,'Cluster_T-ShirtSize'!$B$8:$C$12,2,FALSE)))</f>
        <v/>
      </c>
      <c r="D836" s="74" t="str">
        <f>IF(EAP_Complexidade!D837="","",IF(EAP_Complexidade!D837="X",0,VLOOKUP(EAP_Complexidade!D837,'Cluster_T-ShirtSize'!$B$13:$C$17,2,FALSE)))</f>
        <v/>
      </c>
      <c r="E836" s="74" t="str">
        <f>IF(EAP_Complexidade!E837="","",IF(EAP_Complexidade!E837="X",0,VLOOKUP(EAP_Complexidade!E837,'Cluster_T-ShirtSize'!$B$18:$C$22,2,FALSE)))</f>
        <v/>
      </c>
      <c r="F836" s="75" t="str">
        <f>IF(EAP_Complexidade!F837="","",IF(EAP_Complexidade!F837="X",0,VLOOKUP(EAP_Complexidade!F837,'Cluster_T-ShirtSize'!$B$23:$C$27,2,FALSE)))</f>
        <v/>
      </c>
      <c r="G836" s="76" t="str">
        <f t="shared" si="3"/>
        <v/>
      </c>
    </row>
    <row r="837" spans="1:7" ht="15.75" customHeight="1" x14ac:dyDescent="0.2">
      <c r="A837" s="72" t="str">
        <f>IF(EAP_Complexidade!A838="","",EAP_Complexidade!A838)</f>
        <v/>
      </c>
      <c r="B837" s="73" t="str">
        <f>IF(EAP_Complexidade!B838="","",IF(EAP_Complexidade!B838="X",0,VLOOKUP(EAP_Complexidade!B838,'Cluster_T-ShirtSize'!$B$3:$C$7,2,FALSE)))</f>
        <v/>
      </c>
      <c r="C837" s="74" t="str">
        <f>IF(EAP_Complexidade!C838="","",IF(EAP_Complexidade!C838="X",0,VLOOKUP(EAP_Complexidade!C838,'Cluster_T-ShirtSize'!$B$8:$C$12,2,FALSE)))</f>
        <v/>
      </c>
      <c r="D837" s="74" t="str">
        <f>IF(EAP_Complexidade!D838="","",IF(EAP_Complexidade!D838="X",0,VLOOKUP(EAP_Complexidade!D838,'Cluster_T-ShirtSize'!$B$13:$C$17,2,FALSE)))</f>
        <v/>
      </c>
      <c r="E837" s="74" t="str">
        <f>IF(EAP_Complexidade!E838="","",IF(EAP_Complexidade!E838="X",0,VLOOKUP(EAP_Complexidade!E838,'Cluster_T-ShirtSize'!$B$18:$C$22,2,FALSE)))</f>
        <v/>
      </c>
      <c r="F837" s="75" t="str">
        <f>IF(EAP_Complexidade!F838="","",IF(EAP_Complexidade!F838="X",0,VLOOKUP(EAP_Complexidade!F838,'Cluster_T-ShirtSize'!$B$23:$C$27,2,FALSE)))</f>
        <v/>
      </c>
      <c r="G837" s="76" t="str">
        <f t="shared" si="3"/>
        <v/>
      </c>
    </row>
    <row r="838" spans="1:7" ht="15.75" customHeight="1" x14ac:dyDescent="0.2">
      <c r="A838" s="72" t="str">
        <f>IF(EAP_Complexidade!A839="","",EAP_Complexidade!A839)</f>
        <v/>
      </c>
      <c r="B838" s="73" t="str">
        <f>IF(EAP_Complexidade!B839="","",IF(EAP_Complexidade!B839="X",0,VLOOKUP(EAP_Complexidade!B839,'Cluster_T-ShirtSize'!$B$3:$C$7,2,FALSE)))</f>
        <v/>
      </c>
      <c r="C838" s="74" t="str">
        <f>IF(EAP_Complexidade!C839="","",IF(EAP_Complexidade!C839="X",0,VLOOKUP(EAP_Complexidade!C839,'Cluster_T-ShirtSize'!$B$8:$C$12,2,FALSE)))</f>
        <v/>
      </c>
      <c r="D838" s="74" t="str">
        <f>IF(EAP_Complexidade!D839="","",IF(EAP_Complexidade!D839="X",0,VLOOKUP(EAP_Complexidade!D839,'Cluster_T-ShirtSize'!$B$13:$C$17,2,FALSE)))</f>
        <v/>
      </c>
      <c r="E838" s="74" t="str">
        <f>IF(EAP_Complexidade!E839="","",IF(EAP_Complexidade!E839="X",0,VLOOKUP(EAP_Complexidade!E839,'Cluster_T-ShirtSize'!$B$18:$C$22,2,FALSE)))</f>
        <v/>
      </c>
      <c r="F838" s="75" t="str">
        <f>IF(EAP_Complexidade!F839="","",IF(EAP_Complexidade!F839="X",0,VLOOKUP(EAP_Complexidade!F839,'Cluster_T-ShirtSize'!$B$23:$C$27,2,FALSE)))</f>
        <v/>
      </c>
      <c r="G838" s="76" t="str">
        <f t="shared" si="3"/>
        <v/>
      </c>
    </row>
    <row r="839" spans="1:7" ht="15.75" customHeight="1" x14ac:dyDescent="0.2">
      <c r="A839" s="72" t="str">
        <f>IF(EAP_Complexidade!A840="","",EAP_Complexidade!A840)</f>
        <v/>
      </c>
      <c r="B839" s="73" t="str">
        <f>IF(EAP_Complexidade!B840="","",IF(EAP_Complexidade!B840="X",0,VLOOKUP(EAP_Complexidade!B840,'Cluster_T-ShirtSize'!$B$3:$C$7,2,FALSE)))</f>
        <v/>
      </c>
      <c r="C839" s="74" t="str">
        <f>IF(EAP_Complexidade!C840="","",IF(EAP_Complexidade!C840="X",0,VLOOKUP(EAP_Complexidade!C840,'Cluster_T-ShirtSize'!$B$8:$C$12,2,FALSE)))</f>
        <v/>
      </c>
      <c r="D839" s="74" t="str">
        <f>IF(EAP_Complexidade!D840="","",IF(EAP_Complexidade!D840="X",0,VLOOKUP(EAP_Complexidade!D840,'Cluster_T-ShirtSize'!$B$13:$C$17,2,FALSE)))</f>
        <v/>
      </c>
      <c r="E839" s="74" t="str">
        <f>IF(EAP_Complexidade!E840="","",IF(EAP_Complexidade!E840="X",0,VLOOKUP(EAP_Complexidade!E840,'Cluster_T-ShirtSize'!$B$18:$C$22,2,FALSE)))</f>
        <v/>
      </c>
      <c r="F839" s="75" t="str">
        <f>IF(EAP_Complexidade!F840="","",IF(EAP_Complexidade!F840="X",0,VLOOKUP(EAP_Complexidade!F840,'Cluster_T-ShirtSize'!$B$23:$C$27,2,FALSE)))</f>
        <v/>
      </c>
      <c r="G839" s="76" t="str">
        <f t="shared" si="3"/>
        <v/>
      </c>
    </row>
    <row r="840" spans="1:7" ht="15.75" customHeight="1" x14ac:dyDescent="0.2">
      <c r="A840" s="72" t="str">
        <f>IF(EAP_Complexidade!A841="","",EAP_Complexidade!A841)</f>
        <v/>
      </c>
      <c r="B840" s="73" t="str">
        <f>IF(EAP_Complexidade!B841="","",IF(EAP_Complexidade!B841="X",0,VLOOKUP(EAP_Complexidade!B841,'Cluster_T-ShirtSize'!$B$3:$C$7,2,FALSE)))</f>
        <v/>
      </c>
      <c r="C840" s="74" t="str">
        <f>IF(EAP_Complexidade!C841="","",IF(EAP_Complexidade!C841="X",0,VLOOKUP(EAP_Complexidade!C841,'Cluster_T-ShirtSize'!$B$8:$C$12,2,FALSE)))</f>
        <v/>
      </c>
      <c r="D840" s="74" t="str">
        <f>IF(EAP_Complexidade!D841="","",IF(EAP_Complexidade!D841="X",0,VLOOKUP(EAP_Complexidade!D841,'Cluster_T-ShirtSize'!$B$13:$C$17,2,FALSE)))</f>
        <v/>
      </c>
      <c r="E840" s="74" t="str">
        <f>IF(EAP_Complexidade!E841="","",IF(EAP_Complexidade!E841="X",0,VLOOKUP(EAP_Complexidade!E841,'Cluster_T-ShirtSize'!$B$18:$C$22,2,FALSE)))</f>
        <v/>
      </c>
      <c r="F840" s="75" t="str">
        <f>IF(EAP_Complexidade!F841="","",IF(EAP_Complexidade!F841="X",0,VLOOKUP(EAP_Complexidade!F841,'Cluster_T-ShirtSize'!$B$23:$C$27,2,FALSE)))</f>
        <v/>
      </c>
      <c r="G840" s="76" t="str">
        <f t="shared" si="3"/>
        <v/>
      </c>
    </row>
    <row r="841" spans="1:7" ht="15.75" customHeight="1" x14ac:dyDescent="0.2">
      <c r="A841" s="72" t="str">
        <f>IF(EAP_Complexidade!A842="","",EAP_Complexidade!A842)</f>
        <v/>
      </c>
      <c r="B841" s="73" t="str">
        <f>IF(EAP_Complexidade!B842="","",IF(EAP_Complexidade!B842="X",0,VLOOKUP(EAP_Complexidade!B842,'Cluster_T-ShirtSize'!$B$3:$C$7,2,FALSE)))</f>
        <v/>
      </c>
      <c r="C841" s="74" t="str">
        <f>IF(EAP_Complexidade!C842="","",IF(EAP_Complexidade!C842="X",0,VLOOKUP(EAP_Complexidade!C842,'Cluster_T-ShirtSize'!$B$8:$C$12,2,FALSE)))</f>
        <v/>
      </c>
      <c r="D841" s="74" t="str">
        <f>IF(EAP_Complexidade!D842="","",IF(EAP_Complexidade!D842="X",0,VLOOKUP(EAP_Complexidade!D842,'Cluster_T-ShirtSize'!$B$13:$C$17,2,FALSE)))</f>
        <v/>
      </c>
      <c r="E841" s="74" t="str">
        <f>IF(EAP_Complexidade!E842="","",IF(EAP_Complexidade!E842="X",0,VLOOKUP(EAP_Complexidade!E842,'Cluster_T-ShirtSize'!$B$18:$C$22,2,FALSE)))</f>
        <v/>
      </c>
      <c r="F841" s="75" t="str">
        <f>IF(EAP_Complexidade!F842="","",IF(EAP_Complexidade!F842="X",0,VLOOKUP(EAP_Complexidade!F842,'Cluster_T-ShirtSize'!$B$23:$C$27,2,FALSE)))</f>
        <v/>
      </c>
      <c r="G841" s="76" t="str">
        <f t="shared" si="3"/>
        <v/>
      </c>
    </row>
    <row r="842" spans="1:7" ht="15.75" customHeight="1" x14ac:dyDescent="0.2">
      <c r="A842" s="72" t="str">
        <f>IF(EAP_Complexidade!A843="","",EAP_Complexidade!A843)</f>
        <v/>
      </c>
      <c r="B842" s="73" t="str">
        <f>IF(EAP_Complexidade!B843="","",IF(EAP_Complexidade!B843="X",0,VLOOKUP(EAP_Complexidade!B843,'Cluster_T-ShirtSize'!$B$3:$C$7,2,FALSE)))</f>
        <v/>
      </c>
      <c r="C842" s="74" t="str">
        <f>IF(EAP_Complexidade!C843="","",IF(EAP_Complexidade!C843="X",0,VLOOKUP(EAP_Complexidade!C843,'Cluster_T-ShirtSize'!$B$8:$C$12,2,FALSE)))</f>
        <v/>
      </c>
      <c r="D842" s="74" t="str">
        <f>IF(EAP_Complexidade!D843="","",IF(EAP_Complexidade!D843="X",0,VLOOKUP(EAP_Complexidade!D843,'Cluster_T-ShirtSize'!$B$13:$C$17,2,FALSE)))</f>
        <v/>
      </c>
      <c r="E842" s="74" t="str">
        <f>IF(EAP_Complexidade!E843="","",IF(EAP_Complexidade!E843="X",0,VLOOKUP(EAP_Complexidade!E843,'Cluster_T-ShirtSize'!$B$18:$C$22,2,FALSE)))</f>
        <v/>
      </c>
      <c r="F842" s="75" t="str">
        <f>IF(EAP_Complexidade!F843="","",IF(EAP_Complexidade!F843="X",0,VLOOKUP(EAP_Complexidade!F843,'Cluster_T-ShirtSize'!$B$23:$C$27,2,FALSE)))</f>
        <v/>
      </c>
      <c r="G842" s="76" t="str">
        <f t="shared" si="3"/>
        <v/>
      </c>
    </row>
    <row r="843" spans="1:7" ht="15.75" customHeight="1" x14ac:dyDescent="0.2">
      <c r="A843" s="72" t="str">
        <f>IF(EAP_Complexidade!A844="","",EAP_Complexidade!A844)</f>
        <v/>
      </c>
      <c r="B843" s="73" t="str">
        <f>IF(EAP_Complexidade!B844="","",IF(EAP_Complexidade!B844="X",0,VLOOKUP(EAP_Complexidade!B844,'Cluster_T-ShirtSize'!$B$3:$C$7,2,FALSE)))</f>
        <v/>
      </c>
      <c r="C843" s="74" t="str">
        <f>IF(EAP_Complexidade!C844="","",IF(EAP_Complexidade!C844="X",0,VLOOKUP(EAP_Complexidade!C844,'Cluster_T-ShirtSize'!$B$8:$C$12,2,FALSE)))</f>
        <v/>
      </c>
      <c r="D843" s="74" t="str">
        <f>IF(EAP_Complexidade!D844="","",IF(EAP_Complexidade!D844="X",0,VLOOKUP(EAP_Complexidade!D844,'Cluster_T-ShirtSize'!$B$13:$C$17,2,FALSE)))</f>
        <v/>
      </c>
      <c r="E843" s="74" t="str">
        <f>IF(EAP_Complexidade!E844="","",IF(EAP_Complexidade!E844="X",0,VLOOKUP(EAP_Complexidade!E844,'Cluster_T-ShirtSize'!$B$18:$C$22,2,FALSE)))</f>
        <v/>
      </c>
      <c r="F843" s="75" t="str">
        <f>IF(EAP_Complexidade!F844="","",IF(EAP_Complexidade!F844="X",0,VLOOKUP(EAP_Complexidade!F844,'Cluster_T-ShirtSize'!$B$23:$C$27,2,FALSE)))</f>
        <v/>
      </c>
      <c r="G843" s="76" t="str">
        <f t="shared" si="3"/>
        <v/>
      </c>
    </row>
    <row r="844" spans="1:7" ht="15.75" customHeight="1" x14ac:dyDescent="0.2">
      <c r="A844" s="72" t="str">
        <f>IF(EAP_Complexidade!A845="","",EAP_Complexidade!A845)</f>
        <v/>
      </c>
      <c r="B844" s="73" t="str">
        <f>IF(EAP_Complexidade!B845="","",IF(EAP_Complexidade!B845="X",0,VLOOKUP(EAP_Complexidade!B845,'Cluster_T-ShirtSize'!$B$3:$C$7,2,FALSE)))</f>
        <v/>
      </c>
      <c r="C844" s="74" t="str">
        <f>IF(EAP_Complexidade!C845="","",IF(EAP_Complexidade!C845="X",0,VLOOKUP(EAP_Complexidade!C845,'Cluster_T-ShirtSize'!$B$8:$C$12,2,FALSE)))</f>
        <v/>
      </c>
      <c r="D844" s="74" t="str">
        <f>IF(EAP_Complexidade!D845="","",IF(EAP_Complexidade!D845="X",0,VLOOKUP(EAP_Complexidade!D845,'Cluster_T-ShirtSize'!$B$13:$C$17,2,FALSE)))</f>
        <v/>
      </c>
      <c r="E844" s="74" t="str">
        <f>IF(EAP_Complexidade!E845="","",IF(EAP_Complexidade!E845="X",0,VLOOKUP(EAP_Complexidade!E845,'Cluster_T-ShirtSize'!$B$18:$C$22,2,FALSE)))</f>
        <v/>
      </c>
      <c r="F844" s="75" t="str">
        <f>IF(EAP_Complexidade!F845="","",IF(EAP_Complexidade!F845="X",0,VLOOKUP(EAP_Complexidade!F845,'Cluster_T-ShirtSize'!$B$23:$C$27,2,FALSE)))</f>
        <v/>
      </c>
      <c r="G844" s="76" t="str">
        <f t="shared" si="3"/>
        <v/>
      </c>
    </row>
    <row r="845" spans="1:7" ht="15.75" customHeight="1" x14ac:dyDescent="0.2">
      <c r="A845" s="72" t="str">
        <f>IF(EAP_Complexidade!A846="","",EAP_Complexidade!A846)</f>
        <v/>
      </c>
      <c r="B845" s="73" t="str">
        <f>IF(EAP_Complexidade!B846="","",IF(EAP_Complexidade!B846="X",0,VLOOKUP(EAP_Complexidade!B846,'Cluster_T-ShirtSize'!$B$3:$C$7,2,FALSE)))</f>
        <v/>
      </c>
      <c r="C845" s="74" t="str">
        <f>IF(EAP_Complexidade!C846="","",IF(EAP_Complexidade!C846="X",0,VLOOKUP(EAP_Complexidade!C846,'Cluster_T-ShirtSize'!$B$8:$C$12,2,FALSE)))</f>
        <v/>
      </c>
      <c r="D845" s="74" t="str">
        <f>IF(EAP_Complexidade!D846="","",IF(EAP_Complexidade!D846="X",0,VLOOKUP(EAP_Complexidade!D846,'Cluster_T-ShirtSize'!$B$13:$C$17,2,FALSE)))</f>
        <v/>
      </c>
      <c r="E845" s="74" t="str">
        <f>IF(EAP_Complexidade!E846="","",IF(EAP_Complexidade!E846="X",0,VLOOKUP(EAP_Complexidade!E846,'Cluster_T-ShirtSize'!$B$18:$C$22,2,FALSE)))</f>
        <v/>
      </c>
      <c r="F845" s="75" t="str">
        <f>IF(EAP_Complexidade!F846="","",IF(EAP_Complexidade!F846="X",0,VLOOKUP(EAP_Complexidade!F846,'Cluster_T-ShirtSize'!$B$23:$C$27,2,FALSE)))</f>
        <v/>
      </c>
      <c r="G845" s="76" t="str">
        <f t="shared" si="3"/>
        <v/>
      </c>
    </row>
    <row r="846" spans="1:7" ht="15.75" customHeight="1" x14ac:dyDescent="0.2">
      <c r="A846" s="72" t="str">
        <f>IF(EAP_Complexidade!A847="","",EAP_Complexidade!A847)</f>
        <v/>
      </c>
      <c r="B846" s="73" t="str">
        <f>IF(EAP_Complexidade!B847="","",IF(EAP_Complexidade!B847="X",0,VLOOKUP(EAP_Complexidade!B847,'Cluster_T-ShirtSize'!$B$3:$C$7,2,FALSE)))</f>
        <v/>
      </c>
      <c r="C846" s="74" t="str">
        <f>IF(EAP_Complexidade!C847="","",IF(EAP_Complexidade!C847="X",0,VLOOKUP(EAP_Complexidade!C847,'Cluster_T-ShirtSize'!$B$8:$C$12,2,FALSE)))</f>
        <v/>
      </c>
      <c r="D846" s="74" t="str">
        <f>IF(EAP_Complexidade!D847="","",IF(EAP_Complexidade!D847="X",0,VLOOKUP(EAP_Complexidade!D847,'Cluster_T-ShirtSize'!$B$13:$C$17,2,FALSE)))</f>
        <v/>
      </c>
      <c r="E846" s="74" t="str">
        <f>IF(EAP_Complexidade!E847="","",IF(EAP_Complexidade!E847="X",0,VLOOKUP(EAP_Complexidade!E847,'Cluster_T-ShirtSize'!$B$18:$C$22,2,FALSE)))</f>
        <v/>
      </c>
      <c r="F846" s="75" t="str">
        <f>IF(EAP_Complexidade!F847="","",IF(EAP_Complexidade!F847="X",0,VLOOKUP(EAP_Complexidade!F847,'Cluster_T-ShirtSize'!$B$23:$C$27,2,FALSE)))</f>
        <v/>
      </c>
      <c r="G846" s="76" t="str">
        <f t="shared" si="3"/>
        <v/>
      </c>
    </row>
    <row r="847" spans="1:7" ht="15.75" customHeight="1" x14ac:dyDescent="0.2">
      <c r="A847" s="72" t="str">
        <f>IF(EAP_Complexidade!A848="","",EAP_Complexidade!A848)</f>
        <v/>
      </c>
      <c r="B847" s="73" t="str">
        <f>IF(EAP_Complexidade!B848="","",IF(EAP_Complexidade!B848="X",0,VLOOKUP(EAP_Complexidade!B848,'Cluster_T-ShirtSize'!$B$3:$C$7,2,FALSE)))</f>
        <v/>
      </c>
      <c r="C847" s="74" t="str">
        <f>IF(EAP_Complexidade!C848="","",IF(EAP_Complexidade!C848="X",0,VLOOKUP(EAP_Complexidade!C848,'Cluster_T-ShirtSize'!$B$8:$C$12,2,FALSE)))</f>
        <v/>
      </c>
      <c r="D847" s="74" t="str">
        <f>IF(EAP_Complexidade!D848="","",IF(EAP_Complexidade!D848="X",0,VLOOKUP(EAP_Complexidade!D848,'Cluster_T-ShirtSize'!$B$13:$C$17,2,FALSE)))</f>
        <v/>
      </c>
      <c r="E847" s="74" t="str">
        <f>IF(EAP_Complexidade!E848="","",IF(EAP_Complexidade!E848="X",0,VLOOKUP(EAP_Complexidade!E848,'Cluster_T-ShirtSize'!$B$18:$C$22,2,FALSE)))</f>
        <v/>
      </c>
      <c r="F847" s="75" t="str">
        <f>IF(EAP_Complexidade!F848="","",IF(EAP_Complexidade!F848="X",0,VLOOKUP(EAP_Complexidade!F848,'Cluster_T-ShirtSize'!$B$23:$C$27,2,FALSE)))</f>
        <v/>
      </c>
      <c r="G847" s="76" t="str">
        <f t="shared" si="3"/>
        <v/>
      </c>
    </row>
    <row r="848" spans="1:7" ht="15.75" customHeight="1" x14ac:dyDescent="0.2">
      <c r="A848" s="72" t="str">
        <f>IF(EAP_Complexidade!A849="","",EAP_Complexidade!A849)</f>
        <v/>
      </c>
      <c r="B848" s="73" t="str">
        <f>IF(EAP_Complexidade!B849="","",IF(EAP_Complexidade!B849="X",0,VLOOKUP(EAP_Complexidade!B849,'Cluster_T-ShirtSize'!$B$3:$C$7,2,FALSE)))</f>
        <v/>
      </c>
      <c r="C848" s="74" t="str">
        <f>IF(EAP_Complexidade!C849="","",IF(EAP_Complexidade!C849="X",0,VLOOKUP(EAP_Complexidade!C849,'Cluster_T-ShirtSize'!$B$8:$C$12,2,FALSE)))</f>
        <v/>
      </c>
      <c r="D848" s="74" t="str">
        <f>IF(EAP_Complexidade!D849="","",IF(EAP_Complexidade!D849="X",0,VLOOKUP(EAP_Complexidade!D849,'Cluster_T-ShirtSize'!$B$13:$C$17,2,FALSE)))</f>
        <v/>
      </c>
      <c r="E848" s="74" t="str">
        <f>IF(EAP_Complexidade!E849="","",IF(EAP_Complexidade!E849="X",0,VLOOKUP(EAP_Complexidade!E849,'Cluster_T-ShirtSize'!$B$18:$C$22,2,FALSE)))</f>
        <v/>
      </c>
      <c r="F848" s="75" t="str">
        <f>IF(EAP_Complexidade!F849="","",IF(EAP_Complexidade!F849="X",0,VLOOKUP(EAP_Complexidade!F849,'Cluster_T-ShirtSize'!$B$23:$C$27,2,FALSE)))</f>
        <v/>
      </c>
      <c r="G848" s="76" t="str">
        <f t="shared" si="3"/>
        <v/>
      </c>
    </row>
    <row r="849" spans="1:7" ht="15.75" customHeight="1" x14ac:dyDescent="0.2">
      <c r="A849" s="72" t="str">
        <f>IF(EAP_Complexidade!A850="","",EAP_Complexidade!A850)</f>
        <v/>
      </c>
      <c r="B849" s="73" t="str">
        <f>IF(EAP_Complexidade!B850="","",IF(EAP_Complexidade!B850="X",0,VLOOKUP(EAP_Complexidade!B850,'Cluster_T-ShirtSize'!$B$3:$C$7,2,FALSE)))</f>
        <v/>
      </c>
      <c r="C849" s="74" t="str">
        <f>IF(EAP_Complexidade!C850="","",IF(EAP_Complexidade!C850="X",0,VLOOKUP(EAP_Complexidade!C850,'Cluster_T-ShirtSize'!$B$8:$C$12,2,FALSE)))</f>
        <v/>
      </c>
      <c r="D849" s="74" t="str">
        <f>IF(EAP_Complexidade!D850="","",IF(EAP_Complexidade!D850="X",0,VLOOKUP(EAP_Complexidade!D850,'Cluster_T-ShirtSize'!$B$13:$C$17,2,FALSE)))</f>
        <v/>
      </c>
      <c r="E849" s="74" t="str">
        <f>IF(EAP_Complexidade!E850="","",IF(EAP_Complexidade!E850="X",0,VLOOKUP(EAP_Complexidade!E850,'Cluster_T-ShirtSize'!$B$18:$C$22,2,FALSE)))</f>
        <v/>
      </c>
      <c r="F849" s="75" t="str">
        <f>IF(EAP_Complexidade!F850="","",IF(EAP_Complexidade!F850="X",0,VLOOKUP(EAP_Complexidade!F850,'Cluster_T-ShirtSize'!$B$23:$C$27,2,FALSE)))</f>
        <v/>
      </c>
      <c r="G849" s="76" t="str">
        <f t="shared" si="3"/>
        <v/>
      </c>
    </row>
    <row r="850" spans="1:7" ht="15.75" customHeight="1" x14ac:dyDescent="0.2">
      <c r="A850" s="72" t="str">
        <f>IF(EAP_Complexidade!A851="","",EAP_Complexidade!A851)</f>
        <v/>
      </c>
      <c r="B850" s="73" t="str">
        <f>IF(EAP_Complexidade!B851="","",IF(EAP_Complexidade!B851="X",0,VLOOKUP(EAP_Complexidade!B851,'Cluster_T-ShirtSize'!$B$3:$C$7,2,FALSE)))</f>
        <v/>
      </c>
      <c r="C850" s="74" t="str">
        <f>IF(EAP_Complexidade!C851="","",IF(EAP_Complexidade!C851="X",0,VLOOKUP(EAP_Complexidade!C851,'Cluster_T-ShirtSize'!$B$8:$C$12,2,FALSE)))</f>
        <v/>
      </c>
      <c r="D850" s="74" t="str">
        <f>IF(EAP_Complexidade!D851="","",IF(EAP_Complexidade!D851="X",0,VLOOKUP(EAP_Complexidade!D851,'Cluster_T-ShirtSize'!$B$13:$C$17,2,FALSE)))</f>
        <v/>
      </c>
      <c r="E850" s="74" t="str">
        <f>IF(EAP_Complexidade!E851="","",IF(EAP_Complexidade!E851="X",0,VLOOKUP(EAP_Complexidade!E851,'Cluster_T-ShirtSize'!$B$18:$C$22,2,FALSE)))</f>
        <v/>
      </c>
      <c r="F850" s="75" t="str">
        <f>IF(EAP_Complexidade!F851="","",IF(EAP_Complexidade!F851="X",0,VLOOKUP(EAP_Complexidade!F851,'Cluster_T-ShirtSize'!$B$23:$C$27,2,FALSE)))</f>
        <v/>
      </c>
      <c r="G850" s="76" t="str">
        <f t="shared" si="3"/>
        <v/>
      </c>
    </row>
    <row r="851" spans="1:7" ht="15.75" customHeight="1" x14ac:dyDescent="0.2">
      <c r="A851" s="72" t="str">
        <f>IF(EAP_Complexidade!A852="","",EAP_Complexidade!A852)</f>
        <v/>
      </c>
      <c r="B851" s="73" t="str">
        <f>IF(EAP_Complexidade!B852="","",IF(EAP_Complexidade!B852="X",0,VLOOKUP(EAP_Complexidade!B852,'Cluster_T-ShirtSize'!$B$3:$C$7,2,FALSE)))</f>
        <v/>
      </c>
      <c r="C851" s="74" t="str">
        <f>IF(EAP_Complexidade!C852="","",IF(EAP_Complexidade!C852="X",0,VLOOKUP(EAP_Complexidade!C852,'Cluster_T-ShirtSize'!$B$8:$C$12,2,FALSE)))</f>
        <v/>
      </c>
      <c r="D851" s="74" t="str">
        <f>IF(EAP_Complexidade!D852="","",IF(EAP_Complexidade!D852="X",0,VLOOKUP(EAP_Complexidade!D852,'Cluster_T-ShirtSize'!$B$13:$C$17,2,FALSE)))</f>
        <v/>
      </c>
      <c r="E851" s="74" t="str">
        <f>IF(EAP_Complexidade!E852="","",IF(EAP_Complexidade!E852="X",0,VLOOKUP(EAP_Complexidade!E852,'Cluster_T-ShirtSize'!$B$18:$C$22,2,FALSE)))</f>
        <v/>
      </c>
      <c r="F851" s="75" t="str">
        <f>IF(EAP_Complexidade!F852="","",IF(EAP_Complexidade!F852="X",0,VLOOKUP(EAP_Complexidade!F852,'Cluster_T-ShirtSize'!$B$23:$C$27,2,FALSE)))</f>
        <v/>
      </c>
      <c r="G851" s="76" t="str">
        <f t="shared" si="3"/>
        <v/>
      </c>
    </row>
    <row r="852" spans="1:7" ht="15.75" customHeight="1" x14ac:dyDescent="0.2">
      <c r="A852" s="72" t="str">
        <f>IF(EAP_Complexidade!A853="","",EAP_Complexidade!A853)</f>
        <v/>
      </c>
      <c r="B852" s="73" t="str">
        <f>IF(EAP_Complexidade!B853="","",IF(EAP_Complexidade!B853="X",0,VLOOKUP(EAP_Complexidade!B853,'Cluster_T-ShirtSize'!$B$3:$C$7,2,FALSE)))</f>
        <v/>
      </c>
      <c r="C852" s="74" t="str">
        <f>IF(EAP_Complexidade!C853="","",IF(EAP_Complexidade!C853="X",0,VLOOKUP(EAP_Complexidade!C853,'Cluster_T-ShirtSize'!$B$8:$C$12,2,FALSE)))</f>
        <v/>
      </c>
      <c r="D852" s="74" t="str">
        <f>IF(EAP_Complexidade!D853="","",IF(EAP_Complexidade!D853="X",0,VLOOKUP(EAP_Complexidade!D853,'Cluster_T-ShirtSize'!$B$13:$C$17,2,FALSE)))</f>
        <v/>
      </c>
      <c r="E852" s="74" t="str">
        <f>IF(EAP_Complexidade!E853="","",IF(EAP_Complexidade!E853="X",0,VLOOKUP(EAP_Complexidade!E853,'Cluster_T-ShirtSize'!$B$18:$C$22,2,FALSE)))</f>
        <v/>
      </c>
      <c r="F852" s="75" t="str">
        <f>IF(EAP_Complexidade!F853="","",IF(EAP_Complexidade!F853="X",0,VLOOKUP(EAP_Complexidade!F853,'Cluster_T-ShirtSize'!$B$23:$C$27,2,FALSE)))</f>
        <v/>
      </c>
      <c r="G852" s="76" t="str">
        <f t="shared" si="3"/>
        <v/>
      </c>
    </row>
    <row r="853" spans="1:7" ht="15.75" customHeight="1" x14ac:dyDescent="0.2">
      <c r="A853" s="72" t="str">
        <f>IF(EAP_Complexidade!A854="","",EAP_Complexidade!A854)</f>
        <v/>
      </c>
      <c r="B853" s="73" t="str">
        <f>IF(EAP_Complexidade!B854="","",IF(EAP_Complexidade!B854="X",0,VLOOKUP(EAP_Complexidade!B854,'Cluster_T-ShirtSize'!$B$3:$C$7,2,FALSE)))</f>
        <v/>
      </c>
      <c r="C853" s="74" t="str">
        <f>IF(EAP_Complexidade!C854="","",IF(EAP_Complexidade!C854="X",0,VLOOKUP(EAP_Complexidade!C854,'Cluster_T-ShirtSize'!$B$8:$C$12,2,FALSE)))</f>
        <v/>
      </c>
      <c r="D853" s="74" t="str">
        <f>IF(EAP_Complexidade!D854="","",IF(EAP_Complexidade!D854="X",0,VLOOKUP(EAP_Complexidade!D854,'Cluster_T-ShirtSize'!$B$13:$C$17,2,FALSE)))</f>
        <v/>
      </c>
      <c r="E853" s="74" t="str">
        <f>IF(EAP_Complexidade!E854="","",IF(EAP_Complexidade!E854="X",0,VLOOKUP(EAP_Complexidade!E854,'Cluster_T-ShirtSize'!$B$18:$C$22,2,FALSE)))</f>
        <v/>
      </c>
      <c r="F853" s="75" t="str">
        <f>IF(EAP_Complexidade!F854="","",IF(EAP_Complexidade!F854="X",0,VLOOKUP(EAP_Complexidade!F854,'Cluster_T-ShirtSize'!$B$23:$C$27,2,FALSE)))</f>
        <v/>
      </c>
      <c r="G853" s="76" t="str">
        <f t="shared" si="3"/>
        <v/>
      </c>
    </row>
    <row r="854" spans="1:7" ht="15.75" customHeight="1" x14ac:dyDescent="0.2">
      <c r="A854" s="72" t="str">
        <f>IF(EAP_Complexidade!A855="","",EAP_Complexidade!A855)</f>
        <v/>
      </c>
      <c r="B854" s="73" t="str">
        <f>IF(EAP_Complexidade!B855="","",IF(EAP_Complexidade!B855="X",0,VLOOKUP(EAP_Complexidade!B855,'Cluster_T-ShirtSize'!$B$3:$C$7,2,FALSE)))</f>
        <v/>
      </c>
      <c r="C854" s="74" t="str">
        <f>IF(EAP_Complexidade!C855="","",IF(EAP_Complexidade!C855="X",0,VLOOKUP(EAP_Complexidade!C855,'Cluster_T-ShirtSize'!$B$8:$C$12,2,FALSE)))</f>
        <v/>
      </c>
      <c r="D854" s="74" t="str">
        <f>IF(EAP_Complexidade!D855="","",IF(EAP_Complexidade!D855="X",0,VLOOKUP(EAP_Complexidade!D855,'Cluster_T-ShirtSize'!$B$13:$C$17,2,FALSE)))</f>
        <v/>
      </c>
      <c r="E854" s="74" t="str">
        <f>IF(EAP_Complexidade!E855="","",IF(EAP_Complexidade!E855="X",0,VLOOKUP(EAP_Complexidade!E855,'Cluster_T-ShirtSize'!$B$18:$C$22,2,FALSE)))</f>
        <v/>
      </c>
      <c r="F854" s="75" t="str">
        <f>IF(EAP_Complexidade!F855="","",IF(EAP_Complexidade!F855="X",0,VLOOKUP(EAP_Complexidade!F855,'Cluster_T-ShirtSize'!$B$23:$C$27,2,FALSE)))</f>
        <v/>
      </c>
      <c r="G854" s="76" t="str">
        <f t="shared" si="3"/>
        <v/>
      </c>
    </row>
    <row r="855" spans="1:7" ht="15.75" customHeight="1" x14ac:dyDescent="0.2">
      <c r="A855" s="72" t="str">
        <f>IF(EAP_Complexidade!A856="","",EAP_Complexidade!A856)</f>
        <v/>
      </c>
      <c r="B855" s="73" t="str">
        <f>IF(EAP_Complexidade!B856="","",IF(EAP_Complexidade!B856="X",0,VLOOKUP(EAP_Complexidade!B856,'Cluster_T-ShirtSize'!$B$3:$C$7,2,FALSE)))</f>
        <v/>
      </c>
      <c r="C855" s="74" t="str">
        <f>IF(EAP_Complexidade!C856="","",IF(EAP_Complexidade!C856="X",0,VLOOKUP(EAP_Complexidade!C856,'Cluster_T-ShirtSize'!$B$8:$C$12,2,FALSE)))</f>
        <v/>
      </c>
      <c r="D855" s="74" t="str">
        <f>IF(EAP_Complexidade!D856="","",IF(EAP_Complexidade!D856="X",0,VLOOKUP(EAP_Complexidade!D856,'Cluster_T-ShirtSize'!$B$13:$C$17,2,FALSE)))</f>
        <v/>
      </c>
      <c r="E855" s="74" t="str">
        <f>IF(EAP_Complexidade!E856="","",IF(EAP_Complexidade!E856="X",0,VLOOKUP(EAP_Complexidade!E856,'Cluster_T-ShirtSize'!$B$18:$C$22,2,FALSE)))</f>
        <v/>
      </c>
      <c r="F855" s="75" t="str">
        <f>IF(EAP_Complexidade!F856="","",IF(EAP_Complexidade!F856="X",0,VLOOKUP(EAP_Complexidade!F856,'Cluster_T-ShirtSize'!$B$23:$C$27,2,FALSE)))</f>
        <v/>
      </c>
      <c r="G855" s="76" t="str">
        <f t="shared" si="3"/>
        <v/>
      </c>
    </row>
    <row r="856" spans="1:7" ht="15.75" customHeight="1" x14ac:dyDescent="0.2">
      <c r="A856" s="72" t="str">
        <f>IF(EAP_Complexidade!A857="","",EAP_Complexidade!A857)</f>
        <v/>
      </c>
      <c r="B856" s="73" t="str">
        <f>IF(EAP_Complexidade!B857="","",IF(EAP_Complexidade!B857="X",0,VLOOKUP(EAP_Complexidade!B857,'Cluster_T-ShirtSize'!$B$3:$C$7,2,FALSE)))</f>
        <v/>
      </c>
      <c r="C856" s="74" t="str">
        <f>IF(EAP_Complexidade!C857="","",IF(EAP_Complexidade!C857="X",0,VLOOKUP(EAP_Complexidade!C857,'Cluster_T-ShirtSize'!$B$8:$C$12,2,FALSE)))</f>
        <v/>
      </c>
      <c r="D856" s="74" t="str">
        <f>IF(EAP_Complexidade!D857="","",IF(EAP_Complexidade!D857="X",0,VLOOKUP(EAP_Complexidade!D857,'Cluster_T-ShirtSize'!$B$13:$C$17,2,FALSE)))</f>
        <v/>
      </c>
      <c r="E856" s="74" t="str">
        <f>IF(EAP_Complexidade!E857="","",IF(EAP_Complexidade!E857="X",0,VLOOKUP(EAP_Complexidade!E857,'Cluster_T-ShirtSize'!$B$18:$C$22,2,FALSE)))</f>
        <v/>
      </c>
      <c r="F856" s="75" t="str">
        <f>IF(EAP_Complexidade!F857="","",IF(EAP_Complexidade!F857="X",0,VLOOKUP(EAP_Complexidade!F857,'Cluster_T-ShirtSize'!$B$23:$C$27,2,FALSE)))</f>
        <v/>
      </c>
      <c r="G856" s="76" t="str">
        <f t="shared" si="3"/>
        <v/>
      </c>
    </row>
    <row r="857" spans="1:7" ht="15.75" customHeight="1" x14ac:dyDescent="0.2">
      <c r="A857" s="72" t="str">
        <f>IF(EAP_Complexidade!A858="","",EAP_Complexidade!A858)</f>
        <v/>
      </c>
      <c r="B857" s="73" t="str">
        <f>IF(EAP_Complexidade!B858="","",IF(EAP_Complexidade!B858="X",0,VLOOKUP(EAP_Complexidade!B858,'Cluster_T-ShirtSize'!$B$3:$C$7,2,FALSE)))</f>
        <v/>
      </c>
      <c r="C857" s="74" t="str">
        <f>IF(EAP_Complexidade!C858="","",IF(EAP_Complexidade!C858="X",0,VLOOKUP(EAP_Complexidade!C858,'Cluster_T-ShirtSize'!$B$8:$C$12,2,FALSE)))</f>
        <v/>
      </c>
      <c r="D857" s="74" t="str">
        <f>IF(EAP_Complexidade!D858="","",IF(EAP_Complexidade!D858="X",0,VLOOKUP(EAP_Complexidade!D858,'Cluster_T-ShirtSize'!$B$13:$C$17,2,FALSE)))</f>
        <v/>
      </c>
      <c r="E857" s="74" t="str">
        <f>IF(EAP_Complexidade!E858="","",IF(EAP_Complexidade!E858="X",0,VLOOKUP(EAP_Complexidade!E858,'Cluster_T-ShirtSize'!$B$18:$C$22,2,FALSE)))</f>
        <v/>
      </c>
      <c r="F857" s="75" t="str">
        <f>IF(EAP_Complexidade!F858="","",IF(EAP_Complexidade!F858="X",0,VLOOKUP(EAP_Complexidade!F858,'Cluster_T-ShirtSize'!$B$23:$C$27,2,FALSE)))</f>
        <v/>
      </c>
      <c r="G857" s="76" t="str">
        <f t="shared" si="3"/>
        <v/>
      </c>
    </row>
    <row r="858" spans="1:7" ht="15.75" customHeight="1" x14ac:dyDescent="0.2">
      <c r="A858" s="72" t="str">
        <f>IF(EAP_Complexidade!A859="","",EAP_Complexidade!A859)</f>
        <v/>
      </c>
      <c r="B858" s="73" t="str">
        <f>IF(EAP_Complexidade!B859="","",IF(EAP_Complexidade!B859="X",0,VLOOKUP(EAP_Complexidade!B859,'Cluster_T-ShirtSize'!$B$3:$C$7,2,FALSE)))</f>
        <v/>
      </c>
      <c r="C858" s="74" t="str">
        <f>IF(EAP_Complexidade!C859="","",IF(EAP_Complexidade!C859="X",0,VLOOKUP(EAP_Complexidade!C859,'Cluster_T-ShirtSize'!$B$8:$C$12,2,FALSE)))</f>
        <v/>
      </c>
      <c r="D858" s="74" t="str">
        <f>IF(EAP_Complexidade!D859="","",IF(EAP_Complexidade!D859="X",0,VLOOKUP(EAP_Complexidade!D859,'Cluster_T-ShirtSize'!$B$13:$C$17,2,FALSE)))</f>
        <v/>
      </c>
      <c r="E858" s="74" t="str">
        <f>IF(EAP_Complexidade!E859="","",IF(EAP_Complexidade!E859="X",0,VLOOKUP(EAP_Complexidade!E859,'Cluster_T-ShirtSize'!$B$18:$C$22,2,FALSE)))</f>
        <v/>
      </c>
      <c r="F858" s="75" t="str">
        <f>IF(EAP_Complexidade!F859="","",IF(EAP_Complexidade!F859="X",0,VLOOKUP(EAP_Complexidade!F859,'Cluster_T-ShirtSize'!$B$23:$C$27,2,FALSE)))</f>
        <v/>
      </c>
      <c r="G858" s="76" t="str">
        <f t="shared" si="3"/>
        <v/>
      </c>
    </row>
    <row r="859" spans="1:7" ht="15.75" customHeight="1" x14ac:dyDescent="0.2">
      <c r="A859" s="72" t="str">
        <f>IF(EAP_Complexidade!A860="","",EAP_Complexidade!A860)</f>
        <v/>
      </c>
      <c r="B859" s="73" t="str">
        <f>IF(EAP_Complexidade!B860="","",IF(EAP_Complexidade!B860="X",0,VLOOKUP(EAP_Complexidade!B860,'Cluster_T-ShirtSize'!$B$3:$C$7,2,FALSE)))</f>
        <v/>
      </c>
      <c r="C859" s="74" t="str">
        <f>IF(EAP_Complexidade!C860="","",IF(EAP_Complexidade!C860="X",0,VLOOKUP(EAP_Complexidade!C860,'Cluster_T-ShirtSize'!$B$8:$C$12,2,FALSE)))</f>
        <v/>
      </c>
      <c r="D859" s="74" t="str">
        <f>IF(EAP_Complexidade!D860="","",IF(EAP_Complexidade!D860="X",0,VLOOKUP(EAP_Complexidade!D860,'Cluster_T-ShirtSize'!$B$13:$C$17,2,FALSE)))</f>
        <v/>
      </c>
      <c r="E859" s="74" t="str">
        <f>IF(EAP_Complexidade!E860="","",IF(EAP_Complexidade!E860="X",0,VLOOKUP(EAP_Complexidade!E860,'Cluster_T-ShirtSize'!$B$18:$C$22,2,FALSE)))</f>
        <v/>
      </c>
      <c r="F859" s="75" t="str">
        <f>IF(EAP_Complexidade!F860="","",IF(EAP_Complexidade!F860="X",0,VLOOKUP(EAP_Complexidade!F860,'Cluster_T-ShirtSize'!$B$23:$C$27,2,FALSE)))</f>
        <v/>
      </c>
      <c r="G859" s="76" t="str">
        <f t="shared" si="3"/>
        <v/>
      </c>
    </row>
    <row r="860" spans="1:7" ht="15.75" customHeight="1" x14ac:dyDescent="0.2">
      <c r="A860" s="72" t="str">
        <f>IF(EAP_Complexidade!A861="","",EAP_Complexidade!A861)</f>
        <v/>
      </c>
      <c r="B860" s="73" t="str">
        <f>IF(EAP_Complexidade!B861="","",IF(EAP_Complexidade!B861="X",0,VLOOKUP(EAP_Complexidade!B861,'Cluster_T-ShirtSize'!$B$3:$C$7,2,FALSE)))</f>
        <v/>
      </c>
      <c r="C860" s="74" t="str">
        <f>IF(EAP_Complexidade!C861="","",IF(EAP_Complexidade!C861="X",0,VLOOKUP(EAP_Complexidade!C861,'Cluster_T-ShirtSize'!$B$8:$C$12,2,FALSE)))</f>
        <v/>
      </c>
      <c r="D860" s="74" t="str">
        <f>IF(EAP_Complexidade!D861="","",IF(EAP_Complexidade!D861="X",0,VLOOKUP(EAP_Complexidade!D861,'Cluster_T-ShirtSize'!$B$13:$C$17,2,FALSE)))</f>
        <v/>
      </c>
      <c r="E860" s="74" t="str">
        <f>IF(EAP_Complexidade!E861="","",IF(EAP_Complexidade!E861="X",0,VLOOKUP(EAP_Complexidade!E861,'Cluster_T-ShirtSize'!$B$18:$C$22,2,FALSE)))</f>
        <v/>
      </c>
      <c r="F860" s="75" t="str">
        <f>IF(EAP_Complexidade!F861="","",IF(EAP_Complexidade!F861="X",0,VLOOKUP(EAP_Complexidade!F861,'Cluster_T-ShirtSize'!$B$23:$C$27,2,FALSE)))</f>
        <v/>
      </c>
      <c r="G860" s="76" t="str">
        <f t="shared" si="3"/>
        <v/>
      </c>
    </row>
    <row r="861" spans="1:7" ht="15.75" customHeight="1" x14ac:dyDescent="0.2">
      <c r="A861" s="72" t="str">
        <f>IF(EAP_Complexidade!A862="","",EAP_Complexidade!A862)</f>
        <v/>
      </c>
      <c r="B861" s="73" t="str">
        <f>IF(EAP_Complexidade!B862="","",IF(EAP_Complexidade!B862="X",0,VLOOKUP(EAP_Complexidade!B862,'Cluster_T-ShirtSize'!$B$3:$C$7,2,FALSE)))</f>
        <v/>
      </c>
      <c r="C861" s="74" t="str">
        <f>IF(EAP_Complexidade!C862="","",IF(EAP_Complexidade!C862="X",0,VLOOKUP(EAP_Complexidade!C862,'Cluster_T-ShirtSize'!$B$8:$C$12,2,FALSE)))</f>
        <v/>
      </c>
      <c r="D861" s="74" t="str">
        <f>IF(EAP_Complexidade!D862="","",IF(EAP_Complexidade!D862="X",0,VLOOKUP(EAP_Complexidade!D862,'Cluster_T-ShirtSize'!$B$13:$C$17,2,FALSE)))</f>
        <v/>
      </c>
      <c r="E861" s="74" t="str">
        <f>IF(EAP_Complexidade!E862="","",IF(EAP_Complexidade!E862="X",0,VLOOKUP(EAP_Complexidade!E862,'Cluster_T-ShirtSize'!$B$18:$C$22,2,FALSE)))</f>
        <v/>
      </c>
      <c r="F861" s="75" t="str">
        <f>IF(EAP_Complexidade!F862="","",IF(EAP_Complexidade!F862="X",0,VLOOKUP(EAP_Complexidade!F862,'Cluster_T-ShirtSize'!$B$23:$C$27,2,FALSE)))</f>
        <v/>
      </c>
      <c r="G861" s="76" t="str">
        <f t="shared" si="3"/>
        <v/>
      </c>
    </row>
    <row r="862" spans="1:7" ht="15.75" customHeight="1" x14ac:dyDescent="0.2">
      <c r="A862" s="72" t="str">
        <f>IF(EAP_Complexidade!A863="","",EAP_Complexidade!A863)</f>
        <v/>
      </c>
      <c r="B862" s="73" t="str">
        <f>IF(EAP_Complexidade!B863="","",IF(EAP_Complexidade!B863="X",0,VLOOKUP(EAP_Complexidade!B863,'Cluster_T-ShirtSize'!$B$3:$C$7,2,FALSE)))</f>
        <v/>
      </c>
      <c r="C862" s="74" t="str">
        <f>IF(EAP_Complexidade!C863="","",IF(EAP_Complexidade!C863="X",0,VLOOKUP(EAP_Complexidade!C863,'Cluster_T-ShirtSize'!$B$8:$C$12,2,FALSE)))</f>
        <v/>
      </c>
      <c r="D862" s="74" t="str">
        <f>IF(EAP_Complexidade!D863="","",IF(EAP_Complexidade!D863="X",0,VLOOKUP(EAP_Complexidade!D863,'Cluster_T-ShirtSize'!$B$13:$C$17,2,FALSE)))</f>
        <v/>
      </c>
      <c r="E862" s="74" t="str">
        <f>IF(EAP_Complexidade!E863="","",IF(EAP_Complexidade!E863="X",0,VLOOKUP(EAP_Complexidade!E863,'Cluster_T-ShirtSize'!$B$18:$C$22,2,FALSE)))</f>
        <v/>
      </c>
      <c r="F862" s="75" t="str">
        <f>IF(EAP_Complexidade!F863="","",IF(EAP_Complexidade!F863="X",0,VLOOKUP(EAP_Complexidade!F863,'Cluster_T-ShirtSize'!$B$23:$C$27,2,FALSE)))</f>
        <v/>
      </c>
      <c r="G862" s="76" t="str">
        <f t="shared" si="3"/>
        <v/>
      </c>
    </row>
    <row r="863" spans="1:7" ht="15.75" customHeight="1" x14ac:dyDescent="0.2">
      <c r="A863" s="72" t="str">
        <f>IF(EAP_Complexidade!A864="","",EAP_Complexidade!A864)</f>
        <v/>
      </c>
      <c r="B863" s="73" t="str">
        <f>IF(EAP_Complexidade!B864="","",IF(EAP_Complexidade!B864="X",0,VLOOKUP(EAP_Complexidade!B864,'Cluster_T-ShirtSize'!$B$3:$C$7,2,FALSE)))</f>
        <v/>
      </c>
      <c r="C863" s="74" t="str">
        <f>IF(EAP_Complexidade!C864="","",IF(EAP_Complexidade!C864="X",0,VLOOKUP(EAP_Complexidade!C864,'Cluster_T-ShirtSize'!$B$8:$C$12,2,FALSE)))</f>
        <v/>
      </c>
      <c r="D863" s="74" t="str">
        <f>IF(EAP_Complexidade!D864="","",IF(EAP_Complexidade!D864="X",0,VLOOKUP(EAP_Complexidade!D864,'Cluster_T-ShirtSize'!$B$13:$C$17,2,FALSE)))</f>
        <v/>
      </c>
      <c r="E863" s="74" t="str">
        <f>IF(EAP_Complexidade!E864="","",IF(EAP_Complexidade!E864="X",0,VLOOKUP(EAP_Complexidade!E864,'Cluster_T-ShirtSize'!$B$18:$C$22,2,FALSE)))</f>
        <v/>
      </c>
      <c r="F863" s="75" t="str">
        <f>IF(EAP_Complexidade!F864="","",IF(EAP_Complexidade!F864="X",0,VLOOKUP(EAP_Complexidade!F864,'Cluster_T-ShirtSize'!$B$23:$C$27,2,FALSE)))</f>
        <v/>
      </c>
      <c r="G863" s="76" t="str">
        <f t="shared" si="3"/>
        <v/>
      </c>
    </row>
    <row r="864" spans="1:7" ht="15.75" customHeight="1" x14ac:dyDescent="0.2">
      <c r="A864" s="72" t="str">
        <f>IF(EAP_Complexidade!A865="","",EAP_Complexidade!A865)</f>
        <v/>
      </c>
      <c r="B864" s="73" t="str">
        <f>IF(EAP_Complexidade!B865="","",IF(EAP_Complexidade!B865="X",0,VLOOKUP(EAP_Complexidade!B865,'Cluster_T-ShirtSize'!$B$3:$C$7,2,FALSE)))</f>
        <v/>
      </c>
      <c r="C864" s="74" t="str">
        <f>IF(EAP_Complexidade!C865="","",IF(EAP_Complexidade!C865="X",0,VLOOKUP(EAP_Complexidade!C865,'Cluster_T-ShirtSize'!$B$8:$C$12,2,FALSE)))</f>
        <v/>
      </c>
      <c r="D864" s="74" t="str">
        <f>IF(EAP_Complexidade!D865="","",IF(EAP_Complexidade!D865="X",0,VLOOKUP(EAP_Complexidade!D865,'Cluster_T-ShirtSize'!$B$13:$C$17,2,FALSE)))</f>
        <v/>
      </c>
      <c r="E864" s="74" t="str">
        <f>IF(EAP_Complexidade!E865="","",IF(EAP_Complexidade!E865="X",0,VLOOKUP(EAP_Complexidade!E865,'Cluster_T-ShirtSize'!$B$18:$C$22,2,FALSE)))</f>
        <v/>
      </c>
      <c r="F864" s="75" t="str">
        <f>IF(EAP_Complexidade!F865="","",IF(EAP_Complexidade!F865="X",0,VLOOKUP(EAP_Complexidade!F865,'Cluster_T-ShirtSize'!$B$23:$C$27,2,FALSE)))</f>
        <v/>
      </c>
      <c r="G864" s="76" t="str">
        <f t="shared" si="3"/>
        <v/>
      </c>
    </row>
    <row r="865" spans="1:7" ht="15.75" customHeight="1" x14ac:dyDescent="0.2">
      <c r="A865" s="72" t="str">
        <f>IF(EAP_Complexidade!A866="","",EAP_Complexidade!A866)</f>
        <v/>
      </c>
      <c r="B865" s="73" t="str">
        <f>IF(EAP_Complexidade!B866="","",IF(EAP_Complexidade!B866="X",0,VLOOKUP(EAP_Complexidade!B866,'Cluster_T-ShirtSize'!$B$3:$C$7,2,FALSE)))</f>
        <v/>
      </c>
      <c r="C865" s="74" t="str">
        <f>IF(EAP_Complexidade!C866="","",IF(EAP_Complexidade!C866="X",0,VLOOKUP(EAP_Complexidade!C866,'Cluster_T-ShirtSize'!$B$8:$C$12,2,FALSE)))</f>
        <v/>
      </c>
      <c r="D865" s="74" t="str">
        <f>IF(EAP_Complexidade!D866="","",IF(EAP_Complexidade!D866="X",0,VLOOKUP(EAP_Complexidade!D866,'Cluster_T-ShirtSize'!$B$13:$C$17,2,FALSE)))</f>
        <v/>
      </c>
      <c r="E865" s="74" t="str">
        <f>IF(EAP_Complexidade!E866="","",IF(EAP_Complexidade!E866="X",0,VLOOKUP(EAP_Complexidade!E866,'Cluster_T-ShirtSize'!$B$18:$C$22,2,FALSE)))</f>
        <v/>
      </c>
      <c r="F865" s="75" t="str">
        <f>IF(EAP_Complexidade!F866="","",IF(EAP_Complexidade!F866="X",0,VLOOKUP(EAP_Complexidade!F866,'Cluster_T-ShirtSize'!$B$23:$C$27,2,FALSE)))</f>
        <v/>
      </c>
      <c r="G865" s="76" t="str">
        <f t="shared" si="3"/>
        <v/>
      </c>
    </row>
    <row r="866" spans="1:7" ht="15.75" customHeight="1" x14ac:dyDescent="0.2">
      <c r="A866" s="72" t="str">
        <f>IF(EAP_Complexidade!A867="","",EAP_Complexidade!A867)</f>
        <v/>
      </c>
      <c r="B866" s="73" t="str">
        <f>IF(EAP_Complexidade!B867="","",IF(EAP_Complexidade!B867="X",0,VLOOKUP(EAP_Complexidade!B867,'Cluster_T-ShirtSize'!$B$3:$C$7,2,FALSE)))</f>
        <v/>
      </c>
      <c r="C866" s="74" t="str">
        <f>IF(EAP_Complexidade!C867="","",IF(EAP_Complexidade!C867="X",0,VLOOKUP(EAP_Complexidade!C867,'Cluster_T-ShirtSize'!$B$8:$C$12,2,FALSE)))</f>
        <v/>
      </c>
      <c r="D866" s="74" t="str">
        <f>IF(EAP_Complexidade!D867="","",IF(EAP_Complexidade!D867="X",0,VLOOKUP(EAP_Complexidade!D867,'Cluster_T-ShirtSize'!$B$13:$C$17,2,FALSE)))</f>
        <v/>
      </c>
      <c r="E866" s="74" t="str">
        <f>IF(EAP_Complexidade!E867="","",IF(EAP_Complexidade!E867="X",0,VLOOKUP(EAP_Complexidade!E867,'Cluster_T-ShirtSize'!$B$18:$C$22,2,FALSE)))</f>
        <v/>
      </c>
      <c r="F866" s="75" t="str">
        <f>IF(EAP_Complexidade!F867="","",IF(EAP_Complexidade!F867="X",0,VLOOKUP(EAP_Complexidade!F867,'Cluster_T-ShirtSize'!$B$23:$C$27,2,FALSE)))</f>
        <v/>
      </c>
      <c r="G866" s="76" t="str">
        <f t="shared" si="3"/>
        <v/>
      </c>
    </row>
    <row r="867" spans="1:7" ht="15.75" customHeight="1" x14ac:dyDescent="0.2">
      <c r="A867" s="72" t="str">
        <f>IF(EAP_Complexidade!A868="","",EAP_Complexidade!A868)</f>
        <v/>
      </c>
      <c r="B867" s="73" t="str">
        <f>IF(EAP_Complexidade!B868="","",IF(EAP_Complexidade!B868="X",0,VLOOKUP(EAP_Complexidade!B868,'Cluster_T-ShirtSize'!$B$3:$C$7,2,FALSE)))</f>
        <v/>
      </c>
      <c r="C867" s="74" t="str">
        <f>IF(EAP_Complexidade!C868="","",IF(EAP_Complexidade!C868="X",0,VLOOKUP(EAP_Complexidade!C868,'Cluster_T-ShirtSize'!$B$8:$C$12,2,FALSE)))</f>
        <v/>
      </c>
      <c r="D867" s="74" t="str">
        <f>IF(EAP_Complexidade!D868="","",IF(EAP_Complexidade!D868="X",0,VLOOKUP(EAP_Complexidade!D868,'Cluster_T-ShirtSize'!$B$13:$C$17,2,FALSE)))</f>
        <v/>
      </c>
      <c r="E867" s="74" t="str">
        <f>IF(EAP_Complexidade!E868="","",IF(EAP_Complexidade!E868="X",0,VLOOKUP(EAP_Complexidade!E868,'Cluster_T-ShirtSize'!$B$18:$C$22,2,FALSE)))</f>
        <v/>
      </c>
      <c r="F867" s="75" t="str">
        <f>IF(EAP_Complexidade!F868="","",IF(EAP_Complexidade!F868="X",0,VLOOKUP(EAP_Complexidade!F868,'Cluster_T-ShirtSize'!$B$23:$C$27,2,FALSE)))</f>
        <v/>
      </c>
      <c r="G867" s="76" t="str">
        <f t="shared" si="3"/>
        <v/>
      </c>
    </row>
    <row r="868" spans="1:7" ht="15.75" customHeight="1" x14ac:dyDescent="0.2">
      <c r="A868" s="72" t="str">
        <f>IF(EAP_Complexidade!A869="","",EAP_Complexidade!A869)</f>
        <v/>
      </c>
      <c r="B868" s="73" t="str">
        <f>IF(EAP_Complexidade!B869="","",IF(EAP_Complexidade!B869="X",0,VLOOKUP(EAP_Complexidade!B869,'Cluster_T-ShirtSize'!$B$3:$C$7,2,FALSE)))</f>
        <v/>
      </c>
      <c r="C868" s="74" t="str">
        <f>IF(EAP_Complexidade!C869="","",IF(EAP_Complexidade!C869="X",0,VLOOKUP(EAP_Complexidade!C869,'Cluster_T-ShirtSize'!$B$8:$C$12,2,FALSE)))</f>
        <v/>
      </c>
      <c r="D868" s="74" t="str">
        <f>IF(EAP_Complexidade!D869="","",IF(EAP_Complexidade!D869="X",0,VLOOKUP(EAP_Complexidade!D869,'Cluster_T-ShirtSize'!$B$13:$C$17,2,FALSE)))</f>
        <v/>
      </c>
      <c r="E868" s="74" t="str">
        <f>IF(EAP_Complexidade!E869="","",IF(EAP_Complexidade!E869="X",0,VLOOKUP(EAP_Complexidade!E869,'Cluster_T-ShirtSize'!$B$18:$C$22,2,FALSE)))</f>
        <v/>
      </c>
      <c r="F868" s="75" t="str">
        <f>IF(EAP_Complexidade!F869="","",IF(EAP_Complexidade!F869="X",0,VLOOKUP(EAP_Complexidade!F869,'Cluster_T-ShirtSize'!$B$23:$C$27,2,FALSE)))</f>
        <v/>
      </c>
      <c r="G868" s="76" t="str">
        <f t="shared" si="3"/>
        <v/>
      </c>
    </row>
    <row r="869" spans="1:7" ht="15.75" customHeight="1" x14ac:dyDescent="0.2">
      <c r="A869" s="72" t="str">
        <f>IF(EAP_Complexidade!A870="","",EAP_Complexidade!A870)</f>
        <v/>
      </c>
      <c r="B869" s="73" t="str">
        <f>IF(EAP_Complexidade!B870="","",IF(EAP_Complexidade!B870="X",0,VLOOKUP(EAP_Complexidade!B870,'Cluster_T-ShirtSize'!$B$3:$C$7,2,FALSE)))</f>
        <v/>
      </c>
      <c r="C869" s="74" t="str">
        <f>IF(EAP_Complexidade!C870="","",IF(EAP_Complexidade!C870="X",0,VLOOKUP(EAP_Complexidade!C870,'Cluster_T-ShirtSize'!$B$8:$C$12,2,FALSE)))</f>
        <v/>
      </c>
      <c r="D869" s="74" t="str">
        <f>IF(EAP_Complexidade!D870="","",IF(EAP_Complexidade!D870="X",0,VLOOKUP(EAP_Complexidade!D870,'Cluster_T-ShirtSize'!$B$13:$C$17,2,FALSE)))</f>
        <v/>
      </c>
      <c r="E869" s="74" t="str">
        <f>IF(EAP_Complexidade!E870="","",IF(EAP_Complexidade!E870="X",0,VLOOKUP(EAP_Complexidade!E870,'Cluster_T-ShirtSize'!$B$18:$C$22,2,FALSE)))</f>
        <v/>
      </c>
      <c r="F869" s="75" t="str">
        <f>IF(EAP_Complexidade!F870="","",IF(EAP_Complexidade!F870="X",0,VLOOKUP(EAP_Complexidade!F870,'Cluster_T-ShirtSize'!$B$23:$C$27,2,FALSE)))</f>
        <v/>
      </c>
      <c r="G869" s="76" t="str">
        <f t="shared" si="3"/>
        <v/>
      </c>
    </row>
    <row r="870" spans="1:7" ht="15.75" customHeight="1" x14ac:dyDescent="0.2">
      <c r="A870" s="72" t="str">
        <f>IF(EAP_Complexidade!A871="","",EAP_Complexidade!A871)</f>
        <v/>
      </c>
      <c r="B870" s="73" t="str">
        <f>IF(EAP_Complexidade!B871="","",IF(EAP_Complexidade!B871="X",0,VLOOKUP(EAP_Complexidade!B871,'Cluster_T-ShirtSize'!$B$3:$C$7,2,FALSE)))</f>
        <v/>
      </c>
      <c r="C870" s="74" t="str">
        <f>IF(EAP_Complexidade!C871="","",IF(EAP_Complexidade!C871="X",0,VLOOKUP(EAP_Complexidade!C871,'Cluster_T-ShirtSize'!$B$8:$C$12,2,FALSE)))</f>
        <v/>
      </c>
      <c r="D870" s="74" t="str">
        <f>IF(EAP_Complexidade!D871="","",IF(EAP_Complexidade!D871="X",0,VLOOKUP(EAP_Complexidade!D871,'Cluster_T-ShirtSize'!$B$13:$C$17,2,FALSE)))</f>
        <v/>
      </c>
      <c r="E870" s="74" t="str">
        <f>IF(EAP_Complexidade!E871="","",IF(EAP_Complexidade!E871="X",0,VLOOKUP(EAP_Complexidade!E871,'Cluster_T-ShirtSize'!$B$18:$C$22,2,FALSE)))</f>
        <v/>
      </c>
      <c r="F870" s="75" t="str">
        <f>IF(EAP_Complexidade!F871="","",IF(EAP_Complexidade!F871="X",0,VLOOKUP(EAP_Complexidade!F871,'Cluster_T-ShirtSize'!$B$23:$C$27,2,FALSE)))</f>
        <v/>
      </c>
      <c r="G870" s="76" t="str">
        <f t="shared" si="3"/>
        <v/>
      </c>
    </row>
    <row r="871" spans="1:7" ht="15.75" customHeight="1" x14ac:dyDescent="0.2">
      <c r="A871" s="72" t="str">
        <f>IF(EAP_Complexidade!A872="","",EAP_Complexidade!A872)</f>
        <v/>
      </c>
      <c r="B871" s="73" t="str">
        <f>IF(EAP_Complexidade!B872="","",IF(EAP_Complexidade!B872="X",0,VLOOKUP(EAP_Complexidade!B872,'Cluster_T-ShirtSize'!$B$3:$C$7,2,FALSE)))</f>
        <v/>
      </c>
      <c r="C871" s="74" t="str">
        <f>IF(EAP_Complexidade!C872="","",IF(EAP_Complexidade!C872="X",0,VLOOKUP(EAP_Complexidade!C872,'Cluster_T-ShirtSize'!$B$8:$C$12,2,FALSE)))</f>
        <v/>
      </c>
      <c r="D871" s="74" t="str">
        <f>IF(EAP_Complexidade!D872="","",IF(EAP_Complexidade!D872="X",0,VLOOKUP(EAP_Complexidade!D872,'Cluster_T-ShirtSize'!$B$13:$C$17,2,FALSE)))</f>
        <v/>
      </c>
      <c r="E871" s="74" t="str">
        <f>IF(EAP_Complexidade!E872="","",IF(EAP_Complexidade!E872="X",0,VLOOKUP(EAP_Complexidade!E872,'Cluster_T-ShirtSize'!$B$18:$C$22,2,FALSE)))</f>
        <v/>
      </c>
      <c r="F871" s="75" t="str">
        <f>IF(EAP_Complexidade!F872="","",IF(EAP_Complexidade!F872="X",0,VLOOKUP(EAP_Complexidade!F872,'Cluster_T-ShirtSize'!$B$23:$C$27,2,FALSE)))</f>
        <v/>
      </c>
      <c r="G871" s="76" t="str">
        <f t="shared" si="3"/>
        <v/>
      </c>
    </row>
    <row r="872" spans="1:7" ht="15.75" customHeight="1" x14ac:dyDescent="0.2">
      <c r="A872" s="72" t="str">
        <f>IF(EAP_Complexidade!A873="","",EAP_Complexidade!A873)</f>
        <v/>
      </c>
      <c r="B872" s="73" t="str">
        <f>IF(EAP_Complexidade!B873="","",IF(EAP_Complexidade!B873="X",0,VLOOKUP(EAP_Complexidade!B873,'Cluster_T-ShirtSize'!$B$3:$C$7,2,FALSE)))</f>
        <v/>
      </c>
      <c r="C872" s="74" t="str">
        <f>IF(EAP_Complexidade!C873="","",IF(EAP_Complexidade!C873="X",0,VLOOKUP(EAP_Complexidade!C873,'Cluster_T-ShirtSize'!$B$8:$C$12,2,FALSE)))</f>
        <v/>
      </c>
      <c r="D872" s="74" t="str">
        <f>IF(EAP_Complexidade!D873="","",IF(EAP_Complexidade!D873="X",0,VLOOKUP(EAP_Complexidade!D873,'Cluster_T-ShirtSize'!$B$13:$C$17,2,FALSE)))</f>
        <v/>
      </c>
      <c r="E872" s="74" t="str">
        <f>IF(EAP_Complexidade!E873="","",IF(EAP_Complexidade!E873="X",0,VLOOKUP(EAP_Complexidade!E873,'Cluster_T-ShirtSize'!$B$18:$C$22,2,FALSE)))</f>
        <v/>
      </c>
      <c r="F872" s="75" t="str">
        <f>IF(EAP_Complexidade!F873="","",IF(EAP_Complexidade!F873="X",0,VLOOKUP(EAP_Complexidade!F873,'Cluster_T-ShirtSize'!$B$23:$C$27,2,FALSE)))</f>
        <v/>
      </c>
      <c r="G872" s="76" t="str">
        <f t="shared" si="3"/>
        <v/>
      </c>
    </row>
    <row r="873" spans="1:7" ht="15.75" customHeight="1" x14ac:dyDescent="0.2">
      <c r="A873" s="72" t="str">
        <f>IF(EAP_Complexidade!A874="","",EAP_Complexidade!A874)</f>
        <v/>
      </c>
      <c r="B873" s="73" t="str">
        <f>IF(EAP_Complexidade!B874="","",IF(EAP_Complexidade!B874="X",0,VLOOKUP(EAP_Complexidade!B874,'Cluster_T-ShirtSize'!$B$3:$C$7,2,FALSE)))</f>
        <v/>
      </c>
      <c r="C873" s="74" t="str">
        <f>IF(EAP_Complexidade!C874="","",IF(EAP_Complexidade!C874="X",0,VLOOKUP(EAP_Complexidade!C874,'Cluster_T-ShirtSize'!$B$8:$C$12,2,FALSE)))</f>
        <v/>
      </c>
      <c r="D873" s="74" t="str">
        <f>IF(EAP_Complexidade!D874="","",IF(EAP_Complexidade!D874="X",0,VLOOKUP(EAP_Complexidade!D874,'Cluster_T-ShirtSize'!$B$13:$C$17,2,FALSE)))</f>
        <v/>
      </c>
      <c r="E873" s="74" t="str">
        <f>IF(EAP_Complexidade!E874="","",IF(EAP_Complexidade!E874="X",0,VLOOKUP(EAP_Complexidade!E874,'Cluster_T-ShirtSize'!$B$18:$C$22,2,FALSE)))</f>
        <v/>
      </c>
      <c r="F873" s="75" t="str">
        <f>IF(EAP_Complexidade!F874="","",IF(EAP_Complexidade!F874="X",0,VLOOKUP(EAP_Complexidade!F874,'Cluster_T-ShirtSize'!$B$23:$C$27,2,FALSE)))</f>
        <v/>
      </c>
      <c r="G873" s="76" t="str">
        <f t="shared" si="3"/>
        <v/>
      </c>
    </row>
    <row r="874" spans="1:7" ht="15.75" customHeight="1" x14ac:dyDescent="0.2">
      <c r="A874" s="72" t="str">
        <f>IF(EAP_Complexidade!A875="","",EAP_Complexidade!A875)</f>
        <v/>
      </c>
      <c r="B874" s="73" t="str">
        <f>IF(EAP_Complexidade!B875="","",IF(EAP_Complexidade!B875="X",0,VLOOKUP(EAP_Complexidade!B875,'Cluster_T-ShirtSize'!$B$3:$C$7,2,FALSE)))</f>
        <v/>
      </c>
      <c r="C874" s="74" t="str">
        <f>IF(EAP_Complexidade!C875="","",IF(EAP_Complexidade!C875="X",0,VLOOKUP(EAP_Complexidade!C875,'Cluster_T-ShirtSize'!$B$8:$C$12,2,FALSE)))</f>
        <v/>
      </c>
      <c r="D874" s="74" t="str">
        <f>IF(EAP_Complexidade!D875="","",IF(EAP_Complexidade!D875="X",0,VLOOKUP(EAP_Complexidade!D875,'Cluster_T-ShirtSize'!$B$13:$C$17,2,FALSE)))</f>
        <v/>
      </c>
      <c r="E874" s="74" t="str">
        <f>IF(EAP_Complexidade!E875="","",IF(EAP_Complexidade!E875="X",0,VLOOKUP(EAP_Complexidade!E875,'Cluster_T-ShirtSize'!$B$18:$C$22,2,FALSE)))</f>
        <v/>
      </c>
      <c r="F874" s="75" t="str">
        <f>IF(EAP_Complexidade!F875="","",IF(EAP_Complexidade!F875="X",0,VLOOKUP(EAP_Complexidade!F875,'Cluster_T-ShirtSize'!$B$23:$C$27,2,FALSE)))</f>
        <v/>
      </c>
      <c r="G874" s="76" t="str">
        <f t="shared" si="3"/>
        <v/>
      </c>
    </row>
    <row r="875" spans="1:7" ht="15.75" customHeight="1" x14ac:dyDescent="0.2">
      <c r="A875" s="72" t="str">
        <f>IF(EAP_Complexidade!A876="","",EAP_Complexidade!A876)</f>
        <v/>
      </c>
      <c r="B875" s="73" t="str">
        <f>IF(EAP_Complexidade!B876="","",IF(EAP_Complexidade!B876="X",0,VLOOKUP(EAP_Complexidade!B876,'Cluster_T-ShirtSize'!$B$3:$C$7,2,FALSE)))</f>
        <v/>
      </c>
      <c r="C875" s="74" t="str">
        <f>IF(EAP_Complexidade!C876="","",IF(EAP_Complexidade!C876="X",0,VLOOKUP(EAP_Complexidade!C876,'Cluster_T-ShirtSize'!$B$8:$C$12,2,FALSE)))</f>
        <v/>
      </c>
      <c r="D875" s="74" t="str">
        <f>IF(EAP_Complexidade!D876="","",IF(EAP_Complexidade!D876="X",0,VLOOKUP(EAP_Complexidade!D876,'Cluster_T-ShirtSize'!$B$13:$C$17,2,FALSE)))</f>
        <v/>
      </c>
      <c r="E875" s="74" t="str">
        <f>IF(EAP_Complexidade!E876="","",IF(EAP_Complexidade!E876="X",0,VLOOKUP(EAP_Complexidade!E876,'Cluster_T-ShirtSize'!$B$18:$C$22,2,FALSE)))</f>
        <v/>
      </c>
      <c r="F875" s="75" t="str">
        <f>IF(EAP_Complexidade!F876="","",IF(EAP_Complexidade!F876="X",0,VLOOKUP(EAP_Complexidade!F876,'Cluster_T-ShirtSize'!$B$23:$C$27,2,FALSE)))</f>
        <v/>
      </c>
      <c r="G875" s="76" t="str">
        <f t="shared" si="3"/>
        <v/>
      </c>
    </row>
    <row r="876" spans="1:7" ht="15.75" customHeight="1" x14ac:dyDescent="0.2">
      <c r="A876" s="72" t="str">
        <f>IF(EAP_Complexidade!A877="","",EAP_Complexidade!A877)</f>
        <v/>
      </c>
      <c r="B876" s="73" t="str">
        <f>IF(EAP_Complexidade!B877="","",IF(EAP_Complexidade!B877="X",0,VLOOKUP(EAP_Complexidade!B877,'Cluster_T-ShirtSize'!$B$3:$C$7,2,FALSE)))</f>
        <v/>
      </c>
      <c r="C876" s="74" t="str">
        <f>IF(EAP_Complexidade!C877="","",IF(EAP_Complexidade!C877="X",0,VLOOKUP(EAP_Complexidade!C877,'Cluster_T-ShirtSize'!$B$8:$C$12,2,FALSE)))</f>
        <v/>
      </c>
      <c r="D876" s="74" t="str">
        <f>IF(EAP_Complexidade!D877="","",IF(EAP_Complexidade!D877="X",0,VLOOKUP(EAP_Complexidade!D877,'Cluster_T-ShirtSize'!$B$13:$C$17,2,FALSE)))</f>
        <v/>
      </c>
      <c r="E876" s="74" t="str">
        <f>IF(EAP_Complexidade!E877="","",IF(EAP_Complexidade!E877="X",0,VLOOKUP(EAP_Complexidade!E877,'Cluster_T-ShirtSize'!$B$18:$C$22,2,FALSE)))</f>
        <v/>
      </c>
      <c r="F876" s="75" t="str">
        <f>IF(EAP_Complexidade!F877="","",IF(EAP_Complexidade!F877="X",0,VLOOKUP(EAP_Complexidade!F877,'Cluster_T-ShirtSize'!$B$23:$C$27,2,FALSE)))</f>
        <v/>
      </c>
      <c r="G876" s="76" t="str">
        <f t="shared" si="3"/>
        <v/>
      </c>
    </row>
    <row r="877" spans="1:7" ht="15.75" customHeight="1" x14ac:dyDescent="0.2">
      <c r="A877" s="72" t="str">
        <f>IF(EAP_Complexidade!A878="","",EAP_Complexidade!A878)</f>
        <v/>
      </c>
      <c r="B877" s="73" t="str">
        <f>IF(EAP_Complexidade!B878="","",IF(EAP_Complexidade!B878="X",0,VLOOKUP(EAP_Complexidade!B878,'Cluster_T-ShirtSize'!$B$3:$C$7,2,FALSE)))</f>
        <v/>
      </c>
      <c r="C877" s="74" t="str">
        <f>IF(EAP_Complexidade!C878="","",IF(EAP_Complexidade!C878="X",0,VLOOKUP(EAP_Complexidade!C878,'Cluster_T-ShirtSize'!$B$8:$C$12,2,FALSE)))</f>
        <v/>
      </c>
      <c r="D877" s="74" t="str">
        <f>IF(EAP_Complexidade!D878="","",IF(EAP_Complexidade!D878="X",0,VLOOKUP(EAP_Complexidade!D878,'Cluster_T-ShirtSize'!$B$13:$C$17,2,FALSE)))</f>
        <v/>
      </c>
      <c r="E877" s="74" t="str">
        <f>IF(EAP_Complexidade!E878="","",IF(EAP_Complexidade!E878="X",0,VLOOKUP(EAP_Complexidade!E878,'Cluster_T-ShirtSize'!$B$18:$C$22,2,FALSE)))</f>
        <v/>
      </c>
      <c r="F877" s="75" t="str">
        <f>IF(EAP_Complexidade!F878="","",IF(EAP_Complexidade!F878="X",0,VLOOKUP(EAP_Complexidade!F878,'Cluster_T-ShirtSize'!$B$23:$C$27,2,FALSE)))</f>
        <v/>
      </c>
      <c r="G877" s="76" t="str">
        <f t="shared" si="3"/>
        <v/>
      </c>
    </row>
    <row r="878" spans="1:7" ht="15.75" customHeight="1" x14ac:dyDescent="0.2">
      <c r="A878" s="72" t="str">
        <f>IF(EAP_Complexidade!A879="","",EAP_Complexidade!A879)</f>
        <v/>
      </c>
      <c r="B878" s="73" t="str">
        <f>IF(EAP_Complexidade!B879="","",IF(EAP_Complexidade!B879="X",0,VLOOKUP(EAP_Complexidade!B879,'Cluster_T-ShirtSize'!$B$3:$C$7,2,FALSE)))</f>
        <v/>
      </c>
      <c r="C878" s="74" t="str">
        <f>IF(EAP_Complexidade!C879="","",IF(EAP_Complexidade!C879="X",0,VLOOKUP(EAP_Complexidade!C879,'Cluster_T-ShirtSize'!$B$8:$C$12,2,FALSE)))</f>
        <v/>
      </c>
      <c r="D878" s="74" t="str">
        <f>IF(EAP_Complexidade!D879="","",IF(EAP_Complexidade!D879="X",0,VLOOKUP(EAP_Complexidade!D879,'Cluster_T-ShirtSize'!$B$13:$C$17,2,FALSE)))</f>
        <v/>
      </c>
      <c r="E878" s="74" t="str">
        <f>IF(EAP_Complexidade!E879="","",IF(EAP_Complexidade!E879="X",0,VLOOKUP(EAP_Complexidade!E879,'Cluster_T-ShirtSize'!$B$18:$C$22,2,FALSE)))</f>
        <v/>
      </c>
      <c r="F878" s="75" t="str">
        <f>IF(EAP_Complexidade!F879="","",IF(EAP_Complexidade!F879="X",0,VLOOKUP(EAP_Complexidade!F879,'Cluster_T-ShirtSize'!$B$23:$C$27,2,FALSE)))</f>
        <v/>
      </c>
      <c r="G878" s="76" t="str">
        <f t="shared" si="3"/>
        <v/>
      </c>
    </row>
    <row r="879" spans="1:7" ht="15.75" customHeight="1" x14ac:dyDescent="0.2">
      <c r="A879" s="72" t="str">
        <f>IF(EAP_Complexidade!A880="","",EAP_Complexidade!A880)</f>
        <v/>
      </c>
      <c r="B879" s="73" t="str">
        <f>IF(EAP_Complexidade!B880="","",IF(EAP_Complexidade!B880="X",0,VLOOKUP(EAP_Complexidade!B880,'Cluster_T-ShirtSize'!$B$3:$C$7,2,FALSE)))</f>
        <v/>
      </c>
      <c r="C879" s="74" t="str">
        <f>IF(EAP_Complexidade!C880="","",IF(EAP_Complexidade!C880="X",0,VLOOKUP(EAP_Complexidade!C880,'Cluster_T-ShirtSize'!$B$8:$C$12,2,FALSE)))</f>
        <v/>
      </c>
      <c r="D879" s="74" t="str">
        <f>IF(EAP_Complexidade!D880="","",IF(EAP_Complexidade!D880="X",0,VLOOKUP(EAP_Complexidade!D880,'Cluster_T-ShirtSize'!$B$13:$C$17,2,FALSE)))</f>
        <v/>
      </c>
      <c r="E879" s="74" t="str">
        <f>IF(EAP_Complexidade!E880="","",IF(EAP_Complexidade!E880="X",0,VLOOKUP(EAP_Complexidade!E880,'Cluster_T-ShirtSize'!$B$18:$C$22,2,FALSE)))</f>
        <v/>
      </c>
      <c r="F879" s="75" t="str">
        <f>IF(EAP_Complexidade!F880="","",IF(EAP_Complexidade!F880="X",0,VLOOKUP(EAP_Complexidade!F880,'Cluster_T-ShirtSize'!$B$23:$C$27,2,FALSE)))</f>
        <v/>
      </c>
      <c r="G879" s="76" t="str">
        <f t="shared" si="3"/>
        <v/>
      </c>
    </row>
    <row r="880" spans="1:7" ht="15.75" customHeight="1" x14ac:dyDescent="0.2">
      <c r="A880" s="72" t="str">
        <f>IF(EAP_Complexidade!A881="","",EAP_Complexidade!A881)</f>
        <v/>
      </c>
      <c r="B880" s="73" t="str">
        <f>IF(EAP_Complexidade!B881="","",IF(EAP_Complexidade!B881="X",0,VLOOKUP(EAP_Complexidade!B881,'Cluster_T-ShirtSize'!$B$3:$C$7,2,FALSE)))</f>
        <v/>
      </c>
      <c r="C880" s="74" t="str">
        <f>IF(EAP_Complexidade!C881="","",IF(EAP_Complexidade!C881="X",0,VLOOKUP(EAP_Complexidade!C881,'Cluster_T-ShirtSize'!$B$8:$C$12,2,FALSE)))</f>
        <v/>
      </c>
      <c r="D880" s="74" t="str">
        <f>IF(EAP_Complexidade!D881="","",IF(EAP_Complexidade!D881="X",0,VLOOKUP(EAP_Complexidade!D881,'Cluster_T-ShirtSize'!$B$13:$C$17,2,FALSE)))</f>
        <v/>
      </c>
      <c r="E880" s="74" t="str">
        <f>IF(EAP_Complexidade!E881="","",IF(EAP_Complexidade!E881="X",0,VLOOKUP(EAP_Complexidade!E881,'Cluster_T-ShirtSize'!$B$18:$C$22,2,FALSE)))</f>
        <v/>
      </c>
      <c r="F880" s="75" t="str">
        <f>IF(EAP_Complexidade!F881="","",IF(EAP_Complexidade!F881="X",0,VLOOKUP(EAP_Complexidade!F881,'Cluster_T-ShirtSize'!$B$23:$C$27,2,FALSE)))</f>
        <v/>
      </c>
      <c r="G880" s="76" t="str">
        <f t="shared" si="3"/>
        <v/>
      </c>
    </row>
    <row r="881" spans="1:7" ht="15.75" customHeight="1" x14ac:dyDescent="0.2">
      <c r="A881" s="72" t="str">
        <f>IF(EAP_Complexidade!A882="","",EAP_Complexidade!A882)</f>
        <v/>
      </c>
      <c r="B881" s="73" t="str">
        <f>IF(EAP_Complexidade!B882="","",IF(EAP_Complexidade!B882="X",0,VLOOKUP(EAP_Complexidade!B882,'Cluster_T-ShirtSize'!$B$3:$C$7,2,FALSE)))</f>
        <v/>
      </c>
      <c r="C881" s="74" t="str">
        <f>IF(EAP_Complexidade!C882="","",IF(EAP_Complexidade!C882="X",0,VLOOKUP(EAP_Complexidade!C882,'Cluster_T-ShirtSize'!$B$8:$C$12,2,FALSE)))</f>
        <v/>
      </c>
      <c r="D881" s="74" t="str">
        <f>IF(EAP_Complexidade!D882="","",IF(EAP_Complexidade!D882="X",0,VLOOKUP(EAP_Complexidade!D882,'Cluster_T-ShirtSize'!$B$13:$C$17,2,FALSE)))</f>
        <v/>
      </c>
      <c r="E881" s="74" t="str">
        <f>IF(EAP_Complexidade!E882="","",IF(EAP_Complexidade!E882="X",0,VLOOKUP(EAP_Complexidade!E882,'Cluster_T-ShirtSize'!$B$18:$C$22,2,FALSE)))</f>
        <v/>
      </c>
      <c r="F881" s="75" t="str">
        <f>IF(EAP_Complexidade!F882="","",IF(EAP_Complexidade!F882="X",0,VLOOKUP(EAP_Complexidade!F882,'Cluster_T-ShirtSize'!$B$23:$C$27,2,FALSE)))</f>
        <v/>
      </c>
      <c r="G881" s="76" t="str">
        <f t="shared" si="3"/>
        <v/>
      </c>
    </row>
    <row r="882" spans="1:7" ht="15.75" customHeight="1" x14ac:dyDescent="0.2">
      <c r="A882" s="72" t="str">
        <f>IF(EAP_Complexidade!A883="","",EAP_Complexidade!A883)</f>
        <v/>
      </c>
      <c r="B882" s="73" t="str">
        <f>IF(EAP_Complexidade!B883="","",IF(EAP_Complexidade!B883="X",0,VLOOKUP(EAP_Complexidade!B883,'Cluster_T-ShirtSize'!$B$3:$C$7,2,FALSE)))</f>
        <v/>
      </c>
      <c r="C882" s="74" t="str">
        <f>IF(EAP_Complexidade!C883="","",IF(EAP_Complexidade!C883="X",0,VLOOKUP(EAP_Complexidade!C883,'Cluster_T-ShirtSize'!$B$8:$C$12,2,FALSE)))</f>
        <v/>
      </c>
      <c r="D882" s="74" t="str">
        <f>IF(EAP_Complexidade!D883="","",IF(EAP_Complexidade!D883="X",0,VLOOKUP(EAP_Complexidade!D883,'Cluster_T-ShirtSize'!$B$13:$C$17,2,FALSE)))</f>
        <v/>
      </c>
      <c r="E882" s="74" t="str">
        <f>IF(EAP_Complexidade!E883="","",IF(EAP_Complexidade!E883="X",0,VLOOKUP(EAP_Complexidade!E883,'Cluster_T-ShirtSize'!$B$18:$C$22,2,FALSE)))</f>
        <v/>
      </c>
      <c r="F882" s="75" t="str">
        <f>IF(EAP_Complexidade!F883="","",IF(EAP_Complexidade!F883="X",0,VLOOKUP(EAP_Complexidade!F883,'Cluster_T-ShirtSize'!$B$23:$C$27,2,FALSE)))</f>
        <v/>
      </c>
      <c r="G882" s="76" t="str">
        <f t="shared" si="3"/>
        <v/>
      </c>
    </row>
    <row r="883" spans="1:7" ht="15.75" customHeight="1" x14ac:dyDescent="0.2">
      <c r="A883" s="72" t="str">
        <f>IF(EAP_Complexidade!A884="","",EAP_Complexidade!A884)</f>
        <v/>
      </c>
      <c r="B883" s="73" t="str">
        <f>IF(EAP_Complexidade!B884="","",IF(EAP_Complexidade!B884="X",0,VLOOKUP(EAP_Complexidade!B884,'Cluster_T-ShirtSize'!$B$3:$C$7,2,FALSE)))</f>
        <v/>
      </c>
      <c r="C883" s="74" t="str">
        <f>IF(EAP_Complexidade!C884="","",IF(EAP_Complexidade!C884="X",0,VLOOKUP(EAP_Complexidade!C884,'Cluster_T-ShirtSize'!$B$8:$C$12,2,FALSE)))</f>
        <v/>
      </c>
      <c r="D883" s="74" t="str">
        <f>IF(EAP_Complexidade!D884="","",IF(EAP_Complexidade!D884="X",0,VLOOKUP(EAP_Complexidade!D884,'Cluster_T-ShirtSize'!$B$13:$C$17,2,FALSE)))</f>
        <v/>
      </c>
      <c r="E883" s="74" t="str">
        <f>IF(EAP_Complexidade!E884="","",IF(EAP_Complexidade!E884="X",0,VLOOKUP(EAP_Complexidade!E884,'Cluster_T-ShirtSize'!$B$18:$C$22,2,FALSE)))</f>
        <v/>
      </c>
      <c r="F883" s="75" t="str">
        <f>IF(EAP_Complexidade!F884="","",IF(EAP_Complexidade!F884="X",0,VLOOKUP(EAP_Complexidade!F884,'Cluster_T-ShirtSize'!$B$23:$C$27,2,FALSE)))</f>
        <v/>
      </c>
      <c r="G883" s="76" t="str">
        <f t="shared" si="3"/>
        <v/>
      </c>
    </row>
    <row r="884" spans="1:7" ht="15.75" customHeight="1" x14ac:dyDescent="0.2">
      <c r="A884" s="72" t="str">
        <f>IF(EAP_Complexidade!A885="","",EAP_Complexidade!A885)</f>
        <v/>
      </c>
      <c r="B884" s="73" t="str">
        <f>IF(EAP_Complexidade!B885="","",IF(EAP_Complexidade!B885="X",0,VLOOKUP(EAP_Complexidade!B885,'Cluster_T-ShirtSize'!$B$3:$C$7,2,FALSE)))</f>
        <v/>
      </c>
      <c r="C884" s="74" t="str">
        <f>IF(EAP_Complexidade!C885="","",IF(EAP_Complexidade!C885="X",0,VLOOKUP(EAP_Complexidade!C885,'Cluster_T-ShirtSize'!$B$8:$C$12,2,FALSE)))</f>
        <v/>
      </c>
      <c r="D884" s="74" t="str">
        <f>IF(EAP_Complexidade!D885="","",IF(EAP_Complexidade!D885="X",0,VLOOKUP(EAP_Complexidade!D885,'Cluster_T-ShirtSize'!$B$13:$C$17,2,FALSE)))</f>
        <v/>
      </c>
      <c r="E884" s="74" t="str">
        <f>IF(EAP_Complexidade!E885="","",IF(EAP_Complexidade!E885="X",0,VLOOKUP(EAP_Complexidade!E885,'Cluster_T-ShirtSize'!$B$18:$C$22,2,FALSE)))</f>
        <v/>
      </c>
      <c r="F884" s="75" t="str">
        <f>IF(EAP_Complexidade!F885="","",IF(EAP_Complexidade!F885="X",0,VLOOKUP(EAP_Complexidade!F885,'Cluster_T-ShirtSize'!$B$23:$C$27,2,FALSE)))</f>
        <v/>
      </c>
      <c r="G884" s="76" t="str">
        <f t="shared" si="3"/>
        <v/>
      </c>
    </row>
    <row r="885" spans="1:7" ht="15.75" customHeight="1" x14ac:dyDescent="0.2">
      <c r="A885" s="72" t="str">
        <f>IF(EAP_Complexidade!A886="","",EAP_Complexidade!A886)</f>
        <v/>
      </c>
      <c r="B885" s="73" t="str">
        <f>IF(EAP_Complexidade!B886="","",IF(EAP_Complexidade!B886="X",0,VLOOKUP(EAP_Complexidade!B886,'Cluster_T-ShirtSize'!$B$3:$C$7,2,FALSE)))</f>
        <v/>
      </c>
      <c r="C885" s="74" t="str">
        <f>IF(EAP_Complexidade!C886="","",IF(EAP_Complexidade!C886="X",0,VLOOKUP(EAP_Complexidade!C886,'Cluster_T-ShirtSize'!$B$8:$C$12,2,FALSE)))</f>
        <v/>
      </c>
      <c r="D885" s="74" t="str">
        <f>IF(EAP_Complexidade!D886="","",IF(EAP_Complexidade!D886="X",0,VLOOKUP(EAP_Complexidade!D886,'Cluster_T-ShirtSize'!$B$13:$C$17,2,FALSE)))</f>
        <v/>
      </c>
      <c r="E885" s="74" t="str">
        <f>IF(EAP_Complexidade!E886="","",IF(EAP_Complexidade!E886="X",0,VLOOKUP(EAP_Complexidade!E886,'Cluster_T-ShirtSize'!$B$18:$C$22,2,FALSE)))</f>
        <v/>
      </c>
      <c r="F885" s="75" t="str">
        <f>IF(EAP_Complexidade!F886="","",IF(EAP_Complexidade!F886="X",0,VLOOKUP(EAP_Complexidade!F886,'Cluster_T-ShirtSize'!$B$23:$C$27,2,FALSE)))</f>
        <v/>
      </c>
      <c r="G885" s="76" t="str">
        <f t="shared" si="3"/>
        <v/>
      </c>
    </row>
    <row r="886" spans="1:7" ht="15.75" customHeight="1" x14ac:dyDescent="0.2">
      <c r="A886" s="72" t="str">
        <f>IF(EAP_Complexidade!A887="","",EAP_Complexidade!A887)</f>
        <v/>
      </c>
      <c r="B886" s="73" t="str">
        <f>IF(EAP_Complexidade!B887="","",IF(EAP_Complexidade!B887="X",0,VLOOKUP(EAP_Complexidade!B887,'Cluster_T-ShirtSize'!$B$3:$C$7,2,FALSE)))</f>
        <v/>
      </c>
      <c r="C886" s="74" t="str">
        <f>IF(EAP_Complexidade!C887="","",IF(EAP_Complexidade!C887="X",0,VLOOKUP(EAP_Complexidade!C887,'Cluster_T-ShirtSize'!$B$8:$C$12,2,FALSE)))</f>
        <v/>
      </c>
      <c r="D886" s="74" t="str">
        <f>IF(EAP_Complexidade!D887="","",IF(EAP_Complexidade!D887="X",0,VLOOKUP(EAP_Complexidade!D887,'Cluster_T-ShirtSize'!$B$13:$C$17,2,FALSE)))</f>
        <v/>
      </c>
      <c r="E886" s="74" t="str">
        <f>IF(EAP_Complexidade!E887="","",IF(EAP_Complexidade!E887="X",0,VLOOKUP(EAP_Complexidade!E887,'Cluster_T-ShirtSize'!$B$18:$C$22,2,FALSE)))</f>
        <v/>
      </c>
      <c r="F886" s="75" t="str">
        <f>IF(EAP_Complexidade!F887="","",IF(EAP_Complexidade!F887="X",0,VLOOKUP(EAP_Complexidade!F887,'Cluster_T-ShirtSize'!$B$23:$C$27,2,FALSE)))</f>
        <v/>
      </c>
      <c r="G886" s="76" t="str">
        <f t="shared" si="3"/>
        <v/>
      </c>
    </row>
    <row r="887" spans="1:7" ht="15.75" customHeight="1" x14ac:dyDescent="0.2">
      <c r="A887" s="72" t="str">
        <f>IF(EAP_Complexidade!A888="","",EAP_Complexidade!A888)</f>
        <v/>
      </c>
      <c r="B887" s="73" t="str">
        <f>IF(EAP_Complexidade!B888="","",IF(EAP_Complexidade!B888="X",0,VLOOKUP(EAP_Complexidade!B888,'Cluster_T-ShirtSize'!$B$3:$C$7,2,FALSE)))</f>
        <v/>
      </c>
      <c r="C887" s="74" t="str">
        <f>IF(EAP_Complexidade!C888="","",IF(EAP_Complexidade!C888="X",0,VLOOKUP(EAP_Complexidade!C888,'Cluster_T-ShirtSize'!$B$8:$C$12,2,FALSE)))</f>
        <v/>
      </c>
      <c r="D887" s="74" t="str">
        <f>IF(EAP_Complexidade!D888="","",IF(EAP_Complexidade!D888="X",0,VLOOKUP(EAP_Complexidade!D888,'Cluster_T-ShirtSize'!$B$13:$C$17,2,FALSE)))</f>
        <v/>
      </c>
      <c r="E887" s="74" t="str">
        <f>IF(EAP_Complexidade!E888="","",IF(EAP_Complexidade!E888="X",0,VLOOKUP(EAP_Complexidade!E888,'Cluster_T-ShirtSize'!$B$18:$C$22,2,FALSE)))</f>
        <v/>
      </c>
      <c r="F887" s="75" t="str">
        <f>IF(EAP_Complexidade!F888="","",IF(EAP_Complexidade!F888="X",0,VLOOKUP(EAP_Complexidade!F888,'Cluster_T-ShirtSize'!$B$23:$C$27,2,FALSE)))</f>
        <v/>
      </c>
      <c r="G887" s="76" t="str">
        <f t="shared" si="3"/>
        <v/>
      </c>
    </row>
    <row r="888" spans="1:7" ht="15.75" customHeight="1" x14ac:dyDescent="0.2">
      <c r="A888" s="72" t="str">
        <f>IF(EAP_Complexidade!A889="","",EAP_Complexidade!A889)</f>
        <v/>
      </c>
      <c r="B888" s="73" t="str">
        <f>IF(EAP_Complexidade!B889="","",IF(EAP_Complexidade!B889="X",0,VLOOKUP(EAP_Complexidade!B889,'Cluster_T-ShirtSize'!$B$3:$C$7,2,FALSE)))</f>
        <v/>
      </c>
      <c r="C888" s="74" t="str">
        <f>IF(EAP_Complexidade!C889="","",IF(EAP_Complexidade!C889="X",0,VLOOKUP(EAP_Complexidade!C889,'Cluster_T-ShirtSize'!$B$8:$C$12,2,FALSE)))</f>
        <v/>
      </c>
      <c r="D888" s="74" t="str">
        <f>IF(EAP_Complexidade!D889="","",IF(EAP_Complexidade!D889="X",0,VLOOKUP(EAP_Complexidade!D889,'Cluster_T-ShirtSize'!$B$13:$C$17,2,FALSE)))</f>
        <v/>
      </c>
      <c r="E888" s="74" t="str">
        <f>IF(EAP_Complexidade!E889="","",IF(EAP_Complexidade!E889="X",0,VLOOKUP(EAP_Complexidade!E889,'Cluster_T-ShirtSize'!$B$18:$C$22,2,FALSE)))</f>
        <v/>
      </c>
      <c r="F888" s="75" t="str">
        <f>IF(EAP_Complexidade!F889="","",IF(EAP_Complexidade!F889="X",0,VLOOKUP(EAP_Complexidade!F889,'Cluster_T-ShirtSize'!$B$23:$C$27,2,FALSE)))</f>
        <v/>
      </c>
      <c r="G888" s="76" t="str">
        <f t="shared" si="3"/>
        <v/>
      </c>
    </row>
    <row r="889" spans="1:7" ht="15.75" customHeight="1" x14ac:dyDescent="0.2">
      <c r="A889" s="72" t="str">
        <f>IF(EAP_Complexidade!A890="","",EAP_Complexidade!A890)</f>
        <v/>
      </c>
      <c r="B889" s="73" t="str">
        <f>IF(EAP_Complexidade!B890="","",IF(EAP_Complexidade!B890="X",0,VLOOKUP(EAP_Complexidade!B890,'Cluster_T-ShirtSize'!$B$3:$C$7,2,FALSE)))</f>
        <v/>
      </c>
      <c r="C889" s="74" t="str">
        <f>IF(EAP_Complexidade!C890="","",IF(EAP_Complexidade!C890="X",0,VLOOKUP(EAP_Complexidade!C890,'Cluster_T-ShirtSize'!$B$8:$C$12,2,FALSE)))</f>
        <v/>
      </c>
      <c r="D889" s="74" t="str">
        <f>IF(EAP_Complexidade!D890="","",IF(EAP_Complexidade!D890="X",0,VLOOKUP(EAP_Complexidade!D890,'Cluster_T-ShirtSize'!$B$13:$C$17,2,FALSE)))</f>
        <v/>
      </c>
      <c r="E889" s="74" t="str">
        <f>IF(EAP_Complexidade!E890="","",IF(EAP_Complexidade!E890="X",0,VLOOKUP(EAP_Complexidade!E890,'Cluster_T-ShirtSize'!$B$18:$C$22,2,FALSE)))</f>
        <v/>
      </c>
      <c r="F889" s="75" t="str">
        <f>IF(EAP_Complexidade!F890="","",IF(EAP_Complexidade!F890="X",0,VLOOKUP(EAP_Complexidade!F890,'Cluster_T-ShirtSize'!$B$23:$C$27,2,FALSE)))</f>
        <v/>
      </c>
      <c r="G889" s="76" t="str">
        <f t="shared" si="3"/>
        <v/>
      </c>
    </row>
    <row r="890" spans="1:7" ht="15.75" customHeight="1" x14ac:dyDescent="0.2">
      <c r="A890" s="72" t="str">
        <f>IF(EAP_Complexidade!A891="","",EAP_Complexidade!A891)</f>
        <v/>
      </c>
      <c r="B890" s="73" t="str">
        <f>IF(EAP_Complexidade!B891="","",IF(EAP_Complexidade!B891="X",0,VLOOKUP(EAP_Complexidade!B891,'Cluster_T-ShirtSize'!$B$3:$C$7,2,FALSE)))</f>
        <v/>
      </c>
      <c r="C890" s="74" t="str">
        <f>IF(EAP_Complexidade!C891="","",IF(EAP_Complexidade!C891="X",0,VLOOKUP(EAP_Complexidade!C891,'Cluster_T-ShirtSize'!$B$8:$C$12,2,FALSE)))</f>
        <v/>
      </c>
      <c r="D890" s="74" t="str">
        <f>IF(EAP_Complexidade!D891="","",IF(EAP_Complexidade!D891="X",0,VLOOKUP(EAP_Complexidade!D891,'Cluster_T-ShirtSize'!$B$13:$C$17,2,FALSE)))</f>
        <v/>
      </c>
      <c r="E890" s="74" t="str">
        <f>IF(EAP_Complexidade!E891="","",IF(EAP_Complexidade!E891="X",0,VLOOKUP(EAP_Complexidade!E891,'Cluster_T-ShirtSize'!$B$18:$C$22,2,FALSE)))</f>
        <v/>
      </c>
      <c r="F890" s="75" t="str">
        <f>IF(EAP_Complexidade!F891="","",IF(EAP_Complexidade!F891="X",0,VLOOKUP(EAP_Complexidade!F891,'Cluster_T-ShirtSize'!$B$23:$C$27,2,FALSE)))</f>
        <v/>
      </c>
      <c r="G890" s="76" t="str">
        <f t="shared" si="3"/>
        <v/>
      </c>
    </row>
    <row r="891" spans="1:7" ht="15.75" customHeight="1" x14ac:dyDescent="0.2">
      <c r="A891" s="72" t="str">
        <f>IF(EAP_Complexidade!A892="","",EAP_Complexidade!A892)</f>
        <v/>
      </c>
      <c r="B891" s="73" t="str">
        <f>IF(EAP_Complexidade!B892="","",IF(EAP_Complexidade!B892="X",0,VLOOKUP(EAP_Complexidade!B892,'Cluster_T-ShirtSize'!$B$3:$C$7,2,FALSE)))</f>
        <v/>
      </c>
      <c r="C891" s="74" t="str">
        <f>IF(EAP_Complexidade!C892="","",IF(EAP_Complexidade!C892="X",0,VLOOKUP(EAP_Complexidade!C892,'Cluster_T-ShirtSize'!$B$8:$C$12,2,FALSE)))</f>
        <v/>
      </c>
      <c r="D891" s="74" t="str">
        <f>IF(EAP_Complexidade!D892="","",IF(EAP_Complexidade!D892="X",0,VLOOKUP(EAP_Complexidade!D892,'Cluster_T-ShirtSize'!$B$13:$C$17,2,FALSE)))</f>
        <v/>
      </c>
      <c r="E891" s="74" t="str">
        <f>IF(EAP_Complexidade!E892="","",IF(EAP_Complexidade!E892="X",0,VLOOKUP(EAP_Complexidade!E892,'Cluster_T-ShirtSize'!$B$18:$C$22,2,FALSE)))</f>
        <v/>
      </c>
      <c r="F891" s="75" t="str">
        <f>IF(EAP_Complexidade!F892="","",IF(EAP_Complexidade!F892="X",0,VLOOKUP(EAP_Complexidade!F892,'Cluster_T-ShirtSize'!$B$23:$C$27,2,FALSE)))</f>
        <v/>
      </c>
      <c r="G891" s="76" t="str">
        <f t="shared" si="3"/>
        <v/>
      </c>
    </row>
    <row r="892" spans="1:7" ht="15.75" customHeight="1" x14ac:dyDescent="0.2">
      <c r="A892" s="72" t="str">
        <f>IF(EAP_Complexidade!A893="","",EAP_Complexidade!A893)</f>
        <v/>
      </c>
      <c r="B892" s="73" t="str">
        <f>IF(EAP_Complexidade!B893="","",IF(EAP_Complexidade!B893="X",0,VLOOKUP(EAP_Complexidade!B893,'Cluster_T-ShirtSize'!$B$3:$C$7,2,FALSE)))</f>
        <v/>
      </c>
      <c r="C892" s="74" t="str">
        <f>IF(EAP_Complexidade!C893="","",IF(EAP_Complexidade!C893="X",0,VLOOKUP(EAP_Complexidade!C893,'Cluster_T-ShirtSize'!$B$8:$C$12,2,FALSE)))</f>
        <v/>
      </c>
      <c r="D892" s="74" t="str">
        <f>IF(EAP_Complexidade!D893="","",IF(EAP_Complexidade!D893="X",0,VLOOKUP(EAP_Complexidade!D893,'Cluster_T-ShirtSize'!$B$13:$C$17,2,FALSE)))</f>
        <v/>
      </c>
      <c r="E892" s="74" t="str">
        <f>IF(EAP_Complexidade!E893="","",IF(EAP_Complexidade!E893="X",0,VLOOKUP(EAP_Complexidade!E893,'Cluster_T-ShirtSize'!$B$18:$C$22,2,FALSE)))</f>
        <v/>
      </c>
      <c r="F892" s="75" t="str">
        <f>IF(EAP_Complexidade!F893="","",IF(EAP_Complexidade!F893="X",0,VLOOKUP(EAP_Complexidade!F893,'Cluster_T-ShirtSize'!$B$23:$C$27,2,FALSE)))</f>
        <v/>
      </c>
      <c r="G892" s="76" t="str">
        <f t="shared" si="3"/>
        <v/>
      </c>
    </row>
    <row r="893" spans="1:7" ht="15.75" customHeight="1" x14ac:dyDescent="0.2">
      <c r="A893" s="72" t="str">
        <f>IF(EAP_Complexidade!A894="","",EAP_Complexidade!A894)</f>
        <v/>
      </c>
      <c r="B893" s="73" t="str">
        <f>IF(EAP_Complexidade!B894="","",IF(EAP_Complexidade!B894="X",0,VLOOKUP(EAP_Complexidade!B894,'Cluster_T-ShirtSize'!$B$3:$C$7,2,FALSE)))</f>
        <v/>
      </c>
      <c r="C893" s="74" t="str">
        <f>IF(EAP_Complexidade!C894="","",IF(EAP_Complexidade!C894="X",0,VLOOKUP(EAP_Complexidade!C894,'Cluster_T-ShirtSize'!$B$8:$C$12,2,FALSE)))</f>
        <v/>
      </c>
      <c r="D893" s="74" t="str">
        <f>IF(EAP_Complexidade!D894="","",IF(EAP_Complexidade!D894="X",0,VLOOKUP(EAP_Complexidade!D894,'Cluster_T-ShirtSize'!$B$13:$C$17,2,FALSE)))</f>
        <v/>
      </c>
      <c r="E893" s="74" t="str">
        <f>IF(EAP_Complexidade!E894="","",IF(EAP_Complexidade!E894="X",0,VLOOKUP(EAP_Complexidade!E894,'Cluster_T-ShirtSize'!$B$18:$C$22,2,FALSE)))</f>
        <v/>
      </c>
      <c r="F893" s="75" t="str">
        <f>IF(EAP_Complexidade!F894="","",IF(EAP_Complexidade!F894="X",0,VLOOKUP(EAP_Complexidade!F894,'Cluster_T-ShirtSize'!$B$23:$C$27,2,FALSE)))</f>
        <v/>
      </c>
      <c r="G893" s="76" t="str">
        <f t="shared" si="3"/>
        <v/>
      </c>
    </row>
    <row r="894" spans="1:7" ht="15.75" customHeight="1" x14ac:dyDescent="0.2">
      <c r="A894" s="72" t="str">
        <f>IF(EAP_Complexidade!A895="","",EAP_Complexidade!A895)</f>
        <v/>
      </c>
      <c r="B894" s="73" t="str">
        <f>IF(EAP_Complexidade!B895="","",IF(EAP_Complexidade!B895="X",0,VLOOKUP(EAP_Complexidade!B895,'Cluster_T-ShirtSize'!$B$3:$C$7,2,FALSE)))</f>
        <v/>
      </c>
      <c r="C894" s="74" t="str">
        <f>IF(EAP_Complexidade!C895="","",IF(EAP_Complexidade!C895="X",0,VLOOKUP(EAP_Complexidade!C895,'Cluster_T-ShirtSize'!$B$8:$C$12,2,FALSE)))</f>
        <v/>
      </c>
      <c r="D894" s="74" t="str">
        <f>IF(EAP_Complexidade!D895="","",IF(EAP_Complexidade!D895="X",0,VLOOKUP(EAP_Complexidade!D895,'Cluster_T-ShirtSize'!$B$13:$C$17,2,FALSE)))</f>
        <v/>
      </c>
      <c r="E894" s="74" t="str">
        <f>IF(EAP_Complexidade!E895="","",IF(EAP_Complexidade!E895="X",0,VLOOKUP(EAP_Complexidade!E895,'Cluster_T-ShirtSize'!$B$18:$C$22,2,FALSE)))</f>
        <v/>
      </c>
      <c r="F894" s="75" t="str">
        <f>IF(EAP_Complexidade!F895="","",IF(EAP_Complexidade!F895="X",0,VLOOKUP(EAP_Complexidade!F895,'Cluster_T-ShirtSize'!$B$23:$C$27,2,FALSE)))</f>
        <v/>
      </c>
      <c r="G894" s="76" t="str">
        <f t="shared" si="3"/>
        <v/>
      </c>
    </row>
    <row r="895" spans="1:7" ht="15.75" customHeight="1" x14ac:dyDescent="0.2">
      <c r="A895" s="72" t="str">
        <f>IF(EAP_Complexidade!A896="","",EAP_Complexidade!A896)</f>
        <v/>
      </c>
      <c r="B895" s="73" t="str">
        <f>IF(EAP_Complexidade!B896="","",IF(EAP_Complexidade!B896="X",0,VLOOKUP(EAP_Complexidade!B896,'Cluster_T-ShirtSize'!$B$3:$C$7,2,FALSE)))</f>
        <v/>
      </c>
      <c r="C895" s="74" t="str">
        <f>IF(EAP_Complexidade!C896="","",IF(EAP_Complexidade!C896="X",0,VLOOKUP(EAP_Complexidade!C896,'Cluster_T-ShirtSize'!$B$8:$C$12,2,FALSE)))</f>
        <v/>
      </c>
      <c r="D895" s="74" t="str">
        <f>IF(EAP_Complexidade!D896="","",IF(EAP_Complexidade!D896="X",0,VLOOKUP(EAP_Complexidade!D896,'Cluster_T-ShirtSize'!$B$13:$C$17,2,FALSE)))</f>
        <v/>
      </c>
      <c r="E895" s="74" t="str">
        <f>IF(EAP_Complexidade!E896="","",IF(EAP_Complexidade!E896="X",0,VLOOKUP(EAP_Complexidade!E896,'Cluster_T-ShirtSize'!$B$18:$C$22,2,FALSE)))</f>
        <v/>
      </c>
      <c r="F895" s="75" t="str">
        <f>IF(EAP_Complexidade!F896="","",IF(EAP_Complexidade!F896="X",0,VLOOKUP(EAP_Complexidade!F896,'Cluster_T-ShirtSize'!$B$23:$C$27,2,FALSE)))</f>
        <v/>
      </c>
      <c r="G895" s="76" t="str">
        <f t="shared" si="3"/>
        <v/>
      </c>
    </row>
    <row r="896" spans="1:7" ht="15.75" customHeight="1" x14ac:dyDescent="0.2">
      <c r="A896" s="72" t="str">
        <f>IF(EAP_Complexidade!A897="","",EAP_Complexidade!A897)</f>
        <v/>
      </c>
      <c r="B896" s="73" t="str">
        <f>IF(EAP_Complexidade!B897="","",IF(EAP_Complexidade!B897="X",0,VLOOKUP(EAP_Complexidade!B897,'Cluster_T-ShirtSize'!$B$3:$C$7,2,FALSE)))</f>
        <v/>
      </c>
      <c r="C896" s="74" t="str">
        <f>IF(EAP_Complexidade!C897="","",IF(EAP_Complexidade!C897="X",0,VLOOKUP(EAP_Complexidade!C897,'Cluster_T-ShirtSize'!$B$8:$C$12,2,FALSE)))</f>
        <v/>
      </c>
      <c r="D896" s="74" t="str">
        <f>IF(EAP_Complexidade!D897="","",IF(EAP_Complexidade!D897="X",0,VLOOKUP(EAP_Complexidade!D897,'Cluster_T-ShirtSize'!$B$13:$C$17,2,FALSE)))</f>
        <v/>
      </c>
      <c r="E896" s="74" t="str">
        <f>IF(EAP_Complexidade!E897="","",IF(EAP_Complexidade!E897="X",0,VLOOKUP(EAP_Complexidade!E897,'Cluster_T-ShirtSize'!$B$18:$C$22,2,FALSE)))</f>
        <v/>
      </c>
      <c r="F896" s="75" t="str">
        <f>IF(EAP_Complexidade!F897="","",IF(EAP_Complexidade!F897="X",0,VLOOKUP(EAP_Complexidade!F897,'Cluster_T-ShirtSize'!$B$23:$C$27,2,FALSE)))</f>
        <v/>
      </c>
      <c r="G896" s="76" t="str">
        <f t="shared" si="3"/>
        <v/>
      </c>
    </row>
    <row r="897" spans="1:7" ht="15.75" customHeight="1" x14ac:dyDescent="0.2">
      <c r="A897" s="72" t="str">
        <f>IF(EAP_Complexidade!A898="","",EAP_Complexidade!A898)</f>
        <v/>
      </c>
      <c r="B897" s="73" t="str">
        <f>IF(EAP_Complexidade!B898="","",IF(EAP_Complexidade!B898="X",0,VLOOKUP(EAP_Complexidade!B898,'Cluster_T-ShirtSize'!$B$3:$C$7,2,FALSE)))</f>
        <v/>
      </c>
      <c r="C897" s="74" t="str">
        <f>IF(EAP_Complexidade!C898="","",IF(EAP_Complexidade!C898="X",0,VLOOKUP(EAP_Complexidade!C898,'Cluster_T-ShirtSize'!$B$8:$C$12,2,FALSE)))</f>
        <v/>
      </c>
      <c r="D897" s="74" t="str">
        <f>IF(EAP_Complexidade!D898="","",IF(EAP_Complexidade!D898="X",0,VLOOKUP(EAP_Complexidade!D898,'Cluster_T-ShirtSize'!$B$13:$C$17,2,FALSE)))</f>
        <v/>
      </c>
      <c r="E897" s="74" t="str">
        <f>IF(EAP_Complexidade!E898="","",IF(EAP_Complexidade!E898="X",0,VLOOKUP(EAP_Complexidade!E898,'Cluster_T-ShirtSize'!$B$18:$C$22,2,FALSE)))</f>
        <v/>
      </c>
      <c r="F897" s="75" t="str">
        <f>IF(EAP_Complexidade!F898="","",IF(EAP_Complexidade!F898="X",0,VLOOKUP(EAP_Complexidade!F898,'Cluster_T-ShirtSize'!$B$23:$C$27,2,FALSE)))</f>
        <v/>
      </c>
      <c r="G897" s="76" t="str">
        <f t="shared" si="3"/>
        <v/>
      </c>
    </row>
    <row r="898" spans="1:7" ht="15.75" customHeight="1" x14ac:dyDescent="0.2">
      <c r="A898" s="72" t="str">
        <f>IF(EAP_Complexidade!A899="","",EAP_Complexidade!A899)</f>
        <v/>
      </c>
      <c r="B898" s="73" t="str">
        <f>IF(EAP_Complexidade!B899="","",IF(EAP_Complexidade!B899="X",0,VLOOKUP(EAP_Complexidade!B899,'Cluster_T-ShirtSize'!$B$3:$C$7,2,FALSE)))</f>
        <v/>
      </c>
      <c r="C898" s="74" t="str">
        <f>IF(EAP_Complexidade!C899="","",IF(EAP_Complexidade!C899="X",0,VLOOKUP(EAP_Complexidade!C899,'Cluster_T-ShirtSize'!$B$8:$C$12,2,FALSE)))</f>
        <v/>
      </c>
      <c r="D898" s="74" t="str">
        <f>IF(EAP_Complexidade!D899="","",IF(EAP_Complexidade!D899="X",0,VLOOKUP(EAP_Complexidade!D899,'Cluster_T-ShirtSize'!$B$13:$C$17,2,FALSE)))</f>
        <v/>
      </c>
      <c r="E898" s="74" t="str">
        <f>IF(EAP_Complexidade!E899="","",IF(EAP_Complexidade!E899="X",0,VLOOKUP(EAP_Complexidade!E899,'Cluster_T-ShirtSize'!$B$18:$C$22,2,FALSE)))</f>
        <v/>
      </c>
      <c r="F898" s="75" t="str">
        <f>IF(EAP_Complexidade!F899="","",IF(EAP_Complexidade!F899="X",0,VLOOKUP(EAP_Complexidade!F899,'Cluster_T-ShirtSize'!$B$23:$C$27,2,FALSE)))</f>
        <v/>
      </c>
      <c r="G898" s="76" t="str">
        <f t="shared" si="3"/>
        <v/>
      </c>
    </row>
    <row r="899" spans="1:7" ht="15.75" customHeight="1" x14ac:dyDescent="0.2">
      <c r="A899" s="72" t="str">
        <f>IF(EAP_Complexidade!A900="","",EAP_Complexidade!A900)</f>
        <v/>
      </c>
      <c r="B899" s="73" t="str">
        <f>IF(EAP_Complexidade!B900="","",IF(EAP_Complexidade!B900="X",0,VLOOKUP(EAP_Complexidade!B900,'Cluster_T-ShirtSize'!$B$3:$C$7,2,FALSE)))</f>
        <v/>
      </c>
      <c r="C899" s="74" t="str">
        <f>IF(EAP_Complexidade!C900="","",IF(EAP_Complexidade!C900="X",0,VLOOKUP(EAP_Complexidade!C900,'Cluster_T-ShirtSize'!$B$8:$C$12,2,FALSE)))</f>
        <v/>
      </c>
      <c r="D899" s="74" t="str">
        <f>IF(EAP_Complexidade!D900="","",IF(EAP_Complexidade!D900="X",0,VLOOKUP(EAP_Complexidade!D900,'Cluster_T-ShirtSize'!$B$13:$C$17,2,FALSE)))</f>
        <v/>
      </c>
      <c r="E899" s="74" t="str">
        <f>IF(EAP_Complexidade!E900="","",IF(EAP_Complexidade!E900="X",0,VLOOKUP(EAP_Complexidade!E900,'Cluster_T-ShirtSize'!$B$18:$C$22,2,FALSE)))</f>
        <v/>
      </c>
      <c r="F899" s="75" t="str">
        <f>IF(EAP_Complexidade!F900="","",IF(EAP_Complexidade!F900="X",0,VLOOKUP(EAP_Complexidade!F900,'Cluster_T-ShirtSize'!$B$23:$C$27,2,FALSE)))</f>
        <v/>
      </c>
      <c r="G899" s="76" t="str">
        <f t="shared" si="3"/>
        <v/>
      </c>
    </row>
    <row r="900" spans="1:7" ht="15.75" customHeight="1" x14ac:dyDescent="0.2">
      <c r="A900" s="72" t="str">
        <f>IF(EAP_Complexidade!A901="","",EAP_Complexidade!A901)</f>
        <v/>
      </c>
      <c r="B900" s="73" t="str">
        <f>IF(EAP_Complexidade!B901="","",IF(EAP_Complexidade!B901="X",0,VLOOKUP(EAP_Complexidade!B901,'Cluster_T-ShirtSize'!$B$3:$C$7,2,FALSE)))</f>
        <v/>
      </c>
      <c r="C900" s="74" t="str">
        <f>IF(EAP_Complexidade!C901="","",IF(EAP_Complexidade!C901="X",0,VLOOKUP(EAP_Complexidade!C901,'Cluster_T-ShirtSize'!$B$8:$C$12,2,FALSE)))</f>
        <v/>
      </c>
      <c r="D900" s="74" t="str">
        <f>IF(EAP_Complexidade!D901="","",IF(EAP_Complexidade!D901="X",0,VLOOKUP(EAP_Complexidade!D901,'Cluster_T-ShirtSize'!$B$13:$C$17,2,FALSE)))</f>
        <v/>
      </c>
      <c r="E900" s="74" t="str">
        <f>IF(EAP_Complexidade!E901="","",IF(EAP_Complexidade!E901="X",0,VLOOKUP(EAP_Complexidade!E901,'Cluster_T-ShirtSize'!$B$18:$C$22,2,FALSE)))</f>
        <v/>
      </c>
      <c r="F900" s="75" t="str">
        <f>IF(EAP_Complexidade!F901="","",IF(EAP_Complexidade!F901="X",0,VLOOKUP(EAP_Complexidade!F901,'Cluster_T-ShirtSize'!$B$23:$C$27,2,FALSE)))</f>
        <v/>
      </c>
      <c r="G900" s="76" t="str">
        <f t="shared" si="3"/>
        <v/>
      </c>
    </row>
    <row r="901" spans="1:7" ht="15.75" customHeight="1" x14ac:dyDescent="0.2">
      <c r="A901" s="72" t="str">
        <f>IF(EAP_Complexidade!A902="","",EAP_Complexidade!A902)</f>
        <v/>
      </c>
      <c r="B901" s="73" t="str">
        <f>IF(EAP_Complexidade!B902="","",IF(EAP_Complexidade!B902="X",0,VLOOKUP(EAP_Complexidade!B902,'Cluster_T-ShirtSize'!$B$3:$C$7,2,FALSE)))</f>
        <v/>
      </c>
      <c r="C901" s="74" t="str">
        <f>IF(EAP_Complexidade!C902="","",IF(EAP_Complexidade!C902="X",0,VLOOKUP(EAP_Complexidade!C902,'Cluster_T-ShirtSize'!$B$8:$C$12,2,FALSE)))</f>
        <v/>
      </c>
      <c r="D901" s="74" t="str">
        <f>IF(EAP_Complexidade!D902="","",IF(EAP_Complexidade!D902="X",0,VLOOKUP(EAP_Complexidade!D902,'Cluster_T-ShirtSize'!$B$13:$C$17,2,FALSE)))</f>
        <v/>
      </c>
      <c r="E901" s="74" t="str">
        <f>IF(EAP_Complexidade!E902="","",IF(EAP_Complexidade!E902="X",0,VLOOKUP(EAP_Complexidade!E902,'Cluster_T-ShirtSize'!$B$18:$C$22,2,FALSE)))</f>
        <v/>
      </c>
      <c r="F901" s="75" t="str">
        <f>IF(EAP_Complexidade!F902="","",IF(EAP_Complexidade!F902="X",0,VLOOKUP(EAP_Complexidade!F902,'Cluster_T-ShirtSize'!$B$23:$C$27,2,FALSE)))</f>
        <v/>
      </c>
      <c r="G901" s="76" t="str">
        <f t="shared" si="3"/>
        <v/>
      </c>
    </row>
    <row r="902" spans="1:7" ht="15.75" customHeight="1" x14ac:dyDescent="0.2">
      <c r="A902" s="72" t="str">
        <f>IF(EAP_Complexidade!A903="","",EAP_Complexidade!A903)</f>
        <v/>
      </c>
      <c r="B902" s="73" t="str">
        <f>IF(EAP_Complexidade!B903="","",IF(EAP_Complexidade!B903="X",0,VLOOKUP(EAP_Complexidade!B903,'Cluster_T-ShirtSize'!$B$3:$C$7,2,FALSE)))</f>
        <v/>
      </c>
      <c r="C902" s="74" t="str">
        <f>IF(EAP_Complexidade!C903="","",IF(EAP_Complexidade!C903="X",0,VLOOKUP(EAP_Complexidade!C903,'Cluster_T-ShirtSize'!$B$8:$C$12,2,FALSE)))</f>
        <v/>
      </c>
      <c r="D902" s="74" t="str">
        <f>IF(EAP_Complexidade!D903="","",IF(EAP_Complexidade!D903="X",0,VLOOKUP(EAP_Complexidade!D903,'Cluster_T-ShirtSize'!$B$13:$C$17,2,FALSE)))</f>
        <v/>
      </c>
      <c r="E902" s="74" t="str">
        <f>IF(EAP_Complexidade!E903="","",IF(EAP_Complexidade!E903="X",0,VLOOKUP(EAP_Complexidade!E903,'Cluster_T-ShirtSize'!$B$18:$C$22,2,FALSE)))</f>
        <v/>
      </c>
      <c r="F902" s="75" t="str">
        <f>IF(EAP_Complexidade!F903="","",IF(EAP_Complexidade!F903="X",0,VLOOKUP(EAP_Complexidade!F903,'Cluster_T-ShirtSize'!$B$23:$C$27,2,FALSE)))</f>
        <v/>
      </c>
      <c r="G902" s="76" t="str">
        <f t="shared" si="3"/>
        <v/>
      </c>
    </row>
    <row r="903" spans="1:7" ht="15.75" customHeight="1" x14ac:dyDescent="0.2">
      <c r="A903" s="72" t="str">
        <f>IF(EAP_Complexidade!A904="","",EAP_Complexidade!A904)</f>
        <v/>
      </c>
      <c r="B903" s="73" t="str">
        <f>IF(EAP_Complexidade!B904="","",IF(EAP_Complexidade!B904="X",0,VLOOKUP(EAP_Complexidade!B904,'Cluster_T-ShirtSize'!$B$3:$C$7,2,FALSE)))</f>
        <v/>
      </c>
      <c r="C903" s="74" t="str">
        <f>IF(EAP_Complexidade!C904="","",IF(EAP_Complexidade!C904="X",0,VLOOKUP(EAP_Complexidade!C904,'Cluster_T-ShirtSize'!$B$8:$C$12,2,FALSE)))</f>
        <v/>
      </c>
      <c r="D903" s="74" t="str">
        <f>IF(EAP_Complexidade!D904="","",IF(EAP_Complexidade!D904="X",0,VLOOKUP(EAP_Complexidade!D904,'Cluster_T-ShirtSize'!$B$13:$C$17,2,FALSE)))</f>
        <v/>
      </c>
      <c r="E903" s="74" t="str">
        <f>IF(EAP_Complexidade!E904="","",IF(EAP_Complexidade!E904="X",0,VLOOKUP(EAP_Complexidade!E904,'Cluster_T-ShirtSize'!$B$18:$C$22,2,FALSE)))</f>
        <v/>
      </c>
      <c r="F903" s="75" t="str">
        <f>IF(EAP_Complexidade!F904="","",IF(EAP_Complexidade!F904="X",0,VLOOKUP(EAP_Complexidade!F904,'Cluster_T-ShirtSize'!$B$23:$C$27,2,FALSE)))</f>
        <v/>
      </c>
      <c r="G903" s="76" t="str">
        <f t="shared" si="3"/>
        <v/>
      </c>
    </row>
    <row r="904" spans="1:7" ht="15.75" customHeight="1" x14ac:dyDescent="0.2">
      <c r="A904" s="72" t="str">
        <f>IF(EAP_Complexidade!A905="","",EAP_Complexidade!A905)</f>
        <v/>
      </c>
      <c r="B904" s="73" t="str">
        <f>IF(EAP_Complexidade!B905="","",IF(EAP_Complexidade!B905="X",0,VLOOKUP(EAP_Complexidade!B905,'Cluster_T-ShirtSize'!$B$3:$C$7,2,FALSE)))</f>
        <v/>
      </c>
      <c r="C904" s="74" t="str">
        <f>IF(EAP_Complexidade!C905="","",IF(EAP_Complexidade!C905="X",0,VLOOKUP(EAP_Complexidade!C905,'Cluster_T-ShirtSize'!$B$8:$C$12,2,FALSE)))</f>
        <v/>
      </c>
      <c r="D904" s="74" t="str">
        <f>IF(EAP_Complexidade!D905="","",IF(EAP_Complexidade!D905="X",0,VLOOKUP(EAP_Complexidade!D905,'Cluster_T-ShirtSize'!$B$13:$C$17,2,FALSE)))</f>
        <v/>
      </c>
      <c r="E904" s="74" t="str">
        <f>IF(EAP_Complexidade!E905="","",IF(EAP_Complexidade!E905="X",0,VLOOKUP(EAP_Complexidade!E905,'Cluster_T-ShirtSize'!$B$18:$C$22,2,FALSE)))</f>
        <v/>
      </c>
      <c r="F904" s="75" t="str">
        <f>IF(EAP_Complexidade!F905="","",IF(EAP_Complexidade!F905="X",0,VLOOKUP(EAP_Complexidade!F905,'Cluster_T-ShirtSize'!$B$23:$C$27,2,FALSE)))</f>
        <v/>
      </c>
      <c r="G904" s="76" t="str">
        <f t="shared" si="3"/>
        <v/>
      </c>
    </row>
    <row r="905" spans="1:7" ht="15.75" customHeight="1" x14ac:dyDescent="0.2">
      <c r="A905" s="72" t="str">
        <f>IF(EAP_Complexidade!A906="","",EAP_Complexidade!A906)</f>
        <v/>
      </c>
      <c r="B905" s="73" t="str">
        <f>IF(EAP_Complexidade!B906="","",IF(EAP_Complexidade!B906="X",0,VLOOKUP(EAP_Complexidade!B906,'Cluster_T-ShirtSize'!$B$3:$C$7,2,FALSE)))</f>
        <v/>
      </c>
      <c r="C905" s="74" t="str">
        <f>IF(EAP_Complexidade!C906="","",IF(EAP_Complexidade!C906="X",0,VLOOKUP(EAP_Complexidade!C906,'Cluster_T-ShirtSize'!$B$8:$C$12,2,FALSE)))</f>
        <v/>
      </c>
      <c r="D905" s="74" t="str">
        <f>IF(EAP_Complexidade!D906="","",IF(EAP_Complexidade!D906="X",0,VLOOKUP(EAP_Complexidade!D906,'Cluster_T-ShirtSize'!$B$13:$C$17,2,FALSE)))</f>
        <v/>
      </c>
      <c r="E905" s="74" t="str">
        <f>IF(EAP_Complexidade!E906="","",IF(EAP_Complexidade!E906="X",0,VLOOKUP(EAP_Complexidade!E906,'Cluster_T-ShirtSize'!$B$18:$C$22,2,FALSE)))</f>
        <v/>
      </c>
      <c r="F905" s="75" t="str">
        <f>IF(EAP_Complexidade!F906="","",IF(EAP_Complexidade!F906="X",0,VLOOKUP(EAP_Complexidade!F906,'Cluster_T-ShirtSize'!$B$23:$C$27,2,FALSE)))</f>
        <v/>
      </c>
      <c r="G905" s="76" t="str">
        <f t="shared" si="3"/>
        <v/>
      </c>
    </row>
    <row r="906" spans="1:7" ht="15.75" customHeight="1" x14ac:dyDescent="0.2">
      <c r="A906" s="72" t="str">
        <f>IF(EAP_Complexidade!A907="","",EAP_Complexidade!A907)</f>
        <v/>
      </c>
      <c r="B906" s="73" t="str">
        <f>IF(EAP_Complexidade!B907="","",IF(EAP_Complexidade!B907="X",0,VLOOKUP(EAP_Complexidade!B907,'Cluster_T-ShirtSize'!$B$3:$C$7,2,FALSE)))</f>
        <v/>
      </c>
      <c r="C906" s="74" t="str">
        <f>IF(EAP_Complexidade!C907="","",IF(EAP_Complexidade!C907="X",0,VLOOKUP(EAP_Complexidade!C907,'Cluster_T-ShirtSize'!$B$8:$C$12,2,FALSE)))</f>
        <v/>
      </c>
      <c r="D906" s="74" t="str">
        <f>IF(EAP_Complexidade!D907="","",IF(EAP_Complexidade!D907="X",0,VLOOKUP(EAP_Complexidade!D907,'Cluster_T-ShirtSize'!$B$13:$C$17,2,FALSE)))</f>
        <v/>
      </c>
      <c r="E906" s="74" t="str">
        <f>IF(EAP_Complexidade!E907="","",IF(EAP_Complexidade!E907="X",0,VLOOKUP(EAP_Complexidade!E907,'Cluster_T-ShirtSize'!$B$18:$C$22,2,FALSE)))</f>
        <v/>
      </c>
      <c r="F906" s="75" t="str">
        <f>IF(EAP_Complexidade!F907="","",IF(EAP_Complexidade!F907="X",0,VLOOKUP(EAP_Complexidade!F907,'Cluster_T-ShirtSize'!$B$23:$C$27,2,FALSE)))</f>
        <v/>
      </c>
      <c r="G906" s="76" t="str">
        <f t="shared" si="3"/>
        <v/>
      </c>
    </row>
    <row r="907" spans="1:7" ht="15.75" customHeight="1" x14ac:dyDescent="0.2">
      <c r="A907" s="72" t="str">
        <f>IF(EAP_Complexidade!A908="","",EAP_Complexidade!A908)</f>
        <v/>
      </c>
      <c r="B907" s="73" t="str">
        <f>IF(EAP_Complexidade!B908="","",IF(EAP_Complexidade!B908="X",0,VLOOKUP(EAP_Complexidade!B908,'Cluster_T-ShirtSize'!$B$3:$C$7,2,FALSE)))</f>
        <v/>
      </c>
      <c r="C907" s="74" t="str">
        <f>IF(EAP_Complexidade!C908="","",IF(EAP_Complexidade!C908="X",0,VLOOKUP(EAP_Complexidade!C908,'Cluster_T-ShirtSize'!$B$8:$C$12,2,FALSE)))</f>
        <v/>
      </c>
      <c r="D907" s="74" t="str">
        <f>IF(EAP_Complexidade!D908="","",IF(EAP_Complexidade!D908="X",0,VLOOKUP(EAP_Complexidade!D908,'Cluster_T-ShirtSize'!$B$13:$C$17,2,FALSE)))</f>
        <v/>
      </c>
      <c r="E907" s="74" t="str">
        <f>IF(EAP_Complexidade!E908="","",IF(EAP_Complexidade!E908="X",0,VLOOKUP(EAP_Complexidade!E908,'Cluster_T-ShirtSize'!$B$18:$C$22,2,FALSE)))</f>
        <v/>
      </c>
      <c r="F907" s="75" t="str">
        <f>IF(EAP_Complexidade!F908="","",IF(EAP_Complexidade!F908="X",0,VLOOKUP(EAP_Complexidade!F908,'Cluster_T-ShirtSize'!$B$23:$C$27,2,FALSE)))</f>
        <v/>
      </c>
      <c r="G907" s="76" t="str">
        <f t="shared" si="3"/>
        <v/>
      </c>
    </row>
    <row r="908" spans="1:7" ht="15.75" customHeight="1" x14ac:dyDescent="0.2">
      <c r="A908" s="72" t="str">
        <f>IF(EAP_Complexidade!A909="","",EAP_Complexidade!A909)</f>
        <v/>
      </c>
      <c r="B908" s="73" t="str">
        <f>IF(EAP_Complexidade!B909="","",IF(EAP_Complexidade!B909="X",0,VLOOKUP(EAP_Complexidade!B909,'Cluster_T-ShirtSize'!$B$3:$C$7,2,FALSE)))</f>
        <v/>
      </c>
      <c r="C908" s="74" t="str">
        <f>IF(EAP_Complexidade!C909="","",IF(EAP_Complexidade!C909="X",0,VLOOKUP(EAP_Complexidade!C909,'Cluster_T-ShirtSize'!$B$8:$C$12,2,FALSE)))</f>
        <v/>
      </c>
      <c r="D908" s="74" t="str">
        <f>IF(EAP_Complexidade!D909="","",IF(EAP_Complexidade!D909="X",0,VLOOKUP(EAP_Complexidade!D909,'Cluster_T-ShirtSize'!$B$13:$C$17,2,FALSE)))</f>
        <v/>
      </c>
      <c r="E908" s="74" t="str">
        <f>IF(EAP_Complexidade!E909="","",IF(EAP_Complexidade!E909="X",0,VLOOKUP(EAP_Complexidade!E909,'Cluster_T-ShirtSize'!$B$18:$C$22,2,FALSE)))</f>
        <v/>
      </c>
      <c r="F908" s="75" t="str">
        <f>IF(EAP_Complexidade!F909="","",IF(EAP_Complexidade!F909="X",0,VLOOKUP(EAP_Complexidade!F909,'Cluster_T-ShirtSize'!$B$23:$C$27,2,FALSE)))</f>
        <v/>
      </c>
      <c r="G908" s="76" t="str">
        <f t="shared" si="3"/>
        <v/>
      </c>
    </row>
    <row r="909" spans="1:7" ht="15.75" customHeight="1" x14ac:dyDescent="0.2">
      <c r="A909" s="72" t="str">
        <f>IF(EAP_Complexidade!A910="","",EAP_Complexidade!A910)</f>
        <v/>
      </c>
      <c r="B909" s="73" t="str">
        <f>IF(EAP_Complexidade!B910="","",IF(EAP_Complexidade!B910="X",0,VLOOKUP(EAP_Complexidade!B910,'Cluster_T-ShirtSize'!$B$3:$C$7,2,FALSE)))</f>
        <v/>
      </c>
      <c r="C909" s="74" t="str">
        <f>IF(EAP_Complexidade!C910="","",IF(EAP_Complexidade!C910="X",0,VLOOKUP(EAP_Complexidade!C910,'Cluster_T-ShirtSize'!$B$8:$C$12,2,FALSE)))</f>
        <v/>
      </c>
      <c r="D909" s="74" t="str">
        <f>IF(EAP_Complexidade!D910="","",IF(EAP_Complexidade!D910="X",0,VLOOKUP(EAP_Complexidade!D910,'Cluster_T-ShirtSize'!$B$13:$C$17,2,FALSE)))</f>
        <v/>
      </c>
      <c r="E909" s="74" t="str">
        <f>IF(EAP_Complexidade!E910="","",IF(EAP_Complexidade!E910="X",0,VLOOKUP(EAP_Complexidade!E910,'Cluster_T-ShirtSize'!$B$18:$C$22,2,FALSE)))</f>
        <v/>
      </c>
      <c r="F909" s="75" t="str">
        <f>IF(EAP_Complexidade!F910="","",IF(EAP_Complexidade!F910="X",0,VLOOKUP(EAP_Complexidade!F910,'Cluster_T-ShirtSize'!$B$23:$C$27,2,FALSE)))</f>
        <v/>
      </c>
      <c r="G909" s="76" t="str">
        <f t="shared" si="3"/>
        <v/>
      </c>
    </row>
    <row r="910" spans="1:7" ht="15.75" customHeight="1" x14ac:dyDescent="0.2">
      <c r="A910" s="72" t="str">
        <f>IF(EAP_Complexidade!A911="","",EAP_Complexidade!A911)</f>
        <v/>
      </c>
      <c r="B910" s="73" t="str">
        <f>IF(EAP_Complexidade!B911="","",IF(EAP_Complexidade!B911="X",0,VLOOKUP(EAP_Complexidade!B911,'Cluster_T-ShirtSize'!$B$3:$C$7,2,FALSE)))</f>
        <v/>
      </c>
      <c r="C910" s="74" t="str">
        <f>IF(EAP_Complexidade!C911="","",IF(EAP_Complexidade!C911="X",0,VLOOKUP(EAP_Complexidade!C911,'Cluster_T-ShirtSize'!$B$8:$C$12,2,FALSE)))</f>
        <v/>
      </c>
      <c r="D910" s="74" t="str">
        <f>IF(EAP_Complexidade!D911="","",IF(EAP_Complexidade!D911="X",0,VLOOKUP(EAP_Complexidade!D911,'Cluster_T-ShirtSize'!$B$13:$C$17,2,FALSE)))</f>
        <v/>
      </c>
      <c r="E910" s="74" t="str">
        <f>IF(EAP_Complexidade!E911="","",IF(EAP_Complexidade!E911="X",0,VLOOKUP(EAP_Complexidade!E911,'Cluster_T-ShirtSize'!$B$18:$C$22,2,FALSE)))</f>
        <v/>
      </c>
      <c r="F910" s="75" t="str">
        <f>IF(EAP_Complexidade!F911="","",IF(EAP_Complexidade!F911="X",0,VLOOKUP(EAP_Complexidade!F911,'Cluster_T-ShirtSize'!$B$23:$C$27,2,FALSE)))</f>
        <v/>
      </c>
      <c r="G910" s="76" t="str">
        <f t="shared" si="3"/>
        <v/>
      </c>
    </row>
    <row r="911" spans="1:7" ht="15.75" customHeight="1" x14ac:dyDescent="0.2">
      <c r="A911" s="72" t="str">
        <f>IF(EAP_Complexidade!A912="","",EAP_Complexidade!A912)</f>
        <v/>
      </c>
      <c r="B911" s="73" t="str">
        <f>IF(EAP_Complexidade!B912="","",IF(EAP_Complexidade!B912="X",0,VLOOKUP(EAP_Complexidade!B912,'Cluster_T-ShirtSize'!$B$3:$C$7,2,FALSE)))</f>
        <v/>
      </c>
      <c r="C911" s="74" t="str">
        <f>IF(EAP_Complexidade!C912="","",IF(EAP_Complexidade!C912="X",0,VLOOKUP(EAP_Complexidade!C912,'Cluster_T-ShirtSize'!$B$8:$C$12,2,FALSE)))</f>
        <v/>
      </c>
      <c r="D911" s="74" t="str">
        <f>IF(EAP_Complexidade!D912="","",IF(EAP_Complexidade!D912="X",0,VLOOKUP(EAP_Complexidade!D912,'Cluster_T-ShirtSize'!$B$13:$C$17,2,FALSE)))</f>
        <v/>
      </c>
      <c r="E911" s="74" t="str">
        <f>IF(EAP_Complexidade!E912="","",IF(EAP_Complexidade!E912="X",0,VLOOKUP(EAP_Complexidade!E912,'Cluster_T-ShirtSize'!$B$18:$C$22,2,FALSE)))</f>
        <v/>
      </c>
      <c r="F911" s="75" t="str">
        <f>IF(EAP_Complexidade!F912="","",IF(EAP_Complexidade!F912="X",0,VLOOKUP(EAP_Complexidade!F912,'Cluster_T-ShirtSize'!$B$23:$C$27,2,FALSE)))</f>
        <v/>
      </c>
      <c r="G911" s="76" t="str">
        <f t="shared" si="3"/>
        <v/>
      </c>
    </row>
    <row r="912" spans="1:7" ht="15.75" customHeight="1" x14ac:dyDescent="0.2">
      <c r="A912" s="72" t="str">
        <f>IF(EAP_Complexidade!A913="","",EAP_Complexidade!A913)</f>
        <v/>
      </c>
      <c r="B912" s="73" t="str">
        <f>IF(EAP_Complexidade!B913="","",IF(EAP_Complexidade!B913="X",0,VLOOKUP(EAP_Complexidade!B913,'Cluster_T-ShirtSize'!$B$3:$C$7,2,FALSE)))</f>
        <v/>
      </c>
      <c r="C912" s="74" t="str">
        <f>IF(EAP_Complexidade!C913="","",IF(EAP_Complexidade!C913="X",0,VLOOKUP(EAP_Complexidade!C913,'Cluster_T-ShirtSize'!$B$8:$C$12,2,FALSE)))</f>
        <v/>
      </c>
      <c r="D912" s="74" t="str">
        <f>IF(EAP_Complexidade!D913="","",IF(EAP_Complexidade!D913="X",0,VLOOKUP(EAP_Complexidade!D913,'Cluster_T-ShirtSize'!$B$13:$C$17,2,FALSE)))</f>
        <v/>
      </c>
      <c r="E912" s="74" t="str">
        <f>IF(EAP_Complexidade!E913="","",IF(EAP_Complexidade!E913="X",0,VLOOKUP(EAP_Complexidade!E913,'Cluster_T-ShirtSize'!$B$18:$C$22,2,FALSE)))</f>
        <v/>
      </c>
      <c r="F912" s="75" t="str">
        <f>IF(EAP_Complexidade!F913="","",IF(EAP_Complexidade!F913="X",0,VLOOKUP(EAP_Complexidade!F913,'Cluster_T-ShirtSize'!$B$23:$C$27,2,FALSE)))</f>
        <v/>
      </c>
      <c r="G912" s="76" t="str">
        <f t="shared" si="3"/>
        <v/>
      </c>
    </row>
    <row r="913" spans="1:7" ht="15.75" customHeight="1" x14ac:dyDescent="0.2">
      <c r="A913" s="72" t="str">
        <f>IF(EAP_Complexidade!A914="","",EAP_Complexidade!A914)</f>
        <v/>
      </c>
      <c r="B913" s="73" t="str">
        <f>IF(EAP_Complexidade!B914="","",IF(EAP_Complexidade!B914="X",0,VLOOKUP(EAP_Complexidade!B914,'Cluster_T-ShirtSize'!$B$3:$C$7,2,FALSE)))</f>
        <v/>
      </c>
      <c r="C913" s="74" t="str">
        <f>IF(EAP_Complexidade!C914="","",IF(EAP_Complexidade!C914="X",0,VLOOKUP(EAP_Complexidade!C914,'Cluster_T-ShirtSize'!$B$8:$C$12,2,FALSE)))</f>
        <v/>
      </c>
      <c r="D913" s="74" t="str">
        <f>IF(EAP_Complexidade!D914="","",IF(EAP_Complexidade!D914="X",0,VLOOKUP(EAP_Complexidade!D914,'Cluster_T-ShirtSize'!$B$13:$C$17,2,FALSE)))</f>
        <v/>
      </c>
      <c r="E913" s="74" t="str">
        <f>IF(EAP_Complexidade!E914="","",IF(EAP_Complexidade!E914="X",0,VLOOKUP(EAP_Complexidade!E914,'Cluster_T-ShirtSize'!$B$18:$C$22,2,FALSE)))</f>
        <v/>
      </c>
      <c r="F913" s="75" t="str">
        <f>IF(EAP_Complexidade!F914="","",IF(EAP_Complexidade!F914="X",0,VLOOKUP(EAP_Complexidade!F914,'Cluster_T-ShirtSize'!$B$23:$C$27,2,FALSE)))</f>
        <v/>
      </c>
      <c r="G913" s="76" t="str">
        <f t="shared" si="3"/>
        <v/>
      </c>
    </row>
    <row r="914" spans="1:7" ht="15.75" customHeight="1" x14ac:dyDescent="0.2">
      <c r="A914" s="72" t="str">
        <f>IF(EAP_Complexidade!A915="","",EAP_Complexidade!A915)</f>
        <v/>
      </c>
      <c r="B914" s="73" t="str">
        <f>IF(EAP_Complexidade!B915="","",IF(EAP_Complexidade!B915="X",0,VLOOKUP(EAP_Complexidade!B915,'Cluster_T-ShirtSize'!$B$3:$C$7,2,FALSE)))</f>
        <v/>
      </c>
      <c r="C914" s="74" t="str">
        <f>IF(EAP_Complexidade!C915="","",IF(EAP_Complexidade!C915="X",0,VLOOKUP(EAP_Complexidade!C915,'Cluster_T-ShirtSize'!$B$8:$C$12,2,FALSE)))</f>
        <v/>
      </c>
      <c r="D914" s="74" t="str">
        <f>IF(EAP_Complexidade!D915="","",IF(EAP_Complexidade!D915="X",0,VLOOKUP(EAP_Complexidade!D915,'Cluster_T-ShirtSize'!$B$13:$C$17,2,FALSE)))</f>
        <v/>
      </c>
      <c r="E914" s="74" t="str">
        <f>IF(EAP_Complexidade!E915="","",IF(EAP_Complexidade!E915="X",0,VLOOKUP(EAP_Complexidade!E915,'Cluster_T-ShirtSize'!$B$18:$C$22,2,FALSE)))</f>
        <v/>
      </c>
      <c r="F914" s="75" t="str">
        <f>IF(EAP_Complexidade!F915="","",IF(EAP_Complexidade!F915="X",0,VLOOKUP(EAP_Complexidade!F915,'Cluster_T-ShirtSize'!$B$23:$C$27,2,FALSE)))</f>
        <v/>
      </c>
      <c r="G914" s="76" t="str">
        <f t="shared" si="3"/>
        <v/>
      </c>
    </row>
    <row r="915" spans="1:7" ht="15.75" customHeight="1" x14ac:dyDescent="0.2">
      <c r="A915" s="72" t="str">
        <f>IF(EAP_Complexidade!A916="","",EAP_Complexidade!A916)</f>
        <v/>
      </c>
      <c r="B915" s="73" t="str">
        <f>IF(EAP_Complexidade!B916="","",IF(EAP_Complexidade!B916="X",0,VLOOKUP(EAP_Complexidade!B916,'Cluster_T-ShirtSize'!$B$3:$C$7,2,FALSE)))</f>
        <v/>
      </c>
      <c r="C915" s="74" t="str">
        <f>IF(EAP_Complexidade!C916="","",IF(EAP_Complexidade!C916="X",0,VLOOKUP(EAP_Complexidade!C916,'Cluster_T-ShirtSize'!$B$8:$C$12,2,FALSE)))</f>
        <v/>
      </c>
      <c r="D915" s="74" t="str">
        <f>IF(EAP_Complexidade!D916="","",IF(EAP_Complexidade!D916="X",0,VLOOKUP(EAP_Complexidade!D916,'Cluster_T-ShirtSize'!$B$13:$C$17,2,FALSE)))</f>
        <v/>
      </c>
      <c r="E915" s="74" t="str">
        <f>IF(EAP_Complexidade!E916="","",IF(EAP_Complexidade!E916="X",0,VLOOKUP(EAP_Complexidade!E916,'Cluster_T-ShirtSize'!$B$18:$C$22,2,FALSE)))</f>
        <v/>
      </c>
      <c r="F915" s="75" t="str">
        <f>IF(EAP_Complexidade!F916="","",IF(EAP_Complexidade!F916="X",0,VLOOKUP(EAP_Complexidade!F916,'Cluster_T-ShirtSize'!$B$23:$C$27,2,FALSE)))</f>
        <v/>
      </c>
      <c r="G915" s="76" t="str">
        <f t="shared" si="3"/>
        <v/>
      </c>
    </row>
    <row r="916" spans="1:7" ht="15.75" customHeight="1" x14ac:dyDescent="0.2">
      <c r="A916" s="72" t="str">
        <f>IF(EAP_Complexidade!A917="","",EAP_Complexidade!A917)</f>
        <v/>
      </c>
      <c r="B916" s="73" t="str">
        <f>IF(EAP_Complexidade!B917="","",IF(EAP_Complexidade!B917="X",0,VLOOKUP(EAP_Complexidade!B917,'Cluster_T-ShirtSize'!$B$3:$C$7,2,FALSE)))</f>
        <v/>
      </c>
      <c r="C916" s="74" t="str">
        <f>IF(EAP_Complexidade!C917="","",IF(EAP_Complexidade!C917="X",0,VLOOKUP(EAP_Complexidade!C917,'Cluster_T-ShirtSize'!$B$8:$C$12,2,FALSE)))</f>
        <v/>
      </c>
      <c r="D916" s="74" t="str">
        <f>IF(EAP_Complexidade!D917="","",IF(EAP_Complexidade!D917="X",0,VLOOKUP(EAP_Complexidade!D917,'Cluster_T-ShirtSize'!$B$13:$C$17,2,FALSE)))</f>
        <v/>
      </c>
      <c r="E916" s="74" t="str">
        <f>IF(EAP_Complexidade!E917="","",IF(EAP_Complexidade!E917="X",0,VLOOKUP(EAP_Complexidade!E917,'Cluster_T-ShirtSize'!$B$18:$C$22,2,FALSE)))</f>
        <v/>
      </c>
      <c r="F916" s="75" t="str">
        <f>IF(EAP_Complexidade!F917="","",IF(EAP_Complexidade!F917="X",0,VLOOKUP(EAP_Complexidade!F917,'Cluster_T-ShirtSize'!$B$23:$C$27,2,FALSE)))</f>
        <v/>
      </c>
      <c r="G916" s="76" t="str">
        <f t="shared" si="3"/>
        <v/>
      </c>
    </row>
    <row r="917" spans="1:7" ht="15.75" customHeight="1" x14ac:dyDescent="0.2">
      <c r="A917" s="72" t="str">
        <f>IF(EAP_Complexidade!A918="","",EAP_Complexidade!A918)</f>
        <v/>
      </c>
      <c r="B917" s="73" t="str">
        <f>IF(EAP_Complexidade!B918="","",IF(EAP_Complexidade!B918="X",0,VLOOKUP(EAP_Complexidade!B918,'Cluster_T-ShirtSize'!$B$3:$C$7,2,FALSE)))</f>
        <v/>
      </c>
      <c r="C917" s="74" t="str">
        <f>IF(EAP_Complexidade!C918="","",IF(EAP_Complexidade!C918="X",0,VLOOKUP(EAP_Complexidade!C918,'Cluster_T-ShirtSize'!$B$8:$C$12,2,FALSE)))</f>
        <v/>
      </c>
      <c r="D917" s="74" t="str">
        <f>IF(EAP_Complexidade!D918="","",IF(EAP_Complexidade!D918="X",0,VLOOKUP(EAP_Complexidade!D918,'Cluster_T-ShirtSize'!$B$13:$C$17,2,FALSE)))</f>
        <v/>
      </c>
      <c r="E917" s="74" t="str">
        <f>IF(EAP_Complexidade!E918="","",IF(EAP_Complexidade!E918="X",0,VLOOKUP(EAP_Complexidade!E918,'Cluster_T-ShirtSize'!$B$18:$C$22,2,FALSE)))</f>
        <v/>
      </c>
      <c r="F917" s="75" t="str">
        <f>IF(EAP_Complexidade!F918="","",IF(EAP_Complexidade!F918="X",0,VLOOKUP(EAP_Complexidade!F918,'Cluster_T-ShirtSize'!$B$23:$C$27,2,FALSE)))</f>
        <v/>
      </c>
      <c r="G917" s="76" t="str">
        <f t="shared" si="3"/>
        <v/>
      </c>
    </row>
    <row r="918" spans="1:7" ht="15.75" customHeight="1" x14ac:dyDescent="0.2">
      <c r="A918" s="72" t="str">
        <f>IF(EAP_Complexidade!A919="","",EAP_Complexidade!A919)</f>
        <v/>
      </c>
      <c r="B918" s="73" t="str">
        <f>IF(EAP_Complexidade!B919="","",IF(EAP_Complexidade!B919="X",0,VLOOKUP(EAP_Complexidade!B919,'Cluster_T-ShirtSize'!$B$3:$C$7,2,FALSE)))</f>
        <v/>
      </c>
      <c r="C918" s="74" t="str">
        <f>IF(EAP_Complexidade!C919="","",IF(EAP_Complexidade!C919="X",0,VLOOKUP(EAP_Complexidade!C919,'Cluster_T-ShirtSize'!$B$8:$C$12,2,FALSE)))</f>
        <v/>
      </c>
      <c r="D918" s="74" t="str">
        <f>IF(EAP_Complexidade!D919="","",IF(EAP_Complexidade!D919="X",0,VLOOKUP(EAP_Complexidade!D919,'Cluster_T-ShirtSize'!$B$13:$C$17,2,FALSE)))</f>
        <v/>
      </c>
      <c r="E918" s="74" t="str">
        <f>IF(EAP_Complexidade!E919="","",IF(EAP_Complexidade!E919="X",0,VLOOKUP(EAP_Complexidade!E919,'Cluster_T-ShirtSize'!$B$18:$C$22,2,FALSE)))</f>
        <v/>
      </c>
      <c r="F918" s="75" t="str">
        <f>IF(EAP_Complexidade!F919="","",IF(EAP_Complexidade!F919="X",0,VLOOKUP(EAP_Complexidade!F919,'Cluster_T-ShirtSize'!$B$23:$C$27,2,FALSE)))</f>
        <v/>
      </c>
      <c r="G918" s="76" t="str">
        <f t="shared" si="3"/>
        <v/>
      </c>
    </row>
    <row r="919" spans="1:7" ht="15.75" customHeight="1" x14ac:dyDescent="0.2">
      <c r="A919" s="72" t="str">
        <f>IF(EAP_Complexidade!A920="","",EAP_Complexidade!A920)</f>
        <v/>
      </c>
      <c r="B919" s="73" t="str">
        <f>IF(EAP_Complexidade!B920="","",IF(EAP_Complexidade!B920="X",0,VLOOKUP(EAP_Complexidade!B920,'Cluster_T-ShirtSize'!$B$3:$C$7,2,FALSE)))</f>
        <v/>
      </c>
      <c r="C919" s="74" t="str">
        <f>IF(EAP_Complexidade!C920="","",IF(EAP_Complexidade!C920="X",0,VLOOKUP(EAP_Complexidade!C920,'Cluster_T-ShirtSize'!$B$8:$C$12,2,FALSE)))</f>
        <v/>
      </c>
      <c r="D919" s="74" t="str">
        <f>IF(EAP_Complexidade!D920="","",IF(EAP_Complexidade!D920="X",0,VLOOKUP(EAP_Complexidade!D920,'Cluster_T-ShirtSize'!$B$13:$C$17,2,FALSE)))</f>
        <v/>
      </c>
      <c r="E919" s="74" t="str">
        <f>IF(EAP_Complexidade!E920="","",IF(EAP_Complexidade!E920="X",0,VLOOKUP(EAP_Complexidade!E920,'Cluster_T-ShirtSize'!$B$18:$C$22,2,FALSE)))</f>
        <v/>
      </c>
      <c r="F919" s="75" t="str">
        <f>IF(EAP_Complexidade!F920="","",IF(EAP_Complexidade!F920="X",0,VLOOKUP(EAP_Complexidade!F920,'Cluster_T-ShirtSize'!$B$23:$C$27,2,FALSE)))</f>
        <v/>
      </c>
      <c r="G919" s="76" t="str">
        <f t="shared" si="3"/>
        <v/>
      </c>
    </row>
    <row r="920" spans="1:7" ht="15.75" customHeight="1" x14ac:dyDescent="0.2">
      <c r="A920" s="72" t="str">
        <f>IF(EAP_Complexidade!A921="","",EAP_Complexidade!A921)</f>
        <v/>
      </c>
      <c r="B920" s="73" t="str">
        <f>IF(EAP_Complexidade!B921="","",IF(EAP_Complexidade!B921="X",0,VLOOKUP(EAP_Complexidade!B921,'Cluster_T-ShirtSize'!$B$3:$C$7,2,FALSE)))</f>
        <v/>
      </c>
      <c r="C920" s="74" t="str">
        <f>IF(EAP_Complexidade!C921="","",IF(EAP_Complexidade!C921="X",0,VLOOKUP(EAP_Complexidade!C921,'Cluster_T-ShirtSize'!$B$8:$C$12,2,FALSE)))</f>
        <v/>
      </c>
      <c r="D920" s="74" t="str">
        <f>IF(EAP_Complexidade!D921="","",IF(EAP_Complexidade!D921="X",0,VLOOKUP(EAP_Complexidade!D921,'Cluster_T-ShirtSize'!$B$13:$C$17,2,FALSE)))</f>
        <v/>
      </c>
      <c r="E920" s="74" t="str">
        <f>IF(EAP_Complexidade!E921="","",IF(EAP_Complexidade!E921="X",0,VLOOKUP(EAP_Complexidade!E921,'Cluster_T-ShirtSize'!$B$18:$C$22,2,FALSE)))</f>
        <v/>
      </c>
      <c r="F920" s="75" t="str">
        <f>IF(EAP_Complexidade!F921="","",IF(EAP_Complexidade!F921="X",0,VLOOKUP(EAP_Complexidade!F921,'Cluster_T-ShirtSize'!$B$23:$C$27,2,FALSE)))</f>
        <v/>
      </c>
      <c r="G920" s="76" t="str">
        <f t="shared" si="3"/>
        <v/>
      </c>
    </row>
    <row r="921" spans="1:7" ht="15.75" customHeight="1" x14ac:dyDescent="0.2">
      <c r="A921" s="72" t="str">
        <f>IF(EAP_Complexidade!A922="","",EAP_Complexidade!A922)</f>
        <v/>
      </c>
      <c r="B921" s="73" t="str">
        <f>IF(EAP_Complexidade!B922="","",IF(EAP_Complexidade!B922="X",0,VLOOKUP(EAP_Complexidade!B922,'Cluster_T-ShirtSize'!$B$3:$C$7,2,FALSE)))</f>
        <v/>
      </c>
      <c r="C921" s="74" t="str">
        <f>IF(EAP_Complexidade!C922="","",IF(EAP_Complexidade!C922="X",0,VLOOKUP(EAP_Complexidade!C922,'Cluster_T-ShirtSize'!$B$8:$C$12,2,FALSE)))</f>
        <v/>
      </c>
      <c r="D921" s="74" t="str">
        <f>IF(EAP_Complexidade!D922="","",IF(EAP_Complexidade!D922="X",0,VLOOKUP(EAP_Complexidade!D922,'Cluster_T-ShirtSize'!$B$13:$C$17,2,FALSE)))</f>
        <v/>
      </c>
      <c r="E921" s="74" t="str">
        <f>IF(EAP_Complexidade!E922="","",IF(EAP_Complexidade!E922="X",0,VLOOKUP(EAP_Complexidade!E922,'Cluster_T-ShirtSize'!$B$18:$C$22,2,FALSE)))</f>
        <v/>
      </c>
      <c r="F921" s="75" t="str">
        <f>IF(EAP_Complexidade!F922="","",IF(EAP_Complexidade!F922="X",0,VLOOKUP(EAP_Complexidade!F922,'Cluster_T-ShirtSize'!$B$23:$C$27,2,FALSE)))</f>
        <v/>
      </c>
      <c r="G921" s="76" t="str">
        <f t="shared" si="3"/>
        <v/>
      </c>
    </row>
    <row r="922" spans="1:7" ht="15.75" customHeight="1" x14ac:dyDescent="0.2">
      <c r="A922" s="72" t="str">
        <f>IF(EAP_Complexidade!A923="","",EAP_Complexidade!A923)</f>
        <v/>
      </c>
      <c r="B922" s="73" t="str">
        <f>IF(EAP_Complexidade!B923="","",IF(EAP_Complexidade!B923="X",0,VLOOKUP(EAP_Complexidade!B923,'Cluster_T-ShirtSize'!$B$3:$C$7,2,FALSE)))</f>
        <v/>
      </c>
      <c r="C922" s="74" t="str">
        <f>IF(EAP_Complexidade!C923="","",IF(EAP_Complexidade!C923="X",0,VLOOKUP(EAP_Complexidade!C923,'Cluster_T-ShirtSize'!$B$8:$C$12,2,FALSE)))</f>
        <v/>
      </c>
      <c r="D922" s="74" t="str">
        <f>IF(EAP_Complexidade!D923="","",IF(EAP_Complexidade!D923="X",0,VLOOKUP(EAP_Complexidade!D923,'Cluster_T-ShirtSize'!$B$13:$C$17,2,FALSE)))</f>
        <v/>
      </c>
      <c r="E922" s="74" t="str">
        <f>IF(EAP_Complexidade!E923="","",IF(EAP_Complexidade!E923="X",0,VLOOKUP(EAP_Complexidade!E923,'Cluster_T-ShirtSize'!$B$18:$C$22,2,FALSE)))</f>
        <v/>
      </c>
      <c r="F922" s="75" t="str">
        <f>IF(EAP_Complexidade!F923="","",IF(EAP_Complexidade!F923="X",0,VLOOKUP(EAP_Complexidade!F923,'Cluster_T-ShirtSize'!$B$23:$C$27,2,FALSE)))</f>
        <v/>
      </c>
      <c r="G922" s="76" t="str">
        <f t="shared" si="3"/>
        <v/>
      </c>
    </row>
    <row r="923" spans="1:7" ht="15.75" customHeight="1" x14ac:dyDescent="0.2">
      <c r="A923" s="72" t="str">
        <f>IF(EAP_Complexidade!A924="","",EAP_Complexidade!A924)</f>
        <v/>
      </c>
      <c r="B923" s="73" t="str">
        <f>IF(EAP_Complexidade!B924="","",IF(EAP_Complexidade!B924="X",0,VLOOKUP(EAP_Complexidade!B924,'Cluster_T-ShirtSize'!$B$3:$C$7,2,FALSE)))</f>
        <v/>
      </c>
      <c r="C923" s="74" t="str">
        <f>IF(EAP_Complexidade!C924="","",IF(EAP_Complexidade!C924="X",0,VLOOKUP(EAP_Complexidade!C924,'Cluster_T-ShirtSize'!$B$8:$C$12,2,FALSE)))</f>
        <v/>
      </c>
      <c r="D923" s="74" t="str">
        <f>IF(EAP_Complexidade!D924="","",IF(EAP_Complexidade!D924="X",0,VLOOKUP(EAP_Complexidade!D924,'Cluster_T-ShirtSize'!$B$13:$C$17,2,FALSE)))</f>
        <v/>
      </c>
      <c r="E923" s="74" t="str">
        <f>IF(EAP_Complexidade!E924="","",IF(EAP_Complexidade!E924="X",0,VLOOKUP(EAP_Complexidade!E924,'Cluster_T-ShirtSize'!$B$18:$C$22,2,FALSE)))</f>
        <v/>
      </c>
      <c r="F923" s="75" t="str">
        <f>IF(EAP_Complexidade!F924="","",IF(EAP_Complexidade!F924="X",0,VLOOKUP(EAP_Complexidade!F924,'Cluster_T-ShirtSize'!$B$23:$C$27,2,FALSE)))</f>
        <v/>
      </c>
      <c r="G923" s="76" t="str">
        <f t="shared" si="3"/>
        <v/>
      </c>
    </row>
    <row r="924" spans="1:7" ht="15.75" customHeight="1" x14ac:dyDescent="0.2">
      <c r="A924" s="72" t="str">
        <f>IF(EAP_Complexidade!A925="","",EAP_Complexidade!A925)</f>
        <v/>
      </c>
      <c r="B924" s="73" t="str">
        <f>IF(EAP_Complexidade!B925="","",IF(EAP_Complexidade!B925="X",0,VLOOKUP(EAP_Complexidade!B925,'Cluster_T-ShirtSize'!$B$3:$C$7,2,FALSE)))</f>
        <v/>
      </c>
      <c r="C924" s="74" t="str">
        <f>IF(EAP_Complexidade!C925="","",IF(EAP_Complexidade!C925="X",0,VLOOKUP(EAP_Complexidade!C925,'Cluster_T-ShirtSize'!$B$8:$C$12,2,FALSE)))</f>
        <v/>
      </c>
      <c r="D924" s="74" t="str">
        <f>IF(EAP_Complexidade!D925="","",IF(EAP_Complexidade!D925="X",0,VLOOKUP(EAP_Complexidade!D925,'Cluster_T-ShirtSize'!$B$13:$C$17,2,FALSE)))</f>
        <v/>
      </c>
      <c r="E924" s="74" t="str">
        <f>IF(EAP_Complexidade!E925="","",IF(EAP_Complexidade!E925="X",0,VLOOKUP(EAP_Complexidade!E925,'Cluster_T-ShirtSize'!$B$18:$C$22,2,FALSE)))</f>
        <v/>
      </c>
      <c r="F924" s="75" t="str">
        <f>IF(EAP_Complexidade!F925="","",IF(EAP_Complexidade!F925="X",0,VLOOKUP(EAP_Complexidade!F925,'Cluster_T-ShirtSize'!$B$23:$C$27,2,FALSE)))</f>
        <v/>
      </c>
      <c r="G924" s="76" t="str">
        <f t="shared" si="3"/>
        <v/>
      </c>
    </row>
    <row r="925" spans="1:7" ht="15.75" customHeight="1" x14ac:dyDescent="0.2">
      <c r="A925" s="72" t="str">
        <f>IF(EAP_Complexidade!A926="","",EAP_Complexidade!A926)</f>
        <v/>
      </c>
      <c r="B925" s="73" t="str">
        <f>IF(EAP_Complexidade!B926="","",IF(EAP_Complexidade!B926="X",0,VLOOKUP(EAP_Complexidade!B926,'Cluster_T-ShirtSize'!$B$3:$C$7,2,FALSE)))</f>
        <v/>
      </c>
      <c r="C925" s="74" t="str">
        <f>IF(EAP_Complexidade!C926="","",IF(EAP_Complexidade!C926="X",0,VLOOKUP(EAP_Complexidade!C926,'Cluster_T-ShirtSize'!$B$8:$C$12,2,FALSE)))</f>
        <v/>
      </c>
      <c r="D925" s="74" t="str">
        <f>IF(EAP_Complexidade!D926="","",IF(EAP_Complexidade!D926="X",0,VLOOKUP(EAP_Complexidade!D926,'Cluster_T-ShirtSize'!$B$13:$C$17,2,FALSE)))</f>
        <v/>
      </c>
      <c r="E925" s="74" t="str">
        <f>IF(EAP_Complexidade!E926="","",IF(EAP_Complexidade!E926="X",0,VLOOKUP(EAP_Complexidade!E926,'Cluster_T-ShirtSize'!$B$18:$C$22,2,FALSE)))</f>
        <v/>
      </c>
      <c r="F925" s="75" t="str">
        <f>IF(EAP_Complexidade!F926="","",IF(EAP_Complexidade!F926="X",0,VLOOKUP(EAP_Complexidade!F926,'Cluster_T-ShirtSize'!$B$23:$C$27,2,FALSE)))</f>
        <v/>
      </c>
      <c r="G925" s="76" t="str">
        <f t="shared" si="3"/>
        <v/>
      </c>
    </row>
    <row r="926" spans="1:7" ht="15.75" customHeight="1" x14ac:dyDescent="0.2">
      <c r="A926" s="72" t="str">
        <f>IF(EAP_Complexidade!A927="","",EAP_Complexidade!A927)</f>
        <v/>
      </c>
      <c r="B926" s="73" t="str">
        <f>IF(EAP_Complexidade!B927="","",IF(EAP_Complexidade!B927="X",0,VLOOKUP(EAP_Complexidade!B927,'Cluster_T-ShirtSize'!$B$3:$C$7,2,FALSE)))</f>
        <v/>
      </c>
      <c r="C926" s="74" t="str">
        <f>IF(EAP_Complexidade!C927="","",IF(EAP_Complexidade!C927="X",0,VLOOKUP(EAP_Complexidade!C927,'Cluster_T-ShirtSize'!$B$8:$C$12,2,FALSE)))</f>
        <v/>
      </c>
      <c r="D926" s="74" t="str">
        <f>IF(EAP_Complexidade!D927="","",IF(EAP_Complexidade!D927="X",0,VLOOKUP(EAP_Complexidade!D927,'Cluster_T-ShirtSize'!$B$13:$C$17,2,FALSE)))</f>
        <v/>
      </c>
      <c r="E926" s="74" t="str">
        <f>IF(EAP_Complexidade!E927="","",IF(EAP_Complexidade!E927="X",0,VLOOKUP(EAP_Complexidade!E927,'Cluster_T-ShirtSize'!$B$18:$C$22,2,FALSE)))</f>
        <v/>
      </c>
      <c r="F926" s="75" t="str">
        <f>IF(EAP_Complexidade!F927="","",IF(EAP_Complexidade!F927="X",0,VLOOKUP(EAP_Complexidade!F927,'Cluster_T-ShirtSize'!$B$23:$C$27,2,FALSE)))</f>
        <v/>
      </c>
      <c r="G926" s="76" t="str">
        <f t="shared" si="3"/>
        <v/>
      </c>
    </row>
    <row r="927" spans="1:7" ht="15.75" customHeight="1" x14ac:dyDescent="0.2">
      <c r="A927" s="72" t="str">
        <f>IF(EAP_Complexidade!A928="","",EAP_Complexidade!A928)</f>
        <v/>
      </c>
      <c r="B927" s="73" t="str">
        <f>IF(EAP_Complexidade!B928="","",IF(EAP_Complexidade!B928="X",0,VLOOKUP(EAP_Complexidade!B928,'Cluster_T-ShirtSize'!$B$3:$C$7,2,FALSE)))</f>
        <v/>
      </c>
      <c r="C927" s="74" t="str">
        <f>IF(EAP_Complexidade!C928="","",IF(EAP_Complexidade!C928="X",0,VLOOKUP(EAP_Complexidade!C928,'Cluster_T-ShirtSize'!$B$8:$C$12,2,FALSE)))</f>
        <v/>
      </c>
      <c r="D927" s="74" t="str">
        <f>IF(EAP_Complexidade!D928="","",IF(EAP_Complexidade!D928="X",0,VLOOKUP(EAP_Complexidade!D928,'Cluster_T-ShirtSize'!$B$13:$C$17,2,FALSE)))</f>
        <v/>
      </c>
      <c r="E927" s="74" t="str">
        <f>IF(EAP_Complexidade!E928="","",IF(EAP_Complexidade!E928="X",0,VLOOKUP(EAP_Complexidade!E928,'Cluster_T-ShirtSize'!$B$18:$C$22,2,FALSE)))</f>
        <v/>
      </c>
      <c r="F927" s="75" t="str">
        <f>IF(EAP_Complexidade!F928="","",IF(EAP_Complexidade!F928="X",0,VLOOKUP(EAP_Complexidade!F928,'Cluster_T-ShirtSize'!$B$23:$C$27,2,FALSE)))</f>
        <v/>
      </c>
      <c r="G927" s="76" t="str">
        <f t="shared" si="3"/>
        <v/>
      </c>
    </row>
    <row r="928" spans="1:7" ht="15.75" customHeight="1" x14ac:dyDescent="0.2">
      <c r="A928" s="72" t="str">
        <f>IF(EAP_Complexidade!A929="","",EAP_Complexidade!A929)</f>
        <v/>
      </c>
      <c r="B928" s="73" t="str">
        <f>IF(EAP_Complexidade!B929="","",IF(EAP_Complexidade!B929="X",0,VLOOKUP(EAP_Complexidade!B929,'Cluster_T-ShirtSize'!$B$3:$C$7,2,FALSE)))</f>
        <v/>
      </c>
      <c r="C928" s="74" t="str">
        <f>IF(EAP_Complexidade!C929="","",IF(EAP_Complexidade!C929="X",0,VLOOKUP(EAP_Complexidade!C929,'Cluster_T-ShirtSize'!$B$8:$C$12,2,FALSE)))</f>
        <v/>
      </c>
      <c r="D928" s="74" t="str">
        <f>IF(EAP_Complexidade!D929="","",IF(EAP_Complexidade!D929="X",0,VLOOKUP(EAP_Complexidade!D929,'Cluster_T-ShirtSize'!$B$13:$C$17,2,FALSE)))</f>
        <v/>
      </c>
      <c r="E928" s="74" t="str">
        <f>IF(EAP_Complexidade!E929="","",IF(EAP_Complexidade!E929="X",0,VLOOKUP(EAP_Complexidade!E929,'Cluster_T-ShirtSize'!$B$18:$C$22,2,FALSE)))</f>
        <v/>
      </c>
      <c r="F928" s="75" t="str">
        <f>IF(EAP_Complexidade!F929="","",IF(EAP_Complexidade!F929="X",0,VLOOKUP(EAP_Complexidade!F929,'Cluster_T-ShirtSize'!$B$23:$C$27,2,FALSE)))</f>
        <v/>
      </c>
      <c r="G928" s="76" t="str">
        <f t="shared" si="3"/>
        <v/>
      </c>
    </row>
    <row r="929" spans="1:7" ht="15.75" customHeight="1" x14ac:dyDescent="0.2">
      <c r="A929" s="72" t="str">
        <f>IF(EAP_Complexidade!A930="","",EAP_Complexidade!A930)</f>
        <v/>
      </c>
      <c r="B929" s="73" t="str">
        <f>IF(EAP_Complexidade!B930="","",IF(EAP_Complexidade!B930="X",0,VLOOKUP(EAP_Complexidade!B930,'Cluster_T-ShirtSize'!$B$3:$C$7,2,FALSE)))</f>
        <v/>
      </c>
      <c r="C929" s="74" t="str">
        <f>IF(EAP_Complexidade!C930="","",IF(EAP_Complexidade!C930="X",0,VLOOKUP(EAP_Complexidade!C930,'Cluster_T-ShirtSize'!$B$8:$C$12,2,FALSE)))</f>
        <v/>
      </c>
      <c r="D929" s="74" t="str">
        <f>IF(EAP_Complexidade!D930="","",IF(EAP_Complexidade!D930="X",0,VLOOKUP(EAP_Complexidade!D930,'Cluster_T-ShirtSize'!$B$13:$C$17,2,FALSE)))</f>
        <v/>
      </c>
      <c r="E929" s="74" t="str">
        <f>IF(EAP_Complexidade!E930="","",IF(EAP_Complexidade!E930="X",0,VLOOKUP(EAP_Complexidade!E930,'Cluster_T-ShirtSize'!$B$18:$C$22,2,FALSE)))</f>
        <v/>
      </c>
      <c r="F929" s="75" t="str">
        <f>IF(EAP_Complexidade!F930="","",IF(EAP_Complexidade!F930="X",0,VLOOKUP(EAP_Complexidade!F930,'Cluster_T-ShirtSize'!$B$23:$C$27,2,FALSE)))</f>
        <v/>
      </c>
      <c r="G929" s="76" t="str">
        <f t="shared" si="3"/>
        <v/>
      </c>
    </row>
    <row r="930" spans="1:7" ht="15.75" customHeight="1" x14ac:dyDescent="0.2">
      <c r="A930" s="72" t="str">
        <f>IF(EAP_Complexidade!A931="","",EAP_Complexidade!A931)</f>
        <v/>
      </c>
      <c r="B930" s="73" t="str">
        <f>IF(EAP_Complexidade!B931="","",IF(EAP_Complexidade!B931="X",0,VLOOKUP(EAP_Complexidade!B931,'Cluster_T-ShirtSize'!$B$3:$C$7,2,FALSE)))</f>
        <v/>
      </c>
      <c r="C930" s="74" t="str">
        <f>IF(EAP_Complexidade!C931="","",IF(EAP_Complexidade!C931="X",0,VLOOKUP(EAP_Complexidade!C931,'Cluster_T-ShirtSize'!$B$8:$C$12,2,FALSE)))</f>
        <v/>
      </c>
      <c r="D930" s="74" t="str">
        <f>IF(EAP_Complexidade!D931="","",IF(EAP_Complexidade!D931="X",0,VLOOKUP(EAP_Complexidade!D931,'Cluster_T-ShirtSize'!$B$13:$C$17,2,FALSE)))</f>
        <v/>
      </c>
      <c r="E930" s="74" t="str">
        <f>IF(EAP_Complexidade!E931="","",IF(EAP_Complexidade!E931="X",0,VLOOKUP(EAP_Complexidade!E931,'Cluster_T-ShirtSize'!$B$18:$C$22,2,FALSE)))</f>
        <v/>
      </c>
      <c r="F930" s="75" t="str">
        <f>IF(EAP_Complexidade!F931="","",IF(EAP_Complexidade!F931="X",0,VLOOKUP(EAP_Complexidade!F931,'Cluster_T-ShirtSize'!$B$23:$C$27,2,FALSE)))</f>
        <v/>
      </c>
      <c r="G930" s="76" t="str">
        <f t="shared" si="3"/>
        <v/>
      </c>
    </row>
    <row r="931" spans="1:7" ht="15.75" customHeight="1" x14ac:dyDescent="0.2">
      <c r="A931" s="72" t="str">
        <f>IF(EAP_Complexidade!A932="","",EAP_Complexidade!A932)</f>
        <v/>
      </c>
      <c r="B931" s="73" t="str">
        <f>IF(EAP_Complexidade!B932="","",IF(EAP_Complexidade!B932="X",0,VLOOKUP(EAP_Complexidade!B932,'Cluster_T-ShirtSize'!$B$3:$C$7,2,FALSE)))</f>
        <v/>
      </c>
      <c r="C931" s="74" t="str">
        <f>IF(EAP_Complexidade!C932="","",IF(EAP_Complexidade!C932="X",0,VLOOKUP(EAP_Complexidade!C932,'Cluster_T-ShirtSize'!$B$8:$C$12,2,FALSE)))</f>
        <v/>
      </c>
      <c r="D931" s="74" t="str">
        <f>IF(EAP_Complexidade!D932="","",IF(EAP_Complexidade!D932="X",0,VLOOKUP(EAP_Complexidade!D932,'Cluster_T-ShirtSize'!$B$13:$C$17,2,FALSE)))</f>
        <v/>
      </c>
      <c r="E931" s="74" t="str">
        <f>IF(EAP_Complexidade!E932="","",IF(EAP_Complexidade!E932="X",0,VLOOKUP(EAP_Complexidade!E932,'Cluster_T-ShirtSize'!$B$18:$C$22,2,FALSE)))</f>
        <v/>
      </c>
      <c r="F931" s="75" t="str">
        <f>IF(EAP_Complexidade!F932="","",IF(EAP_Complexidade!F932="X",0,VLOOKUP(EAP_Complexidade!F932,'Cluster_T-ShirtSize'!$B$23:$C$27,2,FALSE)))</f>
        <v/>
      </c>
      <c r="G931" s="76" t="str">
        <f t="shared" si="3"/>
        <v/>
      </c>
    </row>
    <row r="932" spans="1:7" ht="15.75" customHeight="1" x14ac:dyDescent="0.2">
      <c r="A932" s="72" t="str">
        <f>IF(EAP_Complexidade!A933="","",EAP_Complexidade!A933)</f>
        <v/>
      </c>
      <c r="B932" s="73" t="str">
        <f>IF(EAP_Complexidade!B933="","",IF(EAP_Complexidade!B933="X",0,VLOOKUP(EAP_Complexidade!B933,'Cluster_T-ShirtSize'!$B$3:$C$7,2,FALSE)))</f>
        <v/>
      </c>
      <c r="C932" s="74" t="str">
        <f>IF(EAP_Complexidade!C933="","",IF(EAP_Complexidade!C933="X",0,VLOOKUP(EAP_Complexidade!C933,'Cluster_T-ShirtSize'!$B$8:$C$12,2,FALSE)))</f>
        <v/>
      </c>
      <c r="D932" s="74" t="str">
        <f>IF(EAP_Complexidade!D933="","",IF(EAP_Complexidade!D933="X",0,VLOOKUP(EAP_Complexidade!D933,'Cluster_T-ShirtSize'!$B$13:$C$17,2,FALSE)))</f>
        <v/>
      </c>
      <c r="E932" s="74" t="str">
        <f>IF(EAP_Complexidade!E933="","",IF(EAP_Complexidade!E933="X",0,VLOOKUP(EAP_Complexidade!E933,'Cluster_T-ShirtSize'!$B$18:$C$22,2,FALSE)))</f>
        <v/>
      </c>
      <c r="F932" s="75" t="str">
        <f>IF(EAP_Complexidade!F933="","",IF(EAP_Complexidade!F933="X",0,VLOOKUP(EAP_Complexidade!F933,'Cluster_T-ShirtSize'!$B$23:$C$27,2,FALSE)))</f>
        <v/>
      </c>
      <c r="G932" s="76" t="str">
        <f t="shared" si="3"/>
        <v/>
      </c>
    </row>
    <row r="933" spans="1:7" ht="15.75" customHeight="1" x14ac:dyDescent="0.2">
      <c r="A933" s="72" t="str">
        <f>IF(EAP_Complexidade!A934="","",EAP_Complexidade!A934)</f>
        <v/>
      </c>
      <c r="B933" s="73" t="str">
        <f>IF(EAP_Complexidade!B934="","",IF(EAP_Complexidade!B934="X",0,VLOOKUP(EAP_Complexidade!B934,'Cluster_T-ShirtSize'!$B$3:$C$7,2,FALSE)))</f>
        <v/>
      </c>
      <c r="C933" s="74" t="str">
        <f>IF(EAP_Complexidade!C934="","",IF(EAP_Complexidade!C934="X",0,VLOOKUP(EAP_Complexidade!C934,'Cluster_T-ShirtSize'!$B$8:$C$12,2,FALSE)))</f>
        <v/>
      </c>
      <c r="D933" s="74" t="str">
        <f>IF(EAP_Complexidade!D934="","",IF(EAP_Complexidade!D934="X",0,VLOOKUP(EAP_Complexidade!D934,'Cluster_T-ShirtSize'!$B$13:$C$17,2,FALSE)))</f>
        <v/>
      </c>
      <c r="E933" s="74" t="str">
        <f>IF(EAP_Complexidade!E934="","",IF(EAP_Complexidade!E934="X",0,VLOOKUP(EAP_Complexidade!E934,'Cluster_T-ShirtSize'!$B$18:$C$22,2,FALSE)))</f>
        <v/>
      </c>
      <c r="F933" s="75" t="str">
        <f>IF(EAP_Complexidade!F934="","",IF(EAP_Complexidade!F934="X",0,VLOOKUP(EAP_Complexidade!F934,'Cluster_T-ShirtSize'!$B$23:$C$27,2,FALSE)))</f>
        <v/>
      </c>
      <c r="G933" s="76" t="str">
        <f t="shared" si="3"/>
        <v/>
      </c>
    </row>
    <row r="934" spans="1:7" ht="15.75" customHeight="1" x14ac:dyDescent="0.2">
      <c r="A934" s="72" t="str">
        <f>IF(EAP_Complexidade!A935="","",EAP_Complexidade!A935)</f>
        <v/>
      </c>
      <c r="B934" s="73" t="str">
        <f>IF(EAP_Complexidade!B935="","",IF(EAP_Complexidade!B935="X",0,VLOOKUP(EAP_Complexidade!B935,'Cluster_T-ShirtSize'!$B$3:$C$7,2,FALSE)))</f>
        <v/>
      </c>
      <c r="C934" s="74" t="str">
        <f>IF(EAP_Complexidade!C935="","",IF(EAP_Complexidade!C935="X",0,VLOOKUP(EAP_Complexidade!C935,'Cluster_T-ShirtSize'!$B$8:$C$12,2,FALSE)))</f>
        <v/>
      </c>
      <c r="D934" s="74" t="str">
        <f>IF(EAP_Complexidade!D935="","",IF(EAP_Complexidade!D935="X",0,VLOOKUP(EAP_Complexidade!D935,'Cluster_T-ShirtSize'!$B$13:$C$17,2,FALSE)))</f>
        <v/>
      </c>
      <c r="E934" s="74" t="str">
        <f>IF(EAP_Complexidade!E935="","",IF(EAP_Complexidade!E935="X",0,VLOOKUP(EAP_Complexidade!E935,'Cluster_T-ShirtSize'!$B$18:$C$22,2,FALSE)))</f>
        <v/>
      </c>
      <c r="F934" s="75" t="str">
        <f>IF(EAP_Complexidade!F935="","",IF(EAP_Complexidade!F935="X",0,VLOOKUP(EAP_Complexidade!F935,'Cluster_T-ShirtSize'!$B$23:$C$27,2,FALSE)))</f>
        <v/>
      </c>
      <c r="G934" s="76" t="str">
        <f t="shared" si="3"/>
        <v/>
      </c>
    </row>
    <row r="935" spans="1:7" ht="15.75" customHeight="1" x14ac:dyDescent="0.2">
      <c r="A935" s="72" t="str">
        <f>IF(EAP_Complexidade!A936="","",EAP_Complexidade!A936)</f>
        <v/>
      </c>
      <c r="B935" s="73" t="str">
        <f>IF(EAP_Complexidade!B936="","",IF(EAP_Complexidade!B936="X",0,VLOOKUP(EAP_Complexidade!B936,'Cluster_T-ShirtSize'!$B$3:$C$7,2,FALSE)))</f>
        <v/>
      </c>
      <c r="C935" s="74" t="str">
        <f>IF(EAP_Complexidade!C936="","",IF(EAP_Complexidade!C936="X",0,VLOOKUP(EAP_Complexidade!C936,'Cluster_T-ShirtSize'!$B$8:$C$12,2,FALSE)))</f>
        <v/>
      </c>
      <c r="D935" s="74" t="str">
        <f>IF(EAP_Complexidade!D936="","",IF(EAP_Complexidade!D936="X",0,VLOOKUP(EAP_Complexidade!D936,'Cluster_T-ShirtSize'!$B$13:$C$17,2,FALSE)))</f>
        <v/>
      </c>
      <c r="E935" s="74" t="str">
        <f>IF(EAP_Complexidade!E936="","",IF(EAP_Complexidade!E936="X",0,VLOOKUP(EAP_Complexidade!E936,'Cluster_T-ShirtSize'!$B$18:$C$22,2,FALSE)))</f>
        <v/>
      </c>
      <c r="F935" s="75" t="str">
        <f>IF(EAP_Complexidade!F936="","",IF(EAP_Complexidade!F936="X",0,VLOOKUP(EAP_Complexidade!F936,'Cluster_T-ShirtSize'!$B$23:$C$27,2,FALSE)))</f>
        <v/>
      </c>
      <c r="G935" s="76" t="str">
        <f t="shared" si="3"/>
        <v/>
      </c>
    </row>
    <row r="936" spans="1:7" ht="15.75" customHeight="1" x14ac:dyDescent="0.2">
      <c r="A936" s="72" t="str">
        <f>IF(EAP_Complexidade!A937="","",EAP_Complexidade!A937)</f>
        <v/>
      </c>
      <c r="B936" s="73" t="str">
        <f>IF(EAP_Complexidade!B937="","",IF(EAP_Complexidade!B937="X",0,VLOOKUP(EAP_Complexidade!B937,'Cluster_T-ShirtSize'!$B$3:$C$7,2,FALSE)))</f>
        <v/>
      </c>
      <c r="C936" s="74" t="str">
        <f>IF(EAP_Complexidade!C937="","",IF(EAP_Complexidade!C937="X",0,VLOOKUP(EAP_Complexidade!C937,'Cluster_T-ShirtSize'!$B$8:$C$12,2,FALSE)))</f>
        <v/>
      </c>
      <c r="D936" s="74" t="str">
        <f>IF(EAP_Complexidade!D937="","",IF(EAP_Complexidade!D937="X",0,VLOOKUP(EAP_Complexidade!D937,'Cluster_T-ShirtSize'!$B$13:$C$17,2,FALSE)))</f>
        <v/>
      </c>
      <c r="E936" s="74" t="str">
        <f>IF(EAP_Complexidade!E937="","",IF(EAP_Complexidade!E937="X",0,VLOOKUP(EAP_Complexidade!E937,'Cluster_T-ShirtSize'!$B$18:$C$22,2,FALSE)))</f>
        <v/>
      </c>
      <c r="F936" s="75" t="str">
        <f>IF(EAP_Complexidade!F937="","",IF(EAP_Complexidade!F937="X",0,VLOOKUP(EAP_Complexidade!F937,'Cluster_T-ShirtSize'!$B$23:$C$27,2,FALSE)))</f>
        <v/>
      </c>
      <c r="G936" s="76" t="str">
        <f t="shared" si="3"/>
        <v/>
      </c>
    </row>
    <row r="937" spans="1:7" ht="15.75" customHeight="1" x14ac:dyDescent="0.2">
      <c r="A937" s="72" t="str">
        <f>IF(EAP_Complexidade!A938="","",EAP_Complexidade!A938)</f>
        <v/>
      </c>
      <c r="B937" s="73" t="str">
        <f>IF(EAP_Complexidade!B938="","",IF(EAP_Complexidade!B938="X",0,VLOOKUP(EAP_Complexidade!B938,'Cluster_T-ShirtSize'!$B$3:$C$7,2,FALSE)))</f>
        <v/>
      </c>
      <c r="C937" s="74" t="str">
        <f>IF(EAP_Complexidade!C938="","",IF(EAP_Complexidade!C938="X",0,VLOOKUP(EAP_Complexidade!C938,'Cluster_T-ShirtSize'!$B$8:$C$12,2,FALSE)))</f>
        <v/>
      </c>
      <c r="D937" s="74" t="str">
        <f>IF(EAP_Complexidade!D938="","",IF(EAP_Complexidade!D938="X",0,VLOOKUP(EAP_Complexidade!D938,'Cluster_T-ShirtSize'!$B$13:$C$17,2,FALSE)))</f>
        <v/>
      </c>
      <c r="E937" s="74" t="str">
        <f>IF(EAP_Complexidade!E938="","",IF(EAP_Complexidade!E938="X",0,VLOOKUP(EAP_Complexidade!E938,'Cluster_T-ShirtSize'!$B$18:$C$22,2,FALSE)))</f>
        <v/>
      </c>
      <c r="F937" s="75" t="str">
        <f>IF(EAP_Complexidade!F938="","",IF(EAP_Complexidade!F938="X",0,VLOOKUP(EAP_Complexidade!F938,'Cluster_T-ShirtSize'!$B$23:$C$27,2,FALSE)))</f>
        <v/>
      </c>
      <c r="G937" s="76" t="str">
        <f t="shared" si="3"/>
        <v/>
      </c>
    </row>
    <row r="938" spans="1:7" ht="15.75" customHeight="1" x14ac:dyDescent="0.2">
      <c r="A938" s="72" t="str">
        <f>IF(EAP_Complexidade!A939="","",EAP_Complexidade!A939)</f>
        <v/>
      </c>
      <c r="B938" s="73" t="str">
        <f>IF(EAP_Complexidade!B939="","",IF(EAP_Complexidade!B939="X",0,VLOOKUP(EAP_Complexidade!B939,'Cluster_T-ShirtSize'!$B$3:$C$7,2,FALSE)))</f>
        <v/>
      </c>
      <c r="C938" s="74" t="str">
        <f>IF(EAP_Complexidade!C939="","",IF(EAP_Complexidade!C939="X",0,VLOOKUP(EAP_Complexidade!C939,'Cluster_T-ShirtSize'!$B$8:$C$12,2,FALSE)))</f>
        <v/>
      </c>
      <c r="D938" s="74" t="str">
        <f>IF(EAP_Complexidade!D939="","",IF(EAP_Complexidade!D939="X",0,VLOOKUP(EAP_Complexidade!D939,'Cluster_T-ShirtSize'!$B$13:$C$17,2,FALSE)))</f>
        <v/>
      </c>
      <c r="E938" s="74" t="str">
        <f>IF(EAP_Complexidade!E939="","",IF(EAP_Complexidade!E939="X",0,VLOOKUP(EAP_Complexidade!E939,'Cluster_T-ShirtSize'!$B$18:$C$22,2,FALSE)))</f>
        <v/>
      </c>
      <c r="F938" s="75" t="str">
        <f>IF(EAP_Complexidade!F939="","",IF(EAP_Complexidade!F939="X",0,VLOOKUP(EAP_Complexidade!F939,'Cluster_T-ShirtSize'!$B$23:$C$27,2,FALSE)))</f>
        <v/>
      </c>
      <c r="G938" s="76" t="str">
        <f t="shared" si="3"/>
        <v/>
      </c>
    </row>
    <row r="939" spans="1:7" ht="15.75" customHeight="1" x14ac:dyDescent="0.2">
      <c r="A939" s="72" t="str">
        <f>IF(EAP_Complexidade!A940="","",EAP_Complexidade!A940)</f>
        <v/>
      </c>
      <c r="B939" s="73" t="str">
        <f>IF(EAP_Complexidade!B940="","",IF(EAP_Complexidade!B940="X",0,VLOOKUP(EAP_Complexidade!B940,'Cluster_T-ShirtSize'!$B$3:$C$7,2,FALSE)))</f>
        <v/>
      </c>
      <c r="C939" s="74" t="str">
        <f>IF(EAP_Complexidade!C940="","",IF(EAP_Complexidade!C940="X",0,VLOOKUP(EAP_Complexidade!C940,'Cluster_T-ShirtSize'!$B$8:$C$12,2,FALSE)))</f>
        <v/>
      </c>
      <c r="D939" s="74" t="str">
        <f>IF(EAP_Complexidade!D940="","",IF(EAP_Complexidade!D940="X",0,VLOOKUP(EAP_Complexidade!D940,'Cluster_T-ShirtSize'!$B$13:$C$17,2,FALSE)))</f>
        <v/>
      </c>
      <c r="E939" s="74" t="str">
        <f>IF(EAP_Complexidade!E940="","",IF(EAP_Complexidade!E940="X",0,VLOOKUP(EAP_Complexidade!E940,'Cluster_T-ShirtSize'!$B$18:$C$22,2,FALSE)))</f>
        <v/>
      </c>
      <c r="F939" s="75" t="str">
        <f>IF(EAP_Complexidade!F940="","",IF(EAP_Complexidade!F940="X",0,VLOOKUP(EAP_Complexidade!F940,'Cluster_T-ShirtSize'!$B$23:$C$27,2,FALSE)))</f>
        <v/>
      </c>
      <c r="G939" s="76" t="str">
        <f t="shared" si="3"/>
        <v/>
      </c>
    </row>
    <row r="940" spans="1:7" ht="15.75" customHeight="1" x14ac:dyDescent="0.2">
      <c r="A940" s="72" t="str">
        <f>IF(EAP_Complexidade!A941="","",EAP_Complexidade!A941)</f>
        <v/>
      </c>
      <c r="B940" s="73" t="str">
        <f>IF(EAP_Complexidade!B941="","",IF(EAP_Complexidade!B941="X",0,VLOOKUP(EAP_Complexidade!B941,'Cluster_T-ShirtSize'!$B$3:$C$7,2,FALSE)))</f>
        <v/>
      </c>
      <c r="C940" s="74" t="str">
        <f>IF(EAP_Complexidade!C941="","",IF(EAP_Complexidade!C941="X",0,VLOOKUP(EAP_Complexidade!C941,'Cluster_T-ShirtSize'!$B$8:$C$12,2,FALSE)))</f>
        <v/>
      </c>
      <c r="D940" s="74" t="str">
        <f>IF(EAP_Complexidade!D941="","",IF(EAP_Complexidade!D941="X",0,VLOOKUP(EAP_Complexidade!D941,'Cluster_T-ShirtSize'!$B$13:$C$17,2,FALSE)))</f>
        <v/>
      </c>
      <c r="E940" s="74" t="str">
        <f>IF(EAP_Complexidade!E941="","",IF(EAP_Complexidade!E941="X",0,VLOOKUP(EAP_Complexidade!E941,'Cluster_T-ShirtSize'!$B$18:$C$22,2,FALSE)))</f>
        <v/>
      </c>
      <c r="F940" s="75" t="str">
        <f>IF(EAP_Complexidade!F941="","",IF(EAP_Complexidade!F941="X",0,VLOOKUP(EAP_Complexidade!F941,'Cluster_T-ShirtSize'!$B$23:$C$27,2,FALSE)))</f>
        <v/>
      </c>
      <c r="G940" s="76" t="str">
        <f t="shared" si="3"/>
        <v/>
      </c>
    </row>
    <row r="941" spans="1:7" ht="15.75" customHeight="1" x14ac:dyDescent="0.2">
      <c r="A941" s="72" t="str">
        <f>IF(EAP_Complexidade!A942="","",EAP_Complexidade!A942)</f>
        <v/>
      </c>
      <c r="B941" s="73" t="str">
        <f>IF(EAP_Complexidade!B942="","",IF(EAP_Complexidade!B942="X",0,VLOOKUP(EAP_Complexidade!B942,'Cluster_T-ShirtSize'!$B$3:$C$7,2,FALSE)))</f>
        <v/>
      </c>
      <c r="C941" s="74" t="str">
        <f>IF(EAP_Complexidade!C942="","",IF(EAP_Complexidade!C942="X",0,VLOOKUP(EAP_Complexidade!C942,'Cluster_T-ShirtSize'!$B$8:$C$12,2,FALSE)))</f>
        <v/>
      </c>
      <c r="D941" s="74" t="str">
        <f>IF(EAP_Complexidade!D942="","",IF(EAP_Complexidade!D942="X",0,VLOOKUP(EAP_Complexidade!D942,'Cluster_T-ShirtSize'!$B$13:$C$17,2,FALSE)))</f>
        <v/>
      </c>
      <c r="E941" s="74" t="str">
        <f>IF(EAP_Complexidade!E942="","",IF(EAP_Complexidade!E942="X",0,VLOOKUP(EAP_Complexidade!E942,'Cluster_T-ShirtSize'!$B$18:$C$22,2,FALSE)))</f>
        <v/>
      </c>
      <c r="F941" s="75" t="str">
        <f>IF(EAP_Complexidade!F942="","",IF(EAP_Complexidade!F942="X",0,VLOOKUP(EAP_Complexidade!F942,'Cluster_T-ShirtSize'!$B$23:$C$27,2,FALSE)))</f>
        <v/>
      </c>
      <c r="G941" s="76" t="str">
        <f t="shared" si="3"/>
        <v/>
      </c>
    </row>
    <row r="942" spans="1:7" ht="15.75" customHeight="1" x14ac:dyDescent="0.2">
      <c r="A942" s="72" t="str">
        <f>IF(EAP_Complexidade!A943="","",EAP_Complexidade!A943)</f>
        <v/>
      </c>
      <c r="B942" s="73" t="str">
        <f>IF(EAP_Complexidade!B943="","",IF(EAP_Complexidade!B943="X",0,VLOOKUP(EAP_Complexidade!B943,'Cluster_T-ShirtSize'!$B$3:$C$7,2,FALSE)))</f>
        <v/>
      </c>
      <c r="C942" s="74" t="str">
        <f>IF(EAP_Complexidade!C943="","",IF(EAP_Complexidade!C943="X",0,VLOOKUP(EAP_Complexidade!C943,'Cluster_T-ShirtSize'!$B$8:$C$12,2,FALSE)))</f>
        <v/>
      </c>
      <c r="D942" s="74" t="str">
        <f>IF(EAP_Complexidade!D943="","",IF(EAP_Complexidade!D943="X",0,VLOOKUP(EAP_Complexidade!D943,'Cluster_T-ShirtSize'!$B$13:$C$17,2,FALSE)))</f>
        <v/>
      </c>
      <c r="E942" s="74" t="str">
        <f>IF(EAP_Complexidade!E943="","",IF(EAP_Complexidade!E943="X",0,VLOOKUP(EAP_Complexidade!E943,'Cluster_T-ShirtSize'!$B$18:$C$22,2,FALSE)))</f>
        <v/>
      </c>
      <c r="F942" s="75" t="str">
        <f>IF(EAP_Complexidade!F943="","",IF(EAP_Complexidade!F943="X",0,VLOOKUP(EAP_Complexidade!F943,'Cluster_T-ShirtSize'!$B$23:$C$27,2,FALSE)))</f>
        <v/>
      </c>
      <c r="G942" s="76" t="str">
        <f t="shared" si="3"/>
        <v/>
      </c>
    </row>
    <row r="943" spans="1:7" ht="15.75" customHeight="1" x14ac:dyDescent="0.2">
      <c r="A943" s="72" t="str">
        <f>IF(EAP_Complexidade!A944="","",EAP_Complexidade!A944)</f>
        <v/>
      </c>
      <c r="B943" s="73" t="str">
        <f>IF(EAP_Complexidade!B944="","",IF(EAP_Complexidade!B944="X",0,VLOOKUP(EAP_Complexidade!B944,'Cluster_T-ShirtSize'!$B$3:$C$7,2,FALSE)))</f>
        <v/>
      </c>
      <c r="C943" s="74" t="str">
        <f>IF(EAP_Complexidade!C944="","",IF(EAP_Complexidade!C944="X",0,VLOOKUP(EAP_Complexidade!C944,'Cluster_T-ShirtSize'!$B$8:$C$12,2,FALSE)))</f>
        <v/>
      </c>
      <c r="D943" s="74" t="str">
        <f>IF(EAP_Complexidade!D944="","",IF(EAP_Complexidade!D944="X",0,VLOOKUP(EAP_Complexidade!D944,'Cluster_T-ShirtSize'!$B$13:$C$17,2,FALSE)))</f>
        <v/>
      </c>
      <c r="E943" s="74" t="str">
        <f>IF(EAP_Complexidade!E944="","",IF(EAP_Complexidade!E944="X",0,VLOOKUP(EAP_Complexidade!E944,'Cluster_T-ShirtSize'!$B$18:$C$22,2,FALSE)))</f>
        <v/>
      </c>
      <c r="F943" s="75" t="str">
        <f>IF(EAP_Complexidade!F944="","",IF(EAP_Complexidade!F944="X",0,VLOOKUP(EAP_Complexidade!F944,'Cluster_T-ShirtSize'!$B$23:$C$27,2,FALSE)))</f>
        <v/>
      </c>
      <c r="G943" s="76" t="str">
        <f t="shared" si="3"/>
        <v/>
      </c>
    </row>
    <row r="944" spans="1:7" ht="15.75" customHeight="1" x14ac:dyDescent="0.2">
      <c r="A944" s="72" t="str">
        <f>IF(EAP_Complexidade!A945="","",EAP_Complexidade!A945)</f>
        <v/>
      </c>
      <c r="B944" s="73" t="str">
        <f>IF(EAP_Complexidade!B945="","",IF(EAP_Complexidade!B945="X",0,VLOOKUP(EAP_Complexidade!B945,'Cluster_T-ShirtSize'!$B$3:$C$7,2,FALSE)))</f>
        <v/>
      </c>
      <c r="C944" s="74" t="str">
        <f>IF(EAP_Complexidade!C945="","",IF(EAP_Complexidade!C945="X",0,VLOOKUP(EAP_Complexidade!C945,'Cluster_T-ShirtSize'!$B$8:$C$12,2,FALSE)))</f>
        <v/>
      </c>
      <c r="D944" s="74" t="str">
        <f>IF(EAP_Complexidade!D945="","",IF(EAP_Complexidade!D945="X",0,VLOOKUP(EAP_Complexidade!D945,'Cluster_T-ShirtSize'!$B$13:$C$17,2,FALSE)))</f>
        <v/>
      </c>
      <c r="E944" s="74" t="str">
        <f>IF(EAP_Complexidade!E945="","",IF(EAP_Complexidade!E945="X",0,VLOOKUP(EAP_Complexidade!E945,'Cluster_T-ShirtSize'!$B$18:$C$22,2,FALSE)))</f>
        <v/>
      </c>
      <c r="F944" s="75" t="str">
        <f>IF(EAP_Complexidade!F945="","",IF(EAP_Complexidade!F945="X",0,VLOOKUP(EAP_Complexidade!F945,'Cluster_T-ShirtSize'!$B$23:$C$27,2,FALSE)))</f>
        <v/>
      </c>
      <c r="G944" s="76" t="str">
        <f t="shared" si="3"/>
        <v/>
      </c>
    </row>
    <row r="945" spans="1:7" ht="15.75" customHeight="1" x14ac:dyDescent="0.2">
      <c r="A945" s="72" t="str">
        <f>IF(EAP_Complexidade!A946="","",EAP_Complexidade!A946)</f>
        <v/>
      </c>
      <c r="B945" s="73" t="str">
        <f>IF(EAP_Complexidade!B946="","",IF(EAP_Complexidade!B946="X",0,VLOOKUP(EAP_Complexidade!B946,'Cluster_T-ShirtSize'!$B$3:$C$7,2,FALSE)))</f>
        <v/>
      </c>
      <c r="C945" s="74" t="str">
        <f>IF(EAP_Complexidade!C946="","",IF(EAP_Complexidade!C946="X",0,VLOOKUP(EAP_Complexidade!C946,'Cluster_T-ShirtSize'!$B$8:$C$12,2,FALSE)))</f>
        <v/>
      </c>
      <c r="D945" s="74" t="str">
        <f>IF(EAP_Complexidade!D946="","",IF(EAP_Complexidade!D946="X",0,VLOOKUP(EAP_Complexidade!D946,'Cluster_T-ShirtSize'!$B$13:$C$17,2,FALSE)))</f>
        <v/>
      </c>
      <c r="E945" s="74" t="str">
        <f>IF(EAP_Complexidade!E946="","",IF(EAP_Complexidade!E946="X",0,VLOOKUP(EAP_Complexidade!E946,'Cluster_T-ShirtSize'!$B$18:$C$22,2,FALSE)))</f>
        <v/>
      </c>
      <c r="F945" s="75" t="str">
        <f>IF(EAP_Complexidade!F946="","",IF(EAP_Complexidade!F946="X",0,VLOOKUP(EAP_Complexidade!F946,'Cluster_T-ShirtSize'!$B$23:$C$27,2,FALSE)))</f>
        <v/>
      </c>
      <c r="G945" s="76" t="str">
        <f t="shared" si="3"/>
        <v/>
      </c>
    </row>
    <row r="946" spans="1:7" ht="15.75" customHeight="1" x14ac:dyDescent="0.2">
      <c r="A946" s="72" t="str">
        <f>IF(EAP_Complexidade!A947="","",EAP_Complexidade!A947)</f>
        <v/>
      </c>
      <c r="B946" s="73" t="str">
        <f>IF(EAP_Complexidade!B947="","",IF(EAP_Complexidade!B947="X",0,VLOOKUP(EAP_Complexidade!B947,'Cluster_T-ShirtSize'!$B$3:$C$7,2,FALSE)))</f>
        <v/>
      </c>
      <c r="C946" s="74" t="str">
        <f>IF(EAP_Complexidade!C947="","",IF(EAP_Complexidade!C947="X",0,VLOOKUP(EAP_Complexidade!C947,'Cluster_T-ShirtSize'!$B$8:$C$12,2,FALSE)))</f>
        <v/>
      </c>
      <c r="D946" s="74" t="str">
        <f>IF(EAP_Complexidade!D947="","",IF(EAP_Complexidade!D947="X",0,VLOOKUP(EAP_Complexidade!D947,'Cluster_T-ShirtSize'!$B$13:$C$17,2,FALSE)))</f>
        <v/>
      </c>
      <c r="E946" s="74" t="str">
        <f>IF(EAP_Complexidade!E947="","",IF(EAP_Complexidade!E947="X",0,VLOOKUP(EAP_Complexidade!E947,'Cluster_T-ShirtSize'!$B$18:$C$22,2,FALSE)))</f>
        <v/>
      </c>
      <c r="F946" s="75" t="str">
        <f>IF(EAP_Complexidade!F947="","",IF(EAP_Complexidade!F947="X",0,VLOOKUP(EAP_Complexidade!F947,'Cluster_T-ShirtSize'!$B$23:$C$27,2,FALSE)))</f>
        <v/>
      </c>
      <c r="G946" s="76" t="str">
        <f t="shared" si="3"/>
        <v/>
      </c>
    </row>
    <row r="947" spans="1:7" ht="15.75" customHeight="1" x14ac:dyDescent="0.2">
      <c r="A947" s="72" t="str">
        <f>IF(EAP_Complexidade!A948="","",EAP_Complexidade!A948)</f>
        <v/>
      </c>
      <c r="B947" s="73" t="str">
        <f>IF(EAP_Complexidade!B948="","",IF(EAP_Complexidade!B948="X",0,VLOOKUP(EAP_Complexidade!B948,'Cluster_T-ShirtSize'!$B$3:$C$7,2,FALSE)))</f>
        <v/>
      </c>
      <c r="C947" s="74" t="str">
        <f>IF(EAP_Complexidade!C948="","",IF(EAP_Complexidade!C948="X",0,VLOOKUP(EAP_Complexidade!C948,'Cluster_T-ShirtSize'!$B$8:$C$12,2,FALSE)))</f>
        <v/>
      </c>
      <c r="D947" s="74" t="str">
        <f>IF(EAP_Complexidade!D948="","",IF(EAP_Complexidade!D948="X",0,VLOOKUP(EAP_Complexidade!D948,'Cluster_T-ShirtSize'!$B$13:$C$17,2,FALSE)))</f>
        <v/>
      </c>
      <c r="E947" s="74" t="str">
        <f>IF(EAP_Complexidade!E948="","",IF(EAP_Complexidade!E948="X",0,VLOOKUP(EAP_Complexidade!E948,'Cluster_T-ShirtSize'!$B$18:$C$22,2,FALSE)))</f>
        <v/>
      </c>
      <c r="F947" s="75" t="str">
        <f>IF(EAP_Complexidade!F948="","",IF(EAP_Complexidade!F948="X",0,VLOOKUP(EAP_Complexidade!F948,'Cluster_T-ShirtSize'!$B$23:$C$27,2,FALSE)))</f>
        <v/>
      </c>
      <c r="G947" s="76" t="str">
        <f t="shared" si="3"/>
        <v/>
      </c>
    </row>
    <row r="948" spans="1:7" ht="15.75" customHeight="1" x14ac:dyDescent="0.2">
      <c r="A948" s="72" t="str">
        <f>IF(EAP_Complexidade!A949="","",EAP_Complexidade!A949)</f>
        <v/>
      </c>
      <c r="B948" s="73" t="str">
        <f>IF(EAP_Complexidade!B949="","",IF(EAP_Complexidade!B949="X",0,VLOOKUP(EAP_Complexidade!B949,'Cluster_T-ShirtSize'!$B$3:$C$7,2,FALSE)))</f>
        <v/>
      </c>
      <c r="C948" s="74" t="str">
        <f>IF(EAP_Complexidade!C949="","",IF(EAP_Complexidade!C949="X",0,VLOOKUP(EAP_Complexidade!C949,'Cluster_T-ShirtSize'!$B$8:$C$12,2,FALSE)))</f>
        <v/>
      </c>
      <c r="D948" s="74" t="str">
        <f>IF(EAP_Complexidade!D949="","",IF(EAP_Complexidade!D949="X",0,VLOOKUP(EAP_Complexidade!D949,'Cluster_T-ShirtSize'!$B$13:$C$17,2,FALSE)))</f>
        <v/>
      </c>
      <c r="E948" s="74" t="str">
        <f>IF(EAP_Complexidade!E949="","",IF(EAP_Complexidade!E949="X",0,VLOOKUP(EAP_Complexidade!E949,'Cluster_T-ShirtSize'!$B$18:$C$22,2,FALSE)))</f>
        <v/>
      </c>
      <c r="F948" s="75" t="str">
        <f>IF(EAP_Complexidade!F949="","",IF(EAP_Complexidade!F949="X",0,VLOOKUP(EAP_Complexidade!F949,'Cluster_T-ShirtSize'!$B$23:$C$27,2,FALSE)))</f>
        <v/>
      </c>
      <c r="G948" s="76" t="str">
        <f t="shared" si="3"/>
        <v/>
      </c>
    </row>
    <row r="949" spans="1:7" ht="15.75" customHeight="1" x14ac:dyDescent="0.2">
      <c r="A949" s="72" t="str">
        <f>IF(EAP_Complexidade!A950="","",EAP_Complexidade!A950)</f>
        <v/>
      </c>
      <c r="B949" s="73" t="str">
        <f>IF(EAP_Complexidade!B950="","",IF(EAP_Complexidade!B950="X",0,VLOOKUP(EAP_Complexidade!B950,'Cluster_T-ShirtSize'!$B$3:$C$7,2,FALSE)))</f>
        <v/>
      </c>
      <c r="C949" s="74" t="str">
        <f>IF(EAP_Complexidade!C950="","",IF(EAP_Complexidade!C950="X",0,VLOOKUP(EAP_Complexidade!C950,'Cluster_T-ShirtSize'!$B$8:$C$12,2,FALSE)))</f>
        <v/>
      </c>
      <c r="D949" s="74" t="str">
        <f>IF(EAP_Complexidade!D950="","",IF(EAP_Complexidade!D950="X",0,VLOOKUP(EAP_Complexidade!D950,'Cluster_T-ShirtSize'!$B$13:$C$17,2,FALSE)))</f>
        <v/>
      </c>
      <c r="E949" s="74" t="str">
        <f>IF(EAP_Complexidade!E950="","",IF(EAP_Complexidade!E950="X",0,VLOOKUP(EAP_Complexidade!E950,'Cluster_T-ShirtSize'!$B$18:$C$22,2,FALSE)))</f>
        <v/>
      </c>
      <c r="F949" s="75" t="str">
        <f>IF(EAP_Complexidade!F950="","",IF(EAP_Complexidade!F950="X",0,VLOOKUP(EAP_Complexidade!F950,'Cluster_T-ShirtSize'!$B$23:$C$27,2,FALSE)))</f>
        <v/>
      </c>
      <c r="G949" s="76" t="str">
        <f t="shared" si="3"/>
        <v/>
      </c>
    </row>
    <row r="950" spans="1:7" ht="15.75" customHeight="1" x14ac:dyDescent="0.2">
      <c r="A950" s="72" t="str">
        <f>IF(EAP_Complexidade!A951="","",EAP_Complexidade!A951)</f>
        <v/>
      </c>
      <c r="B950" s="73" t="str">
        <f>IF(EAP_Complexidade!B951="","",IF(EAP_Complexidade!B951="X",0,VLOOKUP(EAP_Complexidade!B951,'Cluster_T-ShirtSize'!$B$3:$C$7,2,FALSE)))</f>
        <v/>
      </c>
      <c r="C950" s="74" t="str">
        <f>IF(EAP_Complexidade!C951="","",IF(EAP_Complexidade!C951="X",0,VLOOKUP(EAP_Complexidade!C951,'Cluster_T-ShirtSize'!$B$8:$C$12,2,FALSE)))</f>
        <v/>
      </c>
      <c r="D950" s="74" t="str">
        <f>IF(EAP_Complexidade!D951="","",IF(EAP_Complexidade!D951="X",0,VLOOKUP(EAP_Complexidade!D951,'Cluster_T-ShirtSize'!$B$13:$C$17,2,FALSE)))</f>
        <v/>
      </c>
      <c r="E950" s="74" t="str">
        <f>IF(EAP_Complexidade!E951="","",IF(EAP_Complexidade!E951="X",0,VLOOKUP(EAP_Complexidade!E951,'Cluster_T-ShirtSize'!$B$18:$C$22,2,FALSE)))</f>
        <v/>
      </c>
      <c r="F950" s="75" t="str">
        <f>IF(EAP_Complexidade!F951="","",IF(EAP_Complexidade!F951="X",0,VLOOKUP(EAP_Complexidade!F951,'Cluster_T-ShirtSize'!$B$23:$C$27,2,FALSE)))</f>
        <v/>
      </c>
      <c r="G950" s="76" t="str">
        <f t="shared" si="3"/>
        <v/>
      </c>
    </row>
    <row r="951" spans="1:7" ht="15.75" customHeight="1" x14ac:dyDescent="0.2">
      <c r="A951" s="72" t="str">
        <f>IF(EAP_Complexidade!A952="","",EAP_Complexidade!A952)</f>
        <v/>
      </c>
      <c r="B951" s="73" t="str">
        <f>IF(EAP_Complexidade!B952="","",IF(EAP_Complexidade!B952="X",0,VLOOKUP(EAP_Complexidade!B952,'Cluster_T-ShirtSize'!$B$3:$C$7,2,FALSE)))</f>
        <v/>
      </c>
      <c r="C951" s="74" t="str">
        <f>IF(EAP_Complexidade!C952="","",IF(EAP_Complexidade!C952="X",0,VLOOKUP(EAP_Complexidade!C952,'Cluster_T-ShirtSize'!$B$8:$C$12,2,FALSE)))</f>
        <v/>
      </c>
      <c r="D951" s="74" t="str">
        <f>IF(EAP_Complexidade!D952="","",IF(EAP_Complexidade!D952="X",0,VLOOKUP(EAP_Complexidade!D952,'Cluster_T-ShirtSize'!$B$13:$C$17,2,FALSE)))</f>
        <v/>
      </c>
      <c r="E951" s="74" t="str">
        <f>IF(EAP_Complexidade!E952="","",IF(EAP_Complexidade!E952="X",0,VLOOKUP(EAP_Complexidade!E952,'Cluster_T-ShirtSize'!$B$18:$C$22,2,FALSE)))</f>
        <v/>
      </c>
      <c r="F951" s="75" t="str">
        <f>IF(EAP_Complexidade!F952="","",IF(EAP_Complexidade!F952="X",0,VLOOKUP(EAP_Complexidade!F952,'Cluster_T-ShirtSize'!$B$23:$C$27,2,FALSE)))</f>
        <v/>
      </c>
      <c r="G951" s="76" t="str">
        <f t="shared" si="3"/>
        <v/>
      </c>
    </row>
    <row r="952" spans="1:7" ht="15.75" customHeight="1" x14ac:dyDescent="0.2">
      <c r="A952" s="72" t="str">
        <f>IF(EAP_Complexidade!A953="","",EAP_Complexidade!A953)</f>
        <v/>
      </c>
      <c r="B952" s="73" t="str">
        <f>IF(EAP_Complexidade!B953="","",IF(EAP_Complexidade!B953="X",0,VLOOKUP(EAP_Complexidade!B953,'Cluster_T-ShirtSize'!$B$3:$C$7,2,FALSE)))</f>
        <v/>
      </c>
      <c r="C952" s="74" t="str">
        <f>IF(EAP_Complexidade!C953="","",IF(EAP_Complexidade!C953="X",0,VLOOKUP(EAP_Complexidade!C953,'Cluster_T-ShirtSize'!$B$8:$C$12,2,FALSE)))</f>
        <v/>
      </c>
      <c r="D952" s="74" t="str">
        <f>IF(EAP_Complexidade!D953="","",IF(EAP_Complexidade!D953="X",0,VLOOKUP(EAP_Complexidade!D953,'Cluster_T-ShirtSize'!$B$13:$C$17,2,FALSE)))</f>
        <v/>
      </c>
      <c r="E952" s="74" t="str">
        <f>IF(EAP_Complexidade!E953="","",IF(EAP_Complexidade!E953="X",0,VLOOKUP(EAP_Complexidade!E953,'Cluster_T-ShirtSize'!$B$18:$C$22,2,FALSE)))</f>
        <v/>
      </c>
      <c r="F952" s="75" t="str">
        <f>IF(EAP_Complexidade!F953="","",IF(EAP_Complexidade!F953="X",0,VLOOKUP(EAP_Complexidade!F953,'Cluster_T-ShirtSize'!$B$23:$C$27,2,FALSE)))</f>
        <v/>
      </c>
      <c r="G952" s="76" t="str">
        <f t="shared" si="3"/>
        <v/>
      </c>
    </row>
    <row r="953" spans="1:7" ht="15.75" customHeight="1" x14ac:dyDescent="0.2">
      <c r="A953" s="72" t="str">
        <f>IF(EAP_Complexidade!A954="","",EAP_Complexidade!A954)</f>
        <v/>
      </c>
      <c r="B953" s="73" t="str">
        <f>IF(EAP_Complexidade!B954="","",IF(EAP_Complexidade!B954="X",0,VLOOKUP(EAP_Complexidade!B954,'Cluster_T-ShirtSize'!$B$3:$C$7,2,FALSE)))</f>
        <v/>
      </c>
      <c r="C953" s="74" t="str">
        <f>IF(EAP_Complexidade!C954="","",IF(EAP_Complexidade!C954="X",0,VLOOKUP(EAP_Complexidade!C954,'Cluster_T-ShirtSize'!$B$8:$C$12,2,FALSE)))</f>
        <v/>
      </c>
      <c r="D953" s="74" t="str">
        <f>IF(EAP_Complexidade!D954="","",IF(EAP_Complexidade!D954="X",0,VLOOKUP(EAP_Complexidade!D954,'Cluster_T-ShirtSize'!$B$13:$C$17,2,FALSE)))</f>
        <v/>
      </c>
      <c r="E953" s="74" t="str">
        <f>IF(EAP_Complexidade!E954="","",IF(EAP_Complexidade!E954="X",0,VLOOKUP(EAP_Complexidade!E954,'Cluster_T-ShirtSize'!$B$18:$C$22,2,FALSE)))</f>
        <v/>
      </c>
      <c r="F953" s="75" t="str">
        <f>IF(EAP_Complexidade!F954="","",IF(EAP_Complexidade!F954="X",0,VLOOKUP(EAP_Complexidade!F954,'Cluster_T-ShirtSize'!$B$23:$C$27,2,FALSE)))</f>
        <v/>
      </c>
      <c r="G953" s="76" t="str">
        <f t="shared" si="3"/>
        <v/>
      </c>
    </row>
    <row r="954" spans="1:7" ht="15.75" customHeight="1" x14ac:dyDescent="0.2">
      <c r="A954" s="72" t="str">
        <f>IF(EAP_Complexidade!A955="","",EAP_Complexidade!A955)</f>
        <v/>
      </c>
      <c r="B954" s="73" t="str">
        <f>IF(EAP_Complexidade!B955="","",IF(EAP_Complexidade!B955="X",0,VLOOKUP(EAP_Complexidade!B955,'Cluster_T-ShirtSize'!$B$3:$C$7,2,FALSE)))</f>
        <v/>
      </c>
      <c r="C954" s="74" t="str">
        <f>IF(EAP_Complexidade!C955="","",IF(EAP_Complexidade!C955="X",0,VLOOKUP(EAP_Complexidade!C955,'Cluster_T-ShirtSize'!$B$8:$C$12,2,FALSE)))</f>
        <v/>
      </c>
      <c r="D954" s="74" t="str">
        <f>IF(EAP_Complexidade!D955="","",IF(EAP_Complexidade!D955="X",0,VLOOKUP(EAP_Complexidade!D955,'Cluster_T-ShirtSize'!$B$13:$C$17,2,FALSE)))</f>
        <v/>
      </c>
      <c r="E954" s="74" t="str">
        <f>IF(EAP_Complexidade!E955="","",IF(EAP_Complexidade!E955="X",0,VLOOKUP(EAP_Complexidade!E955,'Cluster_T-ShirtSize'!$B$18:$C$22,2,FALSE)))</f>
        <v/>
      </c>
      <c r="F954" s="75" t="str">
        <f>IF(EAP_Complexidade!F955="","",IF(EAP_Complexidade!F955="X",0,VLOOKUP(EAP_Complexidade!F955,'Cluster_T-ShirtSize'!$B$23:$C$27,2,FALSE)))</f>
        <v/>
      </c>
      <c r="G954" s="76" t="str">
        <f t="shared" si="3"/>
        <v/>
      </c>
    </row>
    <row r="955" spans="1:7" ht="15.75" customHeight="1" x14ac:dyDescent="0.2">
      <c r="A955" s="72" t="str">
        <f>IF(EAP_Complexidade!A956="","",EAP_Complexidade!A956)</f>
        <v/>
      </c>
      <c r="B955" s="73" t="str">
        <f>IF(EAP_Complexidade!B956="","",IF(EAP_Complexidade!B956="X",0,VLOOKUP(EAP_Complexidade!B956,'Cluster_T-ShirtSize'!$B$3:$C$7,2,FALSE)))</f>
        <v/>
      </c>
      <c r="C955" s="74" t="str">
        <f>IF(EAP_Complexidade!C956="","",IF(EAP_Complexidade!C956="X",0,VLOOKUP(EAP_Complexidade!C956,'Cluster_T-ShirtSize'!$B$8:$C$12,2,FALSE)))</f>
        <v/>
      </c>
      <c r="D955" s="74" t="str">
        <f>IF(EAP_Complexidade!D956="","",IF(EAP_Complexidade!D956="X",0,VLOOKUP(EAP_Complexidade!D956,'Cluster_T-ShirtSize'!$B$13:$C$17,2,FALSE)))</f>
        <v/>
      </c>
      <c r="E955" s="74" t="str">
        <f>IF(EAP_Complexidade!E956="","",IF(EAP_Complexidade!E956="X",0,VLOOKUP(EAP_Complexidade!E956,'Cluster_T-ShirtSize'!$B$18:$C$22,2,FALSE)))</f>
        <v/>
      </c>
      <c r="F955" s="75" t="str">
        <f>IF(EAP_Complexidade!F956="","",IF(EAP_Complexidade!F956="X",0,VLOOKUP(EAP_Complexidade!F956,'Cluster_T-ShirtSize'!$B$23:$C$27,2,FALSE)))</f>
        <v/>
      </c>
      <c r="G955" s="76" t="str">
        <f t="shared" si="3"/>
        <v/>
      </c>
    </row>
    <row r="956" spans="1:7" ht="15.75" customHeight="1" x14ac:dyDescent="0.2">
      <c r="A956" s="72" t="str">
        <f>IF(EAP_Complexidade!A957="","",EAP_Complexidade!A957)</f>
        <v/>
      </c>
      <c r="B956" s="73" t="str">
        <f>IF(EAP_Complexidade!B957="","",IF(EAP_Complexidade!B957="X",0,VLOOKUP(EAP_Complexidade!B957,'Cluster_T-ShirtSize'!$B$3:$C$7,2,FALSE)))</f>
        <v/>
      </c>
      <c r="C956" s="74" t="str">
        <f>IF(EAP_Complexidade!C957="","",IF(EAP_Complexidade!C957="X",0,VLOOKUP(EAP_Complexidade!C957,'Cluster_T-ShirtSize'!$B$8:$C$12,2,FALSE)))</f>
        <v/>
      </c>
      <c r="D956" s="74" t="str">
        <f>IF(EAP_Complexidade!D957="","",IF(EAP_Complexidade!D957="X",0,VLOOKUP(EAP_Complexidade!D957,'Cluster_T-ShirtSize'!$B$13:$C$17,2,FALSE)))</f>
        <v/>
      </c>
      <c r="E956" s="74" t="str">
        <f>IF(EAP_Complexidade!E957="","",IF(EAP_Complexidade!E957="X",0,VLOOKUP(EAP_Complexidade!E957,'Cluster_T-ShirtSize'!$B$18:$C$22,2,FALSE)))</f>
        <v/>
      </c>
      <c r="F956" s="75" t="str">
        <f>IF(EAP_Complexidade!F957="","",IF(EAP_Complexidade!F957="X",0,VLOOKUP(EAP_Complexidade!F957,'Cluster_T-ShirtSize'!$B$23:$C$27,2,FALSE)))</f>
        <v/>
      </c>
      <c r="G956" s="76" t="str">
        <f t="shared" si="3"/>
        <v/>
      </c>
    </row>
    <row r="957" spans="1:7" ht="15.75" customHeight="1" x14ac:dyDescent="0.2">
      <c r="A957" s="72" t="str">
        <f>IF(EAP_Complexidade!A958="","",EAP_Complexidade!A958)</f>
        <v/>
      </c>
      <c r="B957" s="73" t="str">
        <f>IF(EAP_Complexidade!B958="","",IF(EAP_Complexidade!B958="X",0,VLOOKUP(EAP_Complexidade!B958,'Cluster_T-ShirtSize'!$B$3:$C$7,2,FALSE)))</f>
        <v/>
      </c>
      <c r="C957" s="74" t="str">
        <f>IF(EAP_Complexidade!C958="","",IF(EAP_Complexidade!C958="X",0,VLOOKUP(EAP_Complexidade!C958,'Cluster_T-ShirtSize'!$B$8:$C$12,2,FALSE)))</f>
        <v/>
      </c>
      <c r="D957" s="74" t="str">
        <f>IF(EAP_Complexidade!D958="","",IF(EAP_Complexidade!D958="X",0,VLOOKUP(EAP_Complexidade!D958,'Cluster_T-ShirtSize'!$B$13:$C$17,2,FALSE)))</f>
        <v/>
      </c>
      <c r="E957" s="74" t="str">
        <f>IF(EAP_Complexidade!E958="","",IF(EAP_Complexidade!E958="X",0,VLOOKUP(EAP_Complexidade!E958,'Cluster_T-ShirtSize'!$B$18:$C$22,2,FALSE)))</f>
        <v/>
      </c>
      <c r="F957" s="75" t="str">
        <f>IF(EAP_Complexidade!F958="","",IF(EAP_Complexidade!F958="X",0,VLOOKUP(EAP_Complexidade!F958,'Cluster_T-ShirtSize'!$B$23:$C$27,2,FALSE)))</f>
        <v/>
      </c>
      <c r="G957" s="76" t="str">
        <f t="shared" si="3"/>
        <v/>
      </c>
    </row>
    <row r="958" spans="1:7" ht="15.75" customHeight="1" x14ac:dyDescent="0.2">
      <c r="A958" s="72" t="str">
        <f>IF(EAP_Complexidade!A959="","",EAP_Complexidade!A959)</f>
        <v/>
      </c>
      <c r="B958" s="73" t="str">
        <f>IF(EAP_Complexidade!B959="","",IF(EAP_Complexidade!B959="X",0,VLOOKUP(EAP_Complexidade!B959,'Cluster_T-ShirtSize'!$B$3:$C$7,2,FALSE)))</f>
        <v/>
      </c>
      <c r="C958" s="74" t="str">
        <f>IF(EAP_Complexidade!C959="","",IF(EAP_Complexidade!C959="X",0,VLOOKUP(EAP_Complexidade!C959,'Cluster_T-ShirtSize'!$B$8:$C$12,2,FALSE)))</f>
        <v/>
      </c>
      <c r="D958" s="74" t="str">
        <f>IF(EAP_Complexidade!D959="","",IF(EAP_Complexidade!D959="X",0,VLOOKUP(EAP_Complexidade!D959,'Cluster_T-ShirtSize'!$B$13:$C$17,2,FALSE)))</f>
        <v/>
      </c>
      <c r="E958" s="74" t="str">
        <f>IF(EAP_Complexidade!E959="","",IF(EAP_Complexidade!E959="X",0,VLOOKUP(EAP_Complexidade!E959,'Cluster_T-ShirtSize'!$B$18:$C$22,2,FALSE)))</f>
        <v/>
      </c>
      <c r="F958" s="75" t="str">
        <f>IF(EAP_Complexidade!F959="","",IF(EAP_Complexidade!F959="X",0,VLOOKUP(EAP_Complexidade!F959,'Cluster_T-ShirtSize'!$B$23:$C$27,2,FALSE)))</f>
        <v/>
      </c>
      <c r="G958" s="76" t="str">
        <f t="shared" si="3"/>
        <v/>
      </c>
    </row>
    <row r="959" spans="1:7" ht="15.75" customHeight="1" x14ac:dyDescent="0.2">
      <c r="A959" s="72" t="str">
        <f>IF(EAP_Complexidade!A960="","",EAP_Complexidade!A960)</f>
        <v/>
      </c>
      <c r="B959" s="73" t="str">
        <f>IF(EAP_Complexidade!B960="","",IF(EAP_Complexidade!B960="X",0,VLOOKUP(EAP_Complexidade!B960,'Cluster_T-ShirtSize'!$B$3:$C$7,2,FALSE)))</f>
        <v/>
      </c>
      <c r="C959" s="74" t="str">
        <f>IF(EAP_Complexidade!C960="","",IF(EAP_Complexidade!C960="X",0,VLOOKUP(EAP_Complexidade!C960,'Cluster_T-ShirtSize'!$B$8:$C$12,2,FALSE)))</f>
        <v/>
      </c>
      <c r="D959" s="74" t="str">
        <f>IF(EAP_Complexidade!D960="","",IF(EAP_Complexidade!D960="X",0,VLOOKUP(EAP_Complexidade!D960,'Cluster_T-ShirtSize'!$B$13:$C$17,2,FALSE)))</f>
        <v/>
      </c>
      <c r="E959" s="74" t="str">
        <f>IF(EAP_Complexidade!E960="","",IF(EAP_Complexidade!E960="X",0,VLOOKUP(EAP_Complexidade!E960,'Cluster_T-ShirtSize'!$B$18:$C$22,2,FALSE)))</f>
        <v/>
      </c>
      <c r="F959" s="75" t="str">
        <f>IF(EAP_Complexidade!F960="","",IF(EAP_Complexidade!F960="X",0,VLOOKUP(EAP_Complexidade!F960,'Cluster_T-ShirtSize'!$B$23:$C$27,2,FALSE)))</f>
        <v/>
      </c>
      <c r="G959" s="76" t="str">
        <f t="shared" si="3"/>
        <v/>
      </c>
    </row>
    <row r="960" spans="1:7" ht="15.75" customHeight="1" x14ac:dyDescent="0.2">
      <c r="A960" s="72" t="str">
        <f>IF(EAP_Complexidade!A961="","",EAP_Complexidade!A961)</f>
        <v/>
      </c>
      <c r="B960" s="73" t="str">
        <f>IF(EAP_Complexidade!B961="","",IF(EAP_Complexidade!B961="X",0,VLOOKUP(EAP_Complexidade!B961,'Cluster_T-ShirtSize'!$B$3:$C$7,2,FALSE)))</f>
        <v/>
      </c>
      <c r="C960" s="74" t="str">
        <f>IF(EAP_Complexidade!C961="","",IF(EAP_Complexidade!C961="X",0,VLOOKUP(EAP_Complexidade!C961,'Cluster_T-ShirtSize'!$B$8:$C$12,2,FALSE)))</f>
        <v/>
      </c>
      <c r="D960" s="74" t="str">
        <f>IF(EAP_Complexidade!D961="","",IF(EAP_Complexidade!D961="X",0,VLOOKUP(EAP_Complexidade!D961,'Cluster_T-ShirtSize'!$B$13:$C$17,2,FALSE)))</f>
        <v/>
      </c>
      <c r="E960" s="74" t="str">
        <f>IF(EAP_Complexidade!E961="","",IF(EAP_Complexidade!E961="X",0,VLOOKUP(EAP_Complexidade!E961,'Cluster_T-ShirtSize'!$B$18:$C$22,2,FALSE)))</f>
        <v/>
      </c>
      <c r="F960" s="75" t="str">
        <f>IF(EAP_Complexidade!F961="","",IF(EAP_Complexidade!F961="X",0,VLOOKUP(EAP_Complexidade!F961,'Cluster_T-ShirtSize'!$B$23:$C$27,2,FALSE)))</f>
        <v/>
      </c>
      <c r="G960" s="76" t="str">
        <f t="shared" si="3"/>
        <v/>
      </c>
    </row>
    <row r="961" spans="1:7" ht="15.75" customHeight="1" x14ac:dyDescent="0.2">
      <c r="A961" s="72" t="str">
        <f>IF(EAP_Complexidade!A962="","",EAP_Complexidade!A962)</f>
        <v/>
      </c>
      <c r="B961" s="73" t="str">
        <f>IF(EAP_Complexidade!B962="","",IF(EAP_Complexidade!B962="X",0,VLOOKUP(EAP_Complexidade!B962,'Cluster_T-ShirtSize'!$B$3:$C$7,2,FALSE)))</f>
        <v/>
      </c>
      <c r="C961" s="74" t="str">
        <f>IF(EAP_Complexidade!C962="","",IF(EAP_Complexidade!C962="X",0,VLOOKUP(EAP_Complexidade!C962,'Cluster_T-ShirtSize'!$B$8:$C$12,2,FALSE)))</f>
        <v/>
      </c>
      <c r="D961" s="74" t="str">
        <f>IF(EAP_Complexidade!D962="","",IF(EAP_Complexidade!D962="X",0,VLOOKUP(EAP_Complexidade!D962,'Cluster_T-ShirtSize'!$B$13:$C$17,2,FALSE)))</f>
        <v/>
      </c>
      <c r="E961" s="74" t="str">
        <f>IF(EAP_Complexidade!E962="","",IF(EAP_Complexidade!E962="X",0,VLOOKUP(EAP_Complexidade!E962,'Cluster_T-ShirtSize'!$B$18:$C$22,2,FALSE)))</f>
        <v/>
      </c>
      <c r="F961" s="75" t="str">
        <f>IF(EAP_Complexidade!F962="","",IF(EAP_Complexidade!F962="X",0,VLOOKUP(EAP_Complexidade!F962,'Cluster_T-ShirtSize'!$B$23:$C$27,2,FALSE)))</f>
        <v/>
      </c>
      <c r="G961" s="76" t="str">
        <f t="shared" si="3"/>
        <v/>
      </c>
    </row>
    <row r="962" spans="1:7" ht="15.75" customHeight="1" x14ac:dyDescent="0.2">
      <c r="A962" s="72" t="str">
        <f>IF(EAP_Complexidade!A963="","",EAP_Complexidade!A963)</f>
        <v/>
      </c>
      <c r="B962" s="73" t="str">
        <f>IF(EAP_Complexidade!B963="","",IF(EAP_Complexidade!B963="X",0,VLOOKUP(EAP_Complexidade!B963,'Cluster_T-ShirtSize'!$B$3:$C$7,2,FALSE)))</f>
        <v/>
      </c>
      <c r="C962" s="74" t="str">
        <f>IF(EAP_Complexidade!C963="","",IF(EAP_Complexidade!C963="X",0,VLOOKUP(EAP_Complexidade!C963,'Cluster_T-ShirtSize'!$B$8:$C$12,2,FALSE)))</f>
        <v/>
      </c>
      <c r="D962" s="74" t="str">
        <f>IF(EAP_Complexidade!D963="","",IF(EAP_Complexidade!D963="X",0,VLOOKUP(EAP_Complexidade!D963,'Cluster_T-ShirtSize'!$B$13:$C$17,2,FALSE)))</f>
        <v/>
      </c>
      <c r="E962" s="74" t="str">
        <f>IF(EAP_Complexidade!E963="","",IF(EAP_Complexidade!E963="X",0,VLOOKUP(EAP_Complexidade!E963,'Cluster_T-ShirtSize'!$B$18:$C$22,2,FALSE)))</f>
        <v/>
      </c>
      <c r="F962" s="75" t="str">
        <f>IF(EAP_Complexidade!F963="","",IF(EAP_Complexidade!F963="X",0,VLOOKUP(EAP_Complexidade!F963,'Cluster_T-ShirtSize'!$B$23:$C$27,2,FALSE)))</f>
        <v/>
      </c>
      <c r="G962" s="76" t="str">
        <f t="shared" si="3"/>
        <v/>
      </c>
    </row>
    <row r="963" spans="1:7" ht="15.75" customHeight="1" x14ac:dyDescent="0.2">
      <c r="A963" s="72" t="str">
        <f>IF(EAP_Complexidade!A964="","",EAP_Complexidade!A964)</f>
        <v/>
      </c>
      <c r="B963" s="73" t="str">
        <f>IF(EAP_Complexidade!B964="","",IF(EAP_Complexidade!B964="X",0,VLOOKUP(EAP_Complexidade!B964,'Cluster_T-ShirtSize'!$B$3:$C$7,2,FALSE)))</f>
        <v/>
      </c>
      <c r="C963" s="74" t="str">
        <f>IF(EAP_Complexidade!C964="","",IF(EAP_Complexidade!C964="X",0,VLOOKUP(EAP_Complexidade!C964,'Cluster_T-ShirtSize'!$B$8:$C$12,2,FALSE)))</f>
        <v/>
      </c>
      <c r="D963" s="74" t="str">
        <f>IF(EAP_Complexidade!D964="","",IF(EAP_Complexidade!D964="X",0,VLOOKUP(EAP_Complexidade!D964,'Cluster_T-ShirtSize'!$B$13:$C$17,2,FALSE)))</f>
        <v/>
      </c>
      <c r="E963" s="74" t="str">
        <f>IF(EAP_Complexidade!E964="","",IF(EAP_Complexidade!E964="X",0,VLOOKUP(EAP_Complexidade!E964,'Cluster_T-ShirtSize'!$B$18:$C$22,2,FALSE)))</f>
        <v/>
      </c>
      <c r="F963" s="75" t="str">
        <f>IF(EAP_Complexidade!F964="","",IF(EAP_Complexidade!F964="X",0,VLOOKUP(EAP_Complexidade!F964,'Cluster_T-ShirtSize'!$B$23:$C$27,2,FALSE)))</f>
        <v/>
      </c>
      <c r="G963" s="76" t="str">
        <f t="shared" si="3"/>
        <v/>
      </c>
    </row>
    <row r="964" spans="1:7" ht="15.75" customHeight="1" x14ac:dyDescent="0.2">
      <c r="A964" s="72" t="str">
        <f>IF(EAP_Complexidade!A965="","",EAP_Complexidade!A965)</f>
        <v/>
      </c>
      <c r="B964" s="73" t="str">
        <f>IF(EAP_Complexidade!B965="","",IF(EAP_Complexidade!B965="X",0,VLOOKUP(EAP_Complexidade!B965,'Cluster_T-ShirtSize'!$B$3:$C$7,2,FALSE)))</f>
        <v/>
      </c>
      <c r="C964" s="74" t="str">
        <f>IF(EAP_Complexidade!C965="","",IF(EAP_Complexidade!C965="X",0,VLOOKUP(EAP_Complexidade!C965,'Cluster_T-ShirtSize'!$B$8:$C$12,2,FALSE)))</f>
        <v/>
      </c>
      <c r="D964" s="74" t="str">
        <f>IF(EAP_Complexidade!D965="","",IF(EAP_Complexidade!D965="X",0,VLOOKUP(EAP_Complexidade!D965,'Cluster_T-ShirtSize'!$B$13:$C$17,2,FALSE)))</f>
        <v/>
      </c>
      <c r="E964" s="74" t="str">
        <f>IF(EAP_Complexidade!E965="","",IF(EAP_Complexidade!E965="X",0,VLOOKUP(EAP_Complexidade!E965,'Cluster_T-ShirtSize'!$B$18:$C$22,2,FALSE)))</f>
        <v/>
      </c>
      <c r="F964" s="75" t="str">
        <f>IF(EAP_Complexidade!F965="","",IF(EAP_Complexidade!F965="X",0,VLOOKUP(EAP_Complexidade!F965,'Cluster_T-ShirtSize'!$B$23:$C$27,2,FALSE)))</f>
        <v/>
      </c>
      <c r="G964" s="76" t="str">
        <f t="shared" si="3"/>
        <v/>
      </c>
    </row>
    <row r="965" spans="1:7" ht="15.75" customHeight="1" x14ac:dyDescent="0.2">
      <c r="A965" s="72" t="str">
        <f>IF(EAP_Complexidade!A966="","",EAP_Complexidade!A966)</f>
        <v/>
      </c>
      <c r="B965" s="73" t="str">
        <f>IF(EAP_Complexidade!B966="","",IF(EAP_Complexidade!B966="X",0,VLOOKUP(EAP_Complexidade!B966,'Cluster_T-ShirtSize'!$B$3:$C$7,2,FALSE)))</f>
        <v/>
      </c>
      <c r="C965" s="74" t="str">
        <f>IF(EAP_Complexidade!C966="","",IF(EAP_Complexidade!C966="X",0,VLOOKUP(EAP_Complexidade!C966,'Cluster_T-ShirtSize'!$B$8:$C$12,2,FALSE)))</f>
        <v/>
      </c>
      <c r="D965" s="74" t="str">
        <f>IF(EAP_Complexidade!D966="","",IF(EAP_Complexidade!D966="X",0,VLOOKUP(EAP_Complexidade!D966,'Cluster_T-ShirtSize'!$B$13:$C$17,2,FALSE)))</f>
        <v/>
      </c>
      <c r="E965" s="74" t="str">
        <f>IF(EAP_Complexidade!E966="","",IF(EAP_Complexidade!E966="X",0,VLOOKUP(EAP_Complexidade!E966,'Cluster_T-ShirtSize'!$B$18:$C$22,2,FALSE)))</f>
        <v/>
      </c>
      <c r="F965" s="75" t="str">
        <f>IF(EAP_Complexidade!F966="","",IF(EAP_Complexidade!F966="X",0,VLOOKUP(EAP_Complexidade!F966,'Cluster_T-ShirtSize'!$B$23:$C$27,2,FALSE)))</f>
        <v/>
      </c>
      <c r="G965" s="76" t="str">
        <f t="shared" si="3"/>
        <v/>
      </c>
    </row>
    <row r="966" spans="1:7" ht="15.75" customHeight="1" x14ac:dyDescent="0.2">
      <c r="A966" s="72" t="str">
        <f>IF(EAP_Complexidade!A967="","",EAP_Complexidade!A967)</f>
        <v/>
      </c>
      <c r="B966" s="73" t="str">
        <f>IF(EAP_Complexidade!B967="","",IF(EAP_Complexidade!B967="X",0,VLOOKUP(EAP_Complexidade!B967,'Cluster_T-ShirtSize'!$B$3:$C$7,2,FALSE)))</f>
        <v/>
      </c>
      <c r="C966" s="74" t="str">
        <f>IF(EAP_Complexidade!C967="","",IF(EAP_Complexidade!C967="X",0,VLOOKUP(EAP_Complexidade!C967,'Cluster_T-ShirtSize'!$B$8:$C$12,2,FALSE)))</f>
        <v/>
      </c>
      <c r="D966" s="74" t="str">
        <f>IF(EAP_Complexidade!D967="","",IF(EAP_Complexidade!D967="X",0,VLOOKUP(EAP_Complexidade!D967,'Cluster_T-ShirtSize'!$B$13:$C$17,2,FALSE)))</f>
        <v/>
      </c>
      <c r="E966" s="74" t="str">
        <f>IF(EAP_Complexidade!E967="","",IF(EAP_Complexidade!E967="X",0,VLOOKUP(EAP_Complexidade!E967,'Cluster_T-ShirtSize'!$B$18:$C$22,2,FALSE)))</f>
        <v/>
      </c>
      <c r="F966" s="75" t="str">
        <f>IF(EAP_Complexidade!F967="","",IF(EAP_Complexidade!F967="X",0,VLOOKUP(EAP_Complexidade!F967,'Cluster_T-ShirtSize'!$B$23:$C$27,2,FALSE)))</f>
        <v/>
      </c>
      <c r="G966" s="76" t="str">
        <f t="shared" si="3"/>
        <v/>
      </c>
    </row>
    <row r="967" spans="1:7" ht="15.75" customHeight="1" x14ac:dyDescent="0.2">
      <c r="A967" s="72" t="str">
        <f>IF(EAP_Complexidade!A968="","",EAP_Complexidade!A968)</f>
        <v/>
      </c>
      <c r="B967" s="73" t="str">
        <f>IF(EAP_Complexidade!B968="","",IF(EAP_Complexidade!B968="X",0,VLOOKUP(EAP_Complexidade!B968,'Cluster_T-ShirtSize'!$B$3:$C$7,2,FALSE)))</f>
        <v/>
      </c>
      <c r="C967" s="74" t="str">
        <f>IF(EAP_Complexidade!C968="","",IF(EAP_Complexidade!C968="X",0,VLOOKUP(EAP_Complexidade!C968,'Cluster_T-ShirtSize'!$B$8:$C$12,2,FALSE)))</f>
        <v/>
      </c>
      <c r="D967" s="74" t="str">
        <f>IF(EAP_Complexidade!D968="","",IF(EAP_Complexidade!D968="X",0,VLOOKUP(EAP_Complexidade!D968,'Cluster_T-ShirtSize'!$B$13:$C$17,2,FALSE)))</f>
        <v/>
      </c>
      <c r="E967" s="74" t="str">
        <f>IF(EAP_Complexidade!E968="","",IF(EAP_Complexidade!E968="X",0,VLOOKUP(EAP_Complexidade!E968,'Cluster_T-ShirtSize'!$B$18:$C$22,2,FALSE)))</f>
        <v/>
      </c>
      <c r="F967" s="75" t="str">
        <f>IF(EAP_Complexidade!F968="","",IF(EAP_Complexidade!F968="X",0,VLOOKUP(EAP_Complexidade!F968,'Cluster_T-ShirtSize'!$B$23:$C$27,2,FALSE)))</f>
        <v/>
      </c>
      <c r="G967" s="76" t="str">
        <f t="shared" si="3"/>
        <v/>
      </c>
    </row>
    <row r="968" spans="1:7" ht="15.75" customHeight="1" x14ac:dyDescent="0.2">
      <c r="A968" s="72" t="str">
        <f>IF(EAP_Complexidade!A969="","",EAP_Complexidade!A969)</f>
        <v/>
      </c>
      <c r="B968" s="73" t="str">
        <f>IF(EAP_Complexidade!B969="","",IF(EAP_Complexidade!B969="X",0,VLOOKUP(EAP_Complexidade!B969,'Cluster_T-ShirtSize'!$B$3:$C$7,2,FALSE)))</f>
        <v/>
      </c>
      <c r="C968" s="74" t="str">
        <f>IF(EAP_Complexidade!C969="","",IF(EAP_Complexidade!C969="X",0,VLOOKUP(EAP_Complexidade!C969,'Cluster_T-ShirtSize'!$B$8:$C$12,2,FALSE)))</f>
        <v/>
      </c>
      <c r="D968" s="74" t="str">
        <f>IF(EAP_Complexidade!D969="","",IF(EAP_Complexidade!D969="X",0,VLOOKUP(EAP_Complexidade!D969,'Cluster_T-ShirtSize'!$B$13:$C$17,2,FALSE)))</f>
        <v/>
      </c>
      <c r="E968" s="74" t="str">
        <f>IF(EAP_Complexidade!E969="","",IF(EAP_Complexidade!E969="X",0,VLOOKUP(EAP_Complexidade!E969,'Cluster_T-ShirtSize'!$B$18:$C$22,2,FALSE)))</f>
        <v/>
      </c>
      <c r="F968" s="75" t="str">
        <f>IF(EAP_Complexidade!F969="","",IF(EAP_Complexidade!F969="X",0,VLOOKUP(EAP_Complexidade!F969,'Cluster_T-ShirtSize'!$B$23:$C$27,2,FALSE)))</f>
        <v/>
      </c>
      <c r="G968" s="76" t="str">
        <f t="shared" si="3"/>
        <v/>
      </c>
    </row>
    <row r="969" spans="1:7" ht="15.75" customHeight="1" x14ac:dyDescent="0.2">
      <c r="A969" s="72" t="str">
        <f>IF(EAP_Complexidade!A970="","",EAP_Complexidade!A970)</f>
        <v/>
      </c>
      <c r="B969" s="73" t="str">
        <f>IF(EAP_Complexidade!B970="","",IF(EAP_Complexidade!B970="X",0,VLOOKUP(EAP_Complexidade!B970,'Cluster_T-ShirtSize'!$B$3:$C$7,2,FALSE)))</f>
        <v/>
      </c>
      <c r="C969" s="74" t="str">
        <f>IF(EAP_Complexidade!C970="","",IF(EAP_Complexidade!C970="X",0,VLOOKUP(EAP_Complexidade!C970,'Cluster_T-ShirtSize'!$B$8:$C$12,2,FALSE)))</f>
        <v/>
      </c>
      <c r="D969" s="74" t="str">
        <f>IF(EAP_Complexidade!D970="","",IF(EAP_Complexidade!D970="X",0,VLOOKUP(EAP_Complexidade!D970,'Cluster_T-ShirtSize'!$B$13:$C$17,2,FALSE)))</f>
        <v/>
      </c>
      <c r="E969" s="74" t="str">
        <f>IF(EAP_Complexidade!E970="","",IF(EAP_Complexidade!E970="X",0,VLOOKUP(EAP_Complexidade!E970,'Cluster_T-ShirtSize'!$B$18:$C$22,2,FALSE)))</f>
        <v/>
      </c>
      <c r="F969" s="75" t="str">
        <f>IF(EAP_Complexidade!F970="","",IF(EAP_Complexidade!F970="X",0,VLOOKUP(EAP_Complexidade!F970,'Cluster_T-ShirtSize'!$B$23:$C$27,2,FALSE)))</f>
        <v/>
      </c>
      <c r="G969" s="76" t="str">
        <f t="shared" si="3"/>
        <v/>
      </c>
    </row>
    <row r="970" spans="1:7" ht="15.75" customHeight="1" x14ac:dyDescent="0.2">
      <c r="A970" s="72" t="str">
        <f>IF(EAP_Complexidade!A971="","",EAP_Complexidade!A971)</f>
        <v/>
      </c>
      <c r="B970" s="73" t="str">
        <f>IF(EAP_Complexidade!B971="","",IF(EAP_Complexidade!B971="X",0,VLOOKUP(EAP_Complexidade!B971,'Cluster_T-ShirtSize'!$B$3:$C$7,2,FALSE)))</f>
        <v/>
      </c>
      <c r="C970" s="74" t="str">
        <f>IF(EAP_Complexidade!C971="","",IF(EAP_Complexidade!C971="X",0,VLOOKUP(EAP_Complexidade!C971,'Cluster_T-ShirtSize'!$B$8:$C$12,2,FALSE)))</f>
        <v/>
      </c>
      <c r="D970" s="74" t="str">
        <f>IF(EAP_Complexidade!D971="","",IF(EAP_Complexidade!D971="X",0,VLOOKUP(EAP_Complexidade!D971,'Cluster_T-ShirtSize'!$B$13:$C$17,2,FALSE)))</f>
        <v/>
      </c>
      <c r="E970" s="74" t="str">
        <f>IF(EAP_Complexidade!E971="","",IF(EAP_Complexidade!E971="X",0,VLOOKUP(EAP_Complexidade!E971,'Cluster_T-ShirtSize'!$B$18:$C$22,2,FALSE)))</f>
        <v/>
      </c>
      <c r="F970" s="75" t="str">
        <f>IF(EAP_Complexidade!F971="","",IF(EAP_Complexidade!F971="X",0,VLOOKUP(EAP_Complexidade!F971,'Cluster_T-ShirtSize'!$B$23:$C$27,2,FALSE)))</f>
        <v/>
      </c>
      <c r="G970" s="76" t="str">
        <f t="shared" si="3"/>
        <v/>
      </c>
    </row>
    <row r="971" spans="1:7" ht="15.75" customHeight="1" x14ac:dyDescent="0.2">
      <c r="A971" s="72" t="str">
        <f>IF(EAP_Complexidade!A972="","",EAP_Complexidade!A972)</f>
        <v/>
      </c>
      <c r="B971" s="73" t="str">
        <f>IF(EAP_Complexidade!B972="","",IF(EAP_Complexidade!B972="X",0,VLOOKUP(EAP_Complexidade!B972,'Cluster_T-ShirtSize'!$B$3:$C$7,2,FALSE)))</f>
        <v/>
      </c>
      <c r="C971" s="74" t="str">
        <f>IF(EAP_Complexidade!C972="","",IF(EAP_Complexidade!C972="X",0,VLOOKUP(EAP_Complexidade!C972,'Cluster_T-ShirtSize'!$B$8:$C$12,2,FALSE)))</f>
        <v/>
      </c>
      <c r="D971" s="74" t="str">
        <f>IF(EAP_Complexidade!D972="","",IF(EAP_Complexidade!D972="X",0,VLOOKUP(EAP_Complexidade!D972,'Cluster_T-ShirtSize'!$B$13:$C$17,2,FALSE)))</f>
        <v/>
      </c>
      <c r="E971" s="74" t="str">
        <f>IF(EAP_Complexidade!E972="","",IF(EAP_Complexidade!E972="X",0,VLOOKUP(EAP_Complexidade!E972,'Cluster_T-ShirtSize'!$B$18:$C$22,2,FALSE)))</f>
        <v/>
      </c>
      <c r="F971" s="75" t="str">
        <f>IF(EAP_Complexidade!F972="","",IF(EAP_Complexidade!F972="X",0,VLOOKUP(EAP_Complexidade!F972,'Cluster_T-ShirtSize'!$B$23:$C$27,2,FALSE)))</f>
        <v/>
      </c>
      <c r="G971" s="76" t="str">
        <f t="shared" si="3"/>
        <v/>
      </c>
    </row>
    <row r="972" spans="1:7" ht="15.75" customHeight="1" x14ac:dyDescent="0.2">
      <c r="A972" s="72" t="str">
        <f>IF(EAP_Complexidade!A973="","",EAP_Complexidade!A973)</f>
        <v/>
      </c>
      <c r="B972" s="73" t="str">
        <f>IF(EAP_Complexidade!B973="","",IF(EAP_Complexidade!B973="X",0,VLOOKUP(EAP_Complexidade!B973,'Cluster_T-ShirtSize'!$B$3:$C$7,2,FALSE)))</f>
        <v/>
      </c>
      <c r="C972" s="74" t="str">
        <f>IF(EAP_Complexidade!C973="","",IF(EAP_Complexidade!C973="X",0,VLOOKUP(EAP_Complexidade!C973,'Cluster_T-ShirtSize'!$B$8:$C$12,2,FALSE)))</f>
        <v/>
      </c>
      <c r="D972" s="74" t="str">
        <f>IF(EAP_Complexidade!D973="","",IF(EAP_Complexidade!D973="X",0,VLOOKUP(EAP_Complexidade!D973,'Cluster_T-ShirtSize'!$B$13:$C$17,2,FALSE)))</f>
        <v/>
      </c>
      <c r="E972" s="74" t="str">
        <f>IF(EAP_Complexidade!E973="","",IF(EAP_Complexidade!E973="X",0,VLOOKUP(EAP_Complexidade!E973,'Cluster_T-ShirtSize'!$B$18:$C$22,2,FALSE)))</f>
        <v/>
      </c>
      <c r="F972" s="75" t="str">
        <f>IF(EAP_Complexidade!F973="","",IF(EAP_Complexidade!F973="X",0,VLOOKUP(EAP_Complexidade!F973,'Cluster_T-ShirtSize'!$B$23:$C$27,2,FALSE)))</f>
        <v/>
      </c>
      <c r="G972" s="76" t="str">
        <f t="shared" si="3"/>
        <v/>
      </c>
    </row>
    <row r="973" spans="1:7" ht="15.75" customHeight="1" x14ac:dyDescent="0.2">
      <c r="A973" s="72" t="str">
        <f>IF(EAP_Complexidade!A974="","",EAP_Complexidade!A974)</f>
        <v/>
      </c>
      <c r="B973" s="73" t="str">
        <f>IF(EAP_Complexidade!B974="","",IF(EAP_Complexidade!B974="X",0,VLOOKUP(EAP_Complexidade!B974,'Cluster_T-ShirtSize'!$B$3:$C$7,2,FALSE)))</f>
        <v/>
      </c>
      <c r="C973" s="74" t="str">
        <f>IF(EAP_Complexidade!C974="","",IF(EAP_Complexidade!C974="X",0,VLOOKUP(EAP_Complexidade!C974,'Cluster_T-ShirtSize'!$B$8:$C$12,2,FALSE)))</f>
        <v/>
      </c>
      <c r="D973" s="74" t="str">
        <f>IF(EAP_Complexidade!D974="","",IF(EAP_Complexidade!D974="X",0,VLOOKUP(EAP_Complexidade!D974,'Cluster_T-ShirtSize'!$B$13:$C$17,2,FALSE)))</f>
        <v/>
      </c>
      <c r="E973" s="74" t="str">
        <f>IF(EAP_Complexidade!E974="","",IF(EAP_Complexidade!E974="X",0,VLOOKUP(EAP_Complexidade!E974,'Cluster_T-ShirtSize'!$B$18:$C$22,2,FALSE)))</f>
        <v/>
      </c>
      <c r="F973" s="75" t="str">
        <f>IF(EAP_Complexidade!F974="","",IF(EAP_Complexidade!F974="X",0,VLOOKUP(EAP_Complexidade!F974,'Cluster_T-ShirtSize'!$B$23:$C$27,2,FALSE)))</f>
        <v/>
      </c>
      <c r="G973" s="76" t="str">
        <f t="shared" si="3"/>
        <v/>
      </c>
    </row>
    <row r="974" spans="1:7" ht="15.75" customHeight="1" x14ac:dyDescent="0.2">
      <c r="A974" s="72" t="str">
        <f>IF(EAP_Complexidade!A975="","",EAP_Complexidade!A975)</f>
        <v/>
      </c>
      <c r="B974" s="73" t="str">
        <f>IF(EAP_Complexidade!B975="","",IF(EAP_Complexidade!B975="X",0,VLOOKUP(EAP_Complexidade!B975,'Cluster_T-ShirtSize'!$B$3:$C$7,2,FALSE)))</f>
        <v/>
      </c>
      <c r="C974" s="74" t="str">
        <f>IF(EAP_Complexidade!C975="","",IF(EAP_Complexidade!C975="X",0,VLOOKUP(EAP_Complexidade!C975,'Cluster_T-ShirtSize'!$B$8:$C$12,2,FALSE)))</f>
        <v/>
      </c>
      <c r="D974" s="74" t="str">
        <f>IF(EAP_Complexidade!D975="","",IF(EAP_Complexidade!D975="X",0,VLOOKUP(EAP_Complexidade!D975,'Cluster_T-ShirtSize'!$B$13:$C$17,2,FALSE)))</f>
        <v/>
      </c>
      <c r="E974" s="74" t="str">
        <f>IF(EAP_Complexidade!E975="","",IF(EAP_Complexidade!E975="X",0,VLOOKUP(EAP_Complexidade!E975,'Cluster_T-ShirtSize'!$B$18:$C$22,2,FALSE)))</f>
        <v/>
      </c>
      <c r="F974" s="75" t="str">
        <f>IF(EAP_Complexidade!F975="","",IF(EAP_Complexidade!F975="X",0,VLOOKUP(EAP_Complexidade!F975,'Cluster_T-ShirtSize'!$B$23:$C$27,2,FALSE)))</f>
        <v/>
      </c>
      <c r="G974" s="76" t="str">
        <f t="shared" si="3"/>
        <v/>
      </c>
    </row>
    <row r="975" spans="1:7" ht="15.75" customHeight="1" x14ac:dyDescent="0.2">
      <c r="A975" s="72" t="str">
        <f>IF(EAP_Complexidade!A976="","",EAP_Complexidade!A976)</f>
        <v/>
      </c>
      <c r="B975" s="73" t="str">
        <f>IF(EAP_Complexidade!B976="","",IF(EAP_Complexidade!B976="X",0,VLOOKUP(EAP_Complexidade!B976,'Cluster_T-ShirtSize'!$B$3:$C$7,2,FALSE)))</f>
        <v/>
      </c>
      <c r="C975" s="74" t="str">
        <f>IF(EAP_Complexidade!C976="","",IF(EAP_Complexidade!C976="X",0,VLOOKUP(EAP_Complexidade!C976,'Cluster_T-ShirtSize'!$B$8:$C$12,2,FALSE)))</f>
        <v/>
      </c>
      <c r="D975" s="74" t="str">
        <f>IF(EAP_Complexidade!D976="","",IF(EAP_Complexidade!D976="X",0,VLOOKUP(EAP_Complexidade!D976,'Cluster_T-ShirtSize'!$B$13:$C$17,2,FALSE)))</f>
        <v/>
      </c>
      <c r="E975" s="74" t="str">
        <f>IF(EAP_Complexidade!E976="","",IF(EAP_Complexidade!E976="X",0,VLOOKUP(EAP_Complexidade!E976,'Cluster_T-ShirtSize'!$B$18:$C$22,2,FALSE)))</f>
        <v/>
      </c>
      <c r="F975" s="75" t="str">
        <f>IF(EAP_Complexidade!F976="","",IF(EAP_Complexidade!F976="X",0,VLOOKUP(EAP_Complexidade!F976,'Cluster_T-ShirtSize'!$B$23:$C$27,2,FALSE)))</f>
        <v/>
      </c>
      <c r="G975" s="76" t="str">
        <f t="shared" si="3"/>
        <v/>
      </c>
    </row>
    <row r="976" spans="1:7" ht="15.75" customHeight="1" x14ac:dyDescent="0.2">
      <c r="A976" s="72" t="str">
        <f>IF(EAP_Complexidade!A977="","",EAP_Complexidade!A977)</f>
        <v/>
      </c>
      <c r="B976" s="73" t="str">
        <f>IF(EAP_Complexidade!B977="","",IF(EAP_Complexidade!B977="X",0,VLOOKUP(EAP_Complexidade!B977,'Cluster_T-ShirtSize'!$B$3:$C$7,2,FALSE)))</f>
        <v/>
      </c>
      <c r="C976" s="74" t="str">
        <f>IF(EAP_Complexidade!C977="","",IF(EAP_Complexidade!C977="X",0,VLOOKUP(EAP_Complexidade!C977,'Cluster_T-ShirtSize'!$B$8:$C$12,2,FALSE)))</f>
        <v/>
      </c>
      <c r="D976" s="74" t="str">
        <f>IF(EAP_Complexidade!D977="","",IF(EAP_Complexidade!D977="X",0,VLOOKUP(EAP_Complexidade!D977,'Cluster_T-ShirtSize'!$B$13:$C$17,2,FALSE)))</f>
        <v/>
      </c>
      <c r="E976" s="74" t="str">
        <f>IF(EAP_Complexidade!E977="","",IF(EAP_Complexidade!E977="X",0,VLOOKUP(EAP_Complexidade!E977,'Cluster_T-ShirtSize'!$B$18:$C$22,2,FALSE)))</f>
        <v/>
      </c>
      <c r="F976" s="75" t="str">
        <f>IF(EAP_Complexidade!F977="","",IF(EAP_Complexidade!F977="X",0,VLOOKUP(EAP_Complexidade!F977,'Cluster_T-ShirtSize'!$B$23:$C$27,2,FALSE)))</f>
        <v/>
      </c>
      <c r="G976" s="76" t="str">
        <f t="shared" si="3"/>
        <v/>
      </c>
    </row>
    <row r="977" spans="1:7" ht="15.75" customHeight="1" x14ac:dyDescent="0.2">
      <c r="A977" s="72" t="str">
        <f>IF(EAP_Complexidade!A978="","",EAP_Complexidade!A978)</f>
        <v/>
      </c>
      <c r="B977" s="73" t="str">
        <f>IF(EAP_Complexidade!B978="","",IF(EAP_Complexidade!B978="X",0,VLOOKUP(EAP_Complexidade!B978,'Cluster_T-ShirtSize'!$B$3:$C$7,2,FALSE)))</f>
        <v/>
      </c>
      <c r="C977" s="74" t="str">
        <f>IF(EAP_Complexidade!C978="","",IF(EAP_Complexidade!C978="X",0,VLOOKUP(EAP_Complexidade!C978,'Cluster_T-ShirtSize'!$B$8:$C$12,2,FALSE)))</f>
        <v/>
      </c>
      <c r="D977" s="74" t="str">
        <f>IF(EAP_Complexidade!D978="","",IF(EAP_Complexidade!D978="X",0,VLOOKUP(EAP_Complexidade!D978,'Cluster_T-ShirtSize'!$B$13:$C$17,2,FALSE)))</f>
        <v/>
      </c>
      <c r="E977" s="74" t="str">
        <f>IF(EAP_Complexidade!E978="","",IF(EAP_Complexidade!E978="X",0,VLOOKUP(EAP_Complexidade!E978,'Cluster_T-ShirtSize'!$B$18:$C$22,2,FALSE)))</f>
        <v/>
      </c>
      <c r="F977" s="75" t="str">
        <f>IF(EAP_Complexidade!F978="","",IF(EAP_Complexidade!F978="X",0,VLOOKUP(EAP_Complexidade!F978,'Cluster_T-ShirtSize'!$B$23:$C$27,2,FALSE)))</f>
        <v/>
      </c>
      <c r="G977" s="76" t="str">
        <f t="shared" si="3"/>
        <v/>
      </c>
    </row>
    <row r="978" spans="1:7" ht="15.75" customHeight="1" x14ac:dyDescent="0.2">
      <c r="A978" s="72" t="str">
        <f>IF(EAP_Complexidade!A979="","",EAP_Complexidade!A979)</f>
        <v/>
      </c>
      <c r="B978" s="73" t="str">
        <f>IF(EAP_Complexidade!B979="","",IF(EAP_Complexidade!B979="X",0,VLOOKUP(EAP_Complexidade!B979,'Cluster_T-ShirtSize'!$B$3:$C$7,2,FALSE)))</f>
        <v/>
      </c>
      <c r="C978" s="74" t="str">
        <f>IF(EAP_Complexidade!C979="","",IF(EAP_Complexidade!C979="X",0,VLOOKUP(EAP_Complexidade!C979,'Cluster_T-ShirtSize'!$B$8:$C$12,2,FALSE)))</f>
        <v/>
      </c>
      <c r="D978" s="74" t="str">
        <f>IF(EAP_Complexidade!D979="","",IF(EAP_Complexidade!D979="X",0,VLOOKUP(EAP_Complexidade!D979,'Cluster_T-ShirtSize'!$B$13:$C$17,2,FALSE)))</f>
        <v/>
      </c>
      <c r="E978" s="74" t="str">
        <f>IF(EAP_Complexidade!E979="","",IF(EAP_Complexidade!E979="X",0,VLOOKUP(EAP_Complexidade!E979,'Cluster_T-ShirtSize'!$B$18:$C$22,2,FALSE)))</f>
        <v/>
      </c>
      <c r="F978" s="75" t="str">
        <f>IF(EAP_Complexidade!F979="","",IF(EAP_Complexidade!F979="X",0,VLOOKUP(EAP_Complexidade!F979,'Cluster_T-ShirtSize'!$B$23:$C$27,2,FALSE)))</f>
        <v/>
      </c>
      <c r="G978" s="76" t="str">
        <f t="shared" si="3"/>
        <v/>
      </c>
    </row>
    <row r="979" spans="1:7" ht="15.75" customHeight="1" x14ac:dyDescent="0.2">
      <c r="A979" s="72" t="str">
        <f>IF(EAP_Complexidade!A980="","",EAP_Complexidade!A980)</f>
        <v/>
      </c>
      <c r="B979" s="73" t="str">
        <f>IF(EAP_Complexidade!B980="","",IF(EAP_Complexidade!B980="X",0,VLOOKUP(EAP_Complexidade!B980,'Cluster_T-ShirtSize'!$B$3:$C$7,2,FALSE)))</f>
        <v/>
      </c>
      <c r="C979" s="74" t="str">
        <f>IF(EAP_Complexidade!C980="","",IF(EAP_Complexidade!C980="X",0,VLOOKUP(EAP_Complexidade!C980,'Cluster_T-ShirtSize'!$B$8:$C$12,2,FALSE)))</f>
        <v/>
      </c>
      <c r="D979" s="74" t="str">
        <f>IF(EAP_Complexidade!D980="","",IF(EAP_Complexidade!D980="X",0,VLOOKUP(EAP_Complexidade!D980,'Cluster_T-ShirtSize'!$B$13:$C$17,2,FALSE)))</f>
        <v/>
      </c>
      <c r="E979" s="74" t="str">
        <f>IF(EAP_Complexidade!E980="","",IF(EAP_Complexidade!E980="X",0,VLOOKUP(EAP_Complexidade!E980,'Cluster_T-ShirtSize'!$B$18:$C$22,2,FALSE)))</f>
        <v/>
      </c>
      <c r="F979" s="75" t="str">
        <f>IF(EAP_Complexidade!F980="","",IF(EAP_Complexidade!F980="X",0,VLOOKUP(EAP_Complexidade!F980,'Cluster_T-ShirtSize'!$B$23:$C$27,2,FALSE)))</f>
        <v/>
      </c>
      <c r="G979" s="76" t="str">
        <f t="shared" si="3"/>
        <v/>
      </c>
    </row>
    <row r="980" spans="1:7" ht="15.75" customHeight="1" x14ac:dyDescent="0.2">
      <c r="A980" s="72" t="str">
        <f>IF(EAP_Complexidade!A981="","",EAP_Complexidade!A981)</f>
        <v/>
      </c>
      <c r="B980" s="73" t="str">
        <f>IF(EAP_Complexidade!B981="","",IF(EAP_Complexidade!B981="X",0,VLOOKUP(EAP_Complexidade!B981,'Cluster_T-ShirtSize'!$B$3:$C$7,2,FALSE)))</f>
        <v/>
      </c>
      <c r="C980" s="74" t="str">
        <f>IF(EAP_Complexidade!C981="","",IF(EAP_Complexidade!C981="X",0,VLOOKUP(EAP_Complexidade!C981,'Cluster_T-ShirtSize'!$B$8:$C$12,2,FALSE)))</f>
        <v/>
      </c>
      <c r="D980" s="74" t="str">
        <f>IF(EAP_Complexidade!D981="","",IF(EAP_Complexidade!D981="X",0,VLOOKUP(EAP_Complexidade!D981,'Cluster_T-ShirtSize'!$B$13:$C$17,2,FALSE)))</f>
        <v/>
      </c>
      <c r="E980" s="74" t="str">
        <f>IF(EAP_Complexidade!E981="","",IF(EAP_Complexidade!E981="X",0,VLOOKUP(EAP_Complexidade!E981,'Cluster_T-ShirtSize'!$B$18:$C$22,2,FALSE)))</f>
        <v/>
      </c>
      <c r="F980" s="75" t="str">
        <f>IF(EAP_Complexidade!F981="","",IF(EAP_Complexidade!F981="X",0,VLOOKUP(EAP_Complexidade!F981,'Cluster_T-ShirtSize'!$B$23:$C$27,2,FALSE)))</f>
        <v/>
      </c>
      <c r="G980" s="76" t="str">
        <f t="shared" si="3"/>
        <v/>
      </c>
    </row>
    <row r="981" spans="1:7" ht="15.75" customHeight="1" x14ac:dyDescent="0.2">
      <c r="A981" s="72" t="str">
        <f>IF(EAP_Complexidade!A982="","",EAP_Complexidade!A982)</f>
        <v/>
      </c>
      <c r="B981" s="73" t="str">
        <f>IF(EAP_Complexidade!B982="","",IF(EAP_Complexidade!B982="X",0,VLOOKUP(EAP_Complexidade!B982,'Cluster_T-ShirtSize'!$B$3:$C$7,2,FALSE)))</f>
        <v/>
      </c>
      <c r="C981" s="74" t="str">
        <f>IF(EAP_Complexidade!C982="","",IF(EAP_Complexidade!C982="X",0,VLOOKUP(EAP_Complexidade!C982,'Cluster_T-ShirtSize'!$B$8:$C$12,2,FALSE)))</f>
        <v/>
      </c>
      <c r="D981" s="74" t="str">
        <f>IF(EAP_Complexidade!D982="","",IF(EAP_Complexidade!D982="X",0,VLOOKUP(EAP_Complexidade!D982,'Cluster_T-ShirtSize'!$B$13:$C$17,2,FALSE)))</f>
        <v/>
      </c>
      <c r="E981" s="74" t="str">
        <f>IF(EAP_Complexidade!E982="","",IF(EAP_Complexidade!E982="X",0,VLOOKUP(EAP_Complexidade!E982,'Cluster_T-ShirtSize'!$B$18:$C$22,2,FALSE)))</f>
        <v/>
      </c>
      <c r="F981" s="75" t="str">
        <f>IF(EAP_Complexidade!F982="","",IF(EAP_Complexidade!F982="X",0,VLOOKUP(EAP_Complexidade!F982,'Cluster_T-ShirtSize'!$B$23:$C$27,2,FALSE)))</f>
        <v/>
      </c>
      <c r="G981" s="76" t="str">
        <f t="shared" si="3"/>
        <v/>
      </c>
    </row>
    <row r="982" spans="1:7" ht="15.75" customHeight="1" x14ac:dyDescent="0.2">
      <c r="A982" s="72" t="str">
        <f>IF(EAP_Complexidade!A983="","",EAP_Complexidade!A983)</f>
        <v/>
      </c>
      <c r="B982" s="73" t="str">
        <f>IF(EAP_Complexidade!B983="","",IF(EAP_Complexidade!B983="X",0,VLOOKUP(EAP_Complexidade!B983,'Cluster_T-ShirtSize'!$B$3:$C$7,2,FALSE)))</f>
        <v/>
      </c>
      <c r="C982" s="74" t="str">
        <f>IF(EAP_Complexidade!C983="","",IF(EAP_Complexidade!C983="X",0,VLOOKUP(EAP_Complexidade!C983,'Cluster_T-ShirtSize'!$B$8:$C$12,2,FALSE)))</f>
        <v/>
      </c>
      <c r="D982" s="74" t="str">
        <f>IF(EAP_Complexidade!D983="","",IF(EAP_Complexidade!D983="X",0,VLOOKUP(EAP_Complexidade!D983,'Cluster_T-ShirtSize'!$B$13:$C$17,2,FALSE)))</f>
        <v/>
      </c>
      <c r="E982" s="74" t="str">
        <f>IF(EAP_Complexidade!E983="","",IF(EAP_Complexidade!E983="X",0,VLOOKUP(EAP_Complexidade!E983,'Cluster_T-ShirtSize'!$B$18:$C$22,2,FALSE)))</f>
        <v/>
      </c>
      <c r="F982" s="75" t="str">
        <f>IF(EAP_Complexidade!F983="","",IF(EAP_Complexidade!F983="X",0,VLOOKUP(EAP_Complexidade!F983,'Cluster_T-ShirtSize'!$B$23:$C$27,2,FALSE)))</f>
        <v/>
      </c>
      <c r="G982" s="76" t="str">
        <f t="shared" si="3"/>
        <v/>
      </c>
    </row>
    <row r="983" spans="1:7" ht="15.75" customHeight="1" x14ac:dyDescent="0.2">
      <c r="A983" s="72" t="str">
        <f>IF(EAP_Complexidade!A984="","",EAP_Complexidade!A984)</f>
        <v/>
      </c>
      <c r="B983" s="73" t="str">
        <f>IF(EAP_Complexidade!B984="","",IF(EAP_Complexidade!B984="X",0,VLOOKUP(EAP_Complexidade!B984,'Cluster_T-ShirtSize'!$B$3:$C$7,2,FALSE)))</f>
        <v/>
      </c>
      <c r="C983" s="74" t="str">
        <f>IF(EAP_Complexidade!C984="","",IF(EAP_Complexidade!C984="X",0,VLOOKUP(EAP_Complexidade!C984,'Cluster_T-ShirtSize'!$B$8:$C$12,2,FALSE)))</f>
        <v/>
      </c>
      <c r="D983" s="74" t="str">
        <f>IF(EAP_Complexidade!D984="","",IF(EAP_Complexidade!D984="X",0,VLOOKUP(EAP_Complexidade!D984,'Cluster_T-ShirtSize'!$B$13:$C$17,2,FALSE)))</f>
        <v/>
      </c>
      <c r="E983" s="74" t="str">
        <f>IF(EAP_Complexidade!E984="","",IF(EAP_Complexidade!E984="X",0,VLOOKUP(EAP_Complexidade!E984,'Cluster_T-ShirtSize'!$B$18:$C$22,2,FALSE)))</f>
        <v/>
      </c>
      <c r="F983" s="75" t="str">
        <f>IF(EAP_Complexidade!F984="","",IF(EAP_Complexidade!F984="X",0,VLOOKUP(EAP_Complexidade!F984,'Cluster_T-ShirtSize'!$B$23:$C$27,2,FALSE)))</f>
        <v/>
      </c>
      <c r="G983" s="76" t="str">
        <f t="shared" si="3"/>
        <v/>
      </c>
    </row>
    <row r="984" spans="1:7" ht="15.75" customHeight="1" x14ac:dyDescent="0.2">
      <c r="A984" s="72" t="str">
        <f>IF(EAP_Complexidade!A985="","",EAP_Complexidade!A985)</f>
        <v/>
      </c>
      <c r="B984" s="73" t="str">
        <f>IF(EAP_Complexidade!B985="","",IF(EAP_Complexidade!B985="X",0,VLOOKUP(EAP_Complexidade!B985,'Cluster_T-ShirtSize'!$B$3:$C$7,2,FALSE)))</f>
        <v/>
      </c>
      <c r="C984" s="74" t="str">
        <f>IF(EAP_Complexidade!C985="","",IF(EAP_Complexidade!C985="X",0,VLOOKUP(EAP_Complexidade!C985,'Cluster_T-ShirtSize'!$B$8:$C$12,2,FALSE)))</f>
        <v/>
      </c>
      <c r="D984" s="74" t="str">
        <f>IF(EAP_Complexidade!D985="","",IF(EAP_Complexidade!D985="X",0,VLOOKUP(EAP_Complexidade!D985,'Cluster_T-ShirtSize'!$B$13:$C$17,2,FALSE)))</f>
        <v/>
      </c>
      <c r="E984" s="74" t="str">
        <f>IF(EAP_Complexidade!E985="","",IF(EAP_Complexidade!E985="X",0,VLOOKUP(EAP_Complexidade!E985,'Cluster_T-ShirtSize'!$B$18:$C$22,2,FALSE)))</f>
        <v/>
      </c>
      <c r="F984" s="75" t="str">
        <f>IF(EAP_Complexidade!F985="","",IF(EAP_Complexidade!F985="X",0,VLOOKUP(EAP_Complexidade!F985,'Cluster_T-ShirtSize'!$B$23:$C$27,2,FALSE)))</f>
        <v/>
      </c>
      <c r="G984" s="76" t="str">
        <f t="shared" si="3"/>
        <v/>
      </c>
    </row>
    <row r="985" spans="1:7" ht="15.75" customHeight="1" x14ac:dyDescent="0.2">
      <c r="A985" s="72" t="str">
        <f>IF(EAP_Complexidade!A986="","",EAP_Complexidade!A986)</f>
        <v/>
      </c>
      <c r="B985" s="73" t="str">
        <f>IF(EAP_Complexidade!B986="","",IF(EAP_Complexidade!B986="X",0,VLOOKUP(EAP_Complexidade!B986,'Cluster_T-ShirtSize'!$B$3:$C$7,2,FALSE)))</f>
        <v/>
      </c>
      <c r="C985" s="74" t="str">
        <f>IF(EAP_Complexidade!C986="","",IF(EAP_Complexidade!C986="X",0,VLOOKUP(EAP_Complexidade!C986,'Cluster_T-ShirtSize'!$B$8:$C$12,2,FALSE)))</f>
        <v/>
      </c>
      <c r="D985" s="74" t="str">
        <f>IF(EAP_Complexidade!D986="","",IF(EAP_Complexidade!D986="X",0,VLOOKUP(EAP_Complexidade!D986,'Cluster_T-ShirtSize'!$B$13:$C$17,2,FALSE)))</f>
        <v/>
      </c>
      <c r="E985" s="74" t="str">
        <f>IF(EAP_Complexidade!E986="","",IF(EAP_Complexidade!E986="X",0,VLOOKUP(EAP_Complexidade!E986,'Cluster_T-ShirtSize'!$B$18:$C$22,2,FALSE)))</f>
        <v/>
      </c>
      <c r="F985" s="75" t="str">
        <f>IF(EAP_Complexidade!F986="","",IF(EAP_Complexidade!F986="X",0,VLOOKUP(EAP_Complexidade!F986,'Cluster_T-ShirtSize'!$B$23:$C$27,2,FALSE)))</f>
        <v/>
      </c>
      <c r="G985" s="76" t="str">
        <f t="shared" si="3"/>
        <v/>
      </c>
    </row>
    <row r="986" spans="1:7" ht="15.75" customHeight="1" x14ac:dyDescent="0.2">
      <c r="A986" s="72" t="str">
        <f>IF(EAP_Complexidade!A987="","",EAP_Complexidade!A987)</f>
        <v/>
      </c>
      <c r="B986" s="73" t="str">
        <f>IF(EAP_Complexidade!B987="","",IF(EAP_Complexidade!B987="X",0,VLOOKUP(EAP_Complexidade!B987,'Cluster_T-ShirtSize'!$B$3:$C$7,2,FALSE)))</f>
        <v/>
      </c>
      <c r="C986" s="74" t="str">
        <f>IF(EAP_Complexidade!C987="","",IF(EAP_Complexidade!C987="X",0,VLOOKUP(EAP_Complexidade!C987,'Cluster_T-ShirtSize'!$B$8:$C$12,2,FALSE)))</f>
        <v/>
      </c>
      <c r="D986" s="74" t="str">
        <f>IF(EAP_Complexidade!D987="","",IF(EAP_Complexidade!D987="X",0,VLOOKUP(EAP_Complexidade!D987,'Cluster_T-ShirtSize'!$B$13:$C$17,2,FALSE)))</f>
        <v/>
      </c>
      <c r="E986" s="74" t="str">
        <f>IF(EAP_Complexidade!E987="","",IF(EAP_Complexidade!E987="X",0,VLOOKUP(EAP_Complexidade!E987,'Cluster_T-ShirtSize'!$B$18:$C$22,2,FALSE)))</f>
        <v/>
      </c>
      <c r="F986" s="75" t="str">
        <f>IF(EAP_Complexidade!F987="","",IF(EAP_Complexidade!F987="X",0,VLOOKUP(EAP_Complexidade!F987,'Cluster_T-ShirtSize'!$B$23:$C$27,2,FALSE)))</f>
        <v/>
      </c>
      <c r="G986" s="76" t="str">
        <f t="shared" si="3"/>
        <v/>
      </c>
    </row>
    <row r="987" spans="1:7" ht="15.75" customHeight="1" x14ac:dyDescent="0.2">
      <c r="A987" s="72" t="str">
        <f>IF(EAP_Complexidade!A988="","",EAP_Complexidade!A988)</f>
        <v/>
      </c>
      <c r="B987" s="73" t="str">
        <f>IF(EAP_Complexidade!B988="","",IF(EAP_Complexidade!B988="X",0,VLOOKUP(EAP_Complexidade!B988,'Cluster_T-ShirtSize'!$B$3:$C$7,2,FALSE)))</f>
        <v/>
      </c>
      <c r="C987" s="74" t="str">
        <f>IF(EAP_Complexidade!C988="","",IF(EAP_Complexidade!C988="X",0,VLOOKUP(EAP_Complexidade!C988,'Cluster_T-ShirtSize'!$B$8:$C$12,2,FALSE)))</f>
        <v/>
      </c>
      <c r="D987" s="74" t="str">
        <f>IF(EAP_Complexidade!D988="","",IF(EAP_Complexidade!D988="X",0,VLOOKUP(EAP_Complexidade!D988,'Cluster_T-ShirtSize'!$B$13:$C$17,2,FALSE)))</f>
        <v/>
      </c>
      <c r="E987" s="74" t="str">
        <f>IF(EAP_Complexidade!E988="","",IF(EAP_Complexidade!E988="X",0,VLOOKUP(EAP_Complexidade!E988,'Cluster_T-ShirtSize'!$B$18:$C$22,2,FALSE)))</f>
        <v/>
      </c>
      <c r="F987" s="75" t="str">
        <f>IF(EAP_Complexidade!F988="","",IF(EAP_Complexidade!F988="X",0,VLOOKUP(EAP_Complexidade!F988,'Cluster_T-ShirtSize'!$B$23:$C$27,2,FALSE)))</f>
        <v/>
      </c>
      <c r="G987" s="76" t="str">
        <f t="shared" si="3"/>
        <v/>
      </c>
    </row>
    <row r="988" spans="1:7" ht="15.75" customHeight="1" x14ac:dyDescent="0.2">
      <c r="A988" s="72" t="str">
        <f>IF(EAP_Complexidade!A989="","",EAP_Complexidade!A989)</f>
        <v/>
      </c>
      <c r="B988" s="73" t="str">
        <f>IF(EAP_Complexidade!B989="","",IF(EAP_Complexidade!B989="X",0,VLOOKUP(EAP_Complexidade!B989,'Cluster_T-ShirtSize'!$B$3:$C$7,2,FALSE)))</f>
        <v/>
      </c>
      <c r="C988" s="74" t="str">
        <f>IF(EAP_Complexidade!C989="","",IF(EAP_Complexidade!C989="X",0,VLOOKUP(EAP_Complexidade!C989,'Cluster_T-ShirtSize'!$B$8:$C$12,2,FALSE)))</f>
        <v/>
      </c>
      <c r="D988" s="74" t="str">
        <f>IF(EAP_Complexidade!D989="","",IF(EAP_Complexidade!D989="X",0,VLOOKUP(EAP_Complexidade!D989,'Cluster_T-ShirtSize'!$B$13:$C$17,2,FALSE)))</f>
        <v/>
      </c>
      <c r="E988" s="74" t="str">
        <f>IF(EAP_Complexidade!E989="","",IF(EAP_Complexidade!E989="X",0,VLOOKUP(EAP_Complexidade!E989,'Cluster_T-ShirtSize'!$B$18:$C$22,2,FALSE)))</f>
        <v/>
      </c>
      <c r="F988" s="75" t="str">
        <f>IF(EAP_Complexidade!F989="","",IF(EAP_Complexidade!F989="X",0,VLOOKUP(EAP_Complexidade!F989,'Cluster_T-ShirtSize'!$B$23:$C$27,2,FALSE)))</f>
        <v/>
      </c>
      <c r="G988" s="76" t="str">
        <f t="shared" si="3"/>
        <v/>
      </c>
    </row>
    <row r="989" spans="1:7" ht="15.75" customHeight="1" x14ac:dyDescent="0.2">
      <c r="A989" s="72" t="str">
        <f>IF(EAP_Complexidade!A990="","",EAP_Complexidade!A990)</f>
        <v/>
      </c>
      <c r="B989" s="73" t="str">
        <f>IF(EAP_Complexidade!B990="","",IF(EAP_Complexidade!B990="X",0,VLOOKUP(EAP_Complexidade!B990,'Cluster_T-ShirtSize'!$B$3:$C$7,2,FALSE)))</f>
        <v/>
      </c>
      <c r="C989" s="74" t="str">
        <f>IF(EAP_Complexidade!C990="","",IF(EAP_Complexidade!C990="X",0,VLOOKUP(EAP_Complexidade!C990,'Cluster_T-ShirtSize'!$B$8:$C$12,2,FALSE)))</f>
        <v/>
      </c>
      <c r="D989" s="74" t="str">
        <f>IF(EAP_Complexidade!D990="","",IF(EAP_Complexidade!D990="X",0,VLOOKUP(EAP_Complexidade!D990,'Cluster_T-ShirtSize'!$B$13:$C$17,2,FALSE)))</f>
        <v/>
      </c>
      <c r="E989" s="74" t="str">
        <f>IF(EAP_Complexidade!E990="","",IF(EAP_Complexidade!E990="X",0,VLOOKUP(EAP_Complexidade!E990,'Cluster_T-ShirtSize'!$B$18:$C$22,2,FALSE)))</f>
        <v/>
      </c>
      <c r="F989" s="75" t="str">
        <f>IF(EAP_Complexidade!F990="","",IF(EAP_Complexidade!F990="X",0,VLOOKUP(EAP_Complexidade!F990,'Cluster_T-ShirtSize'!$B$23:$C$27,2,FALSE)))</f>
        <v/>
      </c>
      <c r="G989" s="76" t="str">
        <f t="shared" si="3"/>
        <v/>
      </c>
    </row>
    <row r="990" spans="1:7" ht="15.75" customHeight="1" x14ac:dyDescent="0.2">
      <c r="A990" s="72" t="str">
        <f>IF(EAP_Complexidade!A991="","",EAP_Complexidade!A991)</f>
        <v/>
      </c>
      <c r="B990" s="73" t="str">
        <f>IF(EAP_Complexidade!B991="","",IF(EAP_Complexidade!B991="X",0,VLOOKUP(EAP_Complexidade!B991,'Cluster_T-ShirtSize'!$B$3:$C$7,2,FALSE)))</f>
        <v/>
      </c>
      <c r="C990" s="74" t="str">
        <f>IF(EAP_Complexidade!C991="","",IF(EAP_Complexidade!C991="X",0,VLOOKUP(EAP_Complexidade!C991,'Cluster_T-ShirtSize'!$B$8:$C$12,2,FALSE)))</f>
        <v/>
      </c>
      <c r="D990" s="74" t="str">
        <f>IF(EAP_Complexidade!D991="","",IF(EAP_Complexidade!D991="X",0,VLOOKUP(EAP_Complexidade!D991,'Cluster_T-ShirtSize'!$B$13:$C$17,2,FALSE)))</f>
        <v/>
      </c>
      <c r="E990" s="74" t="str">
        <f>IF(EAP_Complexidade!E991="","",IF(EAP_Complexidade!E991="X",0,VLOOKUP(EAP_Complexidade!E991,'Cluster_T-ShirtSize'!$B$18:$C$22,2,FALSE)))</f>
        <v/>
      </c>
      <c r="F990" s="75" t="str">
        <f>IF(EAP_Complexidade!F991="","",IF(EAP_Complexidade!F991="X",0,VLOOKUP(EAP_Complexidade!F991,'Cluster_T-ShirtSize'!$B$23:$C$27,2,FALSE)))</f>
        <v/>
      </c>
      <c r="G990" s="76" t="str">
        <f t="shared" si="3"/>
        <v/>
      </c>
    </row>
    <row r="991" spans="1:7" ht="15.75" customHeight="1" x14ac:dyDescent="0.2">
      <c r="A991" s="72" t="str">
        <f>IF(EAP_Complexidade!A992="","",EAP_Complexidade!A992)</f>
        <v/>
      </c>
      <c r="B991" s="73" t="str">
        <f>IF(EAP_Complexidade!B992="","",IF(EAP_Complexidade!B992="X",0,VLOOKUP(EAP_Complexidade!B992,'Cluster_T-ShirtSize'!$B$3:$C$7,2,FALSE)))</f>
        <v/>
      </c>
      <c r="C991" s="74" t="str">
        <f>IF(EAP_Complexidade!C992="","",IF(EAP_Complexidade!C992="X",0,VLOOKUP(EAP_Complexidade!C992,'Cluster_T-ShirtSize'!$B$8:$C$12,2,FALSE)))</f>
        <v/>
      </c>
      <c r="D991" s="74" t="str">
        <f>IF(EAP_Complexidade!D992="","",IF(EAP_Complexidade!D992="X",0,VLOOKUP(EAP_Complexidade!D992,'Cluster_T-ShirtSize'!$B$13:$C$17,2,FALSE)))</f>
        <v/>
      </c>
      <c r="E991" s="74" t="str">
        <f>IF(EAP_Complexidade!E992="","",IF(EAP_Complexidade!E992="X",0,VLOOKUP(EAP_Complexidade!E992,'Cluster_T-ShirtSize'!$B$18:$C$22,2,FALSE)))</f>
        <v/>
      </c>
      <c r="F991" s="75" t="str">
        <f>IF(EAP_Complexidade!F992="","",IF(EAP_Complexidade!F992="X",0,VLOOKUP(EAP_Complexidade!F992,'Cluster_T-ShirtSize'!$B$23:$C$27,2,FALSE)))</f>
        <v/>
      </c>
      <c r="G991" s="76" t="str">
        <f t="shared" si="3"/>
        <v/>
      </c>
    </row>
    <row r="992" spans="1:7" ht="15.75" customHeight="1" x14ac:dyDescent="0.2">
      <c r="A992" s="72" t="str">
        <f>IF(EAP_Complexidade!A993="","",EAP_Complexidade!A993)</f>
        <v/>
      </c>
      <c r="B992" s="73" t="str">
        <f>IF(EAP_Complexidade!B993="","",IF(EAP_Complexidade!B993="X",0,VLOOKUP(EAP_Complexidade!B993,'Cluster_T-ShirtSize'!$B$3:$C$7,2,FALSE)))</f>
        <v/>
      </c>
      <c r="C992" s="74" t="str">
        <f>IF(EAP_Complexidade!C993="","",IF(EAP_Complexidade!C993="X",0,VLOOKUP(EAP_Complexidade!C993,'Cluster_T-ShirtSize'!$B$8:$C$12,2,FALSE)))</f>
        <v/>
      </c>
      <c r="D992" s="74" t="str">
        <f>IF(EAP_Complexidade!D993="","",IF(EAP_Complexidade!D993="X",0,VLOOKUP(EAP_Complexidade!D993,'Cluster_T-ShirtSize'!$B$13:$C$17,2,FALSE)))</f>
        <v/>
      </c>
      <c r="E992" s="74" t="str">
        <f>IF(EAP_Complexidade!E993="","",IF(EAP_Complexidade!E993="X",0,VLOOKUP(EAP_Complexidade!E993,'Cluster_T-ShirtSize'!$B$18:$C$22,2,FALSE)))</f>
        <v/>
      </c>
      <c r="F992" s="75" t="str">
        <f>IF(EAP_Complexidade!F993="","",IF(EAP_Complexidade!F993="X",0,VLOOKUP(EAP_Complexidade!F993,'Cluster_T-ShirtSize'!$B$23:$C$27,2,FALSE)))</f>
        <v/>
      </c>
      <c r="G992" s="76" t="str">
        <f t="shared" si="3"/>
        <v/>
      </c>
    </row>
    <row r="993" spans="1:7" ht="15.75" customHeight="1" x14ac:dyDescent="0.2">
      <c r="A993" s="72" t="str">
        <f>IF(EAP_Complexidade!A994="","",EAP_Complexidade!A994)</f>
        <v/>
      </c>
      <c r="B993" s="73" t="str">
        <f>IF(EAP_Complexidade!B994="","",IF(EAP_Complexidade!B994="X",0,VLOOKUP(EAP_Complexidade!B994,'Cluster_T-ShirtSize'!$B$3:$C$7,2,FALSE)))</f>
        <v/>
      </c>
      <c r="C993" s="74" t="str">
        <f>IF(EAP_Complexidade!C994="","",IF(EAP_Complexidade!C994="X",0,VLOOKUP(EAP_Complexidade!C994,'Cluster_T-ShirtSize'!$B$8:$C$12,2,FALSE)))</f>
        <v/>
      </c>
      <c r="D993" s="74" t="str">
        <f>IF(EAP_Complexidade!D994="","",IF(EAP_Complexidade!D994="X",0,VLOOKUP(EAP_Complexidade!D994,'Cluster_T-ShirtSize'!$B$13:$C$17,2,FALSE)))</f>
        <v/>
      </c>
      <c r="E993" s="74" t="str">
        <f>IF(EAP_Complexidade!E994="","",IF(EAP_Complexidade!E994="X",0,VLOOKUP(EAP_Complexidade!E994,'Cluster_T-ShirtSize'!$B$18:$C$22,2,FALSE)))</f>
        <v/>
      </c>
      <c r="F993" s="75" t="str">
        <f>IF(EAP_Complexidade!F994="","",IF(EAP_Complexidade!F994="X",0,VLOOKUP(EAP_Complexidade!F994,'Cluster_T-ShirtSize'!$B$23:$C$27,2,FALSE)))</f>
        <v/>
      </c>
      <c r="G993" s="76" t="str">
        <f t="shared" si="3"/>
        <v/>
      </c>
    </row>
    <row r="994" spans="1:7" ht="15.75" customHeight="1" x14ac:dyDescent="0.2">
      <c r="A994" s="72" t="str">
        <f>IF(EAP_Complexidade!A995="","",EAP_Complexidade!A995)</f>
        <v/>
      </c>
      <c r="B994" s="73" t="str">
        <f>IF(EAP_Complexidade!B995="","",IF(EAP_Complexidade!B995="X",0,VLOOKUP(EAP_Complexidade!B995,'Cluster_T-ShirtSize'!$B$3:$C$7,2,FALSE)))</f>
        <v/>
      </c>
      <c r="C994" s="74" t="str">
        <f>IF(EAP_Complexidade!C995="","",IF(EAP_Complexidade!C995="X",0,VLOOKUP(EAP_Complexidade!C995,'Cluster_T-ShirtSize'!$B$8:$C$12,2,FALSE)))</f>
        <v/>
      </c>
      <c r="D994" s="74" t="str">
        <f>IF(EAP_Complexidade!D995="","",IF(EAP_Complexidade!D995="X",0,VLOOKUP(EAP_Complexidade!D995,'Cluster_T-ShirtSize'!$B$13:$C$17,2,FALSE)))</f>
        <v/>
      </c>
      <c r="E994" s="74" t="str">
        <f>IF(EAP_Complexidade!E995="","",IF(EAP_Complexidade!E995="X",0,VLOOKUP(EAP_Complexidade!E995,'Cluster_T-ShirtSize'!$B$18:$C$22,2,FALSE)))</f>
        <v/>
      </c>
      <c r="F994" s="75" t="str">
        <f>IF(EAP_Complexidade!F995="","",IF(EAP_Complexidade!F995="X",0,VLOOKUP(EAP_Complexidade!F995,'Cluster_T-ShirtSize'!$B$23:$C$27,2,FALSE)))</f>
        <v/>
      </c>
      <c r="G994" s="76" t="str">
        <f t="shared" si="3"/>
        <v/>
      </c>
    </row>
    <row r="995" spans="1:7" ht="15.75" customHeight="1" x14ac:dyDescent="0.2">
      <c r="A995" s="72" t="str">
        <f>IF(EAP_Complexidade!A996="","",EAP_Complexidade!A996)</f>
        <v/>
      </c>
      <c r="B995" s="73" t="str">
        <f>IF(EAP_Complexidade!B996="","",IF(EAP_Complexidade!B996="X",0,VLOOKUP(EAP_Complexidade!B996,'Cluster_T-ShirtSize'!$B$3:$C$7,2,FALSE)))</f>
        <v/>
      </c>
      <c r="C995" s="74" t="str">
        <f>IF(EAP_Complexidade!C996="","",IF(EAP_Complexidade!C996="X",0,VLOOKUP(EAP_Complexidade!C996,'Cluster_T-ShirtSize'!$B$8:$C$12,2,FALSE)))</f>
        <v/>
      </c>
      <c r="D995" s="74" t="str">
        <f>IF(EAP_Complexidade!D996="","",IF(EAP_Complexidade!D996="X",0,VLOOKUP(EAP_Complexidade!D996,'Cluster_T-ShirtSize'!$B$13:$C$17,2,FALSE)))</f>
        <v/>
      </c>
      <c r="E995" s="74" t="str">
        <f>IF(EAP_Complexidade!E996="","",IF(EAP_Complexidade!E996="X",0,VLOOKUP(EAP_Complexidade!E996,'Cluster_T-ShirtSize'!$B$18:$C$22,2,FALSE)))</f>
        <v/>
      </c>
      <c r="F995" s="75" t="str">
        <f>IF(EAP_Complexidade!F996="","",IF(EAP_Complexidade!F996="X",0,VLOOKUP(EAP_Complexidade!F996,'Cluster_T-ShirtSize'!$B$23:$C$27,2,FALSE)))</f>
        <v/>
      </c>
      <c r="G995" s="76" t="str">
        <f t="shared" si="3"/>
        <v/>
      </c>
    </row>
    <row r="996" spans="1:7" ht="15.75" customHeight="1" x14ac:dyDescent="0.2">
      <c r="A996" s="72" t="str">
        <f>IF(EAP_Complexidade!A997="","",EAP_Complexidade!A997)</f>
        <v/>
      </c>
      <c r="B996" s="73" t="str">
        <f>IF(EAP_Complexidade!B997="","",IF(EAP_Complexidade!B997="X",0,VLOOKUP(EAP_Complexidade!B997,'Cluster_T-ShirtSize'!$B$3:$C$7,2,FALSE)))</f>
        <v/>
      </c>
      <c r="C996" s="74" t="str">
        <f>IF(EAP_Complexidade!C997="","",IF(EAP_Complexidade!C997="X",0,VLOOKUP(EAP_Complexidade!C997,'Cluster_T-ShirtSize'!$B$8:$C$12,2,FALSE)))</f>
        <v/>
      </c>
      <c r="D996" s="74" t="str">
        <f>IF(EAP_Complexidade!D997="","",IF(EAP_Complexidade!D997="X",0,VLOOKUP(EAP_Complexidade!D997,'Cluster_T-ShirtSize'!$B$13:$C$17,2,FALSE)))</f>
        <v/>
      </c>
      <c r="E996" s="74" t="str">
        <f>IF(EAP_Complexidade!E997="","",IF(EAP_Complexidade!E997="X",0,VLOOKUP(EAP_Complexidade!E997,'Cluster_T-ShirtSize'!$B$18:$C$22,2,FALSE)))</f>
        <v/>
      </c>
      <c r="F996" s="75" t="str">
        <f>IF(EAP_Complexidade!F997="","",IF(EAP_Complexidade!F997="X",0,VLOOKUP(EAP_Complexidade!F997,'Cluster_T-ShirtSize'!$B$23:$C$27,2,FALSE)))</f>
        <v/>
      </c>
      <c r="G996" s="76" t="str">
        <f t="shared" si="3"/>
        <v/>
      </c>
    </row>
    <row r="997" spans="1:7" ht="15.75" customHeight="1" x14ac:dyDescent="0.2">
      <c r="A997" s="72" t="str">
        <f>IF(EAP_Complexidade!A998="","",EAP_Complexidade!A998)</f>
        <v/>
      </c>
      <c r="B997" s="73" t="str">
        <f>IF(EAP_Complexidade!B998="","",IF(EAP_Complexidade!B998="X",0,VLOOKUP(EAP_Complexidade!B998,'Cluster_T-ShirtSize'!$B$3:$C$7,2,FALSE)))</f>
        <v/>
      </c>
      <c r="C997" s="74" t="str">
        <f>IF(EAP_Complexidade!C998="","",IF(EAP_Complexidade!C998="X",0,VLOOKUP(EAP_Complexidade!C998,'Cluster_T-ShirtSize'!$B$8:$C$12,2,FALSE)))</f>
        <v/>
      </c>
      <c r="D997" s="74" t="str">
        <f>IF(EAP_Complexidade!D998="","",IF(EAP_Complexidade!D998="X",0,VLOOKUP(EAP_Complexidade!D998,'Cluster_T-ShirtSize'!$B$13:$C$17,2,FALSE)))</f>
        <v/>
      </c>
      <c r="E997" s="74" t="str">
        <f>IF(EAP_Complexidade!E998="","",IF(EAP_Complexidade!E998="X",0,VLOOKUP(EAP_Complexidade!E998,'Cluster_T-ShirtSize'!$B$18:$C$22,2,FALSE)))</f>
        <v/>
      </c>
      <c r="F997" s="75" t="str">
        <f>IF(EAP_Complexidade!F998="","",IF(EAP_Complexidade!F998="X",0,VLOOKUP(EAP_Complexidade!F998,'Cluster_T-ShirtSize'!$B$23:$C$27,2,FALSE)))</f>
        <v/>
      </c>
      <c r="G997" s="76" t="str">
        <f t="shared" si="3"/>
        <v/>
      </c>
    </row>
    <row r="998" spans="1:7" ht="15.75" customHeight="1" x14ac:dyDescent="0.2">
      <c r="A998" s="72" t="str">
        <f>IF(EAP_Complexidade!A999="","",EAP_Complexidade!A999)</f>
        <v/>
      </c>
      <c r="B998" s="73" t="str">
        <f>IF(EAP_Complexidade!B999="","",IF(EAP_Complexidade!B999="X",0,VLOOKUP(EAP_Complexidade!B999,'Cluster_T-ShirtSize'!$B$3:$C$7,2,FALSE)))</f>
        <v/>
      </c>
      <c r="C998" s="74" t="str">
        <f>IF(EAP_Complexidade!C999="","",IF(EAP_Complexidade!C999="X",0,VLOOKUP(EAP_Complexidade!C999,'Cluster_T-ShirtSize'!$B$8:$C$12,2,FALSE)))</f>
        <v/>
      </c>
      <c r="D998" s="74" t="str">
        <f>IF(EAP_Complexidade!D999="","",IF(EAP_Complexidade!D999="X",0,VLOOKUP(EAP_Complexidade!D999,'Cluster_T-ShirtSize'!$B$13:$C$17,2,FALSE)))</f>
        <v/>
      </c>
      <c r="E998" s="74" t="str">
        <f>IF(EAP_Complexidade!E999="","",IF(EAP_Complexidade!E999="X",0,VLOOKUP(EAP_Complexidade!E999,'Cluster_T-ShirtSize'!$B$18:$C$22,2,FALSE)))</f>
        <v/>
      </c>
      <c r="F998" s="75" t="str">
        <f>IF(EAP_Complexidade!F999="","",IF(EAP_Complexidade!F999="X",0,VLOOKUP(EAP_Complexidade!F999,'Cluster_T-ShirtSize'!$B$23:$C$27,2,FALSE)))</f>
        <v/>
      </c>
      <c r="G998" s="76" t="str">
        <f t="shared" si="3"/>
        <v/>
      </c>
    </row>
    <row r="999" spans="1:7" ht="15.75" customHeight="1" x14ac:dyDescent="0.2">
      <c r="A999" s="72" t="str">
        <f>IF(EAP_Complexidade!A1000="","",EAP_Complexidade!A1000)</f>
        <v/>
      </c>
      <c r="B999" s="73" t="str">
        <f>IF(EAP_Complexidade!B1000="","",IF(EAP_Complexidade!B1000="X",0,VLOOKUP(EAP_Complexidade!B1000,'Cluster_T-ShirtSize'!$B$3:$C$7,2,FALSE)))</f>
        <v/>
      </c>
      <c r="C999" s="74" t="str">
        <f>IF(EAP_Complexidade!C1000="","",IF(EAP_Complexidade!C1000="X",0,VLOOKUP(EAP_Complexidade!C1000,'Cluster_T-ShirtSize'!$B$8:$C$12,2,FALSE)))</f>
        <v/>
      </c>
      <c r="D999" s="74" t="str">
        <f>IF(EAP_Complexidade!D1000="","",IF(EAP_Complexidade!D1000="X",0,VLOOKUP(EAP_Complexidade!D1000,'Cluster_T-ShirtSize'!$B$13:$C$17,2,FALSE)))</f>
        <v/>
      </c>
      <c r="E999" s="74" t="str">
        <f>IF(EAP_Complexidade!E1000="","",IF(EAP_Complexidade!E1000="X",0,VLOOKUP(EAP_Complexidade!E1000,'Cluster_T-ShirtSize'!$B$18:$C$22,2,FALSE)))</f>
        <v/>
      </c>
      <c r="F999" s="75" t="str">
        <f>IF(EAP_Complexidade!F1000="","",IF(EAP_Complexidade!F1000="X",0,VLOOKUP(EAP_Complexidade!F1000,'Cluster_T-ShirtSize'!$B$23:$C$27,2,FALSE)))</f>
        <v/>
      </c>
      <c r="G999" s="76" t="str">
        <f t="shared" si="3"/>
        <v/>
      </c>
    </row>
    <row r="1000" spans="1:7" ht="15.75" customHeight="1" x14ac:dyDescent="0.2"/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tabSelected="1" zoomScaleNormal="100" workbookViewId="0">
      <pane xSplit="6" topLeftCell="G1" activePane="topRight" state="frozen"/>
      <selection pane="topRight" activeCell="J14" sqref="J14"/>
    </sheetView>
  </sheetViews>
  <sheetFormatPr defaultColWidth="14.42578125" defaultRowHeight="15" customHeight="1" x14ac:dyDescent="0.2"/>
  <cols>
    <col min="1" max="1" width="30.28515625" customWidth="1"/>
    <col min="2" max="6" width="14.42578125" customWidth="1"/>
    <col min="7" max="7" width="24.7109375" bestFit="1" customWidth="1"/>
    <col min="8" max="9" width="14.42578125" customWidth="1"/>
  </cols>
  <sheetData>
    <row r="1" spans="1:9" ht="26.25" customHeight="1" x14ac:dyDescent="0.2">
      <c r="A1" s="77" t="s">
        <v>98</v>
      </c>
      <c r="B1" s="78" t="s">
        <v>99</v>
      </c>
      <c r="C1" s="79">
        <f ca="1">NOW()</f>
        <v>45205.909996643517</v>
      </c>
      <c r="D1" s="80" t="s">
        <v>100</v>
      </c>
      <c r="E1" s="81" t="str">
        <f>Parametros!B2</f>
        <v>GoLang</v>
      </c>
      <c r="F1" s="82"/>
      <c r="G1" s="77" t="s">
        <v>101</v>
      </c>
      <c r="H1" s="83" t="s">
        <v>102</v>
      </c>
      <c r="I1" s="83" t="s">
        <v>103</v>
      </c>
    </row>
    <row r="2" spans="1:9" ht="22.5" customHeight="1" x14ac:dyDescent="0.2">
      <c r="A2" s="77" t="s">
        <v>104</v>
      </c>
      <c r="B2" s="77" t="s">
        <v>105</v>
      </c>
      <c r="C2" s="84" t="s">
        <v>106</v>
      </c>
      <c r="D2" s="77" t="s">
        <v>26</v>
      </c>
      <c r="E2" s="84" t="s">
        <v>15</v>
      </c>
      <c r="F2" s="84" t="s">
        <v>97</v>
      </c>
      <c r="G2" s="84" t="str">
        <f>Parametros!B2</f>
        <v>GoLang</v>
      </c>
      <c r="H2" s="85">
        <v>1</v>
      </c>
      <c r="I2" s="85" t="s">
        <v>107</v>
      </c>
    </row>
    <row r="3" spans="1:9" ht="12.75" x14ac:dyDescent="0.2">
      <c r="A3" s="153" t="s">
        <v>108</v>
      </c>
      <c r="B3" s="86" t="s">
        <v>9</v>
      </c>
      <c r="C3" s="87">
        <f>HLOOKUP($E$1,$G$2:$G$27,H3,FALSE)</f>
        <v>4</v>
      </c>
      <c r="D3" s="87">
        <f>COUNTIF(EAP_Complexidade!B:B,B3)</f>
        <v>0</v>
      </c>
      <c r="E3" s="87">
        <f t="shared" ref="E3:E27" si="0">C3*D3</f>
        <v>0</v>
      </c>
      <c r="F3" s="156">
        <f>SUM(E3:E7)</f>
        <v>320</v>
      </c>
      <c r="G3" s="89">
        <v>4</v>
      </c>
      <c r="H3" s="89">
        <f t="shared" ref="H3:H27" si="1">H2+1</f>
        <v>2</v>
      </c>
      <c r="I3" s="89">
        <v>3</v>
      </c>
    </row>
    <row r="4" spans="1:9" ht="12.75" x14ac:dyDescent="0.2">
      <c r="A4" s="154"/>
      <c r="B4" s="90" t="s">
        <v>8</v>
      </c>
      <c r="C4" s="91">
        <f t="shared" ref="C4:C27" si="2">HLOOKUP($E$1,$G$2:$G$27,H4,FALSE)</f>
        <v>8</v>
      </c>
      <c r="D4" s="91">
        <f>COUNTIF(EAP_Complexidade!B:B,B4)</f>
        <v>26</v>
      </c>
      <c r="E4" s="91">
        <f t="shared" si="0"/>
        <v>208</v>
      </c>
      <c r="F4" s="157"/>
      <c r="G4" s="92">
        <v>8</v>
      </c>
      <c r="H4" s="92">
        <f t="shared" si="1"/>
        <v>3</v>
      </c>
      <c r="I4" s="92">
        <v>8</v>
      </c>
    </row>
    <row r="5" spans="1:9" ht="12.75" x14ac:dyDescent="0.2">
      <c r="A5" s="154"/>
      <c r="B5" s="90" t="s">
        <v>7</v>
      </c>
      <c r="C5" s="91">
        <f t="shared" si="2"/>
        <v>16</v>
      </c>
      <c r="D5" s="91">
        <f>COUNTIF(EAP_Complexidade!B:B,B5)</f>
        <v>7</v>
      </c>
      <c r="E5" s="91">
        <f t="shared" si="0"/>
        <v>112</v>
      </c>
      <c r="F5" s="157"/>
      <c r="G5" s="92">
        <v>16</v>
      </c>
      <c r="H5" s="92">
        <f t="shared" si="1"/>
        <v>4</v>
      </c>
      <c r="I5" s="92">
        <v>20</v>
      </c>
    </row>
    <row r="6" spans="1:9" ht="12.75" x14ac:dyDescent="0.2">
      <c r="A6" s="154"/>
      <c r="B6" s="90" t="s">
        <v>10</v>
      </c>
      <c r="C6" s="91">
        <f t="shared" si="2"/>
        <v>32</v>
      </c>
      <c r="D6" s="91">
        <f>COUNTIF(EAP_Complexidade!B:B,B6)</f>
        <v>0</v>
      </c>
      <c r="E6" s="91">
        <f t="shared" si="0"/>
        <v>0</v>
      </c>
      <c r="F6" s="157"/>
      <c r="G6" s="92">
        <v>32</v>
      </c>
      <c r="H6" s="92">
        <f t="shared" si="1"/>
        <v>5</v>
      </c>
      <c r="I6" s="92">
        <v>24</v>
      </c>
    </row>
    <row r="7" spans="1:9" ht="12.75" x14ac:dyDescent="0.2">
      <c r="A7" s="155"/>
      <c r="B7" s="93" t="s">
        <v>109</v>
      </c>
      <c r="C7" s="94">
        <f t="shared" si="2"/>
        <v>64</v>
      </c>
      <c r="D7" s="94">
        <f>COUNTIF(EAP_Complexidade!B:B,B7)</f>
        <v>0</v>
      </c>
      <c r="E7" s="94">
        <f t="shared" si="0"/>
        <v>0</v>
      </c>
      <c r="F7" s="158"/>
      <c r="G7" s="95">
        <v>64</v>
      </c>
      <c r="H7" s="95">
        <f t="shared" si="1"/>
        <v>6</v>
      </c>
      <c r="I7" s="95">
        <v>40</v>
      </c>
    </row>
    <row r="8" spans="1:9" ht="12.75" x14ac:dyDescent="0.2">
      <c r="A8" s="153" t="s">
        <v>110</v>
      </c>
      <c r="B8" s="86" t="s">
        <v>9</v>
      </c>
      <c r="C8" s="87">
        <f t="shared" si="2"/>
        <v>4</v>
      </c>
      <c r="D8" s="87">
        <f>COUNTIF(EAP_Complexidade!C:C,B8)</f>
        <v>0</v>
      </c>
      <c r="E8" s="87">
        <f t="shared" si="0"/>
        <v>0</v>
      </c>
      <c r="F8" s="156">
        <f>SUM(E8:E12)</f>
        <v>288</v>
      </c>
      <c r="G8" s="89">
        <v>4</v>
      </c>
      <c r="H8" s="89">
        <f t="shared" si="1"/>
        <v>7</v>
      </c>
      <c r="I8" s="89">
        <v>3</v>
      </c>
    </row>
    <row r="9" spans="1:9" ht="12.75" x14ac:dyDescent="0.2">
      <c r="A9" s="154"/>
      <c r="B9" s="90" t="s">
        <v>8</v>
      </c>
      <c r="C9" s="91">
        <f t="shared" si="2"/>
        <v>8</v>
      </c>
      <c r="D9" s="91">
        <f>COUNTIF(EAP_Complexidade!C:C,B9)</f>
        <v>30</v>
      </c>
      <c r="E9" s="91">
        <f t="shared" si="0"/>
        <v>240</v>
      </c>
      <c r="F9" s="157"/>
      <c r="G9" s="92">
        <v>8</v>
      </c>
      <c r="H9" s="92">
        <f t="shared" si="1"/>
        <v>8</v>
      </c>
      <c r="I9" s="92">
        <v>8</v>
      </c>
    </row>
    <row r="10" spans="1:9" ht="12.75" x14ac:dyDescent="0.2">
      <c r="A10" s="154"/>
      <c r="B10" s="90" t="s">
        <v>7</v>
      </c>
      <c r="C10" s="91">
        <f t="shared" si="2"/>
        <v>16</v>
      </c>
      <c r="D10" s="91">
        <f>COUNTIF(EAP_Complexidade!C:C,B10)</f>
        <v>3</v>
      </c>
      <c r="E10" s="91">
        <f t="shared" si="0"/>
        <v>48</v>
      </c>
      <c r="F10" s="157"/>
      <c r="G10" s="92">
        <v>16</v>
      </c>
      <c r="H10" s="92">
        <f t="shared" si="1"/>
        <v>9</v>
      </c>
      <c r="I10" s="92">
        <v>20</v>
      </c>
    </row>
    <row r="11" spans="1:9" ht="12.75" x14ac:dyDescent="0.2">
      <c r="A11" s="154"/>
      <c r="B11" s="90" t="s">
        <v>10</v>
      </c>
      <c r="C11" s="91">
        <f t="shared" si="2"/>
        <v>32</v>
      </c>
      <c r="D11" s="91">
        <f>COUNTIF(EAP_Complexidade!C:C,B11)</f>
        <v>0</v>
      </c>
      <c r="E11" s="91">
        <f t="shared" si="0"/>
        <v>0</v>
      </c>
      <c r="F11" s="157"/>
      <c r="G11" s="92">
        <v>32</v>
      </c>
      <c r="H11" s="92">
        <f t="shared" si="1"/>
        <v>10</v>
      </c>
      <c r="I11" s="92">
        <v>40</v>
      </c>
    </row>
    <row r="12" spans="1:9" ht="12.75" x14ac:dyDescent="0.2">
      <c r="A12" s="155"/>
      <c r="B12" s="93" t="s">
        <v>109</v>
      </c>
      <c r="C12" s="94">
        <f t="shared" si="2"/>
        <v>64</v>
      </c>
      <c r="D12" s="94">
        <f>COUNTIF(EAP_Complexidade!C:C,B12)</f>
        <v>0</v>
      </c>
      <c r="E12" s="94">
        <f t="shared" si="0"/>
        <v>0</v>
      </c>
      <c r="F12" s="158"/>
      <c r="G12" s="95">
        <v>64</v>
      </c>
      <c r="H12" s="95">
        <f t="shared" si="1"/>
        <v>11</v>
      </c>
      <c r="I12" s="95">
        <v>72</v>
      </c>
    </row>
    <row r="13" spans="1:9" ht="12.75" x14ac:dyDescent="0.2">
      <c r="A13" s="153" t="s">
        <v>111</v>
      </c>
      <c r="B13" s="86" t="s">
        <v>9</v>
      </c>
      <c r="C13" s="87">
        <f t="shared" si="2"/>
        <v>4</v>
      </c>
      <c r="D13" s="87">
        <f>COUNTIF(EAP_Complexidade!D:D,B13)</f>
        <v>0</v>
      </c>
      <c r="E13" s="87">
        <f t="shared" si="0"/>
        <v>0</v>
      </c>
      <c r="F13" s="156">
        <f>SUM(E13:E17)</f>
        <v>264</v>
      </c>
      <c r="G13" s="89">
        <v>4</v>
      </c>
      <c r="H13" s="89">
        <f t="shared" si="1"/>
        <v>12</v>
      </c>
      <c r="I13" s="89">
        <v>3</v>
      </c>
    </row>
    <row r="14" spans="1:9" ht="12.75" x14ac:dyDescent="0.2">
      <c r="A14" s="154"/>
      <c r="B14" s="90" t="s">
        <v>8</v>
      </c>
      <c r="C14" s="91">
        <f t="shared" si="2"/>
        <v>8</v>
      </c>
      <c r="D14" s="91">
        <f>COUNTIF(EAP_Complexidade!D:D,B14)</f>
        <v>33</v>
      </c>
      <c r="E14" s="91">
        <f t="shared" si="0"/>
        <v>264</v>
      </c>
      <c r="F14" s="157"/>
      <c r="G14" s="92">
        <v>8</v>
      </c>
      <c r="H14" s="92">
        <f t="shared" si="1"/>
        <v>13</v>
      </c>
      <c r="I14" s="92">
        <v>8</v>
      </c>
    </row>
    <row r="15" spans="1:9" ht="12.75" x14ac:dyDescent="0.2">
      <c r="A15" s="154"/>
      <c r="B15" s="90" t="s">
        <v>7</v>
      </c>
      <c r="C15" s="91">
        <f t="shared" si="2"/>
        <v>16</v>
      </c>
      <c r="D15" s="91">
        <f>COUNTIF(EAP_Complexidade!D:D,B15)</f>
        <v>0</v>
      </c>
      <c r="E15" s="91">
        <f t="shared" si="0"/>
        <v>0</v>
      </c>
      <c r="F15" s="157"/>
      <c r="G15" s="92">
        <v>16</v>
      </c>
      <c r="H15" s="92">
        <f t="shared" si="1"/>
        <v>14</v>
      </c>
      <c r="I15" s="92">
        <v>20</v>
      </c>
    </row>
    <row r="16" spans="1:9" ht="12.75" x14ac:dyDescent="0.2">
      <c r="A16" s="154"/>
      <c r="B16" s="90" t="s">
        <v>10</v>
      </c>
      <c r="C16" s="91">
        <f t="shared" si="2"/>
        <v>32</v>
      </c>
      <c r="D16" s="91">
        <f>COUNTIF(EAP_Complexidade!D:D,B16)</f>
        <v>0</v>
      </c>
      <c r="E16" s="91">
        <f t="shared" si="0"/>
        <v>0</v>
      </c>
      <c r="F16" s="157"/>
      <c r="G16" s="92">
        <v>32</v>
      </c>
      <c r="H16" s="92">
        <f t="shared" si="1"/>
        <v>15</v>
      </c>
      <c r="I16" s="92">
        <v>12</v>
      </c>
    </row>
    <row r="17" spans="1:9" ht="12.75" x14ac:dyDescent="0.2">
      <c r="A17" s="155"/>
      <c r="B17" s="93" t="s">
        <v>109</v>
      </c>
      <c r="C17" s="94">
        <f t="shared" si="2"/>
        <v>64</v>
      </c>
      <c r="D17" s="94">
        <f>COUNTIF(EAP_Complexidade!D:D,B17)</f>
        <v>0</v>
      </c>
      <c r="E17" s="94">
        <f t="shared" si="0"/>
        <v>0</v>
      </c>
      <c r="F17" s="158"/>
      <c r="G17" s="95">
        <v>64</v>
      </c>
      <c r="H17" s="95">
        <f t="shared" si="1"/>
        <v>16</v>
      </c>
      <c r="I17" s="95">
        <v>16</v>
      </c>
    </row>
    <row r="18" spans="1:9" ht="12.75" x14ac:dyDescent="0.2">
      <c r="A18" s="153" t="s">
        <v>112</v>
      </c>
      <c r="B18" s="86" t="s">
        <v>9</v>
      </c>
      <c r="C18" s="87">
        <f t="shared" si="2"/>
        <v>4</v>
      </c>
      <c r="D18" s="87">
        <f>COUNTIF(EAP_Complexidade!E:E,B18)</f>
        <v>0</v>
      </c>
      <c r="E18" s="87">
        <f t="shared" si="0"/>
        <v>0</v>
      </c>
      <c r="F18" s="156">
        <f>SUM(E18:E22)</f>
        <v>264</v>
      </c>
      <c r="G18" s="89">
        <v>4</v>
      </c>
      <c r="H18" s="89">
        <f t="shared" si="1"/>
        <v>17</v>
      </c>
      <c r="I18" s="89">
        <v>3</v>
      </c>
    </row>
    <row r="19" spans="1:9" ht="12.75" x14ac:dyDescent="0.2">
      <c r="A19" s="154"/>
      <c r="B19" s="90" t="s">
        <v>8</v>
      </c>
      <c r="C19" s="91">
        <f t="shared" si="2"/>
        <v>8</v>
      </c>
      <c r="D19" s="91">
        <f>COUNTIF(EAP_Complexidade!E:E,B19)</f>
        <v>33</v>
      </c>
      <c r="E19" s="91">
        <f t="shared" si="0"/>
        <v>264</v>
      </c>
      <c r="F19" s="157"/>
      <c r="G19" s="92">
        <v>8</v>
      </c>
      <c r="H19" s="92">
        <f t="shared" si="1"/>
        <v>18</v>
      </c>
      <c r="I19" s="92">
        <v>8</v>
      </c>
    </row>
    <row r="20" spans="1:9" ht="12.75" x14ac:dyDescent="0.2">
      <c r="A20" s="154"/>
      <c r="B20" s="90" t="s">
        <v>7</v>
      </c>
      <c r="C20" s="91">
        <f t="shared" si="2"/>
        <v>16</v>
      </c>
      <c r="D20" s="91">
        <f>COUNTIF(EAP_Complexidade!E:E,B20)</f>
        <v>0</v>
      </c>
      <c r="E20" s="91">
        <f t="shared" si="0"/>
        <v>0</v>
      </c>
      <c r="F20" s="157"/>
      <c r="G20" s="92">
        <v>16</v>
      </c>
      <c r="H20" s="92">
        <f t="shared" si="1"/>
        <v>19</v>
      </c>
      <c r="I20" s="92">
        <v>20</v>
      </c>
    </row>
    <row r="21" spans="1:9" ht="15.75" customHeight="1" x14ac:dyDescent="0.2">
      <c r="A21" s="154"/>
      <c r="B21" s="90" t="s">
        <v>10</v>
      </c>
      <c r="C21" s="91">
        <f t="shared" si="2"/>
        <v>32</v>
      </c>
      <c r="D21" s="91">
        <f>COUNTIF(EAP_Complexidade!E:E,B21)</f>
        <v>0</v>
      </c>
      <c r="E21" s="91">
        <f t="shared" si="0"/>
        <v>0</v>
      </c>
      <c r="F21" s="157"/>
      <c r="G21" s="92">
        <v>32</v>
      </c>
      <c r="H21" s="92">
        <f t="shared" si="1"/>
        <v>20</v>
      </c>
      <c r="I21" s="92">
        <v>16</v>
      </c>
    </row>
    <row r="22" spans="1:9" ht="15.75" customHeight="1" x14ac:dyDescent="0.2">
      <c r="A22" s="155"/>
      <c r="B22" s="93" t="s">
        <v>109</v>
      </c>
      <c r="C22" s="94">
        <f t="shared" si="2"/>
        <v>64</v>
      </c>
      <c r="D22" s="94">
        <f>COUNTIF(EAP_Complexidade!E:E,B22)</f>
        <v>0</v>
      </c>
      <c r="E22" s="94">
        <f t="shared" si="0"/>
        <v>0</v>
      </c>
      <c r="F22" s="158"/>
      <c r="G22" s="95">
        <v>64</v>
      </c>
      <c r="H22" s="95">
        <f t="shared" si="1"/>
        <v>21</v>
      </c>
      <c r="I22" s="95">
        <v>40</v>
      </c>
    </row>
    <row r="23" spans="1:9" ht="15.75" customHeight="1" x14ac:dyDescent="0.2">
      <c r="A23" s="153" t="s">
        <v>113</v>
      </c>
      <c r="B23" s="86" t="s">
        <v>9</v>
      </c>
      <c r="C23" s="87">
        <f t="shared" si="2"/>
        <v>4</v>
      </c>
      <c r="D23" s="87">
        <f>COUNTIF(EAP_Complexidade!F:F,B23)</f>
        <v>0</v>
      </c>
      <c r="E23" s="87">
        <f t="shared" si="0"/>
        <v>0</v>
      </c>
      <c r="F23" s="156">
        <f>SUM(E23:E27)</f>
        <v>272</v>
      </c>
      <c r="G23" s="89">
        <v>4</v>
      </c>
      <c r="H23" s="92">
        <f t="shared" si="1"/>
        <v>22</v>
      </c>
      <c r="I23" s="89">
        <v>3</v>
      </c>
    </row>
    <row r="24" spans="1:9" ht="15.75" customHeight="1" x14ac:dyDescent="0.2">
      <c r="A24" s="154"/>
      <c r="B24" s="90" t="s">
        <v>8</v>
      </c>
      <c r="C24" s="91">
        <f t="shared" si="2"/>
        <v>8</v>
      </c>
      <c r="D24" s="91">
        <f>COUNTIF(EAP_Complexidade!F:F,B24)</f>
        <v>32</v>
      </c>
      <c r="E24" s="91">
        <f t="shared" si="0"/>
        <v>256</v>
      </c>
      <c r="F24" s="157"/>
      <c r="G24" s="92">
        <v>8</v>
      </c>
      <c r="H24" s="92">
        <f t="shared" si="1"/>
        <v>23</v>
      </c>
      <c r="I24" s="92">
        <v>8</v>
      </c>
    </row>
    <row r="25" spans="1:9" ht="15.75" customHeight="1" x14ac:dyDescent="0.2">
      <c r="A25" s="154"/>
      <c r="B25" s="90" t="s">
        <v>7</v>
      </c>
      <c r="C25" s="91">
        <f t="shared" si="2"/>
        <v>16</v>
      </c>
      <c r="D25" s="91">
        <f>COUNTIF(EAP_Complexidade!F:F,B25)</f>
        <v>1</v>
      </c>
      <c r="E25" s="91">
        <f t="shared" si="0"/>
        <v>16</v>
      </c>
      <c r="F25" s="157"/>
      <c r="G25" s="92">
        <v>16</v>
      </c>
      <c r="H25" s="92">
        <f t="shared" si="1"/>
        <v>24</v>
      </c>
      <c r="I25" s="92">
        <v>20</v>
      </c>
    </row>
    <row r="26" spans="1:9" ht="15.75" customHeight="1" x14ac:dyDescent="0.2">
      <c r="A26" s="154"/>
      <c r="B26" s="90" t="s">
        <v>10</v>
      </c>
      <c r="C26" s="91">
        <f t="shared" si="2"/>
        <v>32</v>
      </c>
      <c r="D26" s="91">
        <f>COUNTIF(EAP_Complexidade!F:F,B26)</f>
        <v>0</v>
      </c>
      <c r="E26" s="91">
        <f t="shared" si="0"/>
        <v>0</v>
      </c>
      <c r="F26" s="157"/>
      <c r="G26" s="92">
        <v>32</v>
      </c>
      <c r="H26" s="92">
        <f t="shared" si="1"/>
        <v>25</v>
      </c>
      <c r="I26" s="92">
        <v>12</v>
      </c>
    </row>
    <row r="27" spans="1:9" ht="15.75" customHeight="1" x14ac:dyDescent="0.2">
      <c r="A27" s="155"/>
      <c r="B27" s="93" t="s">
        <v>109</v>
      </c>
      <c r="C27" s="94">
        <f t="shared" si="2"/>
        <v>64</v>
      </c>
      <c r="D27" s="94">
        <f>COUNTIF(EAP_Complexidade!F:F,B27)</f>
        <v>0</v>
      </c>
      <c r="E27" s="94">
        <f t="shared" si="0"/>
        <v>0</v>
      </c>
      <c r="F27" s="158"/>
      <c r="G27" s="95">
        <v>64</v>
      </c>
      <c r="H27" s="95">
        <f t="shared" si="1"/>
        <v>26</v>
      </c>
      <c r="I27" s="95">
        <v>16</v>
      </c>
    </row>
    <row r="28" spans="1:9" ht="15.75" customHeight="1" x14ac:dyDescent="0.2">
      <c r="A28" s="159"/>
      <c r="B28" s="147"/>
      <c r="C28" s="147"/>
      <c r="D28" s="147"/>
      <c r="E28" s="147"/>
      <c r="F28" s="148"/>
      <c r="G28" s="160"/>
      <c r="H28" s="147"/>
      <c r="I28" s="148"/>
    </row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A18:A22"/>
    <mergeCell ref="A23:A27"/>
    <mergeCell ref="F23:F27"/>
    <mergeCell ref="A28:F28"/>
    <mergeCell ref="G28:I28"/>
    <mergeCell ref="F18:F22"/>
    <mergeCell ref="A3:A7"/>
    <mergeCell ref="F3:F7"/>
    <mergeCell ref="A8:A12"/>
    <mergeCell ref="F8:F12"/>
    <mergeCell ref="A13:A17"/>
    <mergeCell ref="F13:F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xSplit="6" topLeftCell="G1" activePane="topRight" state="frozen"/>
      <selection pane="topRight" activeCell="H2" sqref="H2"/>
    </sheetView>
  </sheetViews>
  <sheetFormatPr defaultColWidth="14.42578125" defaultRowHeight="15" customHeight="1" x14ac:dyDescent="0.2"/>
  <cols>
    <col min="1" max="1" width="30.28515625" customWidth="1"/>
    <col min="2" max="25" width="14.42578125" customWidth="1"/>
  </cols>
  <sheetData>
    <row r="1" spans="1:25" ht="22.5" customHeight="1" x14ac:dyDescent="0.2">
      <c r="A1" s="96" t="s">
        <v>98</v>
      </c>
      <c r="B1" s="97" t="s">
        <v>99</v>
      </c>
      <c r="C1" s="98">
        <v>43613</v>
      </c>
      <c r="D1" s="80" t="s">
        <v>100</v>
      </c>
      <c r="E1" s="161" t="str">
        <f>Parametros!B2</f>
        <v>GoLang</v>
      </c>
      <c r="F1" s="148"/>
      <c r="G1" s="162" t="s">
        <v>114</v>
      </c>
      <c r="H1" s="163"/>
      <c r="I1" s="163"/>
      <c r="J1" s="163"/>
      <c r="K1" s="163"/>
      <c r="L1" s="163"/>
      <c r="M1" s="164"/>
      <c r="N1" s="99"/>
      <c r="O1" s="165" t="s">
        <v>101</v>
      </c>
      <c r="P1" s="147"/>
      <c r="Q1" s="147"/>
      <c r="R1" s="147"/>
      <c r="S1" s="147"/>
      <c r="T1" s="147"/>
      <c r="U1" s="147"/>
      <c r="V1" s="147"/>
      <c r="W1" s="148"/>
      <c r="X1" s="83" t="s">
        <v>102</v>
      </c>
      <c r="Y1" s="83" t="s">
        <v>103</v>
      </c>
    </row>
    <row r="2" spans="1:25" ht="22.5" customHeight="1" x14ac:dyDescent="0.2">
      <c r="A2" s="96" t="s">
        <v>104</v>
      </c>
      <c r="B2" s="96" t="s">
        <v>105</v>
      </c>
      <c r="C2" s="100" t="s">
        <v>106</v>
      </c>
      <c r="D2" s="96" t="s">
        <v>26</v>
      </c>
      <c r="E2" s="100" t="s">
        <v>15</v>
      </c>
      <c r="F2" s="101" t="s">
        <v>97</v>
      </c>
      <c r="G2" s="102" t="s">
        <v>115</v>
      </c>
      <c r="H2" s="103" t="s">
        <v>116</v>
      </c>
      <c r="I2" s="102" t="s">
        <v>117</v>
      </c>
      <c r="J2" s="103" t="s">
        <v>118</v>
      </c>
      <c r="K2" s="104" t="s">
        <v>119</v>
      </c>
      <c r="L2" s="104" t="s">
        <v>120</v>
      </c>
      <c r="M2" s="104" t="s">
        <v>121</v>
      </c>
      <c r="N2" s="104" t="s">
        <v>122</v>
      </c>
      <c r="O2" s="104" t="s">
        <v>123</v>
      </c>
      <c r="P2" s="104" t="s">
        <v>124</v>
      </c>
      <c r="Q2" s="104" t="s">
        <v>125</v>
      </c>
      <c r="R2" s="104" t="s">
        <v>126</v>
      </c>
      <c r="S2" s="104" t="s">
        <v>127</v>
      </c>
      <c r="T2" s="104" t="s">
        <v>128</v>
      </c>
      <c r="U2" s="104" t="s">
        <v>129</v>
      </c>
      <c r="V2" s="104" t="s">
        <v>130</v>
      </c>
      <c r="W2" s="104" t="s">
        <v>131</v>
      </c>
      <c r="X2" s="85">
        <v>1</v>
      </c>
      <c r="Y2" s="85" t="s">
        <v>107</v>
      </c>
    </row>
    <row r="3" spans="1:25" ht="12.75" x14ac:dyDescent="0.2">
      <c r="A3" s="153" t="s">
        <v>108</v>
      </c>
      <c r="B3" s="86" t="s">
        <v>9</v>
      </c>
      <c r="C3" s="87" t="e">
        <f t="shared" ref="C3:C27" si="0">HLOOKUP($E$1,$G$2:$W$27,X3,FALSE)</f>
        <v>#N/A</v>
      </c>
      <c r="D3" s="87">
        <f>COUNTIF(EAP_Complexidade!B:B,B3)</f>
        <v>0</v>
      </c>
      <c r="E3" s="87" t="e">
        <f t="shared" ref="E3:E27" si="1">C3*D3</f>
        <v>#N/A</v>
      </c>
      <c r="F3" s="156" t="e">
        <f>SUM(E3:E7)</f>
        <v>#N/A</v>
      </c>
      <c r="G3" s="105">
        <v>9</v>
      </c>
      <c r="H3" s="106">
        <v>10</v>
      </c>
      <c r="I3" s="107">
        <v>7</v>
      </c>
      <c r="J3" s="108">
        <v>5</v>
      </c>
      <c r="K3" s="87">
        <v>7</v>
      </c>
      <c r="L3" s="109">
        <v>8</v>
      </c>
      <c r="M3" s="108">
        <v>11</v>
      </c>
      <c r="N3" s="110">
        <v>10</v>
      </c>
      <c r="O3" s="89">
        <v>13</v>
      </c>
      <c r="P3" s="109">
        <v>9</v>
      </c>
      <c r="Q3" s="111">
        <v>3</v>
      </c>
      <c r="R3" s="110">
        <v>9</v>
      </c>
      <c r="S3" s="110">
        <v>4</v>
      </c>
      <c r="T3" s="111">
        <v>13</v>
      </c>
      <c r="U3" s="110">
        <v>5</v>
      </c>
      <c r="V3" s="110">
        <v>2</v>
      </c>
      <c r="W3" s="111">
        <v>13</v>
      </c>
      <c r="X3" s="89">
        <f t="shared" ref="X3:X27" si="2">X2+1</f>
        <v>2</v>
      </c>
      <c r="Y3" s="112">
        <v>4</v>
      </c>
    </row>
    <row r="4" spans="1:25" ht="12.75" x14ac:dyDescent="0.2">
      <c r="A4" s="154"/>
      <c r="B4" s="90" t="s">
        <v>8</v>
      </c>
      <c r="C4" s="91" t="e">
        <f t="shared" si="0"/>
        <v>#N/A</v>
      </c>
      <c r="D4" s="91">
        <f>COUNTIF(EAP_Complexidade!B:B,B4)</f>
        <v>26</v>
      </c>
      <c r="E4" s="91" t="e">
        <f t="shared" si="1"/>
        <v>#N/A</v>
      </c>
      <c r="F4" s="157"/>
      <c r="G4" s="105">
        <v>28</v>
      </c>
      <c r="H4" s="106">
        <v>27</v>
      </c>
      <c r="I4" s="105">
        <v>11</v>
      </c>
      <c r="J4" s="106">
        <v>11</v>
      </c>
      <c r="K4" s="91">
        <v>16</v>
      </c>
      <c r="L4" s="109">
        <v>16</v>
      </c>
      <c r="M4" s="106">
        <v>15</v>
      </c>
      <c r="N4" s="110">
        <v>27</v>
      </c>
      <c r="O4" s="92">
        <v>21</v>
      </c>
      <c r="P4" s="109">
        <v>21</v>
      </c>
      <c r="Q4" s="113">
        <v>7</v>
      </c>
      <c r="R4" s="110"/>
      <c r="S4" s="110">
        <v>10</v>
      </c>
      <c r="T4" s="113">
        <v>27</v>
      </c>
      <c r="U4" s="110">
        <v>21</v>
      </c>
      <c r="V4" s="110">
        <v>6</v>
      </c>
      <c r="W4" s="113">
        <v>21</v>
      </c>
      <c r="X4" s="92">
        <f t="shared" si="2"/>
        <v>3</v>
      </c>
      <c r="Y4" s="114">
        <v>8</v>
      </c>
    </row>
    <row r="5" spans="1:25" ht="12.75" x14ac:dyDescent="0.2">
      <c r="A5" s="154"/>
      <c r="B5" s="90" t="s">
        <v>7</v>
      </c>
      <c r="C5" s="91" t="e">
        <f t="shared" si="0"/>
        <v>#N/A</v>
      </c>
      <c r="D5" s="91">
        <f>COUNTIF(EAP_Complexidade!B:B,B5)</f>
        <v>7</v>
      </c>
      <c r="E5" s="91" t="e">
        <f t="shared" si="1"/>
        <v>#N/A</v>
      </c>
      <c r="F5" s="157"/>
      <c r="G5" s="105">
        <v>57</v>
      </c>
      <c r="H5" s="106">
        <v>46</v>
      </c>
      <c r="I5" s="105">
        <v>19</v>
      </c>
      <c r="J5" s="106">
        <v>18</v>
      </c>
      <c r="K5" s="91">
        <v>26</v>
      </c>
      <c r="L5" s="109">
        <v>27</v>
      </c>
      <c r="M5" s="106">
        <v>22</v>
      </c>
      <c r="N5" s="110">
        <v>22</v>
      </c>
      <c r="O5" s="92">
        <v>33</v>
      </c>
      <c r="P5" s="109">
        <v>30</v>
      </c>
      <c r="Q5" s="113">
        <v>16</v>
      </c>
      <c r="R5" s="110">
        <v>12</v>
      </c>
      <c r="S5" s="110">
        <v>13</v>
      </c>
      <c r="T5" s="113">
        <v>40</v>
      </c>
      <c r="U5" s="110">
        <v>68</v>
      </c>
      <c r="V5" s="110">
        <v>21</v>
      </c>
      <c r="W5" s="113">
        <v>33</v>
      </c>
      <c r="X5" s="92">
        <f t="shared" si="2"/>
        <v>4</v>
      </c>
      <c r="Y5" s="114">
        <v>16</v>
      </c>
    </row>
    <row r="6" spans="1:25" ht="12.75" x14ac:dyDescent="0.2">
      <c r="A6" s="154"/>
      <c r="B6" s="90" t="s">
        <v>10</v>
      </c>
      <c r="C6" s="91" t="e">
        <f t="shared" si="0"/>
        <v>#N/A</v>
      </c>
      <c r="D6" s="91">
        <f>COUNTIF(EAP_Complexidade!B:B,B6)</f>
        <v>0</v>
      </c>
      <c r="E6" s="91" t="e">
        <f t="shared" si="1"/>
        <v>#N/A</v>
      </c>
      <c r="F6" s="157"/>
      <c r="G6" s="105">
        <v>122</v>
      </c>
      <c r="H6" s="106">
        <v>108</v>
      </c>
      <c r="I6" s="105">
        <v>37</v>
      </c>
      <c r="J6" s="106">
        <v>31</v>
      </c>
      <c r="K6" s="91">
        <v>50</v>
      </c>
      <c r="L6" s="115">
        <v>44</v>
      </c>
      <c r="M6" s="106">
        <v>71</v>
      </c>
      <c r="N6" s="110">
        <v>22</v>
      </c>
      <c r="O6" s="92">
        <v>57</v>
      </c>
      <c r="P6" s="109">
        <v>62</v>
      </c>
      <c r="Q6" s="113">
        <v>31</v>
      </c>
      <c r="R6" s="110">
        <v>10</v>
      </c>
      <c r="S6" s="110">
        <v>13</v>
      </c>
      <c r="T6" s="113">
        <v>57</v>
      </c>
      <c r="U6" s="110">
        <v>86</v>
      </c>
      <c r="V6" s="110">
        <v>68</v>
      </c>
      <c r="W6" s="113">
        <v>57</v>
      </c>
      <c r="X6" s="92">
        <f t="shared" si="2"/>
        <v>5</v>
      </c>
      <c r="Y6" s="114">
        <v>24</v>
      </c>
    </row>
    <row r="7" spans="1:25" ht="12.75" x14ac:dyDescent="0.2">
      <c r="A7" s="155"/>
      <c r="B7" s="93" t="s">
        <v>109</v>
      </c>
      <c r="C7" s="94" t="e">
        <f t="shared" si="0"/>
        <v>#N/A</v>
      </c>
      <c r="D7" s="94">
        <f>COUNTIF(EAP_Complexidade!B:B,B7)</f>
        <v>0</v>
      </c>
      <c r="E7" s="94" t="e">
        <f t="shared" si="1"/>
        <v>#N/A</v>
      </c>
      <c r="F7" s="158"/>
      <c r="G7" s="116">
        <v>282</v>
      </c>
      <c r="H7" s="117">
        <v>174</v>
      </c>
      <c r="I7" s="116">
        <v>60</v>
      </c>
      <c r="J7" s="117">
        <v>50</v>
      </c>
      <c r="K7" s="94">
        <v>67</v>
      </c>
      <c r="L7" s="118">
        <v>71</v>
      </c>
      <c r="M7" s="119">
        <v>115</v>
      </c>
      <c r="N7" s="120">
        <v>23</v>
      </c>
      <c r="O7" s="95">
        <v>104</v>
      </c>
      <c r="P7" s="121">
        <v>100</v>
      </c>
      <c r="Q7" s="122">
        <v>49</v>
      </c>
      <c r="R7" s="123"/>
      <c r="S7" s="120">
        <v>20</v>
      </c>
      <c r="T7" s="122">
        <v>104</v>
      </c>
      <c r="U7" s="120">
        <v>261</v>
      </c>
      <c r="V7" s="120">
        <v>261</v>
      </c>
      <c r="W7" s="122">
        <v>104</v>
      </c>
      <c r="X7" s="92">
        <f t="shared" si="2"/>
        <v>6</v>
      </c>
      <c r="Y7" s="124">
        <v>40</v>
      </c>
    </row>
    <row r="8" spans="1:25" ht="12.75" x14ac:dyDescent="0.2">
      <c r="A8" s="153" t="s">
        <v>110</v>
      </c>
      <c r="B8" s="86" t="s">
        <v>9</v>
      </c>
      <c r="C8" s="87" t="e">
        <f t="shared" si="0"/>
        <v>#N/A</v>
      </c>
      <c r="D8" s="87">
        <f>COUNTIF(EAP_Complexidade!C:C,B8)</f>
        <v>0</v>
      </c>
      <c r="E8" s="87" t="e">
        <f t="shared" si="1"/>
        <v>#N/A</v>
      </c>
      <c r="F8" s="156" t="e">
        <f>SUM(E8:E12)</f>
        <v>#N/A</v>
      </c>
      <c r="G8" s="105">
        <v>10</v>
      </c>
      <c r="H8" s="108">
        <v>10</v>
      </c>
      <c r="I8" s="105">
        <v>10</v>
      </c>
      <c r="J8" s="108">
        <v>12</v>
      </c>
      <c r="K8" s="87">
        <v>9</v>
      </c>
      <c r="L8" s="109">
        <v>8</v>
      </c>
      <c r="M8" s="87">
        <v>13</v>
      </c>
      <c r="N8" s="109">
        <v>12</v>
      </c>
      <c r="O8" s="89">
        <v>7</v>
      </c>
      <c r="P8" s="109">
        <v>8</v>
      </c>
      <c r="Q8" s="111">
        <v>9</v>
      </c>
      <c r="R8" s="110">
        <v>5</v>
      </c>
      <c r="S8" s="110">
        <v>2</v>
      </c>
      <c r="T8" s="89">
        <v>7</v>
      </c>
      <c r="U8" s="110">
        <v>4</v>
      </c>
      <c r="V8" s="125">
        <v>6</v>
      </c>
      <c r="W8" s="111">
        <v>7</v>
      </c>
      <c r="X8" s="92">
        <f t="shared" si="2"/>
        <v>7</v>
      </c>
      <c r="Y8" s="112">
        <v>6</v>
      </c>
    </row>
    <row r="9" spans="1:25" ht="12.75" x14ac:dyDescent="0.2">
      <c r="A9" s="154"/>
      <c r="B9" s="90" t="s">
        <v>8</v>
      </c>
      <c r="C9" s="91" t="e">
        <f t="shared" si="0"/>
        <v>#N/A</v>
      </c>
      <c r="D9" s="91">
        <f>COUNTIF(EAP_Complexidade!C:C,B9)</f>
        <v>30</v>
      </c>
      <c r="E9" s="91" t="e">
        <f t="shared" si="1"/>
        <v>#N/A</v>
      </c>
      <c r="F9" s="157"/>
      <c r="G9" s="105">
        <v>25</v>
      </c>
      <c r="H9" s="106">
        <v>22</v>
      </c>
      <c r="I9" s="105">
        <v>20</v>
      </c>
      <c r="J9" s="106">
        <v>22</v>
      </c>
      <c r="K9" s="91">
        <v>22</v>
      </c>
      <c r="L9" s="109">
        <v>21</v>
      </c>
      <c r="M9" s="91">
        <v>34</v>
      </c>
      <c r="N9" s="109">
        <v>16</v>
      </c>
      <c r="O9" s="92">
        <v>15</v>
      </c>
      <c r="P9" s="109">
        <v>15</v>
      </c>
      <c r="Q9" s="113">
        <v>19</v>
      </c>
      <c r="R9" s="110">
        <v>9</v>
      </c>
      <c r="S9" s="110">
        <v>7</v>
      </c>
      <c r="T9" s="92">
        <v>20</v>
      </c>
      <c r="U9" s="110">
        <v>9</v>
      </c>
      <c r="V9" s="125">
        <v>15</v>
      </c>
      <c r="W9" s="113">
        <v>15</v>
      </c>
      <c r="X9" s="92">
        <f t="shared" si="2"/>
        <v>8</v>
      </c>
      <c r="Y9" s="114">
        <v>16</v>
      </c>
    </row>
    <row r="10" spans="1:25" ht="12.75" x14ac:dyDescent="0.2">
      <c r="A10" s="154"/>
      <c r="B10" s="90" t="s">
        <v>7</v>
      </c>
      <c r="C10" s="91" t="e">
        <f t="shared" si="0"/>
        <v>#N/A</v>
      </c>
      <c r="D10" s="91">
        <f>COUNTIF(EAP_Complexidade!C:C,B10)</f>
        <v>3</v>
      </c>
      <c r="E10" s="91" t="e">
        <f t="shared" si="1"/>
        <v>#N/A</v>
      </c>
      <c r="F10" s="157"/>
      <c r="G10" s="105">
        <v>51</v>
      </c>
      <c r="H10" s="106">
        <v>61</v>
      </c>
      <c r="I10" s="105">
        <v>31</v>
      </c>
      <c r="J10" s="106">
        <v>27</v>
      </c>
      <c r="K10" s="91">
        <v>37</v>
      </c>
      <c r="L10" s="109">
        <v>32</v>
      </c>
      <c r="M10" s="91">
        <v>59</v>
      </c>
      <c r="N10" s="109">
        <v>31</v>
      </c>
      <c r="O10" s="92">
        <v>33</v>
      </c>
      <c r="P10" s="109">
        <v>33</v>
      </c>
      <c r="Q10" s="113">
        <v>29</v>
      </c>
      <c r="R10" s="110">
        <v>42</v>
      </c>
      <c r="S10" s="110">
        <v>15</v>
      </c>
      <c r="T10" s="92">
        <v>33</v>
      </c>
      <c r="U10" s="110">
        <v>18</v>
      </c>
      <c r="V10" s="125">
        <v>22</v>
      </c>
      <c r="W10" s="113">
        <v>33</v>
      </c>
      <c r="X10" s="92">
        <f t="shared" si="2"/>
        <v>9</v>
      </c>
      <c r="Y10" s="114">
        <v>24</v>
      </c>
    </row>
    <row r="11" spans="1:25" ht="12.75" x14ac:dyDescent="0.2">
      <c r="A11" s="154"/>
      <c r="B11" s="90" t="s">
        <v>10</v>
      </c>
      <c r="C11" s="91" t="e">
        <f t="shared" si="0"/>
        <v>#N/A</v>
      </c>
      <c r="D11" s="91">
        <f>COUNTIF(EAP_Complexidade!C:C,B11)</f>
        <v>0</v>
      </c>
      <c r="E11" s="91" t="e">
        <f t="shared" si="1"/>
        <v>#N/A</v>
      </c>
      <c r="F11" s="157"/>
      <c r="G11" s="105">
        <v>115</v>
      </c>
      <c r="H11" s="106">
        <v>84</v>
      </c>
      <c r="I11" s="105">
        <v>43</v>
      </c>
      <c r="J11" s="126">
        <v>43</v>
      </c>
      <c r="K11" s="91">
        <v>53</v>
      </c>
      <c r="L11" s="109">
        <v>53</v>
      </c>
      <c r="M11" s="91">
        <v>108</v>
      </c>
      <c r="N11" s="115">
        <v>50</v>
      </c>
      <c r="O11" s="92">
        <v>55</v>
      </c>
      <c r="P11" s="109">
        <v>60</v>
      </c>
      <c r="Q11" s="113">
        <v>47</v>
      </c>
      <c r="R11" s="110"/>
      <c r="S11" s="110">
        <v>26</v>
      </c>
      <c r="T11" s="92">
        <v>55</v>
      </c>
      <c r="U11" s="110">
        <v>36</v>
      </c>
      <c r="V11" s="125">
        <v>37</v>
      </c>
      <c r="W11" s="113">
        <v>55</v>
      </c>
      <c r="X11" s="92">
        <f t="shared" si="2"/>
        <v>10</v>
      </c>
      <c r="Y11" s="114">
        <v>40</v>
      </c>
    </row>
    <row r="12" spans="1:25" ht="12.75" x14ac:dyDescent="0.2">
      <c r="A12" s="155"/>
      <c r="B12" s="93" t="s">
        <v>109</v>
      </c>
      <c r="C12" s="94" t="e">
        <f t="shared" si="0"/>
        <v>#N/A</v>
      </c>
      <c r="D12" s="94">
        <f>COUNTIF(EAP_Complexidade!C:C,B12)</f>
        <v>0</v>
      </c>
      <c r="E12" s="94" t="e">
        <f t="shared" si="1"/>
        <v>#N/A</v>
      </c>
      <c r="F12" s="158"/>
      <c r="G12" s="116">
        <v>392</v>
      </c>
      <c r="H12" s="117">
        <v>136</v>
      </c>
      <c r="I12" s="116">
        <v>53</v>
      </c>
      <c r="J12" s="119">
        <v>56</v>
      </c>
      <c r="K12" s="94">
        <v>94</v>
      </c>
      <c r="L12" s="127">
        <v>81</v>
      </c>
      <c r="M12" s="94">
        <v>175</v>
      </c>
      <c r="N12" s="121">
        <v>80</v>
      </c>
      <c r="O12" s="95">
        <v>208</v>
      </c>
      <c r="P12" s="128">
        <v>141</v>
      </c>
      <c r="Q12" s="122">
        <v>77</v>
      </c>
      <c r="R12" s="123"/>
      <c r="S12" s="120">
        <v>89</v>
      </c>
      <c r="T12" s="95">
        <v>208</v>
      </c>
      <c r="U12" s="120">
        <v>65</v>
      </c>
      <c r="V12" s="127">
        <v>56</v>
      </c>
      <c r="W12" s="122">
        <v>208</v>
      </c>
      <c r="X12" s="92">
        <f t="shared" si="2"/>
        <v>11</v>
      </c>
      <c r="Y12" s="124">
        <v>72</v>
      </c>
    </row>
    <row r="13" spans="1:25" ht="12.75" x14ac:dyDescent="0.2">
      <c r="A13" s="153" t="s">
        <v>111</v>
      </c>
      <c r="B13" s="86" t="s">
        <v>9</v>
      </c>
      <c r="C13" s="87" t="e">
        <f t="shared" si="0"/>
        <v>#N/A</v>
      </c>
      <c r="D13" s="87">
        <f>COUNTIF(EAP_Complexidade!D:D,B13)</f>
        <v>0</v>
      </c>
      <c r="E13" s="87" t="e">
        <f t="shared" si="1"/>
        <v>#N/A</v>
      </c>
      <c r="F13" s="156" t="e">
        <f>SUM(E13:E17)</f>
        <v>#N/A</v>
      </c>
      <c r="G13" s="105">
        <v>8</v>
      </c>
      <c r="H13" s="108">
        <v>7</v>
      </c>
      <c r="I13" s="105">
        <v>5</v>
      </c>
      <c r="J13" s="129">
        <v>7</v>
      </c>
      <c r="K13" s="87">
        <v>9</v>
      </c>
      <c r="L13" s="109">
        <v>8</v>
      </c>
      <c r="M13" s="130">
        <v>2</v>
      </c>
      <c r="N13" s="110">
        <v>5</v>
      </c>
      <c r="O13" s="89">
        <v>5</v>
      </c>
      <c r="P13" s="109">
        <v>6</v>
      </c>
      <c r="Q13" s="111">
        <v>5</v>
      </c>
      <c r="R13" s="110">
        <v>4</v>
      </c>
      <c r="S13" s="110">
        <v>2</v>
      </c>
      <c r="T13" s="111">
        <v>5</v>
      </c>
      <c r="U13" s="110">
        <v>1</v>
      </c>
      <c r="V13" s="110">
        <v>2</v>
      </c>
      <c r="W13" s="111">
        <v>5</v>
      </c>
      <c r="X13" s="92">
        <f t="shared" si="2"/>
        <v>12</v>
      </c>
      <c r="Y13" s="112">
        <v>2</v>
      </c>
    </row>
    <row r="14" spans="1:25" ht="12.75" x14ac:dyDescent="0.2">
      <c r="A14" s="154"/>
      <c r="B14" s="90" t="s">
        <v>8</v>
      </c>
      <c r="C14" s="91" t="e">
        <f t="shared" si="0"/>
        <v>#N/A</v>
      </c>
      <c r="D14" s="91">
        <f>COUNTIF(EAP_Complexidade!D:D,B14)</f>
        <v>33</v>
      </c>
      <c r="E14" s="91" t="e">
        <f t="shared" si="1"/>
        <v>#N/A</v>
      </c>
      <c r="F14" s="157"/>
      <c r="G14" s="105">
        <v>22</v>
      </c>
      <c r="H14" s="106">
        <v>29</v>
      </c>
      <c r="I14" s="105">
        <v>11</v>
      </c>
      <c r="J14" s="106">
        <v>12</v>
      </c>
      <c r="K14" s="91">
        <v>16</v>
      </c>
      <c r="L14" s="109">
        <v>14</v>
      </c>
      <c r="M14" s="131">
        <v>4</v>
      </c>
      <c r="N14" s="110">
        <v>8</v>
      </c>
      <c r="O14" s="92">
        <v>18</v>
      </c>
      <c r="P14" s="109">
        <v>12</v>
      </c>
      <c r="Q14" s="113">
        <v>9</v>
      </c>
      <c r="R14" s="110">
        <v>7</v>
      </c>
      <c r="S14" s="110">
        <v>5</v>
      </c>
      <c r="T14" s="113">
        <v>18</v>
      </c>
      <c r="U14" s="110">
        <v>1</v>
      </c>
      <c r="V14" s="110">
        <v>3</v>
      </c>
      <c r="W14" s="113">
        <v>18</v>
      </c>
      <c r="X14" s="92">
        <f t="shared" si="2"/>
        <v>13</v>
      </c>
      <c r="Y14" s="114">
        <v>4</v>
      </c>
    </row>
    <row r="15" spans="1:25" ht="12.75" x14ac:dyDescent="0.2">
      <c r="A15" s="154"/>
      <c r="B15" s="90" t="s">
        <v>7</v>
      </c>
      <c r="C15" s="91" t="e">
        <f t="shared" si="0"/>
        <v>#N/A</v>
      </c>
      <c r="D15" s="91">
        <f>COUNTIF(EAP_Complexidade!D:D,B15)</f>
        <v>0</v>
      </c>
      <c r="E15" s="91" t="e">
        <f t="shared" si="1"/>
        <v>#N/A</v>
      </c>
      <c r="F15" s="157"/>
      <c r="G15" s="105">
        <v>57</v>
      </c>
      <c r="H15" s="126">
        <v>47</v>
      </c>
      <c r="I15" s="105">
        <v>19</v>
      </c>
      <c r="J15" s="106">
        <v>34</v>
      </c>
      <c r="K15" s="91">
        <v>35</v>
      </c>
      <c r="L15" s="109">
        <v>29</v>
      </c>
      <c r="M15" s="131">
        <v>17</v>
      </c>
      <c r="N15" s="110">
        <v>2</v>
      </c>
      <c r="O15" s="92">
        <v>33</v>
      </c>
      <c r="P15" s="109">
        <v>31</v>
      </c>
      <c r="Q15" s="113">
        <v>14</v>
      </c>
      <c r="R15" s="110">
        <v>6</v>
      </c>
      <c r="S15" s="110">
        <v>6</v>
      </c>
      <c r="T15" s="113">
        <v>33</v>
      </c>
      <c r="U15" s="110">
        <v>2</v>
      </c>
      <c r="V15" s="110">
        <v>3</v>
      </c>
      <c r="W15" s="113">
        <v>33</v>
      </c>
      <c r="X15" s="92">
        <f t="shared" si="2"/>
        <v>14</v>
      </c>
      <c r="Y15" s="114">
        <v>8</v>
      </c>
    </row>
    <row r="16" spans="1:25" ht="12.75" x14ac:dyDescent="0.2">
      <c r="A16" s="154"/>
      <c r="B16" s="90" t="s">
        <v>10</v>
      </c>
      <c r="C16" s="91" t="e">
        <f t="shared" si="0"/>
        <v>#N/A</v>
      </c>
      <c r="D16" s="91">
        <f>COUNTIF(EAP_Complexidade!D:D,B16)</f>
        <v>0</v>
      </c>
      <c r="E16" s="91" t="e">
        <f t="shared" si="1"/>
        <v>#N/A</v>
      </c>
      <c r="F16" s="157"/>
      <c r="G16" s="105">
        <v>92</v>
      </c>
      <c r="H16" s="106">
        <v>83</v>
      </c>
      <c r="I16" s="105">
        <v>43</v>
      </c>
      <c r="J16" s="126">
        <v>43</v>
      </c>
      <c r="K16" s="91">
        <v>44</v>
      </c>
      <c r="L16" s="109">
        <v>38</v>
      </c>
      <c r="M16" s="131">
        <v>28</v>
      </c>
      <c r="N16" s="132"/>
      <c r="O16" s="92">
        <v>64</v>
      </c>
      <c r="P16" s="115">
        <v>50</v>
      </c>
      <c r="Q16" s="113">
        <v>25</v>
      </c>
      <c r="R16" s="110">
        <v>33</v>
      </c>
      <c r="S16" s="110">
        <v>11</v>
      </c>
      <c r="T16" s="113">
        <v>64</v>
      </c>
      <c r="U16" s="110">
        <v>3</v>
      </c>
      <c r="V16" s="110">
        <v>4</v>
      </c>
      <c r="W16" s="113">
        <v>64</v>
      </c>
      <c r="X16" s="92">
        <f t="shared" si="2"/>
        <v>15</v>
      </c>
      <c r="Y16" s="114">
        <v>12</v>
      </c>
    </row>
    <row r="17" spans="1:25" ht="12.75" x14ac:dyDescent="0.2">
      <c r="A17" s="155"/>
      <c r="B17" s="93" t="s">
        <v>109</v>
      </c>
      <c r="C17" s="94" t="e">
        <f t="shared" si="0"/>
        <v>#N/A</v>
      </c>
      <c r="D17" s="94">
        <f>COUNTIF(EAP_Complexidade!D:D,B17)</f>
        <v>0</v>
      </c>
      <c r="E17" s="94" t="e">
        <f t="shared" si="1"/>
        <v>#N/A</v>
      </c>
      <c r="F17" s="158"/>
      <c r="G17" s="116">
        <v>150</v>
      </c>
      <c r="H17" s="117">
        <v>134</v>
      </c>
      <c r="I17" s="116">
        <v>76</v>
      </c>
      <c r="J17" s="117">
        <v>77</v>
      </c>
      <c r="K17" s="94">
        <v>80</v>
      </c>
      <c r="L17" s="127">
        <v>80</v>
      </c>
      <c r="M17" s="133">
        <v>45</v>
      </c>
      <c r="N17" s="120"/>
      <c r="O17" s="95">
        <v>106</v>
      </c>
      <c r="P17" s="121">
        <v>81</v>
      </c>
      <c r="Q17" s="122">
        <v>40</v>
      </c>
      <c r="R17" s="95"/>
      <c r="S17" s="120">
        <v>33</v>
      </c>
      <c r="T17" s="122">
        <v>106</v>
      </c>
      <c r="U17" s="120">
        <v>4</v>
      </c>
      <c r="V17" s="120">
        <v>4</v>
      </c>
      <c r="W17" s="122">
        <v>106</v>
      </c>
      <c r="X17" s="92">
        <f t="shared" si="2"/>
        <v>16</v>
      </c>
      <c r="Y17" s="124">
        <v>16</v>
      </c>
    </row>
    <row r="18" spans="1:25" ht="12.75" x14ac:dyDescent="0.2">
      <c r="A18" s="153" t="s">
        <v>112</v>
      </c>
      <c r="B18" s="86" t="s">
        <v>9</v>
      </c>
      <c r="C18" s="87" t="e">
        <f t="shared" si="0"/>
        <v>#N/A</v>
      </c>
      <c r="D18" s="87">
        <f>COUNTIF(EAP_Complexidade!E:E,B18)</f>
        <v>0</v>
      </c>
      <c r="E18" s="87" t="e">
        <f t="shared" si="1"/>
        <v>#N/A</v>
      </c>
      <c r="F18" s="156" t="e">
        <f>SUM(E18:E22)</f>
        <v>#N/A</v>
      </c>
      <c r="G18" s="134">
        <v>8</v>
      </c>
      <c r="H18" s="88">
        <v>32</v>
      </c>
      <c r="I18" s="134">
        <v>6</v>
      </c>
      <c r="J18" s="88">
        <v>9</v>
      </c>
      <c r="K18" s="130">
        <v>5</v>
      </c>
      <c r="L18" s="110">
        <v>3</v>
      </c>
      <c r="M18" s="108">
        <v>4</v>
      </c>
      <c r="N18" s="88"/>
      <c r="O18" s="89">
        <v>4</v>
      </c>
      <c r="P18" s="109">
        <v>3</v>
      </c>
      <c r="Q18" s="111">
        <v>4</v>
      </c>
      <c r="R18" s="89"/>
      <c r="S18" s="89"/>
      <c r="T18" s="111">
        <v>4</v>
      </c>
      <c r="U18" s="110">
        <v>2</v>
      </c>
      <c r="V18" s="110">
        <v>2</v>
      </c>
      <c r="W18" s="111">
        <v>4</v>
      </c>
      <c r="X18" s="92">
        <f t="shared" si="2"/>
        <v>17</v>
      </c>
      <c r="Y18" s="112">
        <v>4</v>
      </c>
    </row>
    <row r="19" spans="1:25" ht="12.75" x14ac:dyDescent="0.2">
      <c r="A19" s="154"/>
      <c r="B19" s="90" t="s">
        <v>8</v>
      </c>
      <c r="C19" s="91" t="e">
        <f t="shared" si="0"/>
        <v>#N/A</v>
      </c>
      <c r="D19" s="91">
        <f>COUNTIF(EAP_Complexidade!E:E,B19)</f>
        <v>33</v>
      </c>
      <c r="E19" s="91" t="e">
        <f t="shared" si="1"/>
        <v>#N/A</v>
      </c>
      <c r="F19" s="157"/>
      <c r="G19" s="134">
        <v>25</v>
      </c>
      <c r="H19" s="135">
        <v>47</v>
      </c>
      <c r="I19" s="134">
        <v>14</v>
      </c>
      <c r="J19" s="135">
        <v>19</v>
      </c>
      <c r="K19" s="131">
        <v>10</v>
      </c>
      <c r="L19" s="110">
        <v>8</v>
      </c>
      <c r="M19" s="106">
        <v>8</v>
      </c>
      <c r="N19" s="135"/>
      <c r="O19" s="92">
        <v>8</v>
      </c>
      <c r="P19" s="109">
        <v>7</v>
      </c>
      <c r="Q19" s="113">
        <v>8</v>
      </c>
      <c r="R19" s="92"/>
      <c r="S19" s="92"/>
      <c r="T19" s="113">
        <v>8</v>
      </c>
      <c r="U19" s="110">
        <v>2</v>
      </c>
      <c r="V19" s="110">
        <v>2</v>
      </c>
      <c r="W19" s="113">
        <v>8</v>
      </c>
      <c r="X19" s="92">
        <f t="shared" si="2"/>
        <v>18</v>
      </c>
      <c r="Y19" s="114">
        <v>8</v>
      </c>
    </row>
    <row r="20" spans="1:25" ht="12.75" x14ac:dyDescent="0.2">
      <c r="A20" s="154"/>
      <c r="B20" s="90" t="s">
        <v>7</v>
      </c>
      <c r="C20" s="91" t="e">
        <f t="shared" si="0"/>
        <v>#N/A</v>
      </c>
      <c r="D20" s="91">
        <f>COUNTIF(EAP_Complexidade!E:E,B20)</f>
        <v>0</v>
      </c>
      <c r="E20" s="91" t="e">
        <f t="shared" si="1"/>
        <v>#N/A</v>
      </c>
      <c r="F20" s="157"/>
      <c r="G20" s="134">
        <v>39</v>
      </c>
      <c r="H20" s="135">
        <v>60</v>
      </c>
      <c r="I20" s="134">
        <v>20</v>
      </c>
      <c r="J20" s="135"/>
      <c r="K20" s="131">
        <v>18</v>
      </c>
      <c r="L20" s="110">
        <v>42</v>
      </c>
      <c r="M20" s="106">
        <v>16</v>
      </c>
      <c r="N20" s="135"/>
      <c r="O20" s="92">
        <v>16</v>
      </c>
      <c r="P20" s="109">
        <v>9</v>
      </c>
      <c r="Q20" s="113">
        <v>12</v>
      </c>
      <c r="R20" s="92"/>
      <c r="S20" s="92"/>
      <c r="T20" s="113">
        <v>16</v>
      </c>
      <c r="U20" s="110">
        <v>2</v>
      </c>
      <c r="V20" s="110">
        <v>2</v>
      </c>
      <c r="W20" s="113">
        <v>16</v>
      </c>
      <c r="X20" s="92">
        <f t="shared" si="2"/>
        <v>19</v>
      </c>
      <c r="Y20" s="114">
        <v>12</v>
      </c>
    </row>
    <row r="21" spans="1:25" ht="15.75" customHeight="1" x14ac:dyDescent="0.2">
      <c r="A21" s="154"/>
      <c r="B21" s="90" t="s">
        <v>10</v>
      </c>
      <c r="C21" s="91" t="e">
        <f t="shared" si="0"/>
        <v>#N/A</v>
      </c>
      <c r="D21" s="91">
        <f>COUNTIF(EAP_Complexidade!E:E,B21)</f>
        <v>0</v>
      </c>
      <c r="E21" s="91" t="e">
        <f t="shared" si="1"/>
        <v>#N/A</v>
      </c>
      <c r="F21" s="157"/>
      <c r="G21" s="134">
        <v>74</v>
      </c>
      <c r="H21" s="135">
        <v>69</v>
      </c>
      <c r="I21" s="134">
        <v>34</v>
      </c>
      <c r="J21" s="135">
        <v>202</v>
      </c>
      <c r="K21" s="131">
        <v>29</v>
      </c>
      <c r="L21" s="110"/>
      <c r="M21" s="106">
        <v>32</v>
      </c>
      <c r="N21" s="135"/>
      <c r="O21" s="92">
        <v>32</v>
      </c>
      <c r="P21" s="115">
        <v>16</v>
      </c>
      <c r="Q21" s="113">
        <v>16</v>
      </c>
      <c r="R21" s="92"/>
      <c r="S21" s="92"/>
      <c r="T21" s="113">
        <v>32</v>
      </c>
      <c r="U21" s="110">
        <v>7</v>
      </c>
      <c r="V21" s="110">
        <v>2</v>
      </c>
      <c r="W21" s="113">
        <v>32</v>
      </c>
      <c r="X21" s="92">
        <f t="shared" si="2"/>
        <v>20</v>
      </c>
      <c r="Y21" s="114">
        <v>16</v>
      </c>
    </row>
    <row r="22" spans="1:25" ht="15.75" customHeight="1" x14ac:dyDescent="0.2">
      <c r="A22" s="155"/>
      <c r="B22" s="93" t="s">
        <v>109</v>
      </c>
      <c r="C22" s="94" t="e">
        <f t="shared" si="0"/>
        <v>#N/A</v>
      </c>
      <c r="D22" s="94">
        <f>COUNTIF(EAP_Complexidade!E:E,B22)</f>
        <v>0</v>
      </c>
      <c r="E22" s="94" t="e">
        <f t="shared" si="1"/>
        <v>#N/A</v>
      </c>
      <c r="F22" s="158"/>
      <c r="G22" s="136">
        <v>123</v>
      </c>
      <c r="H22" s="137"/>
      <c r="I22" s="136">
        <v>54</v>
      </c>
      <c r="J22" s="137"/>
      <c r="K22" s="133">
        <v>47</v>
      </c>
      <c r="L22" s="138"/>
      <c r="M22" s="119">
        <v>40</v>
      </c>
      <c r="N22" s="137"/>
      <c r="O22" s="95">
        <v>64</v>
      </c>
      <c r="P22" s="128">
        <v>27</v>
      </c>
      <c r="Q22" s="122">
        <v>40</v>
      </c>
      <c r="R22" s="95"/>
      <c r="S22" s="95"/>
      <c r="T22" s="122">
        <v>40</v>
      </c>
      <c r="U22" s="120">
        <v>7</v>
      </c>
      <c r="V22" s="120">
        <v>2</v>
      </c>
      <c r="W22" s="122">
        <v>40</v>
      </c>
      <c r="X22" s="92">
        <f t="shared" si="2"/>
        <v>21</v>
      </c>
      <c r="Y22" s="124">
        <v>40</v>
      </c>
    </row>
    <row r="23" spans="1:25" ht="15.75" customHeight="1" x14ac:dyDescent="0.2">
      <c r="A23" s="153" t="s">
        <v>113</v>
      </c>
      <c r="B23" s="86" t="s">
        <v>9</v>
      </c>
      <c r="C23" s="87" t="e">
        <f t="shared" si="0"/>
        <v>#N/A</v>
      </c>
      <c r="D23" s="87">
        <f>COUNTIF(EAP_Complexidade!F:F,B23)</f>
        <v>0</v>
      </c>
      <c r="E23" s="87" t="e">
        <f t="shared" si="1"/>
        <v>#N/A</v>
      </c>
      <c r="F23" s="156" t="e">
        <f>SUM(E23:E27)</f>
        <v>#N/A</v>
      </c>
      <c r="G23" s="134">
        <v>5</v>
      </c>
      <c r="H23" s="88">
        <v>5</v>
      </c>
      <c r="I23" s="134">
        <v>2</v>
      </c>
      <c r="J23" s="88"/>
      <c r="K23" s="130">
        <v>3</v>
      </c>
      <c r="L23" s="110">
        <v>2</v>
      </c>
      <c r="M23" s="108">
        <v>2</v>
      </c>
      <c r="N23" s="135"/>
      <c r="O23" s="113">
        <v>2</v>
      </c>
      <c r="P23" s="110">
        <v>2</v>
      </c>
      <c r="Q23" s="113">
        <v>2</v>
      </c>
      <c r="R23" s="92"/>
      <c r="S23" s="92"/>
      <c r="T23" s="113">
        <v>2</v>
      </c>
      <c r="U23" s="110">
        <v>1</v>
      </c>
      <c r="V23" s="110"/>
      <c r="W23" s="113">
        <v>2</v>
      </c>
      <c r="X23" s="92">
        <f t="shared" si="2"/>
        <v>22</v>
      </c>
      <c r="Y23" s="112">
        <v>2</v>
      </c>
    </row>
    <row r="24" spans="1:25" ht="15.75" customHeight="1" x14ac:dyDescent="0.2">
      <c r="A24" s="154"/>
      <c r="B24" s="90" t="s">
        <v>8</v>
      </c>
      <c r="C24" s="91" t="e">
        <f t="shared" si="0"/>
        <v>#N/A</v>
      </c>
      <c r="D24" s="91">
        <f>COUNTIF(EAP_Complexidade!F:F,B24)</f>
        <v>32</v>
      </c>
      <c r="E24" s="91" t="e">
        <f t="shared" si="1"/>
        <v>#N/A</v>
      </c>
      <c r="F24" s="157"/>
      <c r="G24" s="134">
        <v>11</v>
      </c>
      <c r="H24" s="135"/>
      <c r="I24" s="134">
        <v>4</v>
      </c>
      <c r="J24" s="135"/>
      <c r="K24" s="131">
        <v>5</v>
      </c>
      <c r="L24" s="110"/>
      <c r="M24" s="106">
        <v>4</v>
      </c>
      <c r="N24" s="135"/>
      <c r="O24" s="113">
        <v>4</v>
      </c>
      <c r="P24" s="110">
        <v>2</v>
      </c>
      <c r="Q24" s="113">
        <v>4</v>
      </c>
      <c r="R24" s="92"/>
      <c r="S24" s="92"/>
      <c r="T24" s="113">
        <v>4</v>
      </c>
      <c r="U24" s="110">
        <v>1</v>
      </c>
      <c r="V24" s="110"/>
      <c r="W24" s="113">
        <v>4</v>
      </c>
      <c r="X24" s="92">
        <f t="shared" si="2"/>
        <v>23</v>
      </c>
      <c r="Y24" s="114">
        <v>4</v>
      </c>
    </row>
    <row r="25" spans="1:25" ht="15.75" customHeight="1" x14ac:dyDescent="0.2">
      <c r="A25" s="154"/>
      <c r="B25" s="90" t="s">
        <v>7</v>
      </c>
      <c r="C25" s="91" t="e">
        <f t="shared" si="0"/>
        <v>#N/A</v>
      </c>
      <c r="D25" s="91">
        <f>COUNTIF(EAP_Complexidade!F:F,B25)</f>
        <v>1</v>
      </c>
      <c r="E25" s="91" t="e">
        <f t="shared" si="1"/>
        <v>#N/A</v>
      </c>
      <c r="F25" s="157"/>
      <c r="G25" s="134">
        <v>24</v>
      </c>
      <c r="H25" s="135"/>
      <c r="I25" s="134">
        <v>8</v>
      </c>
      <c r="J25" s="135"/>
      <c r="K25" s="131">
        <v>8</v>
      </c>
      <c r="L25" s="110">
        <v>34</v>
      </c>
      <c r="M25" s="106">
        <v>8</v>
      </c>
      <c r="N25" s="135"/>
      <c r="O25" s="113">
        <v>8</v>
      </c>
      <c r="P25" s="110">
        <v>26</v>
      </c>
      <c r="Q25" s="113">
        <v>8</v>
      </c>
      <c r="R25" s="92"/>
      <c r="S25" s="92"/>
      <c r="T25" s="113">
        <v>8</v>
      </c>
      <c r="U25" s="110">
        <v>15</v>
      </c>
      <c r="V25" s="110"/>
      <c r="W25" s="113">
        <v>8</v>
      </c>
      <c r="X25" s="92">
        <f t="shared" si="2"/>
        <v>24</v>
      </c>
      <c r="Y25" s="114">
        <v>8</v>
      </c>
    </row>
    <row r="26" spans="1:25" ht="15.75" customHeight="1" x14ac:dyDescent="0.2">
      <c r="A26" s="154"/>
      <c r="B26" s="90" t="s">
        <v>10</v>
      </c>
      <c r="C26" s="91" t="e">
        <f t="shared" si="0"/>
        <v>#N/A</v>
      </c>
      <c r="D26" s="91">
        <f>COUNTIF(EAP_Complexidade!F:F,B26)</f>
        <v>0</v>
      </c>
      <c r="E26" s="91" t="e">
        <f t="shared" si="1"/>
        <v>#N/A</v>
      </c>
      <c r="F26" s="157"/>
      <c r="G26" s="134">
        <v>39</v>
      </c>
      <c r="H26" s="135"/>
      <c r="I26" s="134">
        <v>12</v>
      </c>
      <c r="J26" s="135"/>
      <c r="K26" s="131">
        <v>12</v>
      </c>
      <c r="L26" s="110">
        <v>53</v>
      </c>
      <c r="M26" s="106">
        <v>12</v>
      </c>
      <c r="N26" s="135"/>
      <c r="O26" s="113">
        <v>12</v>
      </c>
      <c r="P26" s="110"/>
      <c r="Q26" s="113">
        <v>12</v>
      </c>
      <c r="R26" s="92"/>
      <c r="S26" s="92"/>
      <c r="T26" s="113">
        <v>12</v>
      </c>
      <c r="U26" s="110">
        <v>15</v>
      </c>
      <c r="V26" s="110"/>
      <c r="W26" s="113">
        <v>12</v>
      </c>
      <c r="X26" s="92">
        <f t="shared" si="2"/>
        <v>25</v>
      </c>
      <c r="Y26" s="114">
        <v>12</v>
      </c>
    </row>
    <row r="27" spans="1:25" ht="15.75" customHeight="1" x14ac:dyDescent="0.2">
      <c r="A27" s="155"/>
      <c r="B27" s="93" t="s">
        <v>109</v>
      </c>
      <c r="C27" s="94" t="e">
        <f t="shared" si="0"/>
        <v>#N/A</v>
      </c>
      <c r="D27" s="94">
        <f>COUNTIF(EAP_Complexidade!F:F,B27)</f>
        <v>0</v>
      </c>
      <c r="E27" s="94" t="e">
        <f t="shared" si="1"/>
        <v>#N/A</v>
      </c>
      <c r="F27" s="158"/>
      <c r="G27" s="136">
        <v>63</v>
      </c>
      <c r="H27" s="137"/>
      <c r="I27" s="136">
        <v>16</v>
      </c>
      <c r="J27" s="137"/>
      <c r="K27" s="133">
        <v>16</v>
      </c>
      <c r="L27" s="138"/>
      <c r="M27" s="119">
        <v>16</v>
      </c>
      <c r="N27" s="137"/>
      <c r="O27" s="122">
        <v>16</v>
      </c>
      <c r="P27" s="120"/>
      <c r="Q27" s="122">
        <v>16</v>
      </c>
      <c r="R27" s="95"/>
      <c r="S27" s="95"/>
      <c r="T27" s="122">
        <v>16</v>
      </c>
      <c r="U27" s="120">
        <v>15</v>
      </c>
      <c r="V27" s="120"/>
      <c r="W27" s="122">
        <v>16</v>
      </c>
      <c r="X27" s="95">
        <f t="shared" si="2"/>
        <v>26</v>
      </c>
      <c r="Y27" s="124">
        <v>16</v>
      </c>
    </row>
    <row r="28" spans="1:25" ht="15.75" customHeight="1" x14ac:dyDescent="0.2">
      <c r="A28" s="159" t="s">
        <v>132</v>
      </c>
      <c r="B28" s="147"/>
      <c r="C28" s="147"/>
      <c r="D28" s="147"/>
      <c r="E28" s="147"/>
      <c r="F28" s="148"/>
      <c r="G28" s="160" t="s">
        <v>133</v>
      </c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8"/>
    </row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28:F28"/>
    <mergeCell ref="E1:F1"/>
    <mergeCell ref="G1:M1"/>
    <mergeCell ref="O1:W1"/>
    <mergeCell ref="A3:A7"/>
    <mergeCell ref="F3:F7"/>
    <mergeCell ref="A8:A12"/>
    <mergeCell ref="A13:A17"/>
    <mergeCell ref="G28:Y28"/>
    <mergeCell ref="F8:F12"/>
    <mergeCell ref="F13:F17"/>
    <mergeCell ref="A18:A22"/>
    <mergeCell ref="F18:F22"/>
    <mergeCell ref="A23:A27"/>
    <mergeCell ref="F23:F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EAP_Complexidade</vt:lpstr>
      <vt:lpstr>Resumo_Orcamento</vt:lpstr>
      <vt:lpstr>Parametros</vt:lpstr>
      <vt:lpstr>Esforco_Horas</vt:lpstr>
      <vt:lpstr>Cluster_T-ShirtSize</vt:lpstr>
      <vt:lpstr>Analise Cluster_T-ShirtSize 16-</vt:lpstr>
      <vt:lpstr>EAP_Complexidade!Tabela2</vt:lpstr>
      <vt:lpstr>Esforco_Horas!Tabela2</vt:lpstr>
      <vt:lpstr>'Analise Cluster_T-ShirtSize 16-'!Tabela3</vt:lpstr>
      <vt:lpstr>'Cluster_T-ShirtSize'!Tabela3</vt:lpstr>
      <vt:lpstr>Resumo_Orcamento!Tabela4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Mendes</dc:creator>
  <cp:lastModifiedBy>MARIANGELA MENDES LOMBA PINHO</cp:lastModifiedBy>
  <dcterms:created xsi:type="dcterms:W3CDTF">2023-10-07T00:51:10Z</dcterms:created>
  <dcterms:modified xsi:type="dcterms:W3CDTF">2023-10-07T00:51:10Z</dcterms:modified>
</cp:coreProperties>
</file>