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ica\Desktop\"/>
    </mc:Choice>
  </mc:AlternateContent>
  <xr:revisionPtr revIDLastSave="0" documentId="8_{6736102A-D66E-4E38-A882-47013E3B5CD0}" xr6:coauthVersionLast="45" xr6:coauthVersionMax="45" xr10:uidLastSave="{00000000-0000-0000-0000-000000000000}"/>
  <bookViews>
    <workbookView xWindow="-120" yWindow="-120" windowWidth="20730" windowHeight="11160" activeTab="1"/>
  </bookViews>
  <sheets>
    <sheet name="WEO_Data (3)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</sheets>
  <calcPr calcId="0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C1" i="8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" i="7"/>
  <c r="C4" i="3"/>
  <c r="C5" i="3"/>
  <c r="C2" i="3" s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C23" i="7" l="1"/>
  <c r="C21" i="7"/>
  <c r="C19" i="7"/>
  <c r="C17" i="7"/>
  <c r="C15" i="7"/>
  <c r="C13" i="7"/>
  <c r="C11" i="7"/>
  <c r="C9" i="7"/>
  <c r="C7" i="7"/>
  <c r="C5" i="7"/>
  <c r="C3" i="7"/>
  <c r="C2" i="7" s="1"/>
  <c r="C4" i="7"/>
  <c r="C6" i="7"/>
  <c r="C22" i="7"/>
  <c r="C20" i="7"/>
  <c r="C18" i="7"/>
  <c r="C16" i="7"/>
  <c r="C14" i="7"/>
  <c r="C12" i="7"/>
  <c r="C10" i="7"/>
  <c r="C8" i="7"/>
  <c r="C23" i="6"/>
  <c r="C21" i="6"/>
  <c r="C19" i="6"/>
  <c r="C17" i="6"/>
  <c r="C15" i="6"/>
  <c r="C13" i="6"/>
  <c r="C11" i="6"/>
  <c r="C9" i="6"/>
  <c r="C7" i="6"/>
  <c r="C5" i="6"/>
  <c r="C3" i="6"/>
  <c r="C4" i="6"/>
  <c r="C2" i="6" s="1"/>
  <c r="C22" i="6"/>
  <c r="C20" i="6"/>
  <c r="C18" i="6"/>
  <c r="C16" i="6"/>
  <c r="C14" i="6"/>
  <c r="C12" i="6"/>
  <c r="C10" i="6"/>
  <c r="C8" i="6"/>
  <c r="C6" i="6"/>
</calcChain>
</file>

<file path=xl/sharedStrings.xml><?xml version="1.0" encoding="utf-8"?>
<sst xmlns="http://schemas.openxmlformats.org/spreadsheetml/2006/main" count="51" uniqueCount="29">
  <si>
    <t>Country</t>
  </si>
  <si>
    <t>Subject Descriptor</t>
  </si>
  <si>
    <t>Units</t>
  </si>
  <si>
    <t>Scale</t>
  </si>
  <si>
    <t>Country/Series-specific Notes</t>
  </si>
  <si>
    <t>Estimates Start After</t>
  </si>
  <si>
    <t>Maldives</t>
  </si>
  <si>
    <t>Gross domestic product, constant prices</t>
  </si>
  <si>
    <t>Percent change</t>
  </si>
  <si>
    <t>Source: Ministry of Finance or Treasury. National Bureau of Statistics Latest actual data: 2018. The last two years are estimated figures National accounts manual used: System of National Accounts (SNA) 1993 GDP valuation: Market prices. Production-based measure. Start/end months of reporting year: January/December Base year: 2014 Chain-weighted: No</t>
  </si>
  <si>
    <t>Gross domestic product, current prices</t>
  </si>
  <si>
    <t>Purchasing power parity; international dollars</t>
  </si>
  <si>
    <t>Billions</t>
  </si>
  <si>
    <t>Gross domestic product per capita, constant prices</t>
  </si>
  <si>
    <t>Purchasing power parity; percent change</t>
  </si>
  <si>
    <t>Inflation, average consumer prices</t>
  </si>
  <si>
    <t>Source: Central Bank Latest actual data: 2018 Harmonized prices: No Frequency of source data: Monthly Base year: 2005. PCPIE with base year 2005 is not available</t>
  </si>
  <si>
    <t>Inflation, end of period consumer prices</t>
  </si>
  <si>
    <t>General government net lending/borrowing</t>
  </si>
  <si>
    <t>Percent of GDP</t>
  </si>
  <si>
    <t>Source: Ministry of Finance and Treasury Latest actual data: 2018. budget estimates Start/end months of reporting year: January/December. Calendar GFS Manual used: Government Finance Statistics Manual (GFSM) 1986 Basis of recording: Cash General government includes: Central Government; Valuation of public debt: Nominal value. During the mission in Oct/Nov 2010, we found that the public guaranteed SOE debt for 2009 was only 20 percent of the figure previously reported. As a result, public debt to GDP ratio has declined significantly for 2009.</t>
  </si>
  <si>
    <t>Current account balance</t>
  </si>
  <si>
    <t>Source: Central Bank Latest actual data: 2018 BOP Manual used: Balance of Payments and International Investment Position Manual, sixth edition (BPM6). Data reported to the IMF on a BPM5 basis are re-arranged to a BPM6 presentational basis, for publication purposes.</t>
  </si>
  <si>
    <t>International Monetary Fund, World Economic Outlook Database, April 2020</t>
  </si>
  <si>
    <t>year</t>
  </si>
  <si>
    <t>YTYchange</t>
  </si>
  <si>
    <t>NominalGDP</t>
  </si>
  <si>
    <t>net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</si>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</sst>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topLeftCell="C1" workbookViewId="0">
      <selection activeCell="C7" sqref="C7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>
        <v>2018</v>
      </c>
      <c r="Y1">
        <v>2019</v>
      </c>
      <c r="Z1">
        <v>2020</v>
      </c>
      <c r="AA1">
        <v>2021</v>
      </c>
      <c r="AB1" t="s">
        <v>5</v>
      </c>
    </row>
    <row r="2" spans="1:28" x14ac:dyDescent="0.25">
      <c r="A2" t="s">
        <v>6</v>
      </c>
      <c r="B2" t="s">
        <v>7</v>
      </c>
      <c r="C2" t="s">
        <v>8</v>
      </c>
      <c r="E2" t="s">
        <v>9</v>
      </c>
      <c r="F2">
        <v>4.7699999999999996</v>
      </c>
      <c r="G2">
        <v>3.452</v>
      </c>
      <c r="H2">
        <v>6.0979999999999999</v>
      </c>
      <c r="I2">
        <v>25.393999999999998</v>
      </c>
      <c r="J2">
        <v>6.0309999999999997</v>
      </c>
      <c r="K2">
        <v>-13.129</v>
      </c>
      <c r="L2">
        <v>26.111999999999998</v>
      </c>
      <c r="M2">
        <v>7.7140000000000004</v>
      </c>
      <c r="N2">
        <v>9.4849999999999994</v>
      </c>
      <c r="O2">
        <v>-7.2290000000000001</v>
      </c>
      <c r="P2">
        <v>7.2670000000000003</v>
      </c>
      <c r="Q2">
        <v>8.5670000000000002</v>
      </c>
      <c r="R2">
        <v>2.5169999999999999</v>
      </c>
      <c r="S2">
        <v>7.2809999999999997</v>
      </c>
      <c r="T2">
        <v>7.33</v>
      </c>
      <c r="U2">
        <v>2.8849999999999998</v>
      </c>
      <c r="V2">
        <v>6.3380000000000001</v>
      </c>
      <c r="W2">
        <v>6.8040000000000003</v>
      </c>
      <c r="X2">
        <v>6.8890000000000002</v>
      </c>
      <c r="Y2">
        <v>5.657</v>
      </c>
      <c r="Z2">
        <v>-8.0739999999999998</v>
      </c>
      <c r="AA2">
        <v>13.2</v>
      </c>
      <c r="AB2">
        <v>2018</v>
      </c>
    </row>
    <row r="3" spans="1:28" x14ac:dyDescent="0.25">
      <c r="A3" t="s">
        <v>6</v>
      </c>
      <c r="B3" t="s">
        <v>10</v>
      </c>
      <c r="C3" t="s">
        <v>11</v>
      </c>
      <c r="D3" t="s">
        <v>12</v>
      </c>
      <c r="E3" t="s">
        <v>9</v>
      </c>
      <c r="F3">
        <v>1.8560000000000001</v>
      </c>
      <c r="G3">
        <v>1.962</v>
      </c>
      <c r="H3">
        <v>2.1150000000000002</v>
      </c>
      <c r="I3">
        <v>2.7010000000000001</v>
      </c>
      <c r="J3">
        <v>2.9409999999999998</v>
      </c>
      <c r="K3">
        <v>2.6339999999999999</v>
      </c>
      <c r="L3">
        <v>3.423</v>
      </c>
      <c r="M3">
        <v>3.786</v>
      </c>
      <c r="N3">
        <v>4.226</v>
      </c>
      <c r="O3">
        <v>3.95</v>
      </c>
      <c r="P3">
        <v>4.2869999999999999</v>
      </c>
      <c r="Q3">
        <v>4.7510000000000003</v>
      </c>
      <c r="R3">
        <v>4.9640000000000004</v>
      </c>
      <c r="S3">
        <v>5.4189999999999996</v>
      </c>
      <c r="T3">
        <v>5.9240000000000004</v>
      </c>
      <c r="U3">
        <v>6.1580000000000004</v>
      </c>
      <c r="V3">
        <v>6.6159999999999997</v>
      </c>
      <c r="W3">
        <v>7.1989999999999998</v>
      </c>
      <c r="X3">
        <v>7.883</v>
      </c>
      <c r="Y3">
        <v>8.4740000000000002</v>
      </c>
      <c r="Z3">
        <v>7.8390000000000004</v>
      </c>
      <c r="AA3">
        <v>9.0470000000000006</v>
      </c>
      <c r="AB3">
        <v>2018</v>
      </c>
    </row>
    <row r="4" spans="1:28" x14ac:dyDescent="0.25">
      <c r="A4" t="s">
        <v>6</v>
      </c>
      <c r="B4" t="s">
        <v>13</v>
      </c>
      <c r="C4" t="s">
        <v>14</v>
      </c>
      <c r="E4" t="s">
        <v>9</v>
      </c>
      <c r="F4">
        <v>3.2149999999999999</v>
      </c>
      <c r="G4">
        <v>1.25</v>
      </c>
      <c r="H4">
        <v>4.3680000000000003</v>
      </c>
      <c r="I4">
        <v>23.407</v>
      </c>
      <c r="J4">
        <v>4.415</v>
      </c>
      <c r="K4">
        <v>-14.391</v>
      </c>
      <c r="L4">
        <v>23.908999999999999</v>
      </c>
      <c r="M4">
        <v>5.6289999999999996</v>
      </c>
      <c r="N4">
        <v>7.8209999999999997</v>
      </c>
      <c r="O4">
        <v>-8.76</v>
      </c>
      <c r="P4">
        <v>5.4960000000000004</v>
      </c>
      <c r="Q4">
        <v>6.7750000000000004</v>
      </c>
      <c r="R4">
        <v>0.82499999999999996</v>
      </c>
      <c r="S4">
        <v>5.51</v>
      </c>
      <c r="T4">
        <v>5.5579999999999998</v>
      </c>
      <c r="U4">
        <v>1.1859999999999999</v>
      </c>
      <c r="V4">
        <v>4.5830000000000002</v>
      </c>
      <c r="W4">
        <v>5.0410000000000004</v>
      </c>
      <c r="X4">
        <v>5.1239999999999997</v>
      </c>
      <c r="Y4">
        <v>3.9129999999999998</v>
      </c>
      <c r="Z4">
        <v>-9.5920000000000005</v>
      </c>
      <c r="AA4">
        <v>11.332000000000001</v>
      </c>
      <c r="AB4">
        <v>2018</v>
      </c>
    </row>
    <row r="5" spans="1:28" x14ac:dyDescent="0.25">
      <c r="A5" t="s">
        <v>6</v>
      </c>
      <c r="B5" t="s">
        <v>15</v>
      </c>
      <c r="C5" t="s">
        <v>8</v>
      </c>
      <c r="E5" t="s">
        <v>16</v>
      </c>
      <c r="F5">
        <v>-1.1779999999999999</v>
      </c>
      <c r="G5">
        <v>0.67300000000000004</v>
      </c>
      <c r="H5">
        <v>0.92700000000000005</v>
      </c>
      <c r="I5">
        <v>-2.8029999999999999</v>
      </c>
      <c r="J5">
        <v>6.3390000000000004</v>
      </c>
      <c r="K5">
        <v>2.46</v>
      </c>
      <c r="L5">
        <v>3.5</v>
      </c>
      <c r="M5">
        <v>6.7949999999999999</v>
      </c>
      <c r="N5">
        <v>12.028</v>
      </c>
      <c r="O5">
        <v>4.5449999999999999</v>
      </c>
      <c r="P5">
        <v>6.1589999999999998</v>
      </c>
      <c r="Q5">
        <v>11.257999999999999</v>
      </c>
      <c r="R5">
        <v>10.888999999999999</v>
      </c>
      <c r="S5">
        <v>3.7970000000000002</v>
      </c>
      <c r="T5">
        <v>2.1219999999999999</v>
      </c>
      <c r="U5">
        <v>1.891</v>
      </c>
      <c r="V5">
        <v>0.80100000000000005</v>
      </c>
      <c r="W5">
        <v>2.2719999999999998</v>
      </c>
      <c r="X5">
        <v>1.367</v>
      </c>
      <c r="Y5">
        <v>1.3089999999999999</v>
      </c>
      <c r="Z5">
        <v>1.524</v>
      </c>
      <c r="AA5">
        <v>1.4750000000000001</v>
      </c>
      <c r="AB5">
        <v>2018</v>
      </c>
    </row>
    <row r="6" spans="1:28" x14ac:dyDescent="0.25">
      <c r="A6" t="s">
        <v>6</v>
      </c>
      <c r="B6" t="s">
        <v>17</v>
      </c>
      <c r="C6" t="s">
        <v>8</v>
      </c>
      <c r="E6" t="s">
        <v>16</v>
      </c>
      <c r="F6">
        <v>-2.6960000000000002</v>
      </c>
      <c r="G6">
        <v>7.5869999999999997</v>
      </c>
      <c r="H6">
        <v>-5.0369999999999999</v>
      </c>
      <c r="I6">
        <v>-1.454</v>
      </c>
      <c r="J6">
        <v>10.061999999999999</v>
      </c>
      <c r="K6">
        <v>2.948</v>
      </c>
      <c r="L6">
        <v>3.1</v>
      </c>
      <c r="M6">
        <v>8.8849999999999998</v>
      </c>
      <c r="N6">
        <v>8.9320000000000004</v>
      </c>
      <c r="O6">
        <v>5.431</v>
      </c>
      <c r="P6">
        <v>6.9269999999999996</v>
      </c>
      <c r="Q6">
        <v>16.654</v>
      </c>
      <c r="R6">
        <v>5.43</v>
      </c>
      <c r="S6">
        <v>3.0640000000000001</v>
      </c>
      <c r="T6">
        <v>1.179</v>
      </c>
      <c r="U6">
        <v>1.155</v>
      </c>
      <c r="V6">
        <v>1.825</v>
      </c>
      <c r="W6">
        <v>2.234</v>
      </c>
      <c r="X6">
        <v>0.54</v>
      </c>
      <c r="Y6">
        <v>1.3049999999999999</v>
      </c>
      <c r="Z6">
        <v>1.405</v>
      </c>
      <c r="AA6">
        <v>2.1179999999999999</v>
      </c>
      <c r="AB6">
        <v>2018</v>
      </c>
    </row>
    <row r="7" spans="1:28" x14ac:dyDescent="0.25">
      <c r="A7" t="s">
        <v>6</v>
      </c>
      <c r="B7" t="s">
        <v>18</v>
      </c>
      <c r="C7" t="s">
        <v>19</v>
      </c>
      <c r="E7" t="s">
        <v>20</v>
      </c>
      <c r="F7">
        <v>-3.8929999999999998</v>
      </c>
      <c r="G7">
        <v>-3.9660000000000002</v>
      </c>
      <c r="H7">
        <v>-3.9670000000000001</v>
      </c>
      <c r="I7">
        <v>-3.4449999999999998</v>
      </c>
      <c r="J7">
        <v>-2.2570000000000001</v>
      </c>
      <c r="K7">
        <v>-7.8070000000000004</v>
      </c>
      <c r="L7">
        <v>-4.524</v>
      </c>
      <c r="M7">
        <v>-3.1579999999999999</v>
      </c>
      <c r="N7">
        <v>-9.9250000000000007</v>
      </c>
      <c r="O7">
        <v>-17.885999999999999</v>
      </c>
      <c r="P7">
        <v>-13.451000000000001</v>
      </c>
      <c r="Q7">
        <v>-6.8109999999999999</v>
      </c>
      <c r="R7">
        <v>-6.5490000000000004</v>
      </c>
      <c r="S7">
        <v>-4.3369999999999997</v>
      </c>
      <c r="T7">
        <v>-7.0860000000000003</v>
      </c>
      <c r="U7">
        <v>-6.7889999999999997</v>
      </c>
      <c r="V7">
        <v>-8.7970000000000006</v>
      </c>
      <c r="W7">
        <v>-6.3440000000000003</v>
      </c>
      <c r="X7">
        <v>-5.2320000000000002</v>
      </c>
      <c r="Y7">
        <v>-5.58</v>
      </c>
      <c r="Z7">
        <v>-11.987</v>
      </c>
      <c r="AA7">
        <v>-6.4269999999999996</v>
      </c>
      <c r="AB7">
        <v>2018</v>
      </c>
    </row>
    <row r="8" spans="1:28" x14ac:dyDescent="0.25">
      <c r="A8" t="s">
        <v>6</v>
      </c>
      <c r="B8" t="s">
        <v>21</v>
      </c>
      <c r="C8" t="s">
        <v>19</v>
      </c>
      <c r="E8" t="s">
        <v>22</v>
      </c>
      <c r="F8">
        <v>-6.4210000000000003</v>
      </c>
      <c r="G8">
        <v>-7.6529999999999996</v>
      </c>
      <c r="H8">
        <v>-4.2969999999999997</v>
      </c>
      <c r="I8">
        <v>-2.9750000000000001</v>
      </c>
      <c r="J8">
        <v>-9.9710000000000001</v>
      </c>
      <c r="K8">
        <v>-23.466999999999999</v>
      </c>
      <c r="L8">
        <v>-19.170999999999999</v>
      </c>
      <c r="M8">
        <v>-14.212</v>
      </c>
      <c r="N8">
        <v>-26.863</v>
      </c>
      <c r="O8">
        <v>-9.6470000000000002</v>
      </c>
      <c r="P8">
        <v>-7.3220000000000001</v>
      </c>
      <c r="Q8">
        <v>-14.819000000000001</v>
      </c>
      <c r="R8">
        <v>-6.6449999999999996</v>
      </c>
      <c r="S8">
        <v>-4.3029999999999999</v>
      </c>
      <c r="T8">
        <v>-3.6560000000000001</v>
      </c>
      <c r="U8">
        <v>-7.4870000000000001</v>
      </c>
      <c r="V8">
        <v>-23.638000000000002</v>
      </c>
      <c r="W8">
        <v>-21.701000000000001</v>
      </c>
      <c r="X8">
        <v>-26.399000000000001</v>
      </c>
      <c r="Y8">
        <v>-26.131</v>
      </c>
      <c r="Z8">
        <v>-23.135000000000002</v>
      </c>
      <c r="AA8">
        <v>-11.843999999999999</v>
      </c>
      <c r="AB8">
        <v>2018</v>
      </c>
    </row>
    <row r="10" spans="1:28" x14ac:dyDescent="0.25">
      <c r="A10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A2" sqref="A2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>
        <v>2000</v>
      </c>
      <c r="B2">
        <f>Sheet7!F1/100</f>
        <v>4.7699999999999992E-2</v>
      </c>
    </row>
    <row r="3" spans="1:2" x14ac:dyDescent="0.25">
      <c r="A3">
        <v>2001</v>
      </c>
      <c r="B3">
        <f>Sheet7!F2/100</f>
        <v>3.4520000000000002E-2</v>
      </c>
    </row>
    <row r="4" spans="1:2" x14ac:dyDescent="0.25">
      <c r="A4">
        <v>2002</v>
      </c>
      <c r="B4">
        <f>Sheet7!F3/100</f>
        <v>6.0979999999999999E-2</v>
      </c>
    </row>
    <row r="5" spans="1:2" x14ac:dyDescent="0.25">
      <c r="A5">
        <v>2003</v>
      </c>
      <c r="B5">
        <f>Sheet7!F4/100</f>
        <v>0.25394</v>
      </c>
    </row>
    <row r="6" spans="1:2" x14ac:dyDescent="0.25">
      <c r="A6">
        <v>2004</v>
      </c>
      <c r="B6">
        <f>Sheet7!F5/100</f>
        <v>6.0309999999999996E-2</v>
      </c>
    </row>
    <row r="7" spans="1:2" x14ac:dyDescent="0.25">
      <c r="A7">
        <v>2005</v>
      </c>
      <c r="B7">
        <f>Sheet7!F6/100</f>
        <v>-0.13128999999999999</v>
      </c>
    </row>
    <row r="8" spans="1:2" x14ac:dyDescent="0.25">
      <c r="A8">
        <v>2006</v>
      </c>
      <c r="B8">
        <f>Sheet7!F7/100</f>
        <v>0.26111999999999996</v>
      </c>
    </row>
    <row r="9" spans="1:2" x14ac:dyDescent="0.25">
      <c r="A9">
        <v>2007</v>
      </c>
      <c r="B9">
        <f>Sheet7!F8/100</f>
        <v>7.714E-2</v>
      </c>
    </row>
    <row r="10" spans="1:2" x14ac:dyDescent="0.25">
      <c r="A10">
        <v>2008</v>
      </c>
      <c r="B10">
        <f>Sheet7!F9/100</f>
        <v>9.484999999999999E-2</v>
      </c>
    </row>
    <row r="11" spans="1:2" x14ac:dyDescent="0.25">
      <c r="A11">
        <v>2009</v>
      </c>
      <c r="B11">
        <f>Sheet7!F10/100</f>
        <v>-7.2290000000000007E-2</v>
      </c>
    </row>
    <row r="12" spans="1:2" x14ac:dyDescent="0.25">
      <c r="A12">
        <v>2010</v>
      </c>
      <c r="B12">
        <f>Sheet7!F11/100</f>
        <v>7.2669999999999998E-2</v>
      </c>
    </row>
    <row r="13" spans="1:2" x14ac:dyDescent="0.25">
      <c r="A13">
        <v>2011</v>
      </c>
      <c r="B13">
        <f>Sheet7!F12/100</f>
        <v>8.5669999999999996E-2</v>
      </c>
    </row>
    <row r="14" spans="1:2" x14ac:dyDescent="0.25">
      <c r="A14">
        <v>2012</v>
      </c>
      <c r="B14">
        <f>Sheet7!F13/100</f>
        <v>2.5169999999999998E-2</v>
      </c>
    </row>
    <row r="15" spans="1:2" x14ac:dyDescent="0.25">
      <c r="A15">
        <v>2013</v>
      </c>
      <c r="B15">
        <f>Sheet7!F14/100</f>
        <v>7.281E-2</v>
      </c>
    </row>
    <row r="16" spans="1:2" x14ac:dyDescent="0.25">
      <c r="A16">
        <v>2014</v>
      </c>
      <c r="B16">
        <f>Sheet7!F15/100</f>
        <v>7.3300000000000004E-2</v>
      </c>
    </row>
    <row r="17" spans="1:2" x14ac:dyDescent="0.25">
      <c r="A17">
        <v>2015</v>
      </c>
      <c r="B17">
        <f>Sheet7!F16/100</f>
        <v>2.8849999999999997E-2</v>
      </c>
    </row>
    <row r="18" spans="1:2" x14ac:dyDescent="0.25">
      <c r="A18">
        <v>2016</v>
      </c>
      <c r="B18">
        <f>Sheet7!F17/100</f>
        <v>6.3380000000000006E-2</v>
      </c>
    </row>
    <row r="19" spans="1:2" x14ac:dyDescent="0.25">
      <c r="A19">
        <v>2017</v>
      </c>
      <c r="B19">
        <f>Sheet7!F18/100</f>
        <v>6.8040000000000003E-2</v>
      </c>
    </row>
    <row r="20" spans="1:2" x14ac:dyDescent="0.25">
      <c r="A20">
        <v>2018</v>
      </c>
      <c r="B20">
        <f>Sheet7!F19/100</f>
        <v>6.8890000000000007E-2</v>
      </c>
    </row>
    <row r="21" spans="1:2" x14ac:dyDescent="0.25">
      <c r="A21">
        <v>2019</v>
      </c>
      <c r="B21">
        <f>Sheet7!F20/100</f>
        <v>5.6570000000000002E-2</v>
      </c>
    </row>
    <row r="22" spans="1:2" x14ac:dyDescent="0.25">
      <c r="A22">
        <v>2020</v>
      </c>
      <c r="B22">
        <f>Sheet7!F21/100</f>
        <v>-8.0739999999999992E-2</v>
      </c>
    </row>
    <row r="23" spans="1:2" x14ac:dyDescent="0.25">
      <c r="A23">
        <v>2021</v>
      </c>
      <c r="B23">
        <f>Sheet7!F22/100</f>
        <v>0.13200000000000001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4" sqref="D4"/>
    </sheetView>
  </sheetViews>
  <sheetFormatPr defaultRowHeight="15" x14ac:dyDescent="0.25"/>
  <sheetData>
    <row r="1" spans="1:3" x14ac:dyDescent="0.25">
      <c r="A1" t="s">
        <v>24</v>
      </c>
      <c r="B1" t="s">
        <v>26</v>
      </c>
      <c r="C1" t="s">
        <v>25</v>
      </c>
    </row>
    <row r="2" spans="1:3" x14ac:dyDescent="0.25">
      <c r="A2">
        <v>2000</v>
      </c>
      <c r="B2">
        <v>1.8560000000000001</v>
      </c>
      <c r="C2">
        <f>C5-(0.212973)</f>
        <v>6.4095557919621654E-2</v>
      </c>
    </row>
    <row r="3" spans="1:3" x14ac:dyDescent="0.25">
      <c r="A3">
        <v>2001</v>
      </c>
      <c r="B3">
        <v>1.962</v>
      </c>
      <c r="C3">
        <f>(B3-B2)/B2</f>
        <v>5.7112068965517168E-2</v>
      </c>
    </row>
    <row r="4" spans="1:3" x14ac:dyDescent="0.25">
      <c r="A4">
        <v>2002</v>
      </c>
      <c r="B4">
        <v>2.1150000000000002</v>
      </c>
      <c r="C4">
        <f t="shared" ref="C4:C23" si="0">(B4-B3)/B3</f>
        <v>7.7981651376146918E-2</v>
      </c>
    </row>
    <row r="5" spans="1:3" x14ac:dyDescent="0.25">
      <c r="A5">
        <v>2003</v>
      </c>
      <c r="B5">
        <v>2.7010000000000001</v>
      </c>
      <c r="C5">
        <f t="shared" si="0"/>
        <v>0.27706855791962165</v>
      </c>
    </row>
    <row r="6" spans="1:3" x14ac:dyDescent="0.25">
      <c r="A6">
        <v>2004</v>
      </c>
      <c r="B6">
        <v>2.9409999999999998</v>
      </c>
      <c r="C6">
        <f t="shared" si="0"/>
        <v>8.8855979266938084E-2</v>
      </c>
    </row>
    <row r="7" spans="1:3" x14ac:dyDescent="0.25">
      <c r="A7">
        <v>2005</v>
      </c>
      <c r="B7">
        <v>2.6339999999999999</v>
      </c>
      <c r="C7">
        <f t="shared" si="0"/>
        <v>-0.10438626317579053</v>
      </c>
    </row>
    <row r="8" spans="1:3" x14ac:dyDescent="0.25">
      <c r="A8">
        <v>2006</v>
      </c>
      <c r="B8">
        <v>3.423</v>
      </c>
      <c r="C8">
        <f t="shared" si="0"/>
        <v>0.29954441913439644</v>
      </c>
    </row>
    <row r="9" spans="1:3" x14ac:dyDescent="0.25">
      <c r="A9">
        <v>2007</v>
      </c>
      <c r="B9">
        <v>3.786</v>
      </c>
      <c r="C9">
        <f t="shared" si="0"/>
        <v>0.10604732690622261</v>
      </c>
    </row>
    <row r="10" spans="1:3" x14ac:dyDescent="0.25">
      <c r="A10">
        <v>2008</v>
      </c>
      <c r="B10">
        <v>4.226</v>
      </c>
      <c r="C10">
        <f t="shared" si="0"/>
        <v>0.11621764395139988</v>
      </c>
    </row>
    <row r="11" spans="1:3" x14ac:dyDescent="0.25">
      <c r="A11">
        <v>2009</v>
      </c>
      <c r="B11">
        <v>3.95</v>
      </c>
      <c r="C11">
        <f t="shared" si="0"/>
        <v>-6.5309985802176951E-2</v>
      </c>
    </row>
    <row r="12" spans="1:3" x14ac:dyDescent="0.25">
      <c r="A12">
        <v>2010</v>
      </c>
      <c r="B12">
        <v>4.2869999999999999</v>
      </c>
      <c r="C12">
        <f t="shared" si="0"/>
        <v>8.5316455696202456E-2</v>
      </c>
    </row>
    <row r="13" spans="1:3" x14ac:dyDescent="0.25">
      <c r="A13">
        <v>2011</v>
      </c>
      <c r="B13">
        <v>4.7510000000000003</v>
      </c>
      <c r="C13">
        <f t="shared" si="0"/>
        <v>0.10823419640774444</v>
      </c>
    </row>
    <row r="14" spans="1:3" x14ac:dyDescent="0.25">
      <c r="A14">
        <v>2012</v>
      </c>
      <c r="B14">
        <v>4.9640000000000004</v>
      </c>
      <c r="C14">
        <f t="shared" si="0"/>
        <v>4.4832666806988018E-2</v>
      </c>
    </row>
    <row r="15" spans="1:3" x14ac:dyDescent="0.25">
      <c r="A15">
        <v>2013</v>
      </c>
      <c r="B15">
        <v>5.4189999999999996</v>
      </c>
      <c r="C15">
        <f t="shared" si="0"/>
        <v>9.1659951651893459E-2</v>
      </c>
    </row>
    <row r="16" spans="1:3" x14ac:dyDescent="0.25">
      <c r="A16">
        <v>2014</v>
      </c>
      <c r="B16">
        <v>5.9240000000000004</v>
      </c>
      <c r="C16">
        <f t="shared" si="0"/>
        <v>9.3190625576674818E-2</v>
      </c>
    </row>
    <row r="17" spans="1:3" x14ac:dyDescent="0.25">
      <c r="A17">
        <v>2015</v>
      </c>
      <c r="B17">
        <v>6.1580000000000004</v>
      </c>
      <c r="C17">
        <f t="shared" si="0"/>
        <v>3.9500337609723157E-2</v>
      </c>
    </row>
    <row r="18" spans="1:3" x14ac:dyDescent="0.25">
      <c r="A18">
        <v>2016</v>
      </c>
      <c r="B18">
        <v>6.6159999999999997</v>
      </c>
      <c r="C18">
        <f t="shared" si="0"/>
        <v>7.4374797012016769E-2</v>
      </c>
    </row>
    <row r="19" spans="1:3" x14ac:dyDescent="0.25">
      <c r="A19">
        <v>2017</v>
      </c>
      <c r="B19">
        <v>7.1989999999999998</v>
      </c>
      <c r="C19">
        <f t="shared" si="0"/>
        <v>8.8119709794437756E-2</v>
      </c>
    </row>
    <row r="20" spans="1:3" x14ac:dyDescent="0.25">
      <c r="A20">
        <v>2018</v>
      </c>
      <c r="B20">
        <v>7.883</v>
      </c>
      <c r="C20">
        <f t="shared" si="0"/>
        <v>9.501319627726075E-2</v>
      </c>
    </row>
    <row r="21" spans="1:3" x14ac:dyDescent="0.25">
      <c r="A21">
        <v>2019</v>
      </c>
      <c r="B21">
        <v>8.4740000000000002</v>
      </c>
      <c r="C21">
        <f t="shared" si="0"/>
        <v>7.4971457566916172E-2</v>
      </c>
    </row>
    <row r="22" spans="1:3" x14ac:dyDescent="0.25">
      <c r="A22">
        <v>2020</v>
      </c>
      <c r="B22">
        <v>7.8390000000000004</v>
      </c>
      <c r="C22">
        <f t="shared" si="0"/>
        <v>-7.4935095586499856E-2</v>
      </c>
    </row>
    <row r="23" spans="1:3" x14ac:dyDescent="0.25">
      <c r="A23">
        <v>2021</v>
      </c>
      <c r="B23">
        <v>9.0470000000000006</v>
      </c>
      <c r="C23">
        <f t="shared" si="0"/>
        <v>0.15410128842964665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E18" sqref="E18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>
        <v>2000</v>
      </c>
      <c r="B2">
        <f>Sheet7!I1/100</f>
        <v>3.2149999999999998E-2</v>
      </c>
    </row>
    <row r="3" spans="1:2" x14ac:dyDescent="0.25">
      <c r="A3">
        <v>2001</v>
      </c>
      <c r="B3">
        <f>Sheet7!I2/100</f>
        <v>1.2500000000000001E-2</v>
      </c>
    </row>
    <row r="4" spans="1:2" x14ac:dyDescent="0.25">
      <c r="A4">
        <v>2002</v>
      </c>
      <c r="B4">
        <f>Sheet7!I3/100</f>
        <v>4.3680000000000004E-2</v>
      </c>
    </row>
    <row r="5" spans="1:2" x14ac:dyDescent="0.25">
      <c r="A5">
        <v>2003</v>
      </c>
      <c r="B5">
        <f>Sheet7!I4/100</f>
        <v>0.23407</v>
      </c>
    </row>
    <row r="6" spans="1:2" x14ac:dyDescent="0.25">
      <c r="A6">
        <v>2004</v>
      </c>
      <c r="B6">
        <f>Sheet7!I5/100</f>
        <v>4.4150000000000002E-2</v>
      </c>
    </row>
    <row r="7" spans="1:2" x14ac:dyDescent="0.25">
      <c r="A7">
        <v>2005</v>
      </c>
      <c r="B7">
        <f>Sheet7!I6/100</f>
        <v>-0.14391000000000001</v>
      </c>
    </row>
    <row r="8" spans="1:2" x14ac:dyDescent="0.25">
      <c r="A8">
        <v>2006</v>
      </c>
      <c r="B8">
        <f>Sheet7!I7/100</f>
        <v>0.23909</v>
      </c>
    </row>
    <row r="9" spans="1:2" x14ac:dyDescent="0.25">
      <c r="A9">
        <v>2007</v>
      </c>
      <c r="B9">
        <f>Sheet7!I8/100</f>
        <v>5.6289999999999993E-2</v>
      </c>
    </row>
    <row r="10" spans="1:2" x14ac:dyDescent="0.25">
      <c r="A10">
        <v>2008</v>
      </c>
      <c r="B10">
        <f>Sheet7!I9/100</f>
        <v>7.8210000000000002E-2</v>
      </c>
    </row>
    <row r="11" spans="1:2" x14ac:dyDescent="0.25">
      <c r="A11">
        <v>2009</v>
      </c>
      <c r="B11">
        <f>Sheet7!I10/100</f>
        <v>-8.7599999999999997E-2</v>
      </c>
    </row>
    <row r="12" spans="1:2" x14ac:dyDescent="0.25">
      <c r="A12">
        <v>2010</v>
      </c>
      <c r="B12">
        <f>Sheet7!I11/100</f>
        <v>5.4960000000000002E-2</v>
      </c>
    </row>
    <row r="13" spans="1:2" x14ac:dyDescent="0.25">
      <c r="A13">
        <v>2011</v>
      </c>
      <c r="B13">
        <f>Sheet7!I12/100</f>
        <v>6.7750000000000005E-2</v>
      </c>
    </row>
    <row r="14" spans="1:2" x14ac:dyDescent="0.25">
      <c r="A14">
        <v>2012</v>
      </c>
      <c r="B14">
        <f>Sheet7!I13/100</f>
        <v>8.2500000000000004E-3</v>
      </c>
    </row>
    <row r="15" spans="1:2" x14ac:dyDescent="0.25">
      <c r="A15">
        <v>2013</v>
      </c>
      <c r="B15">
        <f>Sheet7!I14/100</f>
        <v>5.5099999999999996E-2</v>
      </c>
    </row>
    <row r="16" spans="1:2" x14ac:dyDescent="0.25">
      <c r="A16">
        <v>2014</v>
      </c>
      <c r="B16">
        <f>Sheet7!I15/100</f>
        <v>5.5579999999999997E-2</v>
      </c>
    </row>
    <row r="17" spans="1:2" x14ac:dyDescent="0.25">
      <c r="A17">
        <v>2015</v>
      </c>
      <c r="B17">
        <f>Sheet7!I16/100</f>
        <v>1.1859999999999999E-2</v>
      </c>
    </row>
    <row r="18" spans="1:2" x14ac:dyDescent="0.25">
      <c r="A18">
        <v>2016</v>
      </c>
      <c r="B18">
        <f>Sheet7!I17/100</f>
        <v>4.5830000000000003E-2</v>
      </c>
    </row>
    <row r="19" spans="1:2" x14ac:dyDescent="0.25">
      <c r="A19">
        <v>2017</v>
      </c>
      <c r="B19">
        <f>Sheet7!I18/100</f>
        <v>5.0410000000000003E-2</v>
      </c>
    </row>
    <row r="20" spans="1:2" x14ac:dyDescent="0.25">
      <c r="A20">
        <v>2018</v>
      </c>
      <c r="B20">
        <f>Sheet7!I19/100</f>
        <v>5.1239999999999994E-2</v>
      </c>
    </row>
    <row r="21" spans="1:2" x14ac:dyDescent="0.25">
      <c r="A21">
        <v>2019</v>
      </c>
      <c r="B21">
        <f>Sheet7!I20/100</f>
        <v>3.9129999999999998E-2</v>
      </c>
    </row>
    <row r="22" spans="1:2" x14ac:dyDescent="0.25">
      <c r="A22">
        <v>2020</v>
      </c>
      <c r="B22">
        <f>Sheet7!I21/100</f>
        <v>-9.5920000000000005E-2</v>
      </c>
    </row>
    <row r="23" spans="1:2" x14ac:dyDescent="0.25">
      <c r="A23">
        <v>2021</v>
      </c>
      <c r="B23">
        <f>Sheet7!I22/100</f>
        <v>0.11332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" sqref="C1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>
        <v>2000</v>
      </c>
      <c r="B2">
        <f>Sheet7!L1/100</f>
        <v>-1.1779999999999999E-2</v>
      </c>
    </row>
    <row r="3" spans="1:2" x14ac:dyDescent="0.25">
      <c r="A3">
        <v>2001</v>
      </c>
      <c r="B3">
        <f>Sheet7!L2/100</f>
        <v>6.7300000000000007E-3</v>
      </c>
    </row>
    <row r="4" spans="1:2" x14ac:dyDescent="0.25">
      <c r="A4">
        <v>2002</v>
      </c>
      <c r="B4">
        <f>Sheet7!L3/100</f>
        <v>9.2700000000000005E-3</v>
      </c>
    </row>
    <row r="5" spans="1:2" x14ac:dyDescent="0.25">
      <c r="A5">
        <v>2003</v>
      </c>
      <c r="B5">
        <f>Sheet7!L4/100</f>
        <v>-2.8029999999999999E-2</v>
      </c>
    </row>
    <row r="6" spans="1:2" x14ac:dyDescent="0.25">
      <c r="A6">
        <v>2004</v>
      </c>
      <c r="B6">
        <f>Sheet7!L5/100</f>
        <v>6.3390000000000002E-2</v>
      </c>
    </row>
    <row r="7" spans="1:2" x14ac:dyDescent="0.25">
      <c r="A7">
        <v>2005</v>
      </c>
      <c r="B7">
        <f>Sheet7!L6/100</f>
        <v>2.46E-2</v>
      </c>
    </row>
    <row r="8" spans="1:2" x14ac:dyDescent="0.25">
      <c r="A8">
        <v>2006</v>
      </c>
      <c r="B8">
        <f>Sheet7!L7/100</f>
        <v>3.5000000000000003E-2</v>
      </c>
    </row>
    <row r="9" spans="1:2" x14ac:dyDescent="0.25">
      <c r="A9">
        <v>2007</v>
      </c>
      <c r="B9">
        <f>Sheet7!L8/100</f>
        <v>6.7949999999999997E-2</v>
      </c>
    </row>
    <row r="10" spans="1:2" x14ac:dyDescent="0.25">
      <c r="A10">
        <v>2008</v>
      </c>
      <c r="B10">
        <f>Sheet7!L9/100</f>
        <v>0.12028</v>
      </c>
    </row>
    <row r="11" spans="1:2" x14ac:dyDescent="0.25">
      <c r="A11">
        <v>2009</v>
      </c>
      <c r="B11">
        <f>Sheet7!L10/100</f>
        <v>4.5449999999999997E-2</v>
      </c>
    </row>
    <row r="12" spans="1:2" x14ac:dyDescent="0.25">
      <c r="A12">
        <v>2010</v>
      </c>
      <c r="B12">
        <f>Sheet7!L11/100</f>
        <v>6.1589999999999999E-2</v>
      </c>
    </row>
    <row r="13" spans="1:2" x14ac:dyDescent="0.25">
      <c r="A13">
        <v>2011</v>
      </c>
      <c r="B13">
        <f>Sheet7!L12/100</f>
        <v>0.11257999999999999</v>
      </c>
    </row>
    <row r="14" spans="1:2" x14ac:dyDescent="0.25">
      <c r="A14">
        <v>2012</v>
      </c>
      <c r="B14">
        <f>Sheet7!L13/100</f>
        <v>0.10888999999999999</v>
      </c>
    </row>
    <row r="15" spans="1:2" x14ac:dyDescent="0.25">
      <c r="A15">
        <v>2013</v>
      </c>
      <c r="B15">
        <f>Sheet7!L14/100</f>
        <v>3.7970000000000004E-2</v>
      </c>
    </row>
    <row r="16" spans="1:2" x14ac:dyDescent="0.25">
      <c r="A16">
        <v>2014</v>
      </c>
      <c r="B16">
        <f>Sheet7!L15/100</f>
        <v>2.1219999999999999E-2</v>
      </c>
    </row>
    <row r="17" spans="1:2" x14ac:dyDescent="0.25">
      <c r="A17">
        <v>2015</v>
      </c>
      <c r="B17">
        <f>Sheet7!L16/100</f>
        <v>1.891E-2</v>
      </c>
    </row>
    <row r="18" spans="1:2" x14ac:dyDescent="0.25">
      <c r="A18">
        <v>2016</v>
      </c>
      <c r="B18">
        <f>Sheet7!L17/100</f>
        <v>8.0099999999999998E-3</v>
      </c>
    </row>
    <row r="19" spans="1:2" x14ac:dyDescent="0.25">
      <c r="A19">
        <v>2017</v>
      </c>
      <c r="B19">
        <f>Sheet7!L18/100</f>
        <v>2.2719999999999997E-2</v>
      </c>
    </row>
    <row r="20" spans="1:2" x14ac:dyDescent="0.25">
      <c r="A20">
        <v>2018</v>
      </c>
      <c r="B20">
        <f>Sheet7!L19/100</f>
        <v>1.367E-2</v>
      </c>
    </row>
    <row r="21" spans="1:2" x14ac:dyDescent="0.25">
      <c r="A21">
        <v>2019</v>
      </c>
      <c r="B21">
        <f>Sheet7!L20/100</f>
        <v>1.3089999999999999E-2</v>
      </c>
    </row>
    <row r="22" spans="1:2" x14ac:dyDescent="0.25">
      <c r="A22">
        <v>2020</v>
      </c>
      <c r="B22">
        <f>Sheet7!L21/100</f>
        <v>1.524E-2</v>
      </c>
    </row>
    <row r="23" spans="1:2" x14ac:dyDescent="0.25">
      <c r="A23">
        <v>2021</v>
      </c>
      <c r="B23">
        <f>Sheet7!L22/100</f>
        <v>1.4750000000000001E-2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14" workbookViewId="0">
      <selection activeCell="B28" sqref="B28"/>
    </sheetView>
  </sheetViews>
  <sheetFormatPr defaultRowHeight="15" x14ac:dyDescent="0.25"/>
  <sheetData>
    <row r="1" spans="1:3" x14ac:dyDescent="0.25">
      <c r="A1" t="s">
        <v>24</v>
      </c>
      <c r="B1" t="s">
        <v>27</v>
      </c>
      <c r="C1" t="s">
        <v>25</v>
      </c>
    </row>
    <row r="2" spans="1:3" x14ac:dyDescent="0.25">
      <c r="A2">
        <v>2000</v>
      </c>
      <c r="B2">
        <f>(Sheet7!A1/100)*Sheet2!B2</f>
        <v>-7.2254079999999998E-2</v>
      </c>
      <c r="C2">
        <f>C4+0.007432</f>
        <v>-7.0821457137966642E-2</v>
      </c>
    </row>
    <row r="3" spans="1:3" x14ac:dyDescent="0.25">
      <c r="A3">
        <v>2001</v>
      </c>
      <c r="B3">
        <f>(Sheet7!A2/100)*Sheet2!B3</f>
        <v>-7.7812919999999994E-2</v>
      </c>
      <c r="C3">
        <f>(B3-B2)/-B2</f>
        <v>-7.6934617394616267E-2</v>
      </c>
    </row>
    <row r="4" spans="1:3" x14ac:dyDescent="0.25">
      <c r="A4">
        <v>2002</v>
      </c>
      <c r="B4">
        <f>(Sheet7!A3/100)*Sheet2!B4</f>
        <v>-8.390205000000002E-2</v>
      </c>
      <c r="C4">
        <f>(B4-B3)/-B3</f>
        <v>-7.8253457137966637E-2</v>
      </c>
    </row>
    <row r="5" spans="1:3" x14ac:dyDescent="0.25">
      <c r="A5">
        <v>2003</v>
      </c>
      <c r="B5">
        <f>(Sheet7!A4/100)*Sheet2!B5</f>
        <v>-9.3049450000000006E-2</v>
      </c>
      <c r="C5">
        <f t="shared" ref="C5:C23" si="0">(B5-B4)/-B4</f>
        <v>-0.1090247496932433</v>
      </c>
    </row>
    <row r="6" spans="1:3" x14ac:dyDescent="0.25">
      <c r="A6">
        <v>2004</v>
      </c>
      <c r="B6">
        <f>(Sheet7!A5/100)*Sheet2!B6</f>
        <v>-6.6378369999999992E-2</v>
      </c>
      <c r="C6">
        <f t="shared" si="0"/>
        <v>0.28663339761814832</v>
      </c>
    </row>
    <row r="7" spans="1:3" x14ac:dyDescent="0.25">
      <c r="A7">
        <v>2005</v>
      </c>
      <c r="B7">
        <f>(Sheet7!A6/100)*Sheet2!B7</f>
        <v>-0.20563637999999998</v>
      </c>
      <c r="C7">
        <f t="shared" si="0"/>
        <v>-2.0979425978673474</v>
      </c>
    </row>
    <row r="8" spans="1:3" x14ac:dyDescent="0.25">
      <c r="A8">
        <v>2006</v>
      </c>
      <c r="B8">
        <f>(Sheet7!A7/100)*Sheet2!B8</f>
        <v>-0.15485652</v>
      </c>
      <c r="C8">
        <f t="shared" si="0"/>
        <v>0.24694005992519411</v>
      </c>
    </row>
    <row r="9" spans="1:3" x14ac:dyDescent="0.25">
      <c r="A9">
        <v>2007</v>
      </c>
      <c r="B9">
        <f>(Sheet7!A8/100)*Sheet2!B9</f>
        <v>-0.11956188</v>
      </c>
      <c r="C9">
        <f t="shared" si="0"/>
        <v>0.2279183336936669</v>
      </c>
    </row>
    <row r="10" spans="1:3" x14ac:dyDescent="0.25">
      <c r="A10">
        <v>2008</v>
      </c>
      <c r="B10">
        <f>(Sheet7!A9/100)*Sheet2!B10</f>
        <v>-0.41943050000000004</v>
      </c>
      <c r="C10">
        <f t="shared" si="0"/>
        <v>-2.5080621013988744</v>
      </c>
    </row>
    <row r="11" spans="1:3" x14ac:dyDescent="0.25">
      <c r="A11">
        <v>2009</v>
      </c>
      <c r="B11">
        <f>(Sheet7!A10/100)*Sheet2!B11</f>
        <v>-0.70649700000000004</v>
      </c>
      <c r="C11">
        <f t="shared" si="0"/>
        <v>-0.68441970719821277</v>
      </c>
    </row>
    <row r="12" spans="1:3" x14ac:dyDescent="0.25">
      <c r="A12">
        <v>2010</v>
      </c>
      <c r="B12">
        <f>(Sheet7!A11/100)*Sheet2!B12</f>
        <v>-0.57664437000000002</v>
      </c>
      <c r="C12">
        <f t="shared" si="0"/>
        <v>0.18379785052165828</v>
      </c>
    </row>
    <row r="13" spans="1:3" x14ac:dyDescent="0.25">
      <c r="A13">
        <v>2011</v>
      </c>
      <c r="B13">
        <f>(Sheet7!A12/100)*Sheet2!B13</f>
        <v>-0.32359061000000006</v>
      </c>
      <c r="C13">
        <f t="shared" si="0"/>
        <v>0.43883851671004775</v>
      </c>
    </row>
    <row r="14" spans="1:3" x14ac:dyDescent="0.25">
      <c r="A14">
        <v>2012</v>
      </c>
      <c r="B14">
        <f>(Sheet7!A13/100)*Sheet2!B14</f>
        <v>-0.32509236000000008</v>
      </c>
      <c r="C14">
        <f t="shared" si="0"/>
        <v>-4.6408948640383092E-3</v>
      </c>
    </row>
    <row r="15" spans="1:3" x14ac:dyDescent="0.25">
      <c r="A15">
        <v>2013</v>
      </c>
      <c r="B15">
        <f>(Sheet7!A14/100)*Sheet2!B15</f>
        <v>-0.23502202999999997</v>
      </c>
      <c r="C15">
        <f t="shared" si="0"/>
        <v>0.27706074052309348</v>
      </c>
    </row>
    <row r="16" spans="1:3" x14ac:dyDescent="0.25">
      <c r="A16">
        <v>2014</v>
      </c>
      <c r="B16">
        <f>(Sheet7!A15/100)*Sheet2!B16</f>
        <v>-0.41977464000000009</v>
      </c>
      <c r="C16">
        <f t="shared" si="0"/>
        <v>-0.78610762574044724</v>
      </c>
    </row>
    <row r="17" spans="1:3" x14ac:dyDescent="0.25">
      <c r="A17">
        <v>2015</v>
      </c>
      <c r="B17">
        <f>(Sheet7!A16/100)*Sheet2!B17</f>
        <v>-0.41806662</v>
      </c>
      <c r="C17">
        <f t="shared" si="0"/>
        <v>4.068897539880178E-3</v>
      </c>
    </row>
    <row r="18" spans="1:3" x14ac:dyDescent="0.25">
      <c r="A18">
        <v>2016</v>
      </c>
      <c r="B18">
        <f>(Sheet7!A17/100)*Sheet2!B18</f>
        <v>-0.58200952000000006</v>
      </c>
      <c r="C18">
        <f t="shared" si="0"/>
        <v>-0.39214539539176807</v>
      </c>
    </row>
    <row r="19" spans="1:3" x14ac:dyDescent="0.25">
      <c r="A19">
        <v>2017</v>
      </c>
      <c r="B19">
        <f>(Sheet7!A18/100)*Sheet2!B19</f>
        <v>-0.45670455999999998</v>
      </c>
      <c r="C19">
        <f t="shared" si="0"/>
        <v>0.2152970968584845</v>
      </c>
    </row>
    <row r="20" spans="1:3" x14ac:dyDescent="0.25">
      <c r="A20">
        <v>2018</v>
      </c>
      <c r="B20">
        <f>(Sheet7!A19/100)*Sheet2!B20</f>
        <v>-0.41243856000000007</v>
      </c>
      <c r="C20">
        <f t="shared" si="0"/>
        <v>9.6924804079030688E-2</v>
      </c>
    </row>
    <row r="21" spans="1:3" x14ac:dyDescent="0.25">
      <c r="A21">
        <v>2019</v>
      </c>
      <c r="B21">
        <f>(Sheet7!A20/100)*Sheet2!B21</f>
        <v>-0.47284920000000003</v>
      </c>
      <c r="C21">
        <f t="shared" si="0"/>
        <v>-0.14647185268031182</v>
      </c>
    </row>
    <row r="22" spans="1:3" x14ac:dyDescent="0.25">
      <c r="A22">
        <v>2020</v>
      </c>
      <c r="B22">
        <f>(Sheet7!A21/100)*Sheet2!B22</f>
        <v>-0.93966093000000006</v>
      </c>
      <c r="C22">
        <f t="shared" si="0"/>
        <v>-0.98723172207968213</v>
      </c>
    </row>
    <row r="23" spans="1:3" x14ac:dyDescent="0.25">
      <c r="A23">
        <v>2021</v>
      </c>
      <c r="B23">
        <f>(Sheet7!A22/100)*Sheet2!B23</f>
        <v>-0.58145068999999994</v>
      </c>
      <c r="C23">
        <f t="shared" si="0"/>
        <v>0.38121223152270478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12" workbookViewId="0">
      <selection activeCell="C32" sqref="C32"/>
    </sheetView>
  </sheetViews>
  <sheetFormatPr defaultRowHeight="15" x14ac:dyDescent="0.25"/>
  <sheetData>
    <row r="1" spans="1:3" x14ac:dyDescent="0.25">
      <c r="A1" t="s">
        <v>24</v>
      </c>
      <c r="B1" t="s">
        <v>28</v>
      </c>
      <c r="C1" t="s">
        <v>25</v>
      </c>
    </row>
    <row r="2" spans="1:3" x14ac:dyDescent="0.25">
      <c r="A2">
        <v>2000</v>
      </c>
      <c r="B2">
        <f>(Sheet7!C1/100)*Sheet2!B2</f>
        <v>-0.11917376000000002</v>
      </c>
      <c r="C2">
        <f>C3-0.00674</f>
        <v>-0.26668061108754126</v>
      </c>
    </row>
    <row r="3" spans="1:3" x14ac:dyDescent="0.25">
      <c r="A3">
        <v>2001</v>
      </c>
      <c r="B3">
        <f>(Sheet7!C2/100)*Sheet2!B3</f>
        <v>-0.15015186</v>
      </c>
      <c r="C3">
        <f>(B3-B2)/-B2</f>
        <v>-0.25994061108754124</v>
      </c>
    </row>
    <row r="4" spans="1:3" x14ac:dyDescent="0.25">
      <c r="A4">
        <v>2002</v>
      </c>
      <c r="B4">
        <f>(Sheet7!C3/100)*Sheet2!B4</f>
        <v>-9.0881549999999992E-2</v>
      </c>
      <c r="C4">
        <f>(B4-B3)/-B3</f>
        <v>0.39473576950695122</v>
      </c>
    </row>
    <row r="5" spans="1:3" x14ac:dyDescent="0.25">
      <c r="A5">
        <v>2003</v>
      </c>
      <c r="B5">
        <f>(Sheet7!C4/100)*Sheet2!B5</f>
        <v>-8.0354750000000003E-2</v>
      </c>
      <c r="C5">
        <f>(B5-B4)/-B4</f>
        <v>0.11582989066537697</v>
      </c>
    </row>
    <row r="6" spans="1:3" x14ac:dyDescent="0.25">
      <c r="A6">
        <v>2004</v>
      </c>
      <c r="B6">
        <f>(Sheet7!C5/100)*Sheet2!B6</f>
        <v>-0.29324710999999998</v>
      </c>
      <c r="C6">
        <f>(B6-B5)/-B5</f>
        <v>-2.6494060400909714</v>
      </c>
    </row>
    <row r="7" spans="1:3" x14ac:dyDescent="0.25">
      <c r="A7">
        <v>2005</v>
      </c>
      <c r="B7">
        <f>(Sheet7!C6/100)*Sheet2!B7</f>
        <v>-0.61812077999999993</v>
      </c>
      <c r="C7">
        <f t="shared" ref="C7:C23" si="0">(B7-B6)/-B6</f>
        <v>-1.1078495198128295</v>
      </c>
    </row>
    <row r="8" spans="1:3" x14ac:dyDescent="0.25">
      <c r="A8">
        <v>2006</v>
      </c>
      <c r="B8">
        <f>(Sheet7!C7/100)*Sheet2!B8</f>
        <v>-0.65622332999999999</v>
      </c>
      <c r="C8">
        <f t="shared" si="0"/>
        <v>-6.1642564419206347E-2</v>
      </c>
    </row>
    <row r="9" spans="1:3" x14ac:dyDescent="0.25">
      <c r="A9">
        <v>2007</v>
      </c>
      <c r="B9">
        <f>(Sheet7!C8/100)*Sheet2!B9</f>
        <v>-0.53806631999999999</v>
      </c>
      <c r="C9">
        <f t="shared" si="0"/>
        <v>0.18005609462254263</v>
      </c>
    </row>
    <row r="10" spans="1:3" x14ac:dyDescent="0.25">
      <c r="A10">
        <v>2008</v>
      </c>
      <c r="B10">
        <f>(Sheet7!C9/100)*Sheet2!B10</f>
        <v>-1.1352303799999999</v>
      </c>
      <c r="C10">
        <f t="shared" si="0"/>
        <v>-1.1098335610376058</v>
      </c>
    </row>
    <row r="11" spans="1:3" x14ac:dyDescent="0.25">
      <c r="A11">
        <v>2009</v>
      </c>
      <c r="B11">
        <f>(Sheet7!C10/100)*Sheet2!B11</f>
        <v>-0.38105650000000002</v>
      </c>
      <c r="C11">
        <f t="shared" si="0"/>
        <v>0.66433553337429174</v>
      </c>
    </row>
    <row r="12" spans="1:3" x14ac:dyDescent="0.25">
      <c r="A12">
        <v>2010</v>
      </c>
      <c r="B12">
        <f>(Sheet7!C11/100)*Sheet2!B12</f>
        <v>-0.31389414000000004</v>
      </c>
      <c r="C12">
        <f t="shared" si="0"/>
        <v>0.17625302284569341</v>
      </c>
    </row>
    <row r="13" spans="1:3" x14ac:dyDescent="0.25">
      <c r="A13">
        <v>2011</v>
      </c>
      <c r="B13">
        <f>(Sheet7!C12/100)*Sheet2!B13</f>
        <v>-0.70405069000000009</v>
      </c>
      <c r="C13">
        <f t="shared" si="0"/>
        <v>-1.2429558258080255</v>
      </c>
    </row>
    <row r="14" spans="1:3" x14ac:dyDescent="0.25">
      <c r="A14">
        <v>2012</v>
      </c>
      <c r="B14">
        <f>(Sheet7!C13/100)*Sheet2!B14</f>
        <v>-0.32985779999999998</v>
      </c>
      <c r="C14">
        <f t="shared" si="0"/>
        <v>0.53148572299531449</v>
      </c>
    </row>
    <row r="15" spans="1:3" x14ac:dyDescent="0.25">
      <c r="A15">
        <v>2013</v>
      </c>
      <c r="B15">
        <f>(Sheet7!C14/100)*Sheet2!B15</f>
        <v>-0.23317956999999997</v>
      </c>
      <c r="C15">
        <f t="shared" si="0"/>
        <v>0.29309062874972186</v>
      </c>
    </row>
    <row r="16" spans="1:3" x14ac:dyDescent="0.25">
      <c r="A16">
        <v>2014</v>
      </c>
      <c r="B16">
        <f>(Sheet7!C15/100)*Sheet2!B16</f>
        <v>-0.21658144000000001</v>
      </c>
      <c r="C16">
        <f t="shared" si="0"/>
        <v>7.1181750613915115E-2</v>
      </c>
    </row>
    <row r="17" spans="1:3" x14ac:dyDescent="0.25">
      <c r="A17">
        <v>2015</v>
      </c>
      <c r="B17">
        <f>(Sheet7!C16/100)*Sheet2!B17</f>
        <v>-0.46104946000000008</v>
      </c>
      <c r="C17">
        <f t="shared" si="0"/>
        <v>-1.1287579397385115</v>
      </c>
    </row>
    <row r="18" spans="1:3" x14ac:dyDescent="0.25">
      <c r="A18">
        <v>2016</v>
      </c>
      <c r="B18">
        <f>(Sheet7!C17/100)*Sheet2!B18</f>
        <v>-1.56389008</v>
      </c>
      <c r="C18">
        <f t="shared" si="0"/>
        <v>-2.3920223656698343</v>
      </c>
    </row>
    <row r="19" spans="1:3" x14ac:dyDescent="0.25">
      <c r="A19">
        <v>2017</v>
      </c>
      <c r="B19">
        <f>(Sheet7!C18/100)*Sheet2!B19</f>
        <v>-1.56225499</v>
      </c>
      <c r="C19">
        <f t="shared" si="0"/>
        <v>1.0455274452536652E-3</v>
      </c>
    </row>
    <row r="20" spans="1:3" x14ac:dyDescent="0.25">
      <c r="A20">
        <v>2018</v>
      </c>
      <c r="B20">
        <f>(Sheet7!C19/100)*Sheet2!B20</f>
        <v>-2.08103317</v>
      </c>
      <c r="C20">
        <f t="shared" si="0"/>
        <v>-0.33207010591785657</v>
      </c>
    </row>
    <row r="21" spans="1:3" x14ac:dyDescent="0.25">
      <c r="A21">
        <v>2019</v>
      </c>
      <c r="B21">
        <f>(Sheet7!C20/100)*Sheet2!B21</f>
        <v>-2.21434094</v>
      </c>
      <c r="C21">
        <f t="shared" si="0"/>
        <v>-6.4058455156675881E-2</v>
      </c>
    </row>
    <row r="22" spans="1:3" x14ac:dyDescent="0.25">
      <c r="A22">
        <v>2020</v>
      </c>
      <c r="B22">
        <f>(Sheet7!C21/100)*Sheet2!B22</f>
        <v>-1.8135526500000003</v>
      </c>
      <c r="C22">
        <f t="shared" si="0"/>
        <v>0.18099664905260693</v>
      </c>
    </row>
    <row r="23" spans="1:3" x14ac:dyDescent="0.25">
      <c r="A23">
        <v>2021</v>
      </c>
      <c r="B23">
        <f>(Sheet7!C22/100)*Sheet2!B23</f>
        <v>-1.0715266800000001</v>
      </c>
      <c r="C23">
        <f t="shared" si="0"/>
        <v>0.40915601209592684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1" sqref="L1:L22"/>
    </sheetView>
  </sheetViews>
  <sheetFormatPr defaultRowHeight="15" x14ac:dyDescent="0.25"/>
  <sheetData>
    <row r="1" spans="1:12" x14ac:dyDescent="0.25">
      <c r="A1">
        <v>-3.8929999999999998</v>
      </c>
      <c r="C1">
        <f>-6.421</f>
        <v>-6.4210000000000003</v>
      </c>
      <c r="F1">
        <v>4.7699999999999996</v>
      </c>
      <c r="I1">
        <v>3.2149999999999999</v>
      </c>
      <c r="L1">
        <v>-1.1779999999999999</v>
      </c>
    </row>
    <row r="2" spans="1:12" x14ac:dyDescent="0.25">
      <c r="A2">
        <v>-3.9660000000000002</v>
      </c>
      <c r="C2">
        <v>-7.6529999999999996</v>
      </c>
      <c r="F2">
        <v>3.452</v>
      </c>
      <c r="I2">
        <v>1.25</v>
      </c>
      <c r="L2">
        <v>0.67300000000000004</v>
      </c>
    </row>
    <row r="3" spans="1:12" x14ac:dyDescent="0.25">
      <c r="A3">
        <v>-3.9670000000000001</v>
      </c>
      <c r="C3">
        <v>-4.2969999999999997</v>
      </c>
      <c r="F3">
        <v>6.0979999999999999</v>
      </c>
      <c r="I3">
        <v>4.3680000000000003</v>
      </c>
      <c r="L3">
        <v>0.92700000000000005</v>
      </c>
    </row>
    <row r="4" spans="1:12" x14ac:dyDescent="0.25">
      <c r="A4">
        <v>-3.4449999999999998</v>
      </c>
      <c r="C4">
        <v>-2.9750000000000001</v>
      </c>
      <c r="F4">
        <v>25.393999999999998</v>
      </c>
      <c r="I4">
        <v>23.407</v>
      </c>
      <c r="L4">
        <v>-2.8029999999999999</v>
      </c>
    </row>
    <row r="5" spans="1:12" x14ac:dyDescent="0.25">
      <c r="A5">
        <v>-2.2570000000000001</v>
      </c>
      <c r="C5">
        <v>-9.9710000000000001</v>
      </c>
      <c r="F5">
        <v>6.0309999999999997</v>
      </c>
      <c r="I5">
        <v>4.415</v>
      </c>
      <c r="L5">
        <v>6.3390000000000004</v>
      </c>
    </row>
    <row r="6" spans="1:12" x14ac:dyDescent="0.25">
      <c r="A6">
        <v>-7.8070000000000004</v>
      </c>
      <c r="C6">
        <v>-23.466999999999999</v>
      </c>
      <c r="F6">
        <v>-13.129</v>
      </c>
      <c r="I6">
        <v>-14.391</v>
      </c>
      <c r="L6">
        <v>2.46</v>
      </c>
    </row>
    <row r="7" spans="1:12" x14ac:dyDescent="0.25">
      <c r="A7">
        <v>-4.524</v>
      </c>
      <c r="C7">
        <v>-19.170999999999999</v>
      </c>
      <c r="F7">
        <v>26.111999999999998</v>
      </c>
      <c r="I7">
        <v>23.908999999999999</v>
      </c>
      <c r="L7">
        <v>3.5</v>
      </c>
    </row>
    <row r="8" spans="1:12" x14ac:dyDescent="0.25">
      <c r="A8">
        <v>-3.1579999999999999</v>
      </c>
      <c r="C8">
        <v>-14.212</v>
      </c>
      <c r="F8">
        <v>7.7140000000000004</v>
      </c>
      <c r="I8">
        <v>5.6289999999999996</v>
      </c>
      <c r="L8">
        <v>6.7949999999999999</v>
      </c>
    </row>
    <row r="9" spans="1:12" x14ac:dyDescent="0.25">
      <c r="A9">
        <v>-9.9250000000000007</v>
      </c>
      <c r="C9">
        <v>-26.863</v>
      </c>
      <c r="F9">
        <v>9.4849999999999994</v>
      </c>
      <c r="I9">
        <v>7.8209999999999997</v>
      </c>
      <c r="L9">
        <v>12.028</v>
      </c>
    </row>
    <row r="10" spans="1:12" x14ac:dyDescent="0.25">
      <c r="A10">
        <v>-17.885999999999999</v>
      </c>
      <c r="C10">
        <v>-9.6470000000000002</v>
      </c>
      <c r="F10">
        <v>-7.2290000000000001</v>
      </c>
      <c r="I10">
        <v>-8.76</v>
      </c>
      <c r="L10">
        <v>4.5449999999999999</v>
      </c>
    </row>
    <row r="11" spans="1:12" x14ac:dyDescent="0.25">
      <c r="A11">
        <v>-13.451000000000001</v>
      </c>
      <c r="C11">
        <v>-7.3220000000000001</v>
      </c>
      <c r="F11">
        <v>7.2670000000000003</v>
      </c>
      <c r="I11">
        <v>5.4960000000000004</v>
      </c>
      <c r="L11">
        <v>6.1589999999999998</v>
      </c>
    </row>
    <row r="12" spans="1:12" x14ac:dyDescent="0.25">
      <c r="A12">
        <v>-6.8109999999999999</v>
      </c>
      <c r="C12">
        <v>-14.819000000000001</v>
      </c>
      <c r="F12">
        <v>8.5670000000000002</v>
      </c>
      <c r="I12">
        <v>6.7750000000000004</v>
      </c>
      <c r="L12">
        <v>11.257999999999999</v>
      </c>
    </row>
    <row r="13" spans="1:12" x14ac:dyDescent="0.25">
      <c r="A13">
        <v>-6.5490000000000004</v>
      </c>
      <c r="C13">
        <v>-6.6449999999999996</v>
      </c>
      <c r="F13">
        <v>2.5169999999999999</v>
      </c>
      <c r="I13">
        <v>0.82499999999999996</v>
      </c>
      <c r="L13">
        <v>10.888999999999999</v>
      </c>
    </row>
    <row r="14" spans="1:12" x14ac:dyDescent="0.25">
      <c r="A14">
        <v>-4.3369999999999997</v>
      </c>
      <c r="C14">
        <v>-4.3029999999999999</v>
      </c>
      <c r="F14">
        <v>7.2809999999999997</v>
      </c>
      <c r="I14">
        <v>5.51</v>
      </c>
      <c r="L14">
        <v>3.7970000000000002</v>
      </c>
    </row>
    <row r="15" spans="1:12" x14ac:dyDescent="0.25">
      <c r="A15">
        <v>-7.0860000000000003</v>
      </c>
      <c r="C15">
        <v>-3.6560000000000001</v>
      </c>
      <c r="F15">
        <v>7.33</v>
      </c>
      <c r="I15">
        <v>5.5579999999999998</v>
      </c>
      <c r="L15">
        <v>2.1219999999999999</v>
      </c>
    </row>
    <row r="16" spans="1:12" x14ac:dyDescent="0.25">
      <c r="A16">
        <v>-6.7889999999999997</v>
      </c>
      <c r="C16">
        <v>-7.4870000000000001</v>
      </c>
      <c r="F16">
        <v>2.8849999999999998</v>
      </c>
      <c r="I16">
        <v>1.1859999999999999</v>
      </c>
      <c r="L16">
        <v>1.891</v>
      </c>
    </row>
    <row r="17" spans="1:12" x14ac:dyDescent="0.25">
      <c r="A17">
        <v>-8.7970000000000006</v>
      </c>
      <c r="C17">
        <v>-23.638000000000002</v>
      </c>
      <c r="F17">
        <v>6.3380000000000001</v>
      </c>
      <c r="I17">
        <v>4.5830000000000002</v>
      </c>
      <c r="L17">
        <v>0.80100000000000005</v>
      </c>
    </row>
    <row r="18" spans="1:12" x14ac:dyDescent="0.25">
      <c r="A18">
        <v>-6.3440000000000003</v>
      </c>
      <c r="C18">
        <v>-21.701000000000001</v>
      </c>
      <c r="F18">
        <v>6.8040000000000003</v>
      </c>
      <c r="I18">
        <v>5.0410000000000004</v>
      </c>
      <c r="L18">
        <v>2.2719999999999998</v>
      </c>
    </row>
    <row r="19" spans="1:12" x14ac:dyDescent="0.25">
      <c r="A19">
        <v>-5.2320000000000002</v>
      </c>
      <c r="C19">
        <v>-26.399000000000001</v>
      </c>
      <c r="F19">
        <v>6.8890000000000002</v>
      </c>
      <c r="I19">
        <v>5.1239999999999997</v>
      </c>
      <c r="L19">
        <v>1.367</v>
      </c>
    </row>
    <row r="20" spans="1:12" x14ac:dyDescent="0.25">
      <c r="A20">
        <v>-5.58</v>
      </c>
      <c r="C20">
        <v>-26.131</v>
      </c>
      <c r="F20">
        <v>5.657</v>
      </c>
      <c r="I20">
        <v>3.9129999999999998</v>
      </c>
      <c r="L20">
        <v>1.3089999999999999</v>
      </c>
    </row>
    <row r="21" spans="1:12" x14ac:dyDescent="0.25">
      <c r="A21">
        <v>-11.987</v>
      </c>
      <c r="C21">
        <v>-23.135000000000002</v>
      </c>
      <c r="F21">
        <v>-8.0739999999999998</v>
      </c>
      <c r="I21">
        <v>-9.5920000000000005</v>
      </c>
      <c r="L21">
        <v>1.524</v>
      </c>
    </row>
    <row r="22" spans="1:12" x14ac:dyDescent="0.25">
      <c r="A22">
        <v>-6.4269999999999996</v>
      </c>
      <c r="C22">
        <v>-11.843999999999999</v>
      </c>
      <c r="F22">
        <v>13.2</v>
      </c>
      <c r="I22">
        <v>11.332000000000001</v>
      </c>
      <c r="L22">
        <v>1.4750000000000001</v>
      </c>
    </row>
    <row r="23" spans="1:12" x14ac:dyDescent="0.25">
      <c r="F23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WEO_Data (3)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mendoza</dc:creator>
  <cp:lastModifiedBy>JAIME CASTRO</cp:lastModifiedBy>
  <dcterms:created xsi:type="dcterms:W3CDTF">2020-11-14T22:25:31Z</dcterms:created>
  <dcterms:modified xsi:type="dcterms:W3CDTF">2020-11-14T22:26:23Z</dcterms:modified>
</cp:coreProperties>
</file>