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ica\Desktop\Salesforce.com Market share vs Stock Growth\"/>
    </mc:Choice>
  </mc:AlternateContent>
  <xr:revisionPtr revIDLastSave="0" documentId="13_ncr:1_{F229934F-151C-4BD8-A462-1E697C5CC7B4}" xr6:coauthVersionLast="45" xr6:coauthVersionMax="45" xr10:uidLastSave="{00000000-0000-0000-0000-000000000000}"/>
  <bookViews>
    <workbookView xWindow="-120" yWindow="-120" windowWidth="20730" windowHeight="11160" activeTab="1" xr2:uid="{FA39D62D-9E50-43B3-97C6-4281BFF0AF4D}"/>
  </bookViews>
  <sheets>
    <sheet name="Market Revenues" sheetId="1" r:id="rId1"/>
    <sheet name="CRM Market 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C2" i="2"/>
  <c r="B2" i="2"/>
  <c r="A2" i="2"/>
  <c r="B4" i="1"/>
  <c r="C7" i="1"/>
  <c r="C8" i="1"/>
  <c r="C5" i="1" s="1"/>
  <c r="C9" i="1"/>
  <c r="C10" i="1"/>
  <c r="C11" i="1"/>
  <c r="C12" i="1"/>
  <c r="C13" i="1"/>
  <c r="C14" i="1"/>
  <c r="C6" i="1"/>
  <c r="A8" i="2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A9" i="1" l="1"/>
  <c r="A7" i="2" s="1"/>
  <c r="A11" i="1"/>
  <c r="A9" i="2" s="1"/>
  <c r="A8" i="1" l="1"/>
  <c r="A12" i="1"/>
  <c r="A10" i="2" s="1"/>
  <c r="A7" i="1" l="1"/>
  <c r="A6" i="2"/>
  <c r="A13" i="1"/>
  <c r="A11" i="2" s="1"/>
  <c r="A6" i="1" l="1"/>
  <c r="A5" i="2"/>
  <c r="A14" i="1"/>
  <c r="A12" i="2" s="1"/>
  <c r="A4" i="2" l="1"/>
  <c r="A5" i="1"/>
  <c r="A3" i="2" s="1"/>
</calcChain>
</file>

<file path=xl/sharedStrings.xml><?xml version="1.0" encoding="utf-8"?>
<sst xmlns="http://schemas.openxmlformats.org/spreadsheetml/2006/main" count="9" uniqueCount="7">
  <si>
    <t>Global CRM Market Share</t>
  </si>
  <si>
    <t>Year</t>
  </si>
  <si>
    <t>Revenues</t>
  </si>
  <si>
    <t>Market Share</t>
  </si>
  <si>
    <t>Revenues Growth</t>
  </si>
  <si>
    <t>Market Share Growth</t>
  </si>
  <si>
    <t>YTY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</si>
</sst>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0_);_(&quot;$&quot;* \(#,##0.000\);_(&quot;$&quot;* &quot;-&quot;_);_(@_)"/>
    <numFmt numFmtId="165" formatCode="_(&quot;$&quot;* #,##0.000_);_(&quot;$&quot;* \(#,##0.000\);_(&quot;$&quot;* &quot;-&quot;???_);_(@_)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</cellStyleXfs>
  <cellXfs count="9">
    <xf numFmtId="0" fontId="0" fillId="0" borderId="0" xfId="0"/>
    <xf numFmtId="44" fontId="0" fillId="0" borderId="0" xfId="1" applyFont="1"/>
    <xf numFmtId="42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2" fillId="0" borderId="0" xfId="2" applyNumberFormat="1" applyFont="1">
      <alignment vertical="top"/>
    </xf>
    <xf numFmtId="0" fontId="0" fillId="0" borderId="0" xfId="0" applyNumberFormat="1"/>
    <xf numFmtId="165" fontId="0" fillId="0" borderId="0" xfId="0" applyNumberFormat="1"/>
    <xf numFmtId="44" fontId="0" fillId="0" borderId="0" xfId="0" applyNumberFormat="1"/>
    <xf numFmtId="169" fontId="0" fillId="0" borderId="0" xfId="0" applyNumberFormat="1"/>
  </cellXfs>
  <cellStyles count="3">
    <cellStyle name="Currency" xfId="1" builtinId="4"/>
    <cellStyle name="Normal" xfId="0" builtinId="0"/>
    <cellStyle name="Normal 2" xfId="2" xr:uid="{E1526A8E-3A74-4D18-A8D6-0B4B6A458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6868-E37C-412C-9A0F-FBF836B0B7C2}">
  <dimension ref="A1:M15"/>
  <sheetViews>
    <sheetView workbookViewId="0">
      <selection activeCell="D4" sqref="D4"/>
    </sheetView>
  </sheetViews>
  <sheetFormatPr defaultRowHeight="15" x14ac:dyDescent="0.25"/>
  <cols>
    <col min="8" max="8" width="11.28515625" bestFit="1" customWidth="1"/>
    <col min="12" max="12" width="12.28515625" customWidth="1"/>
    <col min="13" max="13" width="13" customWidth="1"/>
  </cols>
  <sheetData>
    <row r="1" spans="1:13" x14ac:dyDescent="0.25">
      <c r="A1" t="s">
        <v>0</v>
      </c>
    </row>
    <row r="3" spans="1:13" x14ac:dyDescent="0.25">
      <c r="A3" t="s">
        <v>1</v>
      </c>
      <c r="B3" t="s">
        <v>2</v>
      </c>
      <c r="C3" t="s">
        <v>6</v>
      </c>
    </row>
    <row r="4" spans="1:13" x14ac:dyDescent="0.25">
      <c r="A4">
        <v>2009</v>
      </c>
      <c r="B4">
        <f>B5/(1+C5)</f>
        <v>12.271849836672402</v>
      </c>
      <c r="C4">
        <v>0</v>
      </c>
      <c r="F4" s="4"/>
    </row>
    <row r="5" spans="1:13" x14ac:dyDescent="0.25">
      <c r="A5">
        <f t="shared" ref="A5:A8" si="0">A6-1</f>
        <v>2010</v>
      </c>
      <c r="B5">
        <v>13.93</v>
      </c>
      <c r="C5">
        <f>GEOMEAN(C6:C10)</f>
        <v>0.13511819207341408</v>
      </c>
      <c r="F5" s="3"/>
      <c r="G5" s="7"/>
    </row>
    <row r="6" spans="1:13" x14ac:dyDescent="0.25">
      <c r="A6">
        <f t="shared" si="0"/>
        <v>2011</v>
      </c>
      <c r="B6">
        <v>16.079999999999998</v>
      </c>
      <c r="C6">
        <f>(B6-B5)/B5</f>
        <v>0.15434314429289295</v>
      </c>
      <c r="F6" s="3"/>
    </row>
    <row r="7" spans="1:13" x14ac:dyDescent="0.25">
      <c r="A7">
        <f t="shared" si="0"/>
        <v>2012</v>
      </c>
      <c r="B7">
        <v>18.09</v>
      </c>
      <c r="C7">
        <f t="shared" ref="C7:C14" si="1">(B7-B6)/B6</f>
        <v>0.12500000000000011</v>
      </c>
      <c r="F7" s="3"/>
    </row>
    <row r="8" spans="1:13" x14ac:dyDescent="0.25">
      <c r="A8">
        <f t="shared" si="0"/>
        <v>2013</v>
      </c>
      <c r="B8">
        <v>20.399999999999999</v>
      </c>
      <c r="C8">
        <f t="shared" si="1"/>
        <v>0.12769485903814254</v>
      </c>
      <c r="F8" s="4"/>
      <c r="L8" s="2"/>
    </row>
    <row r="9" spans="1:13" x14ac:dyDescent="0.25">
      <c r="A9">
        <f>A10-1</f>
        <v>2014</v>
      </c>
      <c r="B9">
        <v>23.2</v>
      </c>
      <c r="C9">
        <f t="shared" si="1"/>
        <v>0.13725490196078435</v>
      </c>
      <c r="F9" s="4"/>
    </row>
    <row r="10" spans="1:13" x14ac:dyDescent="0.25">
      <c r="A10">
        <v>2015</v>
      </c>
      <c r="B10">
        <v>26.29</v>
      </c>
      <c r="C10">
        <f t="shared" si="1"/>
        <v>0.1331896551724138</v>
      </c>
      <c r="F10" s="3"/>
    </row>
    <row r="11" spans="1:13" x14ac:dyDescent="0.25">
      <c r="A11">
        <f>A10+1</f>
        <v>2016</v>
      </c>
      <c r="B11">
        <v>33.700000000000003</v>
      </c>
      <c r="C11">
        <f t="shared" si="1"/>
        <v>0.28185621909471298</v>
      </c>
      <c r="F11" s="3"/>
      <c r="G11" s="5"/>
    </row>
    <row r="12" spans="1:13" x14ac:dyDescent="0.25">
      <c r="A12">
        <f t="shared" ref="A12:A14" si="2">A11+1</f>
        <v>2017</v>
      </c>
      <c r="B12">
        <v>41.73</v>
      </c>
      <c r="C12">
        <f t="shared" si="1"/>
        <v>0.23827893175074163</v>
      </c>
    </row>
    <row r="13" spans="1:13" x14ac:dyDescent="0.25">
      <c r="A13">
        <f t="shared" si="2"/>
        <v>2018</v>
      </c>
      <c r="B13">
        <v>48.23</v>
      </c>
      <c r="C13">
        <f t="shared" si="1"/>
        <v>0.15576323987538943</v>
      </c>
      <c r="F13" s="3"/>
      <c r="G13" s="6"/>
      <c r="L13" s="1"/>
    </row>
    <row r="14" spans="1:13" x14ac:dyDescent="0.25">
      <c r="A14">
        <f t="shared" si="2"/>
        <v>2019</v>
      </c>
      <c r="B14">
        <v>56.5</v>
      </c>
      <c r="C14">
        <f t="shared" si="1"/>
        <v>0.17147003939456779</v>
      </c>
    </row>
    <row r="15" spans="1:13" x14ac:dyDescent="0.25">
      <c r="H15" s="2"/>
      <c r="L15" s="2"/>
      <c r="M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453-0BEB-4AFF-9E07-A2887AEEA927}">
  <dimension ref="A1:E12"/>
  <sheetViews>
    <sheetView tabSelected="1" workbookViewId="0">
      <selection activeCell="B14" sqref="B14"/>
    </sheetView>
  </sheetViews>
  <sheetFormatPr defaultRowHeight="15" x14ac:dyDescent="0.25"/>
  <cols>
    <col min="2" max="2" width="12.42578125" customWidth="1"/>
    <col min="3" max="3" width="13.28515625" customWidth="1"/>
    <col min="4" max="4" width="17.5703125" customWidth="1"/>
    <col min="5" max="5" width="19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f>'Market Revenues'!A4</f>
        <v>2009</v>
      </c>
      <c r="B2" s="4">
        <f>984574/1000000</f>
        <v>0.98457399999999995</v>
      </c>
      <c r="C2" s="8">
        <f>B2/'Market Revenues'!B4</f>
        <v>8.0230284195440746E-2</v>
      </c>
      <c r="D2">
        <v>0</v>
      </c>
      <c r="E2">
        <v>0</v>
      </c>
    </row>
    <row r="3" spans="1:5" x14ac:dyDescent="0.25">
      <c r="A3">
        <f>'Market Revenues'!A5</f>
        <v>2010</v>
      </c>
      <c r="B3" s="4">
        <f>1209472/1000000</f>
        <v>1.2094720000000001</v>
      </c>
      <c r="C3" s="8">
        <f>B3/'Market Revenues'!B5</f>
        <v>8.6824982053122765E-2</v>
      </c>
      <c r="D3">
        <f>(B3-B2)/B2</f>
        <v>0.22842163209672423</v>
      </c>
      <c r="E3">
        <f>(C3-C2)/C2</f>
        <v>8.2197114516226244E-2</v>
      </c>
    </row>
    <row r="4" spans="1:5" x14ac:dyDescent="0.25">
      <c r="A4">
        <f>'Market Revenues'!A6</f>
        <v>2011</v>
      </c>
      <c r="B4" s="3">
        <f>1551145/1000000</f>
        <v>1.551145</v>
      </c>
      <c r="C4" s="8">
        <f>B4/'Market Revenues'!B6</f>
        <v>9.6464241293532343E-2</v>
      </c>
      <c r="D4">
        <f t="shared" ref="D4:D12" si="0">(B4-B3)/B3</f>
        <v>0.28249765186792242</v>
      </c>
      <c r="E4">
        <f t="shared" ref="E4:E12" si="1">(C4-C3)/C3</f>
        <v>0.11101942105224877</v>
      </c>
    </row>
    <row r="5" spans="1:5" x14ac:dyDescent="0.25">
      <c r="A5">
        <f>'Market Revenues'!A7</f>
        <v>2012</v>
      </c>
      <c r="B5" s="3">
        <f>2126234/1000000</f>
        <v>2.1262340000000002</v>
      </c>
      <c r="C5" s="8">
        <f>B5/'Market Revenues'!B7</f>
        <v>0.11753642896627972</v>
      </c>
      <c r="D5">
        <f t="shared" si="0"/>
        <v>0.37075128372911637</v>
      </c>
      <c r="E5">
        <f t="shared" si="1"/>
        <v>0.21844558553699223</v>
      </c>
    </row>
    <row r="6" spans="1:5" x14ac:dyDescent="0.25">
      <c r="A6">
        <f>'Market Revenues'!A8</f>
        <v>2013</v>
      </c>
      <c r="B6" s="3">
        <f>2868808/1000000</f>
        <v>2.868808</v>
      </c>
      <c r="C6" s="8">
        <f>B6/'Market Revenues'!B8</f>
        <v>0.1406278431372549</v>
      </c>
      <c r="D6">
        <f t="shared" si="0"/>
        <v>0.34924378031768838</v>
      </c>
      <c r="E6">
        <f t="shared" si="1"/>
        <v>0.19646176401700896</v>
      </c>
    </row>
    <row r="7" spans="1:5" x14ac:dyDescent="0.25">
      <c r="A7">
        <f>'Market Revenues'!A9</f>
        <v>2014</v>
      </c>
      <c r="B7" s="4">
        <f>3824542/1000000</f>
        <v>3.8245420000000001</v>
      </c>
      <c r="C7" s="8">
        <f>B7/'Market Revenues'!B9</f>
        <v>0.16485094827586208</v>
      </c>
      <c r="D7">
        <f t="shared" si="0"/>
        <v>0.33314672853673027</v>
      </c>
      <c r="E7">
        <f t="shared" si="1"/>
        <v>0.17224970957540078</v>
      </c>
    </row>
    <row r="8" spans="1:5" x14ac:dyDescent="0.25">
      <c r="A8">
        <f>'Market Revenues'!A10</f>
        <v>2015</v>
      </c>
      <c r="B8" s="4">
        <f>5013764/1000000</f>
        <v>5.0137640000000001</v>
      </c>
      <c r="C8" s="8">
        <f>B8/'Market Revenues'!B10</f>
        <v>0.19070992772917461</v>
      </c>
      <c r="D8">
        <f t="shared" si="0"/>
        <v>0.31094494451884697</v>
      </c>
      <c r="E8">
        <f t="shared" si="1"/>
        <v>0.15686278862066377</v>
      </c>
    </row>
    <row r="9" spans="1:5" x14ac:dyDescent="0.25">
      <c r="A9">
        <f>'Market Revenues'!A11</f>
        <v>2016</v>
      </c>
      <c r="B9" s="3">
        <f>6205599/1000000</f>
        <v>6.2055990000000003</v>
      </c>
      <c r="C9" s="8">
        <f>B9/'Market Revenues'!B11</f>
        <v>0.18414240356083086</v>
      </c>
      <c r="D9">
        <f t="shared" si="0"/>
        <v>0.23771262468676232</v>
      </c>
      <c r="E9">
        <f t="shared" si="1"/>
        <v>-3.4437243233976927E-2</v>
      </c>
    </row>
    <row r="10" spans="1:5" x14ac:dyDescent="0.25">
      <c r="A10">
        <f>'Market Revenues'!A12</f>
        <v>2017</v>
      </c>
      <c r="B10" s="3">
        <f>7756205/1000000</f>
        <v>7.7562049999999996</v>
      </c>
      <c r="C10" s="8">
        <f>B10/'Market Revenues'!B12</f>
        <v>0.18586640306733765</v>
      </c>
      <c r="D10">
        <f t="shared" si="0"/>
        <v>0.24987209131624508</v>
      </c>
      <c r="E10">
        <f t="shared" si="1"/>
        <v>9.3623167351417069E-3</v>
      </c>
    </row>
    <row r="11" spans="1:5" x14ac:dyDescent="0.25">
      <c r="A11">
        <f>'Market Revenues'!A13</f>
        <v>2018</v>
      </c>
      <c r="B11">
        <f>9420.5/1000</f>
        <v>9.4205000000000005</v>
      </c>
      <c r="C11" s="8">
        <f>B11/'Market Revenues'!B13</f>
        <v>0.19532448683392081</v>
      </c>
      <c r="D11">
        <f t="shared" si="0"/>
        <v>0.21457594274519576</v>
      </c>
      <c r="E11">
        <f t="shared" si="1"/>
        <v>5.088646259085667E-2</v>
      </c>
    </row>
    <row r="12" spans="1:5" x14ac:dyDescent="0.25">
      <c r="A12">
        <f>'Market Revenues'!A14</f>
        <v>2019</v>
      </c>
      <c r="B12" s="3">
        <f>12413/1000</f>
        <v>12.413</v>
      </c>
      <c r="C12" s="8">
        <f>B12/'Market Revenues'!B14</f>
        <v>0.2196991150442478</v>
      </c>
      <c r="D12">
        <f t="shared" si="0"/>
        <v>0.31765829839180504</v>
      </c>
      <c r="E12">
        <f t="shared" si="1"/>
        <v>0.1247904377245444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Revenues</vt:lpstr>
      <vt:lpstr>CRM 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CASTRO</dc:creator>
  <cp:lastModifiedBy>JAIME CASTRO</cp:lastModifiedBy>
  <dcterms:created xsi:type="dcterms:W3CDTF">2020-11-02T01:45:03Z</dcterms:created>
  <dcterms:modified xsi:type="dcterms:W3CDTF">2020-11-04T17:50:36Z</dcterms:modified>
</cp:coreProperties>
</file>