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logistica\Desktop\ecobici\"/>
    </mc:Choice>
  </mc:AlternateContent>
  <bookViews>
    <workbookView xWindow="0" yWindow="0" windowWidth="21570" windowHeight="94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9" i="1" l="1"/>
  <c r="P51" i="1"/>
  <c r="M49" i="1"/>
  <c r="L49" i="1"/>
  <c r="K49" i="1"/>
  <c r="P49" i="1"/>
  <c r="P48" i="1"/>
  <c r="S32" i="1"/>
  <c r="S31" i="1"/>
  <c r="K27" i="1"/>
  <c r="L32" i="1"/>
  <c r="O32" i="1"/>
  <c r="O31" i="1"/>
  <c r="N32" i="1"/>
  <c r="N31" i="1"/>
  <c r="Q32" i="1"/>
  <c r="Q31" i="1"/>
  <c r="R32" i="1"/>
  <c r="R31" i="1"/>
  <c r="W32" i="1"/>
  <c r="P32" i="1"/>
  <c r="T32" i="1"/>
  <c r="M32" i="1"/>
  <c r="T31" i="1"/>
  <c r="P31" i="1"/>
  <c r="W31" i="1"/>
  <c r="M31" i="1"/>
  <c r="L31" i="1"/>
  <c r="I30" i="1"/>
  <c r="H27" i="1"/>
  <c r="G27" i="1"/>
  <c r="F27" i="1"/>
  <c r="E27" i="1" l="1"/>
  <c r="K26" i="1"/>
  <c r="C21" i="1"/>
  <c r="C23" i="1" s="1"/>
  <c r="B21" i="1"/>
  <c r="B24" i="1"/>
  <c r="B23" i="1"/>
  <c r="F11" i="1"/>
  <c r="F12" i="1"/>
  <c r="G12" i="1"/>
  <c r="F14" i="1"/>
  <c r="G14" i="1"/>
  <c r="C15" i="1"/>
  <c r="F15" i="1"/>
  <c r="G15" i="1"/>
  <c r="F16" i="1"/>
  <c r="F17" i="1"/>
  <c r="G17" i="1"/>
  <c r="B12" i="1"/>
  <c r="B13" i="1"/>
  <c r="B17" i="1"/>
  <c r="B11" i="1"/>
  <c r="C8" i="1"/>
  <c r="C11" i="1" s="1"/>
  <c r="D8" i="1"/>
  <c r="D13" i="1" s="1"/>
  <c r="E8" i="1"/>
  <c r="E15" i="1" s="1"/>
  <c r="F8" i="1"/>
  <c r="F13" i="1" s="1"/>
  <c r="G8" i="1"/>
  <c r="G11" i="1" s="1"/>
  <c r="B8" i="1"/>
  <c r="B14" i="1" s="1"/>
  <c r="H4" i="1"/>
  <c r="F4" i="1"/>
  <c r="D4" i="1"/>
  <c r="D6" i="1" s="1"/>
  <c r="E13" i="1" l="1"/>
  <c r="E16" i="1"/>
  <c r="D16" i="1"/>
  <c r="C13" i="1"/>
  <c r="E11" i="1"/>
  <c r="C16" i="1"/>
  <c r="E14" i="1"/>
  <c r="D11" i="1"/>
  <c r="E17" i="1"/>
  <c r="D14" i="1"/>
  <c r="B16" i="1"/>
  <c r="D17" i="1"/>
  <c r="C14" i="1"/>
  <c r="E12" i="1"/>
  <c r="B15" i="1"/>
  <c r="C17" i="1"/>
  <c r="G13" i="1"/>
  <c r="D12" i="1"/>
  <c r="G16" i="1"/>
  <c r="D15" i="1"/>
  <c r="C12" i="1"/>
  <c r="C24" i="1"/>
</calcChain>
</file>

<file path=xl/sharedStrings.xml><?xml version="1.0" encoding="utf-8"?>
<sst xmlns="http://schemas.openxmlformats.org/spreadsheetml/2006/main" count="35" uniqueCount="32">
  <si>
    <t>periodo</t>
  </si>
  <si>
    <t>tasa</t>
  </si>
  <si>
    <t>Probabilidad de 1era llegada</t>
  </si>
  <si>
    <t>t primera llegada</t>
  </si>
  <si>
    <t>10-15</t>
  </si>
  <si>
    <t>Probabilidad de 2 llegada</t>
  </si>
  <si>
    <t>t segunda llegada</t>
  </si>
  <si>
    <t>probabilidad 3era llegada</t>
  </si>
  <si>
    <t>tasa en 5</t>
  </si>
  <si>
    <t>X</t>
  </si>
  <si>
    <t>lambda</t>
  </si>
  <si>
    <t>P(X &gt; 5)</t>
  </si>
  <si>
    <t>P(X &gt; 10)</t>
  </si>
  <si>
    <t>n=3</t>
  </si>
  <si>
    <t>n=4</t>
  </si>
  <si>
    <t>.1999…</t>
  </si>
  <si>
    <t>.3 (método normal)</t>
  </si>
  <si>
    <t>n=5</t>
  </si>
  <si>
    <t>n=10</t>
  </si>
  <si>
    <t>n=7</t>
  </si>
  <si>
    <t>n=6</t>
  </si>
  <si>
    <t>Promedio:</t>
  </si>
  <si>
    <t>Desv.Est:</t>
  </si>
  <si>
    <t>n=6.5</t>
  </si>
  <si>
    <t>n=6.2</t>
  </si>
  <si>
    <t>n=5.5</t>
  </si>
  <si>
    <t>n=5.9</t>
  </si>
  <si>
    <t>n=8</t>
  </si>
  <si>
    <t>n=9</t>
  </si>
  <si>
    <t>Prom:</t>
  </si>
  <si>
    <t>Desv:</t>
  </si>
  <si>
    <t>n=6.8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</si>
</sst>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tabSelected="1" topLeftCell="H24" workbookViewId="0">
      <selection activeCell="T50" sqref="T50"/>
    </sheetView>
  </sheetViews>
  <sheetFormatPr baseColWidth="10" defaultRowHeight="15" x14ac:dyDescent="0.25"/>
  <cols>
    <col min="4" max="4" width="26.5703125" bestFit="1" customWidth="1"/>
    <col min="5" max="5" width="16.85546875" customWidth="1"/>
    <col min="6" max="6" width="25.85546875" customWidth="1"/>
    <col min="7" max="7" width="20.5703125" customWidth="1"/>
    <col min="8" max="8" width="23.7109375" bestFit="1" customWidth="1"/>
    <col min="10" max="10" width="18.28515625" bestFit="1" customWidth="1"/>
  </cols>
  <sheetData>
    <row r="1" spans="1:8" x14ac:dyDescent="0.25">
      <c r="A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</row>
    <row r="3" spans="1:8" x14ac:dyDescent="0.25">
      <c r="A3">
        <v>2</v>
      </c>
    </row>
    <row r="4" spans="1:8" x14ac:dyDescent="0.25">
      <c r="A4">
        <v>3</v>
      </c>
      <c r="B4" s="1" t="s">
        <v>4</v>
      </c>
      <c r="C4">
        <v>0.19</v>
      </c>
      <c r="D4">
        <f>C4*5</f>
        <v>0.95</v>
      </c>
      <c r="E4">
        <v>11</v>
      </c>
      <c r="F4">
        <f>C4*4</f>
        <v>0.76</v>
      </c>
      <c r="G4">
        <v>14</v>
      </c>
      <c r="H4">
        <f>0.1*1</f>
        <v>0.1</v>
      </c>
    </row>
    <row r="5" spans="1:8" x14ac:dyDescent="0.25">
      <c r="A5">
        <v>4</v>
      </c>
    </row>
    <row r="6" spans="1:8" x14ac:dyDescent="0.25">
      <c r="A6">
        <v>5</v>
      </c>
      <c r="D6">
        <f>D4*F4*H4</f>
        <v>7.22E-2</v>
      </c>
    </row>
    <row r="8" spans="1:8" x14ac:dyDescent="0.25">
      <c r="A8" t="s">
        <v>8</v>
      </c>
      <c r="B8">
        <f>5*B9</f>
        <v>0</v>
      </c>
      <c r="C8">
        <f t="shared" ref="C8:G8" si="0">5*C9</f>
        <v>4.8076899999999999E-3</v>
      </c>
      <c r="D8">
        <f t="shared" si="0"/>
        <v>4.8076899999999999E-3</v>
      </c>
      <c r="E8">
        <f t="shared" si="0"/>
        <v>1.9230770000000001E-2</v>
      </c>
      <c r="F8">
        <f t="shared" si="0"/>
        <v>0</v>
      </c>
      <c r="G8">
        <f t="shared" si="0"/>
        <v>9.6153850000000006E-3</v>
      </c>
    </row>
    <row r="9" spans="1:8" x14ac:dyDescent="0.25">
      <c r="B9">
        <v>0</v>
      </c>
      <c r="C9">
        <v>9.6153799999999995E-4</v>
      </c>
      <c r="D9">
        <v>9.6153799999999995E-4</v>
      </c>
      <c r="E9">
        <v>3.8461540000000001E-3</v>
      </c>
      <c r="F9">
        <v>0</v>
      </c>
      <c r="G9">
        <v>1.923077E-3</v>
      </c>
    </row>
    <row r="10" spans="1:8" x14ac:dyDescent="0.25">
      <c r="A10" t="s">
        <v>9</v>
      </c>
    </row>
    <row r="11" spans="1:8" x14ac:dyDescent="0.25">
      <c r="A11">
        <v>0</v>
      </c>
      <c r="B11">
        <f>1-_xlfn.POISSON.DIST($A11,B$8,TRUE)</f>
        <v>0</v>
      </c>
      <c r="C11">
        <f t="shared" ref="C11:G11" si="1">1-_xlfn.POISSON.DIST($A11,C$8,TRUE)</f>
        <v>4.7961515569237001E-3</v>
      </c>
      <c r="D11">
        <f t="shared" si="1"/>
        <v>4.7961515569237001E-3</v>
      </c>
      <c r="E11">
        <f t="shared" si="1"/>
        <v>1.9047038394376492E-2</v>
      </c>
      <c r="F11">
        <f t="shared" si="1"/>
        <v>0</v>
      </c>
      <c r="G11">
        <f t="shared" si="1"/>
        <v>9.5693049962438659E-3</v>
      </c>
    </row>
    <row r="12" spans="1:8" x14ac:dyDescent="0.25">
      <c r="A12">
        <v>1</v>
      </c>
      <c r="B12">
        <f t="shared" ref="B12:G17" si="2">1-_xlfn.POISSON.DIST($A12,B$8,TRUE)</f>
        <v>0</v>
      </c>
      <c r="C12">
        <f t="shared" si="2"/>
        <v>1.151996680237577E-5</v>
      </c>
      <c r="D12">
        <f t="shared" si="2"/>
        <v>1.151996680237577E-5</v>
      </c>
      <c r="E12">
        <f t="shared" si="2"/>
        <v>1.825576089199421E-4</v>
      </c>
      <c r="F12">
        <f t="shared" si="2"/>
        <v>0</v>
      </c>
      <c r="G12">
        <f t="shared" si="2"/>
        <v>4.5932547965144011E-5</v>
      </c>
    </row>
    <row r="13" spans="1:8" x14ac:dyDescent="0.25">
      <c r="A13">
        <v>2</v>
      </c>
      <c r="B13">
        <f t="shared" si="2"/>
        <v>0</v>
      </c>
      <c r="C13">
        <f t="shared" si="2"/>
        <v>1.8454077599372454E-8</v>
      </c>
      <c r="D13">
        <f t="shared" si="2"/>
        <v>1.8454077599372454E-8</v>
      </c>
      <c r="E13">
        <f t="shared" si="2"/>
        <v>1.1683633427406193E-6</v>
      </c>
      <c r="F13">
        <f t="shared" si="2"/>
        <v>0</v>
      </c>
      <c r="G13">
        <f t="shared" si="2"/>
        <v>1.4710167084430736E-7</v>
      </c>
    </row>
    <row r="14" spans="1:8" x14ac:dyDescent="0.25">
      <c r="A14">
        <v>3</v>
      </c>
      <c r="B14">
        <f t="shared" si="2"/>
        <v>0</v>
      </c>
      <c r="C14">
        <f t="shared" si="2"/>
        <v>2.2175039582350564E-11</v>
      </c>
      <c r="D14">
        <f t="shared" si="2"/>
        <v>2.2175039582350564E-11</v>
      </c>
      <c r="E14">
        <f t="shared" si="2"/>
        <v>5.6117219759954651E-9</v>
      </c>
      <c r="F14">
        <f t="shared" si="2"/>
        <v>0</v>
      </c>
      <c r="G14">
        <f t="shared" si="2"/>
        <v>3.5343972193402351E-10</v>
      </c>
    </row>
    <row r="15" spans="1:8" x14ac:dyDescent="0.25">
      <c r="A15">
        <v>4</v>
      </c>
      <c r="B15">
        <f t="shared" si="2"/>
        <v>0</v>
      </c>
      <c r="C15">
        <f t="shared" si="2"/>
        <v>2.1316282072803006E-14</v>
      </c>
      <c r="D15">
        <f t="shared" si="2"/>
        <v>2.1316282072803006E-14</v>
      </c>
      <c r="E15">
        <f t="shared" si="2"/>
        <v>2.1569634967022466E-11</v>
      </c>
      <c r="F15">
        <f t="shared" si="2"/>
        <v>0</v>
      </c>
      <c r="G15">
        <f t="shared" si="2"/>
        <v>6.794564910705958E-13</v>
      </c>
    </row>
    <row r="16" spans="1:8" x14ac:dyDescent="0.25">
      <c r="A16">
        <v>5</v>
      </c>
      <c r="B16">
        <f t="shared" si="2"/>
        <v>0</v>
      </c>
      <c r="C16">
        <f t="shared" si="2"/>
        <v>0</v>
      </c>
      <c r="D16">
        <f t="shared" si="2"/>
        <v>0</v>
      </c>
      <c r="E16">
        <f t="shared" si="2"/>
        <v>6.9055872131684737E-14</v>
      </c>
      <c r="F16">
        <f t="shared" si="2"/>
        <v>0</v>
      </c>
      <c r="G16">
        <f t="shared" si="2"/>
        <v>0</v>
      </c>
    </row>
    <row r="17" spans="1:23" x14ac:dyDescent="0.25">
      <c r="A17">
        <v>6</v>
      </c>
      <c r="B17">
        <f t="shared" si="2"/>
        <v>0</v>
      </c>
      <c r="C17">
        <f t="shared" si="2"/>
        <v>0</v>
      </c>
      <c r="D17">
        <f t="shared" si="2"/>
        <v>0</v>
      </c>
      <c r="E17">
        <f t="shared" si="2"/>
        <v>0</v>
      </c>
      <c r="F17">
        <f t="shared" si="2"/>
        <v>0</v>
      </c>
      <c r="G17">
        <f t="shared" si="2"/>
        <v>0</v>
      </c>
    </row>
    <row r="20" spans="1:23" x14ac:dyDescent="0.25">
      <c r="I20">
        <v>106331</v>
      </c>
      <c r="K20" t="s">
        <v>13</v>
      </c>
      <c r="L20" t="s">
        <v>14</v>
      </c>
      <c r="M20" t="s">
        <v>17</v>
      </c>
      <c r="N20" t="s">
        <v>25</v>
      </c>
      <c r="O20" t="s">
        <v>26</v>
      </c>
      <c r="P20" t="s">
        <v>20</v>
      </c>
      <c r="Q20" t="s">
        <v>24</v>
      </c>
      <c r="R20" t="s">
        <v>23</v>
      </c>
      <c r="S20" t="s">
        <v>31</v>
      </c>
      <c r="T20" t="s">
        <v>19</v>
      </c>
      <c r="U20" t="s">
        <v>27</v>
      </c>
      <c r="V20" t="s">
        <v>28</v>
      </c>
      <c r="W20" t="s">
        <v>18</v>
      </c>
    </row>
    <row r="21" spans="1:23" x14ac:dyDescent="0.25">
      <c r="A21" t="s">
        <v>10</v>
      </c>
      <c r="B21">
        <f>1/5</f>
        <v>0.2</v>
      </c>
      <c r="C21">
        <f>1/(3*5)</f>
        <v>6.6666666666666666E-2</v>
      </c>
      <c r="E21">
        <v>1E-3</v>
      </c>
      <c r="F21">
        <v>0.1</v>
      </c>
      <c r="G21" t="s">
        <v>15</v>
      </c>
      <c r="H21" t="s">
        <v>16</v>
      </c>
      <c r="I21">
        <v>106709</v>
      </c>
      <c r="K21">
        <v>29674</v>
      </c>
      <c r="L21">
        <v>30079</v>
      </c>
      <c r="M21">
        <v>30054</v>
      </c>
      <c r="N21">
        <v>29994</v>
      </c>
      <c r="O21">
        <v>29732</v>
      </c>
      <c r="P21">
        <v>30022</v>
      </c>
      <c r="Q21">
        <v>30209</v>
      </c>
      <c r="R21">
        <v>30337</v>
      </c>
      <c r="S21">
        <v>29910</v>
      </c>
      <c r="T21">
        <v>29950</v>
      </c>
      <c r="W21">
        <v>29565</v>
      </c>
    </row>
    <row r="22" spans="1:23" x14ac:dyDescent="0.25">
      <c r="E22">
        <v>553</v>
      </c>
      <c r="F22">
        <v>5272</v>
      </c>
      <c r="G22">
        <v>85964</v>
      </c>
      <c r="H22">
        <v>158539</v>
      </c>
      <c r="I22">
        <v>105932</v>
      </c>
      <c r="K22">
        <v>29551</v>
      </c>
      <c r="L22">
        <v>29616</v>
      </c>
      <c r="M22">
        <v>30094</v>
      </c>
      <c r="N22">
        <v>29994</v>
      </c>
      <c r="O22">
        <v>30019</v>
      </c>
      <c r="P22">
        <v>29799</v>
      </c>
      <c r="Q22">
        <v>30248</v>
      </c>
      <c r="R22">
        <v>29811</v>
      </c>
      <c r="S22">
        <v>30240</v>
      </c>
      <c r="T22">
        <v>29957</v>
      </c>
      <c r="W22">
        <v>29869</v>
      </c>
    </row>
    <row r="23" spans="1:23" x14ac:dyDescent="0.25">
      <c r="A23" t="s">
        <v>11</v>
      </c>
      <c r="B23">
        <f>1-EXPONDIST(5,B21,TRUE)</f>
        <v>0.36787944117144233</v>
      </c>
      <c r="C23">
        <f>1-EXPONDIST(5,C21,TRUE)</f>
        <v>0.71653131057378927</v>
      </c>
      <c r="E23">
        <v>502</v>
      </c>
      <c r="F23">
        <v>5160</v>
      </c>
      <c r="G23">
        <v>86133</v>
      </c>
      <c r="H23">
        <v>158227</v>
      </c>
      <c r="I23">
        <v>106113</v>
      </c>
      <c r="K23">
        <v>30058</v>
      </c>
      <c r="L23">
        <v>30217</v>
      </c>
      <c r="M23">
        <v>30062</v>
      </c>
      <c r="N23">
        <v>29993</v>
      </c>
      <c r="O23">
        <v>29934</v>
      </c>
      <c r="P23">
        <v>29906</v>
      </c>
      <c r="Q23">
        <v>30189</v>
      </c>
      <c r="R23">
        <v>30291</v>
      </c>
      <c r="S23">
        <v>29965</v>
      </c>
      <c r="T23">
        <v>29913</v>
      </c>
      <c r="W23">
        <v>29780</v>
      </c>
    </row>
    <row r="24" spans="1:23" x14ac:dyDescent="0.25">
      <c r="A24" t="s">
        <v>12</v>
      </c>
      <c r="B24">
        <f>1-EXPONDIST(10,B21,TRUE)</f>
        <v>0.1353352832366127</v>
      </c>
      <c r="C24">
        <f>1-EXPONDIST(10,C21,TRUE)</f>
        <v>0.51341711903259202</v>
      </c>
      <c r="E24">
        <v>543</v>
      </c>
      <c r="F24">
        <v>5115</v>
      </c>
      <c r="G24">
        <v>86219</v>
      </c>
      <c r="H24">
        <v>159019</v>
      </c>
      <c r="I24">
        <v>106120</v>
      </c>
      <c r="K24">
        <v>29560</v>
      </c>
      <c r="L24">
        <v>30123</v>
      </c>
      <c r="M24">
        <v>30012</v>
      </c>
      <c r="N24">
        <v>29826</v>
      </c>
      <c r="O24">
        <v>29875</v>
      </c>
      <c r="P24">
        <v>30308</v>
      </c>
      <c r="Q24">
        <v>29813</v>
      </c>
      <c r="R24">
        <v>29812</v>
      </c>
      <c r="S24">
        <v>30076</v>
      </c>
      <c r="T24">
        <v>29835</v>
      </c>
      <c r="W24">
        <v>29652</v>
      </c>
    </row>
    <row r="25" spans="1:23" x14ac:dyDescent="0.25">
      <c r="E25">
        <v>502</v>
      </c>
      <c r="F25">
        <v>5125</v>
      </c>
      <c r="G25">
        <v>85654</v>
      </c>
      <c r="H25">
        <v>158615</v>
      </c>
      <c r="I25">
        <v>106002</v>
      </c>
      <c r="K25">
        <v>29833</v>
      </c>
      <c r="L25">
        <v>30005</v>
      </c>
      <c r="M25">
        <v>30253</v>
      </c>
      <c r="N25">
        <v>30142</v>
      </c>
      <c r="O25">
        <v>30222</v>
      </c>
      <c r="P25">
        <v>30030</v>
      </c>
      <c r="Q25">
        <v>30205</v>
      </c>
      <c r="R25">
        <v>29798</v>
      </c>
      <c r="S25">
        <v>29955</v>
      </c>
      <c r="T25">
        <v>29717</v>
      </c>
      <c r="W25">
        <v>29782</v>
      </c>
    </row>
    <row r="26" spans="1:23" x14ac:dyDescent="0.25">
      <c r="E26">
        <v>545</v>
      </c>
      <c r="F26">
        <v>5265</v>
      </c>
      <c r="G26">
        <v>86103</v>
      </c>
      <c r="H26">
        <v>158637</v>
      </c>
      <c r="I26">
        <v>106240</v>
      </c>
      <c r="J26" t="s">
        <v>29</v>
      </c>
      <c r="K26">
        <f>AVERAGE(K21:K25)</f>
        <v>29735.200000000001</v>
      </c>
      <c r="L26">
        <v>29865</v>
      </c>
      <c r="M26">
        <v>29980</v>
      </c>
      <c r="N26">
        <v>29979</v>
      </c>
      <c r="O26">
        <v>29879</v>
      </c>
      <c r="P26">
        <v>29883</v>
      </c>
      <c r="Q26">
        <v>30296</v>
      </c>
      <c r="R26">
        <v>29984</v>
      </c>
      <c r="S26">
        <v>30471</v>
      </c>
      <c r="T26">
        <v>29911</v>
      </c>
      <c r="W26">
        <v>29677</v>
      </c>
    </row>
    <row r="27" spans="1:23" x14ac:dyDescent="0.25">
      <c r="E27">
        <f>AVERAGE(E22:E26)</f>
        <v>529</v>
      </c>
      <c r="F27">
        <f>AVERAGE(F22:F26)</f>
        <v>5187.3999999999996</v>
      </c>
      <c r="G27">
        <f>AVERAGE(G22:G26)</f>
        <v>86014.6</v>
      </c>
      <c r="H27">
        <f>AVERAGE(H22:H26)</f>
        <v>158607.4</v>
      </c>
      <c r="I27">
        <v>106574</v>
      </c>
      <c r="J27" t="s">
        <v>30</v>
      </c>
      <c r="K27">
        <f>_xlfn.STDEV.S(K21:K25)</f>
        <v>213.38626947392842</v>
      </c>
      <c r="L27">
        <v>29697</v>
      </c>
      <c r="M27">
        <v>30058</v>
      </c>
      <c r="N27">
        <v>29883</v>
      </c>
      <c r="O27">
        <v>30123</v>
      </c>
      <c r="P27">
        <v>30110</v>
      </c>
      <c r="Q27">
        <v>29757</v>
      </c>
      <c r="R27">
        <v>30204</v>
      </c>
      <c r="S27">
        <v>29619</v>
      </c>
      <c r="T27">
        <v>30035</v>
      </c>
      <c r="W27">
        <v>29606</v>
      </c>
    </row>
    <row r="28" spans="1:23" x14ac:dyDescent="0.25">
      <c r="I28">
        <v>106153</v>
      </c>
      <c r="L28">
        <v>29886</v>
      </c>
      <c r="M28">
        <v>29672</v>
      </c>
      <c r="N28">
        <v>29887</v>
      </c>
      <c r="O28">
        <v>29931</v>
      </c>
      <c r="P28">
        <v>30326</v>
      </c>
      <c r="Q28">
        <v>29811</v>
      </c>
      <c r="R28">
        <v>30196</v>
      </c>
      <c r="S28">
        <v>29868</v>
      </c>
      <c r="T28">
        <v>29962</v>
      </c>
      <c r="W28">
        <v>29572</v>
      </c>
    </row>
    <row r="29" spans="1:23" x14ac:dyDescent="0.25">
      <c r="I29">
        <v>106038</v>
      </c>
      <c r="L29">
        <v>30224</v>
      </c>
      <c r="M29">
        <v>29851</v>
      </c>
      <c r="N29">
        <v>30171</v>
      </c>
      <c r="O29">
        <v>30071</v>
      </c>
      <c r="P29">
        <v>30029</v>
      </c>
      <c r="Q29">
        <v>29723</v>
      </c>
      <c r="R29">
        <v>29904</v>
      </c>
      <c r="S29">
        <v>29787</v>
      </c>
      <c r="T29">
        <v>29999</v>
      </c>
      <c r="W29">
        <v>29396</v>
      </c>
    </row>
    <row r="30" spans="1:23" x14ac:dyDescent="0.25">
      <c r="I30">
        <f>AVERAGE(I20:I29)</f>
        <v>106221.2</v>
      </c>
      <c r="L30">
        <v>30034</v>
      </c>
      <c r="M30">
        <v>29747</v>
      </c>
      <c r="N30">
        <v>29729</v>
      </c>
      <c r="O30">
        <v>29729</v>
      </c>
      <c r="P30">
        <v>30258</v>
      </c>
      <c r="Q30">
        <v>30075</v>
      </c>
      <c r="R30">
        <v>30254</v>
      </c>
      <c r="S30">
        <v>30165</v>
      </c>
      <c r="T30">
        <v>29803</v>
      </c>
      <c r="W30">
        <v>29580</v>
      </c>
    </row>
    <row r="31" spans="1:23" x14ac:dyDescent="0.25">
      <c r="K31" t="s">
        <v>21</v>
      </c>
      <c r="L31">
        <f>AVERAGE(L21:L30)</f>
        <v>29974.6</v>
      </c>
      <c r="M31">
        <f>AVERAGE(M21:M30)</f>
        <v>29978.3</v>
      </c>
      <c r="N31">
        <f>AVERAGE(N21:N30)</f>
        <v>29959.8</v>
      </c>
      <c r="O31">
        <f>AVERAGE(O21:O30)</f>
        <v>29951.5</v>
      </c>
      <c r="P31">
        <f>AVERAGE(P21:P30)</f>
        <v>30067.1</v>
      </c>
      <c r="Q31">
        <f>AVERAGE(Q21:Q30)</f>
        <v>30032.6</v>
      </c>
      <c r="R31">
        <f>AVERAGE(R21:R30)</f>
        <v>30059.1</v>
      </c>
      <c r="S31">
        <f>AVERAGE(S21:S30)</f>
        <v>30005.599999999999</v>
      </c>
      <c r="T31">
        <f>AVERAGE(T21:T30)</f>
        <v>29908.2</v>
      </c>
      <c r="W31">
        <f>AVERAGE(W21:W30)</f>
        <v>29647.9</v>
      </c>
    </row>
    <row r="32" spans="1:23" x14ac:dyDescent="0.25">
      <c r="K32" t="s">
        <v>22</v>
      </c>
      <c r="L32">
        <f>_xlfn.STDEV.S(L21:L30)</f>
        <v>206.51887188449496</v>
      </c>
      <c r="M32">
        <f>_xlfn.STDEV.S(M21:M30)</f>
        <v>174.03642658299376</v>
      </c>
      <c r="N32">
        <f>_xlfn.STDEV.S(N21:N30)</f>
        <v>134.98213873612235</v>
      </c>
      <c r="O32">
        <f>_xlfn.STDEV.S(O21:O30)</f>
        <v>160.18756367320015</v>
      </c>
      <c r="P32">
        <f t="shared" ref="N32:U32" si="3">_xlfn.STDEV.S(P21:P30)</f>
        <v>182.55315816374025</v>
      </c>
      <c r="Q32">
        <f>_xlfn.STDEV.S(Q21:Q30)</f>
        <v>229.01052862744592</v>
      </c>
      <c r="R32">
        <f t="shared" si="3"/>
        <v>218.38063100925413</v>
      </c>
      <c r="S32">
        <f t="shared" si="3"/>
        <v>242.99803382835105</v>
      </c>
      <c r="T32">
        <f>_xlfn.STDEV.S(T21:T30)</f>
        <v>96.815747112176382</v>
      </c>
      <c r="W32">
        <f>_xlfn.STDEV.S(W21:W30)</f>
        <v>136.47747066823885</v>
      </c>
    </row>
    <row r="33" spans="11:20" x14ac:dyDescent="0.25">
      <c r="P33">
        <v>30040</v>
      </c>
    </row>
    <row r="34" spans="11:20" x14ac:dyDescent="0.25">
      <c r="K34">
        <v>29759</v>
      </c>
      <c r="L34">
        <v>30013</v>
      </c>
      <c r="M34">
        <v>30251</v>
      </c>
      <c r="P34">
        <v>29936</v>
      </c>
      <c r="T34">
        <v>29871</v>
      </c>
    </row>
    <row r="35" spans="11:20" x14ac:dyDescent="0.25">
      <c r="K35">
        <v>29451</v>
      </c>
      <c r="L35">
        <v>30108</v>
      </c>
      <c r="M35">
        <v>30131</v>
      </c>
      <c r="P35">
        <v>30182</v>
      </c>
      <c r="T35">
        <v>29657</v>
      </c>
    </row>
    <row r="36" spans="11:20" x14ac:dyDescent="0.25">
      <c r="K36">
        <v>29831</v>
      </c>
      <c r="L36">
        <v>29700</v>
      </c>
      <c r="M36">
        <v>29792</v>
      </c>
      <c r="P36">
        <v>30140</v>
      </c>
      <c r="T36">
        <v>29786</v>
      </c>
    </row>
    <row r="37" spans="11:20" x14ac:dyDescent="0.25">
      <c r="K37">
        <v>29813</v>
      </c>
      <c r="L37">
        <v>29761</v>
      </c>
      <c r="M37">
        <v>30033</v>
      </c>
      <c r="P37">
        <v>30071</v>
      </c>
      <c r="T37">
        <v>29791</v>
      </c>
    </row>
    <row r="38" spans="11:20" x14ac:dyDescent="0.25">
      <c r="K38">
        <v>29657</v>
      </c>
      <c r="L38">
        <v>30360</v>
      </c>
      <c r="M38">
        <v>30131</v>
      </c>
      <c r="P38">
        <v>30140</v>
      </c>
      <c r="T38">
        <v>29900</v>
      </c>
    </row>
    <row r="39" spans="11:20" x14ac:dyDescent="0.25">
      <c r="K39">
        <v>29961</v>
      </c>
      <c r="L39">
        <v>29976</v>
      </c>
      <c r="M39">
        <v>30220</v>
      </c>
      <c r="P39">
        <v>30105</v>
      </c>
      <c r="T39">
        <v>30060</v>
      </c>
    </row>
    <row r="40" spans="11:20" x14ac:dyDescent="0.25">
      <c r="K40">
        <v>29685</v>
      </c>
      <c r="L40">
        <v>30059</v>
      </c>
      <c r="M40">
        <v>30276</v>
      </c>
      <c r="P40">
        <v>29923</v>
      </c>
      <c r="T40">
        <v>30014</v>
      </c>
    </row>
    <row r="41" spans="11:20" x14ac:dyDescent="0.25">
      <c r="K41">
        <v>30024</v>
      </c>
      <c r="L41">
        <v>29960</v>
      </c>
      <c r="M41">
        <v>30116</v>
      </c>
      <c r="P41">
        <v>30240</v>
      </c>
      <c r="T41">
        <v>29711</v>
      </c>
    </row>
    <row r="42" spans="11:20" x14ac:dyDescent="0.25">
      <c r="K42">
        <v>29731</v>
      </c>
      <c r="L42">
        <v>30039</v>
      </c>
      <c r="M42">
        <v>29986</v>
      </c>
      <c r="P42">
        <v>29847</v>
      </c>
      <c r="T42">
        <v>29782</v>
      </c>
    </row>
    <row r="43" spans="11:20" x14ac:dyDescent="0.25">
      <c r="K43">
        <v>29577</v>
      </c>
      <c r="L43">
        <v>30056</v>
      </c>
      <c r="M43">
        <v>29809</v>
      </c>
      <c r="P43">
        <v>29906</v>
      </c>
      <c r="T43">
        <v>30129</v>
      </c>
    </row>
    <row r="44" spans="11:20" x14ac:dyDescent="0.25">
      <c r="K44">
        <v>29282</v>
      </c>
      <c r="L44">
        <v>30032</v>
      </c>
      <c r="M44">
        <v>30079</v>
      </c>
      <c r="P44">
        <v>29850</v>
      </c>
      <c r="T44">
        <v>30207</v>
      </c>
    </row>
    <row r="45" spans="11:20" x14ac:dyDescent="0.25">
      <c r="K45">
        <v>29695</v>
      </c>
      <c r="L45">
        <v>30041</v>
      </c>
      <c r="M45">
        <v>30173</v>
      </c>
      <c r="P45">
        <v>30241</v>
      </c>
      <c r="T45">
        <v>29851</v>
      </c>
    </row>
    <row r="46" spans="11:20" x14ac:dyDescent="0.25">
      <c r="K46">
        <v>29474</v>
      </c>
      <c r="L46">
        <v>30283</v>
      </c>
      <c r="M46">
        <v>29959</v>
      </c>
      <c r="P46">
        <v>29898</v>
      </c>
      <c r="T46">
        <v>29817</v>
      </c>
    </row>
    <row r="47" spans="11:20" x14ac:dyDescent="0.25">
      <c r="K47">
        <v>29769</v>
      </c>
      <c r="L47">
        <v>29863</v>
      </c>
      <c r="M47">
        <v>29612</v>
      </c>
      <c r="P47">
        <v>29885</v>
      </c>
      <c r="T47">
        <v>30250</v>
      </c>
    </row>
    <row r="48" spans="11:20" x14ac:dyDescent="0.25">
      <c r="K48">
        <v>29656</v>
      </c>
      <c r="L48">
        <v>30182</v>
      </c>
      <c r="M48">
        <v>29901</v>
      </c>
      <c r="O48" t="s">
        <v>29</v>
      </c>
      <c r="P48">
        <f>AVERAGE(P33:P47)</f>
        <v>30026.933333333334</v>
      </c>
      <c r="T48">
        <v>29715</v>
      </c>
    </row>
    <row r="49" spans="10:20" x14ac:dyDescent="0.25">
      <c r="J49" t="s">
        <v>21</v>
      </c>
      <c r="K49">
        <f>AVERAGE(K34:K48)</f>
        <v>29691</v>
      </c>
      <c r="L49">
        <f>AVERAGE(L34:L48)</f>
        <v>30028.866666666665</v>
      </c>
      <c r="M49">
        <f>AVERAGE(M34:M48)</f>
        <v>30031.266666666666</v>
      </c>
      <c r="O49" t="s">
        <v>22</v>
      </c>
      <c r="P49">
        <f>_xlfn.STDEV.S(P33:P47)</f>
        <v>142.22440350509805</v>
      </c>
      <c r="T49">
        <f>AVERAGE(T34:T48)</f>
        <v>29902.733333333334</v>
      </c>
    </row>
    <row r="51" spans="10:20" x14ac:dyDescent="0.25">
      <c r="P51">
        <f>AVERAGE(P21:P30,P33:P47)</f>
        <v>30043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Lab. Logistica</dc:creator>
  <cp:lastModifiedBy>Lab. Logistica</cp:lastModifiedBy>
  <dcterms:created xsi:type="dcterms:W3CDTF">2018-01-12T18:02:04Z</dcterms:created>
  <dcterms:modified xsi:type="dcterms:W3CDTF">2018-01-12T23:30:15Z</dcterms:modified>
</cp:coreProperties>
</file>