
<file path=[Content_Types].xml><?xml version="1.0" encoding="utf-8"?>
<Types xmlns="http://schemas.openxmlformats.org/package/2006/content-types"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Ejercicio" sheetId="1" r:id="rId1"/>
  </sheets>
  <definedNames>
    <definedName name="corte1">Ejercicio!$D$12</definedName>
    <definedName name="corte2">Ejercicio!$D$13</definedName>
    <definedName name="corte3">Ejercicio!$D$14</definedName>
    <definedName name="div">Ejercicio!$D$6</definedName>
    <definedName name="paso">Ejercicio!$D$21</definedName>
    <definedName name="S0">Ejercicio!$D$7</definedName>
    <definedName name="sigma">Ejercicio!$D$8</definedName>
    <definedName name="T">Ejercicio!$D$4</definedName>
    <definedName name="tipo">Ejercicio!$D$5</definedName>
  </definedNames>
  <calcPr calcId="162913" calcMode="autoNoTable"/>
</workbook>
</file>

<file path=xl/calcChain.xml><?xml version="1.0" encoding="utf-8"?>
<calcChain xmlns="http://schemas.openxmlformats.org/spreadsheetml/2006/main">
  <c r="Q30" i="1" l="1"/>
  <c r="R30" i="1" s="1"/>
  <c r="S30" i="1" s="1"/>
  <c r="Q31" i="1"/>
  <c r="R31" i="1" s="1"/>
  <c r="S31" i="1" s="1"/>
  <c r="Q32" i="1"/>
  <c r="R32" i="1" s="1"/>
  <c r="S32" i="1" s="1"/>
  <c r="Q33" i="1"/>
  <c r="R33" i="1" s="1"/>
  <c r="S33" i="1" s="1"/>
  <c r="Q34" i="1"/>
  <c r="R34" i="1" s="1"/>
  <c r="S34" i="1" s="1"/>
  <c r="Q35" i="1"/>
  <c r="R35" i="1" s="1"/>
  <c r="S35" i="1" s="1"/>
  <c r="Q36" i="1"/>
  <c r="R36" i="1" s="1"/>
  <c r="S36" i="1" s="1"/>
  <c r="Q37" i="1"/>
  <c r="R37" i="1" s="1"/>
  <c r="S37" i="1" s="1"/>
  <c r="Q38" i="1"/>
  <c r="R38" i="1" s="1"/>
  <c r="S38" i="1" s="1"/>
  <c r="Q39" i="1"/>
  <c r="R39" i="1" s="1"/>
  <c r="S39" i="1" s="1"/>
  <c r="Q40" i="1"/>
  <c r="R40" i="1" s="1"/>
  <c r="S40" i="1" s="1"/>
  <c r="Q41" i="1"/>
  <c r="R41" i="1" s="1"/>
  <c r="S41" i="1" s="1"/>
  <c r="Q42" i="1"/>
  <c r="R42" i="1" s="1"/>
  <c r="S42" i="1" s="1"/>
  <c r="Q43" i="1"/>
  <c r="R43" i="1" s="1"/>
  <c r="S43" i="1" s="1"/>
  <c r="Q44" i="1"/>
  <c r="R44" i="1" s="1"/>
  <c r="S44" i="1" s="1"/>
  <c r="Q45" i="1"/>
  <c r="R45" i="1" s="1"/>
  <c r="S45" i="1" s="1"/>
  <c r="Q46" i="1"/>
  <c r="R46" i="1" s="1"/>
  <c r="S46" i="1" s="1"/>
  <c r="Q47" i="1"/>
  <c r="R47" i="1" s="1"/>
  <c r="S47" i="1" s="1"/>
  <c r="Q48" i="1"/>
  <c r="R48" i="1" s="1"/>
  <c r="S48" i="1" s="1"/>
  <c r="Q49" i="1"/>
  <c r="R49" i="1" s="1"/>
  <c r="S49" i="1" s="1"/>
  <c r="Q50" i="1"/>
  <c r="R50" i="1" s="1"/>
  <c r="S50" i="1" s="1"/>
  <c r="Q51" i="1"/>
  <c r="R51" i="1" s="1"/>
  <c r="S51" i="1" s="1"/>
  <c r="Q52" i="1"/>
  <c r="R52" i="1" s="1"/>
  <c r="S52" i="1" s="1"/>
  <c r="Q53" i="1"/>
  <c r="R53" i="1" s="1"/>
  <c r="S53" i="1" s="1"/>
  <c r="Q54" i="1"/>
  <c r="R54" i="1" s="1"/>
  <c r="S54" i="1" s="1"/>
  <c r="Q55" i="1"/>
  <c r="R55" i="1" s="1"/>
  <c r="S55" i="1" s="1"/>
  <c r="Q56" i="1"/>
  <c r="R56" i="1" s="1"/>
  <c r="S56" i="1" s="1"/>
  <c r="Q57" i="1"/>
  <c r="R57" i="1" s="1"/>
  <c r="S57" i="1" s="1"/>
  <c r="Q58" i="1"/>
  <c r="R58" i="1" s="1"/>
  <c r="S58" i="1" s="1"/>
  <c r="Q59" i="1"/>
  <c r="R59" i="1" s="1"/>
  <c r="S59" i="1" s="1"/>
  <c r="Q60" i="1"/>
  <c r="R60" i="1" s="1"/>
  <c r="S60" i="1" s="1"/>
  <c r="Q61" i="1"/>
  <c r="R61" i="1" s="1"/>
  <c r="S61" i="1" s="1"/>
  <c r="Q62" i="1"/>
  <c r="R62" i="1" s="1"/>
  <c r="S62" i="1" s="1"/>
  <c r="Q63" i="1"/>
  <c r="R63" i="1" s="1"/>
  <c r="S63" i="1" s="1"/>
  <c r="Q64" i="1"/>
  <c r="R64" i="1" s="1"/>
  <c r="S64" i="1" s="1"/>
  <c r="Q65" i="1"/>
  <c r="R65" i="1" s="1"/>
  <c r="S65" i="1" s="1"/>
  <c r="Q66" i="1"/>
  <c r="R66" i="1" s="1"/>
  <c r="S66" i="1" s="1"/>
  <c r="Q67" i="1"/>
  <c r="R67" i="1" s="1"/>
  <c r="S67" i="1" s="1"/>
  <c r="Q68" i="1"/>
  <c r="R68" i="1" s="1"/>
  <c r="S68" i="1" s="1"/>
  <c r="Q69" i="1"/>
  <c r="R69" i="1" s="1"/>
  <c r="S69" i="1" s="1"/>
  <c r="Q70" i="1"/>
  <c r="R70" i="1" s="1"/>
  <c r="S70" i="1" s="1"/>
  <c r="Q71" i="1"/>
  <c r="R71" i="1" s="1"/>
  <c r="S71" i="1" s="1"/>
  <c r="Q72" i="1"/>
  <c r="R72" i="1" s="1"/>
  <c r="S72" i="1" s="1"/>
  <c r="Q73" i="1"/>
  <c r="R73" i="1" s="1"/>
  <c r="S73" i="1" s="1"/>
  <c r="Q74" i="1"/>
  <c r="R74" i="1" s="1"/>
  <c r="S74" i="1" s="1"/>
  <c r="Q75" i="1"/>
  <c r="R75" i="1" s="1"/>
  <c r="S75" i="1" s="1"/>
  <c r="Q76" i="1"/>
  <c r="R76" i="1" s="1"/>
  <c r="S76" i="1" s="1"/>
  <c r="Q77" i="1"/>
  <c r="R77" i="1" s="1"/>
  <c r="S77" i="1" s="1"/>
  <c r="Q78" i="1"/>
  <c r="R78" i="1" s="1"/>
  <c r="S78" i="1" s="1"/>
  <c r="Q79" i="1"/>
  <c r="R79" i="1" s="1"/>
  <c r="S79" i="1" s="1"/>
  <c r="Q80" i="1"/>
  <c r="R80" i="1" s="1"/>
  <c r="S80" i="1" s="1"/>
  <c r="Q81" i="1"/>
  <c r="R81" i="1" s="1"/>
  <c r="S81" i="1" s="1"/>
  <c r="Q82" i="1"/>
  <c r="R82" i="1" s="1"/>
  <c r="S82" i="1" s="1"/>
  <c r="Q83" i="1"/>
  <c r="R83" i="1" s="1"/>
  <c r="S83" i="1" s="1"/>
  <c r="Q84" i="1"/>
  <c r="R84" i="1" s="1"/>
  <c r="S84" i="1" s="1"/>
  <c r="Q85" i="1"/>
  <c r="R85" i="1" s="1"/>
  <c r="S85" i="1" s="1"/>
  <c r="Q86" i="1"/>
  <c r="R86" i="1" s="1"/>
  <c r="S86" i="1" s="1"/>
  <c r="Q87" i="1"/>
  <c r="R87" i="1" s="1"/>
  <c r="S87" i="1" s="1"/>
  <c r="Q88" i="1"/>
  <c r="R88" i="1" s="1"/>
  <c r="S88" i="1" s="1"/>
  <c r="Q89" i="1"/>
  <c r="R89" i="1" s="1"/>
  <c r="S89" i="1" s="1"/>
  <c r="Q90" i="1"/>
  <c r="R90" i="1" s="1"/>
  <c r="S90" i="1" s="1"/>
  <c r="Q91" i="1"/>
  <c r="R91" i="1" s="1"/>
  <c r="S91" i="1" s="1"/>
  <c r="Q92" i="1"/>
  <c r="R92" i="1" s="1"/>
  <c r="S92" i="1" s="1"/>
  <c r="Q93" i="1"/>
  <c r="R93" i="1" s="1"/>
  <c r="S93" i="1" s="1"/>
  <c r="Q94" i="1"/>
  <c r="R94" i="1" s="1"/>
  <c r="S94" i="1" s="1"/>
  <c r="Q95" i="1"/>
  <c r="R95" i="1" s="1"/>
  <c r="S95" i="1" s="1"/>
  <c r="Q96" i="1"/>
  <c r="R96" i="1" s="1"/>
  <c r="S96" i="1" s="1"/>
  <c r="Q97" i="1"/>
  <c r="R97" i="1" s="1"/>
  <c r="S97" i="1" s="1"/>
  <c r="Q98" i="1"/>
  <c r="R98" i="1" s="1"/>
  <c r="S98" i="1" s="1"/>
  <c r="Q99" i="1"/>
  <c r="R99" i="1" s="1"/>
  <c r="S99" i="1" s="1"/>
  <c r="Q100" i="1"/>
  <c r="R100" i="1" s="1"/>
  <c r="S100" i="1" s="1"/>
  <c r="Q101" i="1"/>
  <c r="R101" i="1" s="1"/>
  <c r="S101" i="1" s="1"/>
  <c r="Q102" i="1"/>
  <c r="R102" i="1" s="1"/>
  <c r="S102" i="1" s="1"/>
  <c r="Q103" i="1"/>
  <c r="R103" i="1" s="1"/>
  <c r="S103" i="1" s="1"/>
  <c r="Q104" i="1"/>
  <c r="R104" i="1" s="1"/>
  <c r="S104" i="1" s="1"/>
  <c r="Q105" i="1"/>
  <c r="R105" i="1" s="1"/>
  <c r="S105" i="1" s="1"/>
  <c r="Q106" i="1"/>
  <c r="R106" i="1" s="1"/>
  <c r="S106" i="1" s="1"/>
  <c r="Q107" i="1"/>
  <c r="R107" i="1" s="1"/>
  <c r="S107" i="1" s="1"/>
  <c r="Q108" i="1"/>
  <c r="R108" i="1" s="1"/>
  <c r="S108" i="1" s="1"/>
  <c r="Q109" i="1"/>
  <c r="R109" i="1" s="1"/>
  <c r="S109" i="1" s="1"/>
  <c r="Q110" i="1"/>
  <c r="R110" i="1" s="1"/>
  <c r="S110" i="1" s="1"/>
  <c r="Q111" i="1"/>
  <c r="R111" i="1" s="1"/>
  <c r="S111" i="1" s="1"/>
  <c r="Q112" i="1"/>
  <c r="R112" i="1" s="1"/>
  <c r="S112" i="1" s="1"/>
  <c r="Q113" i="1"/>
  <c r="R113" i="1" s="1"/>
  <c r="S113" i="1" s="1"/>
  <c r="Q114" i="1"/>
  <c r="R114" i="1" s="1"/>
  <c r="S114" i="1" s="1"/>
  <c r="Q115" i="1"/>
  <c r="R115" i="1" s="1"/>
  <c r="S115" i="1" s="1"/>
  <c r="Q116" i="1"/>
  <c r="R116" i="1" s="1"/>
  <c r="S116" i="1" s="1"/>
  <c r="Q117" i="1"/>
  <c r="R117" i="1" s="1"/>
  <c r="S117" i="1" s="1"/>
  <c r="Q118" i="1"/>
  <c r="R118" i="1" s="1"/>
  <c r="S118" i="1" s="1"/>
  <c r="Q119" i="1"/>
  <c r="R119" i="1" s="1"/>
  <c r="S119" i="1" s="1"/>
  <c r="Q120" i="1"/>
  <c r="R120" i="1" s="1"/>
  <c r="S120" i="1" s="1"/>
  <c r="Q121" i="1"/>
  <c r="R121" i="1" s="1"/>
  <c r="S121" i="1" s="1"/>
  <c r="Q122" i="1"/>
  <c r="R122" i="1" s="1"/>
  <c r="S122" i="1" s="1"/>
  <c r="Q123" i="1"/>
  <c r="R123" i="1" s="1"/>
  <c r="S123" i="1" s="1"/>
  <c r="Q124" i="1"/>
  <c r="R124" i="1" s="1"/>
  <c r="S124" i="1" s="1"/>
  <c r="Q125" i="1"/>
  <c r="R125" i="1" s="1"/>
  <c r="S125" i="1" s="1"/>
  <c r="Q126" i="1"/>
  <c r="R126" i="1" s="1"/>
  <c r="S126" i="1" s="1"/>
  <c r="Q127" i="1"/>
  <c r="R127" i="1" s="1"/>
  <c r="S127" i="1" s="1"/>
  <c r="Q128" i="1"/>
  <c r="R128" i="1" s="1"/>
  <c r="S128" i="1" s="1"/>
  <c r="Q129" i="1"/>
  <c r="R129" i="1" s="1"/>
  <c r="S129" i="1" s="1"/>
  <c r="Q130" i="1"/>
  <c r="R130" i="1" s="1"/>
  <c r="S130" i="1" s="1"/>
  <c r="Q131" i="1"/>
  <c r="R131" i="1" s="1"/>
  <c r="S131" i="1" s="1"/>
  <c r="Q132" i="1"/>
  <c r="R132" i="1" s="1"/>
  <c r="S132" i="1" s="1"/>
  <c r="Q133" i="1"/>
  <c r="R133" i="1" s="1"/>
  <c r="S133" i="1" s="1"/>
  <c r="Q134" i="1"/>
  <c r="R134" i="1" s="1"/>
  <c r="S134" i="1" s="1"/>
  <c r="Q135" i="1"/>
  <c r="R135" i="1" s="1"/>
  <c r="S135" i="1" s="1"/>
  <c r="Q136" i="1"/>
  <c r="R136" i="1" s="1"/>
  <c r="S136" i="1" s="1"/>
  <c r="Q137" i="1"/>
  <c r="R137" i="1" s="1"/>
  <c r="S137" i="1" s="1"/>
  <c r="Q138" i="1"/>
  <c r="R138" i="1" s="1"/>
  <c r="S138" i="1" s="1"/>
  <c r="Q139" i="1"/>
  <c r="R139" i="1" s="1"/>
  <c r="S139" i="1" s="1"/>
  <c r="Q140" i="1"/>
  <c r="R140" i="1" s="1"/>
  <c r="S140" i="1" s="1"/>
  <c r="Q141" i="1"/>
  <c r="R141" i="1" s="1"/>
  <c r="S141" i="1" s="1"/>
  <c r="Q142" i="1"/>
  <c r="R142" i="1" s="1"/>
  <c r="S142" i="1" s="1"/>
  <c r="Q143" i="1"/>
  <c r="R143" i="1" s="1"/>
  <c r="S143" i="1" s="1"/>
  <c r="Q144" i="1"/>
  <c r="R144" i="1" s="1"/>
  <c r="S144" i="1" s="1"/>
  <c r="Q145" i="1"/>
  <c r="R145" i="1" s="1"/>
  <c r="S145" i="1" s="1"/>
  <c r="Q146" i="1"/>
  <c r="R146" i="1" s="1"/>
  <c r="S146" i="1" s="1"/>
  <c r="Q147" i="1"/>
  <c r="R147" i="1" s="1"/>
  <c r="S147" i="1" s="1"/>
  <c r="Q148" i="1"/>
  <c r="R148" i="1" s="1"/>
  <c r="S148" i="1" s="1"/>
  <c r="Q149" i="1"/>
  <c r="R149" i="1" s="1"/>
  <c r="S149" i="1" s="1"/>
  <c r="Q150" i="1"/>
  <c r="R150" i="1" s="1"/>
  <c r="S150" i="1" s="1"/>
  <c r="Q151" i="1"/>
  <c r="R151" i="1" s="1"/>
  <c r="S151" i="1" s="1"/>
  <c r="Q152" i="1"/>
  <c r="R152" i="1" s="1"/>
  <c r="S152" i="1" s="1"/>
  <c r="Q153" i="1"/>
  <c r="R153" i="1" s="1"/>
  <c r="S153" i="1" s="1"/>
  <c r="Q154" i="1"/>
  <c r="R154" i="1" s="1"/>
  <c r="S154" i="1" s="1"/>
  <c r="Q155" i="1"/>
  <c r="R155" i="1" s="1"/>
  <c r="S155" i="1" s="1"/>
  <c r="Q156" i="1"/>
  <c r="R156" i="1" s="1"/>
  <c r="S156" i="1" s="1"/>
  <c r="Q157" i="1"/>
  <c r="R157" i="1" s="1"/>
  <c r="S157" i="1" s="1"/>
  <c r="Q158" i="1"/>
  <c r="R158" i="1" s="1"/>
  <c r="S158" i="1" s="1"/>
  <c r="Q159" i="1"/>
  <c r="R159" i="1" s="1"/>
  <c r="S159" i="1" s="1"/>
  <c r="Q160" i="1"/>
  <c r="R160" i="1" s="1"/>
  <c r="S160" i="1" s="1"/>
  <c r="Q161" i="1"/>
  <c r="R161" i="1" s="1"/>
  <c r="S161" i="1" s="1"/>
  <c r="Q162" i="1"/>
  <c r="R162" i="1" s="1"/>
  <c r="S162" i="1" s="1"/>
  <c r="Q163" i="1"/>
  <c r="R163" i="1" s="1"/>
  <c r="S163" i="1" s="1"/>
  <c r="Q164" i="1"/>
  <c r="R164" i="1" s="1"/>
  <c r="S164" i="1" s="1"/>
  <c r="Q165" i="1"/>
  <c r="R165" i="1" s="1"/>
  <c r="S165" i="1" s="1"/>
  <c r="Q166" i="1"/>
  <c r="R166" i="1" s="1"/>
  <c r="S166" i="1" s="1"/>
  <c r="Q167" i="1"/>
  <c r="R167" i="1" s="1"/>
  <c r="S167" i="1" s="1"/>
  <c r="Q168" i="1"/>
  <c r="R168" i="1" s="1"/>
  <c r="S168" i="1" s="1"/>
  <c r="Q169" i="1"/>
  <c r="R169" i="1" s="1"/>
  <c r="S169" i="1" s="1"/>
  <c r="Q170" i="1"/>
  <c r="R170" i="1" s="1"/>
  <c r="S170" i="1" s="1"/>
  <c r="Q171" i="1"/>
  <c r="R171" i="1" s="1"/>
  <c r="S171" i="1" s="1"/>
  <c r="Q172" i="1"/>
  <c r="R172" i="1" s="1"/>
  <c r="S172" i="1" s="1"/>
  <c r="Q173" i="1"/>
  <c r="R173" i="1" s="1"/>
  <c r="S173" i="1" s="1"/>
  <c r="Q174" i="1"/>
  <c r="R174" i="1" s="1"/>
  <c r="S174" i="1" s="1"/>
  <c r="Q175" i="1"/>
  <c r="R175" i="1" s="1"/>
  <c r="S175" i="1" s="1"/>
  <c r="Q176" i="1"/>
  <c r="R176" i="1" s="1"/>
  <c r="S176" i="1" s="1"/>
  <c r="Q177" i="1"/>
  <c r="R177" i="1" s="1"/>
  <c r="S177" i="1" s="1"/>
  <c r="Q178" i="1"/>
  <c r="R178" i="1" s="1"/>
  <c r="S178" i="1" s="1"/>
  <c r="Q179" i="1"/>
  <c r="R179" i="1" s="1"/>
  <c r="S179" i="1" s="1"/>
  <c r="Q180" i="1"/>
  <c r="R180" i="1" s="1"/>
  <c r="S180" i="1" s="1"/>
  <c r="Q181" i="1"/>
  <c r="R181" i="1" s="1"/>
  <c r="S181" i="1" s="1"/>
  <c r="Q182" i="1"/>
  <c r="R182" i="1" s="1"/>
  <c r="S182" i="1" s="1"/>
  <c r="Q183" i="1"/>
  <c r="R183" i="1" s="1"/>
  <c r="S183" i="1" s="1"/>
  <c r="Q184" i="1"/>
  <c r="R184" i="1" s="1"/>
  <c r="S184" i="1" s="1"/>
  <c r="Q185" i="1"/>
  <c r="R185" i="1" s="1"/>
  <c r="S185" i="1" s="1"/>
  <c r="Q186" i="1"/>
  <c r="R186" i="1" s="1"/>
  <c r="S186" i="1" s="1"/>
  <c r="Q187" i="1"/>
  <c r="R187" i="1" s="1"/>
  <c r="S187" i="1" s="1"/>
  <c r="Q188" i="1"/>
  <c r="R188" i="1" s="1"/>
  <c r="S188" i="1" s="1"/>
  <c r="Q189" i="1"/>
  <c r="R189" i="1" s="1"/>
  <c r="S189" i="1" s="1"/>
  <c r="Q190" i="1"/>
  <c r="R190" i="1" s="1"/>
  <c r="S190" i="1" s="1"/>
  <c r="Q191" i="1"/>
  <c r="R191" i="1" s="1"/>
  <c r="S191" i="1" s="1"/>
  <c r="Q192" i="1"/>
  <c r="R192" i="1" s="1"/>
  <c r="S192" i="1" s="1"/>
  <c r="Q193" i="1"/>
  <c r="R193" i="1" s="1"/>
  <c r="S193" i="1" s="1"/>
  <c r="Q194" i="1"/>
  <c r="R194" i="1" s="1"/>
  <c r="S194" i="1" s="1"/>
  <c r="Q195" i="1"/>
  <c r="R195" i="1" s="1"/>
  <c r="S195" i="1" s="1"/>
  <c r="Q196" i="1"/>
  <c r="R196" i="1" s="1"/>
  <c r="S196" i="1" s="1"/>
  <c r="Q197" i="1"/>
  <c r="R197" i="1" s="1"/>
  <c r="S197" i="1" s="1"/>
  <c r="Q198" i="1"/>
  <c r="R198" i="1" s="1"/>
  <c r="S198" i="1" s="1"/>
  <c r="Q199" i="1"/>
  <c r="R199" i="1" s="1"/>
  <c r="S199" i="1" s="1"/>
  <c r="Q200" i="1"/>
  <c r="R200" i="1" s="1"/>
  <c r="S200" i="1" s="1"/>
  <c r="Q201" i="1"/>
  <c r="R201" i="1" s="1"/>
  <c r="S201" i="1" s="1"/>
  <c r="Q202" i="1"/>
  <c r="R202" i="1" s="1"/>
  <c r="S202" i="1" s="1"/>
  <c r="Q203" i="1"/>
  <c r="R203" i="1" s="1"/>
  <c r="S203" i="1" s="1"/>
  <c r="Q204" i="1"/>
  <c r="R204" i="1" s="1"/>
  <c r="S204" i="1" s="1"/>
  <c r="Q205" i="1"/>
  <c r="R205" i="1" s="1"/>
  <c r="S205" i="1" s="1"/>
  <c r="Q206" i="1"/>
  <c r="R206" i="1" s="1"/>
  <c r="S206" i="1" s="1"/>
  <c r="Q207" i="1"/>
  <c r="R207" i="1" s="1"/>
  <c r="S207" i="1" s="1"/>
  <c r="Q208" i="1"/>
  <c r="R208" i="1" s="1"/>
  <c r="S208" i="1" s="1"/>
  <c r="Q209" i="1"/>
  <c r="R209" i="1" s="1"/>
  <c r="S209" i="1" s="1"/>
  <c r="Q210" i="1"/>
  <c r="R210" i="1" s="1"/>
  <c r="S210" i="1" s="1"/>
  <c r="Q211" i="1"/>
  <c r="R211" i="1" s="1"/>
  <c r="S211" i="1" s="1"/>
  <c r="Q212" i="1"/>
  <c r="R212" i="1" s="1"/>
  <c r="S212" i="1" s="1"/>
  <c r="Q213" i="1"/>
  <c r="R213" i="1" s="1"/>
  <c r="S213" i="1" s="1"/>
  <c r="Q214" i="1"/>
  <c r="R214" i="1" s="1"/>
  <c r="S214" i="1" s="1"/>
  <c r="Q215" i="1"/>
  <c r="R215" i="1" s="1"/>
  <c r="S215" i="1" s="1"/>
  <c r="Q216" i="1"/>
  <c r="R216" i="1" s="1"/>
  <c r="S216" i="1" s="1"/>
  <c r="Q217" i="1"/>
  <c r="R217" i="1" s="1"/>
  <c r="S217" i="1" s="1"/>
  <c r="Q218" i="1"/>
  <c r="R218" i="1" s="1"/>
  <c r="S218" i="1" s="1"/>
  <c r="Q219" i="1"/>
  <c r="R219" i="1" s="1"/>
  <c r="S219" i="1" s="1"/>
  <c r="Q220" i="1"/>
  <c r="R220" i="1" s="1"/>
  <c r="S220" i="1" s="1"/>
  <c r="Q221" i="1"/>
  <c r="R221" i="1" s="1"/>
  <c r="S221" i="1" s="1"/>
  <c r="Q222" i="1"/>
  <c r="R222" i="1" s="1"/>
  <c r="S222" i="1" s="1"/>
  <c r="Q223" i="1"/>
  <c r="R223" i="1" s="1"/>
  <c r="S223" i="1" s="1"/>
  <c r="Q224" i="1"/>
  <c r="R224" i="1" s="1"/>
  <c r="S224" i="1" s="1"/>
  <c r="Q225" i="1"/>
  <c r="R225" i="1" s="1"/>
  <c r="S225" i="1" s="1"/>
  <c r="Q226" i="1"/>
  <c r="R226" i="1" s="1"/>
  <c r="S226" i="1" s="1"/>
  <c r="Q227" i="1"/>
  <c r="R227" i="1" s="1"/>
  <c r="S227" i="1" s="1"/>
  <c r="Q228" i="1"/>
  <c r="R228" i="1" s="1"/>
  <c r="S228" i="1" s="1"/>
  <c r="Q229" i="1"/>
  <c r="R229" i="1" s="1"/>
  <c r="S229" i="1" s="1"/>
  <c r="Q230" i="1"/>
  <c r="R230" i="1" s="1"/>
  <c r="S230" i="1" s="1"/>
  <c r="Q231" i="1"/>
  <c r="R231" i="1" s="1"/>
  <c r="S231" i="1" s="1"/>
  <c r="Q232" i="1"/>
  <c r="R232" i="1" s="1"/>
  <c r="S232" i="1" s="1"/>
  <c r="Q233" i="1"/>
  <c r="R233" i="1" s="1"/>
  <c r="S233" i="1" s="1"/>
  <c r="Q234" i="1"/>
  <c r="R234" i="1" s="1"/>
  <c r="S234" i="1" s="1"/>
  <c r="Q235" i="1"/>
  <c r="R235" i="1" s="1"/>
  <c r="S235" i="1" s="1"/>
  <c r="Q236" i="1"/>
  <c r="R236" i="1" s="1"/>
  <c r="S236" i="1" s="1"/>
  <c r="Q237" i="1"/>
  <c r="R237" i="1" s="1"/>
  <c r="S237" i="1" s="1"/>
  <c r="Q238" i="1"/>
  <c r="R238" i="1" s="1"/>
  <c r="S238" i="1" s="1"/>
  <c r="Q239" i="1"/>
  <c r="R239" i="1" s="1"/>
  <c r="S239" i="1" s="1"/>
  <c r="Q240" i="1"/>
  <c r="R240" i="1" s="1"/>
  <c r="S240" i="1" s="1"/>
  <c r="Q241" i="1"/>
  <c r="R241" i="1" s="1"/>
  <c r="S241" i="1" s="1"/>
  <c r="Q242" i="1"/>
  <c r="R242" i="1" s="1"/>
  <c r="S242" i="1" s="1"/>
  <c r="Q243" i="1"/>
  <c r="R243" i="1" s="1"/>
  <c r="S243" i="1" s="1"/>
  <c r="Q244" i="1"/>
  <c r="R244" i="1" s="1"/>
  <c r="S244" i="1" s="1"/>
  <c r="Q245" i="1"/>
  <c r="R245" i="1" s="1"/>
  <c r="S245" i="1" s="1"/>
  <c r="Q246" i="1"/>
  <c r="R246" i="1" s="1"/>
  <c r="S246" i="1" s="1"/>
  <c r="Q247" i="1"/>
  <c r="R247" i="1" s="1"/>
  <c r="S247" i="1" s="1"/>
  <c r="Q248" i="1"/>
  <c r="R248" i="1" s="1"/>
  <c r="S248" i="1" s="1"/>
  <c r="Q249" i="1"/>
  <c r="R249" i="1" s="1"/>
  <c r="S249" i="1" s="1"/>
  <c r="Q250" i="1"/>
  <c r="R250" i="1" s="1"/>
  <c r="S250" i="1" s="1"/>
  <c r="Q251" i="1"/>
  <c r="R251" i="1" s="1"/>
  <c r="S251" i="1" s="1"/>
  <c r="Q252" i="1"/>
  <c r="R252" i="1" s="1"/>
  <c r="S252" i="1" s="1"/>
  <c r="Q253" i="1"/>
  <c r="R253" i="1" s="1"/>
  <c r="S253" i="1" s="1"/>
  <c r="Q254" i="1"/>
  <c r="R254" i="1" s="1"/>
  <c r="S254" i="1" s="1"/>
  <c r="Q255" i="1"/>
  <c r="R255" i="1" s="1"/>
  <c r="S255" i="1" s="1"/>
  <c r="Q256" i="1"/>
  <c r="R256" i="1" s="1"/>
  <c r="S256" i="1" s="1"/>
  <c r="Q257" i="1"/>
  <c r="R257" i="1" s="1"/>
  <c r="S257" i="1" s="1"/>
  <c r="Q258" i="1"/>
  <c r="R258" i="1" s="1"/>
  <c r="S258" i="1" s="1"/>
  <c r="Q259" i="1"/>
  <c r="R259" i="1" s="1"/>
  <c r="S259" i="1" s="1"/>
  <c r="Q260" i="1"/>
  <c r="R260" i="1" s="1"/>
  <c r="S260" i="1" s="1"/>
  <c r="Q261" i="1"/>
  <c r="R261" i="1" s="1"/>
  <c r="S261" i="1" s="1"/>
  <c r="Q262" i="1"/>
  <c r="R262" i="1" s="1"/>
  <c r="S262" i="1" s="1"/>
  <c r="Q263" i="1"/>
  <c r="R263" i="1" s="1"/>
  <c r="S263" i="1" s="1"/>
  <c r="Q264" i="1"/>
  <c r="R264" i="1" s="1"/>
  <c r="S264" i="1" s="1"/>
  <c r="Q265" i="1"/>
  <c r="R265" i="1" s="1"/>
  <c r="S265" i="1" s="1"/>
  <c r="Q266" i="1"/>
  <c r="R266" i="1" s="1"/>
  <c r="S266" i="1" s="1"/>
  <c r="Q267" i="1"/>
  <c r="R267" i="1" s="1"/>
  <c r="S267" i="1" s="1"/>
  <c r="Q268" i="1"/>
  <c r="R268" i="1" s="1"/>
  <c r="S268" i="1" s="1"/>
  <c r="Q269" i="1"/>
  <c r="R269" i="1" s="1"/>
  <c r="S269" i="1" s="1"/>
  <c r="Q270" i="1"/>
  <c r="R270" i="1" s="1"/>
  <c r="S270" i="1" s="1"/>
  <c r="Q271" i="1"/>
  <c r="R271" i="1" s="1"/>
  <c r="S271" i="1" s="1"/>
  <c r="Q272" i="1"/>
  <c r="R272" i="1" s="1"/>
  <c r="S272" i="1" s="1"/>
  <c r="Q273" i="1"/>
  <c r="R273" i="1" s="1"/>
  <c r="S273" i="1" s="1"/>
  <c r="Q274" i="1"/>
  <c r="R274" i="1" s="1"/>
  <c r="S274" i="1" s="1"/>
  <c r="Q275" i="1"/>
  <c r="R275" i="1" s="1"/>
  <c r="S275" i="1" s="1"/>
  <c r="Q276" i="1"/>
  <c r="R276" i="1" s="1"/>
  <c r="S276" i="1" s="1"/>
  <c r="Q277" i="1"/>
  <c r="R277" i="1" s="1"/>
  <c r="S277" i="1" s="1"/>
  <c r="Q278" i="1"/>
  <c r="R278" i="1" s="1"/>
  <c r="S278" i="1" s="1"/>
  <c r="Q279" i="1"/>
  <c r="R279" i="1" s="1"/>
  <c r="S279" i="1" s="1"/>
  <c r="Q280" i="1"/>
  <c r="R280" i="1" s="1"/>
  <c r="S280" i="1" s="1"/>
  <c r="Q281" i="1"/>
  <c r="R281" i="1" s="1"/>
  <c r="S281" i="1" s="1"/>
  <c r="Q282" i="1"/>
  <c r="R282" i="1" s="1"/>
  <c r="S282" i="1" s="1"/>
  <c r="Q283" i="1"/>
  <c r="R283" i="1" s="1"/>
  <c r="S283" i="1" s="1"/>
  <c r="Q284" i="1"/>
  <c r="R284" i="1" s="1"/>
  <c r="S284" i="1" s="1"/>
  <c r="Q285" i="1"/>
  <c r="R285" i="1" s="1"/>
  <c r="S285" i="1" s="1"/>
  <c r="Q286" i="1"/>
  <c r="R286" i="1" s="1"/>
  <c r="S286" i="1" s="1"/>
  <c r="Q287" i="1"/>
  <c r="R287" i="1" s="1"/>
  <c r="S287" i="1" s="1"/>
  <c r="Q288" i="1"/>
  <c r="R288" i="1" s="1"/>
  <c r="S288" i="1" s="1"/>
  <c r="Q289" i="1"/>
  <c r="R289" i="1" s="1"/>
  <c r="S289" i="1" s="1"/>
  <c r="Q290" i="1"/>
  <c r="R290" i="1" s="1"/>
  <c r="S290" i="1" s="1"/>
  <c r="Q291" i="1"/>
  <c r="R291" i="1" s="1"/>
  <c r="S291" i="1" s="1"/>
  <c r="Q292" i="1"/>
  <c r="R292" i="1" s="1"/>
  <c r="S292" i="1" s="1"/>
  <c r="Q293" i="1"/>
  <c r="R293" i="1" s="1"/>
  <c r="S293" i="1" s="1"/>
  <c r="Q294" i="1"/>
  <c r="R294" i="1" s="1"/>
  <c r="S294" i="1" s="1"/>
  <c r="Q295" i="1"/>
  <c r="R295" i="1" s="1"/>
  <c r="S295" i="1" s="1"/>
  <c r="Q296" i="1"/>
  <c r="R296" i="1" s="1"/>
  <c r="S296" i="1" s="1"/>
  <c r="Q297" i="1"/>
  <c r="R297" i="1" s="1"/>
  <c r="S297" i="1" s="1"/>
  <c r="Q298" i="1"/>
  <c r="R298" i="1" s="1"/>
  <c r="S298" i="1" s="1"/>
  <c r="Q299" i="1"/>
  <c r="R299" i="1" s="1"/>
  <c r="S299" i="1" s="1"/>
  <c r="Q300" i="1"/>
  <c r="R300" i="1" s="1"/>
  <c r="S300" i="1" s="1"/>
  <c r="Q301" i="1"/>
  <c r="R301" i="1" s="1"/>
  <c r="S301" i="1" s="1"/>
  <c r="Q302" i="1"/>
  <c r="R302" i="1" s="1"/>
  <c r="S302" i="1" s="1"/>
  <c r="Q303" i="1"/>
  <c r="R303" i="1" s="1"/>
  <c r="S303" i="1" s="1"/>
  <c r="Q304" i="1"/>
  <c r="R304" i="1" s="1"/>
  <c r="S304" i="1" s="1"/>
  <c r="Q305" i="1"/>
  <c r="R305" i="1" s="1"/>
  <c r="S305" i="1" s="1"/>
  <c r="Q306" i="1"/>
  <c r="R306" i="1" s="1"/>
  <c r="S306" i="1" s="1"/>
  <c r="Q307" i="1"/>
  <c r="R307" i="1" s="1"/>
  <c r="S307" i="1" s="1"/>
  <c r="Q308" i="1"/>
  <c r="R308" i="1" s="1"/>
  <c r="S308" i="1" s="1"/>
  <c r="Q309" i="1"/>
  <c r="R309" i="1" s="1"/>
  <c r="S309" i="1" s="1"/>
  <c r="Q310" i="1"/>
  <c r="R310" i="1" s="1"/>
  <c r="S310" i="1" s="1"/>
  <c r="Q311" i="1"/>
  <c r="R311" i="1" s="1"/>
  <c r="S311" i="1" s="1"/>
  <c r="Q312" i="1"/>
  <c r="R312" i="1" s="1"/>
  <c r="S312" i="1" s="1"/>
  <c r="Q313" i="1"/>
  <c r="R313" i="1" s="1"/>
  <c r="S313" i="1" s="1"/>
  <c r="Q314" i="1"/>
  <c r="R314" i="1" s="1"/>
  <c r="S314" i="1" s="1"/>
  <c r="Q315" i="1"/>
  <c r="R315" i="1" s="1"/>
  <c r="S315" i="1" s="1"/>
  <c r="Q316" i="1"/>
  <c r="R316" i="1" s="1"/>
  <c r="S316" i="1" s="1"/>
  <c r="Q317" i="1"/>
  <c r="R317" i="1" s="1"/>
  <c r="S317" i="1" s="1"/>
  <c r="Q318" i="1"/>
  <c r="R318" i="1" s="1"/>
  <c r="S318" i="1" s="1"/>
  <c r="Q319" i="1"/>
  <c r="R319" i="1" s="1"/>
  <c r="S319" i="1" s="1"/>
  <c r="Q320" i="1"/>
  <c r="R320" i="1" s="1"/>
  <c r="S320" i="1" s="1"/>
  <c r="Q321" i="1"/>
  <c r="R321" i="1" s="1"/>
  <c r="S321" i="1" s="1"/>
  <c r="Q322" i="1"/>
  <c r="R322" i="1" s="1"/>
  <c r="S322" i="1" s="1"/>
  <c r="Q323" i="1"/>
  <c r="R323" i="1" s="1"/>
  <c r="S323" i="1" s="1"/>
  <c r="Q324" i="1"/>
  <c r="R324" i="1" s="1"/>
  <c r="S324" i="1" s="1"/>
  <c r="Q325" i="1"/>
  <c r="R325" i="1" s="1"/>
  <c r="S325" i="1" s="1"/>
  <c r="Q326" i="1"/>
  <c r="R326" i="1" s="1"/>
  <c r="S326" i="1" s="1"/>
  <c r="Q327" i="1"/>
  <c r="R327" i="1" s="1"/>
  <c r="S327" i="1" s="1"/>
  <c r="Q328" i="1"/>
  <c r="R328" i="1" s="1"/>
  <c r="S328" i="1" s="1"/>
  <c r="Q329" i="1"/>
  <c r="R329" i="1" s="1"/>
  <c r="S329" i="1" s="1"/>
  <c r="Q330" i="1"/>
  <c r="R330" i="1" s="1"/>
  <c r="S330" i="1" s="1"/>
  <c r="Q331" i="1"/>
  <c r="R331" i="1" s="1"/>
  <c r="S331" i="1" s="1"/>
  <c r="Q332" i="1"/>
  <c r="R332" i="1" s="1"/>
  <c r="S332" i="1" s="1"/>
  <c r="Q333" i="1"/>
  <c r="R333" i="1" s="1"/>
  <c r="S333" i="1" s="1"/>
  <c r="Q334" i="1"/>
  <c r="R334" i="1" s="1"/>
  <c r="S334" i="1" s="1"/>
  <c r="Q335" i="1"/>
  <c r="R335" i="1" s="1"/>
  <c r="S335" i="1" s="1"/>
  <c r="Q336" i="1"/>
  <c r="R336" i="1" s="1"/>
  <c r="S336" i="1" s="1"/>
  <c r="Q337" i="1"/>
  <c r="R337" i="1" s="1"/>
  <c r="S337" i="1" s="1"/>
  <c r="Q338" i="1"/>
  <c r="R338" i="1" s="1"/>
  <c r="S338" i="1" s="1"/>
  <c r="Q339" i="1"/>
  <c r="R339" i="1" s="1"/>
  <c r="S339" i="1" s="1"/>
  <c r="Q340" i="1"/>
  <c r="R340" i="1" s="1"/>
  <c r="S340" i="1" s="1"/>
  <c r="Q341" i="1"/>
  <c r="R341" i="1" s="1"/>
  <c r="S341" i="1" s="1"/>
  <c r="Q342" i="1"/>
  <c r="R342" i="1" s="1"/>
  <c r="S342" i="1" s="1"/>
  <c r="Q343" i="1"/>
  <c r="R343" i="1" s="1"/>
  <c r="S343" i="1" s="1"/>
  <c r="Q344" i="1"/>
  <c r="R344" i="1" s="1"/>
  <c r="S344" i="1" s="1"/>
  <c r="Q345" i="1"/>
  <c r="R345" i="1" s="1"/>
  <c r="S345" i="1" s="1"/>
  <c r="Q346" i="1"/>
  <c r="R346" i="1" s="1"/>
  <c r="S346" i="1" s="1"/>
  <c r="Q347" i="1"/>
  <c r="R347" i="1" s="1"/>
  <c r="S347" i="1" s="1"/>
  <c r="Q348" i="1"/>
  <c r="R348" i="1" s="1"/>
  <c r="S348" i="1" s="1"/>
  <c r="Q349" i="1"/>
  <c r="R349" i="1" s="1"/>
  <c r="S349" i="1" s="1"/>
  <c r="Q350" i="1"/>
  <c r="R350" i="1" s="1"/>
  <c r="S350" i="1" s="1"/>
  <c r="Q351" i="1"/>
  <c r="R351" i="1" s="1"/>
  <c r="S351" i="1" s="1"/>
  <c r="Q352" i="1"/>
  <c r="R352" i="1" s="1"/>
  <c r="S352" i="1" s="1"/>
  <c r="Q353" i="1"/>
  <c r="R353" i="1" s="1"/>
  <c r="S353" i="1" s="1"/>
  <c r="Q354" i="1"/>
  <c r="R354" i="1" s="1"/>
  <c r="S354" i="1" s="1"/>
  <c r="Q355" i="1"/>
  <c r="R355" i="1" s="1"/>
  <c r="S355" i="1" s="1"/>
  <c r="Q356" i="1"/>
  <c r="R356" i="1" s="1"/>
  <c r="S356" i="1" s="1"/>
  <c r="Q357" i="1"/>
  <c r="R357" i="1" s="1"/>
  <c r="S357" i="1" s="1"/>
  <c r="Q358" i="1"/>
  <c r="R358" i="1" s="1"/>
  <c r="S358" i="1" s="1"/>
  <c r="Q359" i="1"/>
  <c r="R359" i="1" s="1"/>
  <c r="S359" i="1" s="1"/>
  <c r="Q360" i="1"/>
  <c r="R360" i="1" s="1"/>
  <c r="S360" i="1" s="1"/>
  <c r="Q361" i="1"/>
  <c r="R361" i="1" s="1"/>
  <c r="S361" i="1" s="1"/>
  <c r="Q362" i="1"/>
  <c r="R362" i="1" s="1"/>
  <c r="S362" i="1" s="1"/>
  <c r="Q363" i="1"/>
  <c r="R363" i="1" s="1"/>
  <c r="S363" i="1" s="1"/>
  <c r="Q364" i="1"/>
  <c r="R364" i="1" s="1"/>
  <c r="S364" i="1" s="1"/>
  <c r="Q365" i="1"/>
  <c r="R365" i="1" s="1"/>
  <c r="S365" i="1" s="1"/>
  <c r="Q366" i="1"/>
  <c r="R366" i="1" s="1"/>
  <c r="S366" i="1" s="1"/>
  <c r="Q367" i="1"/>
  <c r="R367" i="1" s="1"/>
  <c r="S367" i="1" s="1"/>
  <c r="Q368" i="1"/>
  <c r="R368" i="1" s="1"/>
  <c r="S368" i="1" s="1"/>
  <c r="Q369" i="1"/>
  <c r="R369" i="1" s="1"/>
  <c r="S369" i="1" s="1"/>
  <c r="Q370" i="1"/>
  <c r="R370" i="1" s="1"/>
  <c r="S370" i="1" s="1"/>
  <c r="Q371" i="1"/>
  <c r="R371" i="1" s="1"/>
  <c r="S371" i="1" s="1"/>
  <c r="Q372" i="1"/>
  <c r="R372" i="1" s="1"/>
  <c r="S372" i="1" s="1"/>
  <c r="Q373" i="1"/>
  <c r="R373" i="1" s="1"/>
  <c r="S373" i="1" s="1"/>
  <c r="Q374" i="1"/>
  <c r="R374" i="1" s="1"/>
  <c r="S374" i="1" s="1"/>
  <c r="Q375" i="1"/>
  <c r="R375" i="1" s="1"/>
  <c r="S375" i="1" s="1"/>
  <c r="Q376" i="1"/>
  <c r="R376" i="1" s="1"/>
  <c r="S376" i="1" s="1"/>
  <c r="Q377" i="1"/>
  <c r="R377" i="1" s="1"/>
  <c r="S377" i="1" s="1"/>
  <c r="Q378" i="1"/>
  <c r="R378" i="1" s="1"/>
  <c r="S378" i="1" s="1"/>
  <c r="Q379" i="1"/>
  <c r="R379" i="1" s="1"/>
  <c r="S379" i="1" s="1"/>
  <c r="Q380" i="1"/>
  <c r="R380" i="1" s="1"/>
  <c r="S380" i="1" s="1"/>
  <c r="Q381" i="1"/>
  <c r="R381" i="1" s="1"/>
  <c r="S381" i="1" s="1"/>
  <c r="Q382" i="1"/>
  <c r="R382" i="1" s="1"/>
  <c r="S382" i="1" s="1"/>
  <c r="Q383" i="1"/>
  <c r="R383" i="1" s="1"/>
  <c r="S383" i="1" s="1"/>
  <c r="Q384" i="1"/>
  <c r="R384" i="1" s="1"/>
  <c r="S384" i="1" s="1"/>
  <c r="Q385" i="1"/>
  <c r="R385" i="1" s="1"/>
  <c r="S385" i="1" s="1"/>
  <c r="Q386" i="1"/>
  <c r="R386" i="1" s="1"/>
  <c r="S386" i="1" s="1"/>
  <c r="Q387" i="1"/>
  <c r="R387" i="1" s="1"/>
  <c r="S387" i="1" s="1"/>
  <c r="Q388" i="1"/>
  <c r="R388" i="1" s="1"/>
  <c r="S388" i="1" s="1"/>
  <c r="Q389" i="1"/>
  <c r="R389" i="1" s="1"/>
  <c r="S389" i="1" s="1"/>
  <c r="Q390" i="1"/>
  <c r="R390" i="1" s="1"/>
  <c r="S390" i="1" s="1"/>
  <c r="Q391" i="1"/>
  <c r="R391" i="1" s="1"/>
  <c r="S391" i="1" s="1"/>
  <c r="Q392" i="1"/>
  <c r="R392" i="1" s="1"/>
  <c r="S392" i="1" s="1"/>
  <c r="Q393" i="1"/>
  <c r="R393" i="1" s="1"/>
  <c r="S393" i="1" s="1"/>
  <c r="Q394" i="1"/>
  <c r="R394" i="1" s="1"/>
  <c r="S394" i="1" s="1"/>
  <c r="Q395" i="1"/>
  <c r="R395" i="1" s="1"/>
  <c r="S395" i="1" s="1"/>
  <c r="Q396" i="1"/>
  <c r="R396" i="1" s="1"/>
  <c r="S396" i="1" s="1"/>
  <c r="Q397" i="1"/>
  <c r="R397" i="1" s="1"/>
  <c r="S397" i="1" s="1"/>
  <c r="Q398" i="1"/>
  <c r="R398" i="1" s="1"/>
  <c r="S398" i="1" s="1"/>
  <c r="Q399" i="1"/>
  <c r="R399" i="1" s="1"/>
  <c r="S399" i="1" s="1"/>
  <c r="Q400" i="1"/>
  <c r="R400" i="1" s="1"/>
  <c r="S400" i="1" s="1"/>
  <c r="Q401" i="1"/>
  <c r="R401" i="1" s="1"/>
  <c r="S401" i="1" s="1"/>
  <c r="Q402" i="1"/>
  <c r="R402" i="1" s="1"/>
  <c r="S402" i="1" s="1"/>
  <c r="Q403" i="1"/>
  <c r="R403" i="1" s="1"/>
  <c r="S403" i="1" s="1"/>
  <c r="Q404" i="1"/>
  <c r="R404" i="1" s="1"/>
  <c r="S404" i="1" s="1"/>
  <c r="Q405" i="1"/>
  <c r="R405" i="1" s="1"/>
  <c r="S405" i="1" s="1"/>
  <c r="Q406" i="1"/>
  <c r="R406" i="1" s="1"/>
  <c r="S406" i="1" s="1"/>
  <c r="Q407" i="1"/>
  <c r="R407" i="1" s="1"/>
  <c r="S407" i="1" s="1"/>
  <c r="Q408" i="1"/>
  <c r="R408" i="1" s="1"/>
  <c r="S408" i="1" s="1"/>
  <c r="Q409" i="1"/>
  <c r="R409" i="1" s="1"/>
  <c r="S409" i="1" s="1"/>
  <c r="Q410" i="1"/>
  <c r="R410" i="1" s="1"/>
  <c r="S410" i="1" s="1"/>
  <c r="Q411" i="1"/>
  <c r="R411" i="1" s="1"/>
  <c r="S411" i="1" s="1"/>
  <c r="Q412" i="1"/>
  <c r="R412" i="1" s="1"/>
  <c r="S412" i="1" s="1"/>
  <c r="Q413" i="1"/>
  <c r="R413" i="1" s="1"/>
  <c r="S413" i="1" s="1"/>
  <c r="Q414" i="1"/>
  <c r="R414" i="1" s="1"/>
  <c r="S414" i="1" s="1"/>
  <c r="Q415" i="1"/>
  <c r="R415" i="1" s="1"/>
  <c r="S415" i="1" s="1"/>
  <c r="Q416" i="1"/>
  <c r="R416" i="1" s="1"/>
  <c r="S416" i="1" s="1"/>
  <c r="Q417" i="1"/>
  <c r="R417" i="1" s="1"/>
  <c r="S417" i="1" s="1"/>
  <c r="Q418" i="1"/>
  <c r="R418" i="1" s="1"/>
  <c r="S418" i="1" s="1"/>
  <c r="Q419" i="1"/>
  <c r="R419" i="1" s="1"/>
  <c r="S419" i="1" s="1"/>
  <c r="Q420" i="1"/>
  <c r="R420" i="1" s="1"/>
  <c r="S420" i="1" s="1"/>
  <c r="Q421" i="1"/>
  <c r="R421" i="1" s="1"/>
  <c r="S421" i="1" s="1"/>
  <c r="Q422" i="1"/>
  <c r="R422" i="1" s="1"/>
  <c r="S422" i="1" s="1"/>
  <c r="Q423" i="1"/>
  <c r="R423" i="1" s="1"/>
  <c r="S423" i="1" s="1"/>
  <c r="Q424" i="1"/>
  <c r="R424" i="1" s="1"/>
  <c r="S424" i="1" s="1"/>
  <c r="Q425" i="1"/>
  <c r="R425" i="1" s="1"/>
  <c r="S425" i="1" s="1"/>
  <c r="Q426" i="1"/>
  <c r="R426" i="1" s="1"/>
  <c r="S426" i="1" s="1"/>
  <c r="Q427" i="1"/>
  <c r="R427" i="1" s="1"/>
  <c r="S427" i="1" s="1"/>
  <c r="Q428" i="1"/>
  <c r="R428" i="1" s="1"/>
  <c r="S428" i="1" s="1"/>
  <c r="Q429" i="1"/>
  <c r="R429" i="1" s="1"/>
  <c r="S429" i="1" s="1"/>
  <c r="Q430" i="1"/>
  <c r="R430" i="1" s="1"/>
  <c r="S430" i="1" s="1"/>
  <c r="Q431" i="1"/>
  <c r="R431" i="1" s="1"/>
  <c r="S431" i="1" s="1"/>
  <c r="Q432" i="1"/>
  <c r="R432" i="1" s="1"/>
  <c r="S432" i="1" s="1"/>
  <c r="Q433" i="1"/>
  <c r="R433" i="1" s="1"/>
  <c r="S433" i="1" s="1"/>
  <c r="Q434" i="1"/>
  <c r="R434" i="1" s="1"/>
  <c r="S434" i="1" s="1"/>
  <c r="Q435" i="1"/>
  <c r="R435" i="1" s="1"/>
  <c r="S435" i="1" s="1"/>
  <c r="Q436" i="1"/>
  <c r="R436" i="1" s="1"/>
  <c r="S436" i="1" s="1"/>
  <c r="Q437" i="1"/>
  <c r="R437" i="1" s="1"/>
  <c r="S437" i="1" s="1"/>
  <c r="Q438" i="1"/>
  <c r="R438" i="1" s="1"/>
  <c r="S438" i="1" s="1"/>
  <c r="Q439" i="1"/>
  <c r="R439" i="1" s="1"/>
  <c r="S439" i="1" s="1"/>
  <c r="Q440" i="1"/>
  <c r="R440" i="1" s="1"/>
  <c r="S440" i="1" s="1"/>
  <c r="Q441" i="1"/>
  <c r="R441" i="1" s="1"/>
  <c r="S441" i="1" s="1"/>
  <c r="Q442" i="1"/>
  <c r="R442" i="1" s="1"/>
  <c r="S442" i="1" s="1"/>
  <c r="Q443" i="1"/>
  <c r="R443" i="1" s="1"/>
  <c r="S443" i="1" s="1"/>
  <c r="Q444" i="1"/>
  <c r="R444" i="1" s="1"/>
  <c r="S444" i="1" s="1"/>
  <c r="Q445" i="1"/>
  <c r="R445" i="1" s="1"/>
  <c r="S445" i="1" s="1"/>
  <c r="Q446" i="1"/>
  <c r="R446" i="1" s="1"/>
  <c r="S446" i="1" s="1"/>
  <c r="Q447" i="1"/>
  <c r="R447" i="1" s="1"/>
  <c r="S447" i="1" s="1"/>
  <c r="Q448" i="1"/>
  <c r="R448" i="1" s="1"/>
  <c r="S448" i="1" s="1"/>
  <c r="Q449" i="1"/>
  <c r="R449" i="1" s="1"/>
  <c r="S449" i="1" s="1"/>
  <c r="Q450" i="1"/>
  <c r="R450" i="1" s="1"/>
  <c r="S450" i="1" s="1"/>
  <c r="Q451" i="1"/>
  <c r="R451" i="1" s="1"/>
  <c r="S451" i="1" s="1"/>
  <c r="Q452" i="1"/>
  <c r="R452" i="1" s="1"/>
  <c r="S452" i="1" s="1"/>
  <c r="Q453" i="1"/>
  <c r="R453" i="1" s="1"/>
  <c r="S453" i="1" s="1"/>
  <c r="Q454" i="1"/>
  <c r="R454" i="1" s="1"/>
  <c r="S454" i="1" s="1"/>
  <c r="Q455" i="1"/>
  <c r="R455" i="1" s="1"/>
  <c r="S455" i="1" s="1"/>
  <c r="Q456" i="1"/>
  <c r="R456" i="1" s="1"/>
  <c r="S456" i="1" s="1"/>
  <c r="Q457" i="1"/>
  <c r="R457" i="1" s="1"/>
  <c r="S457" i="1" s="1"/>
  <c r="Q458" i="1"/>
  <c r="R458" i="1" s="1"/>
  <c r="S458" i="1" s="1"/>
  <c r="Q459" i="1"/>
  <c r="R459" i="1" s="1"/>
  <c r="S459" i="1" s="1"/>
  <c r="Q460" i="1"/>
  <c r="R460" i="1" s="1"/>
  <c r="S460" i="1" s="1"/>
  <c r="Q461" i="1"/>
  <c r="R461" i="1" s="1"/>
  <c r="S461" i="1" s="1"/>
  <c r="Q462" i="1"/>
  <c r="R462" i="1" s="1"/>
  <c r="S462" i="1" s="1"/>
  <c r="Q463" i="1"/>
  <c r="R463" i="1" s="1"/>
  <c r="S463" i="1" s="1"/>
  <c r="Q464" i="1"/>
  <c r="R464" i="1" s="1"/>
  <c r="S464" i="1" s="1"/>
  <c r="Q465" i="1"/>
  <c r="R465" i="1" s="1"/>
  <c r="S465" i="1" s="1"/>
  <c r="Q466" i="1"/>
  <c r="R466" i="1" s="1"/>
  <c r="S466" i="1" s="1"/>
  <c r="Q467" i="1"/>
  <c r="R467" i="1" s="1"/>
  <c r="S467" i="1" s="1"/>
  <c r="Q468" i="1"/>
  <c r="R468" i="1" s="1"/>
  <c r="S468" i="1" s="1"/>
  <c r="Q469" i="1"/>
  <c r="R469" i="1" s="1"/>
  <c r="S469" i="1" s="1"/>
  <c r="Q470" i="1"/>
  <c r="R470" i="1" s="1"/>
  <c r="S470" i="1" s="1"/>
  <c r="Q471" i="1"/>
  <c r="R471" i="1" s="1"/>
  <c r="S471" i="1" s="1"/>
  <c r="Q472" i="1"/>
  <c r="R472" i="1" s="1"/>
  <c r="S472" i="1" s="1"/>
  <c r="Q473" i="1"/>
  <c r="R473" i="1" s="1"/>
  <c r="S473" i="1" s="1"/>
  <c r="Q474" i="1"/>
  <c r="R474" i="1" s="1"/>
  <c r="S474" i="1" s="1"/>
  <c r="Q475" i="1"/>
  <c r="R475" i="1" s="1"/>
  <c r="S475" i="1" s="1"/>
  <c r="Q476" i="1"/>
  <c r="R476" i="1" s="1"/>
  <c r="S476" i="1" s="1"/>
  <c r="Q477" i="1"/>
  <c r="R477" i="1" s="1"/>
  <c r="S477" i="1" s="1"/>
  <c r="Q478" i="1"/>
  <c r="R478" i="1" s="1"/>
  <c r="S478" i="1" s="1"/>
  <c r="Q479" i="1"/>
  <c r="R479" i="1" s="1"/>
  <c r="S479" i="1" s="1"/>
  <c r="Q480" i="1"/>
  <c r="R480" i="1" s="1"/>
  <c r="S480" i="1" s="1"/>
  <c r="Q481" i="1"/>
  <c r="R481" i="1" s="1"/>
  <c r="S481" i="1" s="1"/>
  <c r="Q482" i="1"/>
  <c r="R482" i="1" s="1"/>
  <c r="S482" i="1" s="1"/>
  <c r="Q483" i="1"/>
  <c r="R483" i="1" s="1"/>
  <c r="S483" i="1" s="1"/>
  <c r="Q484" i="1"/>
  <c r="R484" i="1" s="1"/>
  <c r="S484" i="1" s="1"/>
  <c r="Q485" i="1"/>
  <c r="R485" i="1" s="1"/>
  <c r="S485" i="1" s="1"/>
  <c r="Q486" i="1"/>
  <c r="R486" i="1" s="1"/>
  <c r="S486" i="1" s="1"/>
  <c r="Q487" i="1"/>
  <c r="R487" i="1" s="1"/>
  <c r="S487" i="1" s="1"/>
  <c r="Q488" i="1"/>
  <c r="R488" i="1" s="1"/>
  <c r="S488" i="1" s="1"/>
  <c r="Q489" i="1"/>
  <c r="R489" i="1" s="1"/>
  <c r="S489" i="1" s="1"/>
  <c r="Q490" i="1"/>
  <c r="R490" i="1" s="1"/>
  <c r="S490" i="1" s="1"/>
  <c r="Q491" i="1"/>
  <c r="R491" i="1" s="1"/>
  <c r="S491" i="1" s="1"/>
  <c r="Q492" i="1"/>
  <c r="R492" i="1" s="1"/>
  <c r="S492" i="1" s="1"/>
  <c r="Q493" i="1"/>
  <c r="R493" i="1" s="1"/>
  <c r="S493" i="1" s="1"/>
  <c r="Q494" i="1"/>
  <c r="R494" i="1" s="1"/>
  <c r="S494" i="1" s="1"/>
  <c r="Q495" i="1"/>
  <c r="R495" i="1" s="1"/>
  <c r="S495" i="1" s="1"/>
  <c r="Q496" i="1"/>
  <c r="R496" i="1" s="1"/>
  <c r="S496" i="1" s="1"/>
  <c r="Q497" i="1"/>
  <c r="R497" i="1" s="1"/>
  <c r="S497" i="1" s="1"/>
  <c r="Q498" i="1"/>
  <c r="R498" i="1" s="1"/>
  <c r="S498" i="1" s="1"/>
  <c r="Q499" i="1"/>
  <c r="R499" i="1" s="1"/>
  <c r="S499" i="1" s="1"/>
  <c r="Q500" i="1"/>
  <c r="R500" i="1" s="1"/>
  <c r="S500" i="1" s="1"/>
  <c r="Q501" i="1"/>
  <c r="R501" i="1" s="1"/>
  <c r="S501" i="1" s="1"/>
  <c r="Q502" i="1"/>
  <c r="R502" i="1" s="1"/>
  <c r="S502" i="1" s="1"/>
  <c r="Q503" i="1"/>
  <c r="R503" i="1" s="1"/>
  <c r="S503" i="1" s="1"/>
  <c r="Q504" i="1"/>
  <c r="R504" i="1" s="1"/>
  <c r="S504" i="1" s="1"/>
  <c r="Q505" i="1"/>
  <c r="R505" i="1" s="1"/>
  <c r="S505" i="1" s="1"/>
  <c r="Q506" i="1"/>
  <c r="R506" i="1" s="1"/>
  <c r="S506" i="1" s="1"/>
  <c r="Q507" i="1"/>
  <c r="R507" i="1" s="1"/>
  <c r="S507" i="1" s="1"/>
  <c r="Q508" i="1"/>
  <c r="R508" i="1" s="1"/>
  <c r="S508" i="1" s="1"/>
  <c r="Q509" i="1"/>
  <c r="R509" i="1" s="1"/>
  <c r="S509" i="1" s="1"/>
  <c r="Q510" i="1"/>
  <c r="R510" i="1" s="1"/>
  <c r="S510" i="1" s="1"/>
  <c r="Q511" i="1"/>
  <c r="R511" i="1" s="1"/>
  <c r="S511" i="1" s="1"/>
  <c r="Q512" i="1"/>
  <c r="R512" i="1" s="1"/>
  <c r="S512" i="1" s="1"/>
  <c r="Q513" i="1"/>
  <c r="R513" i="1" s="1"/>
  <c r="S513" i="1" s="1"/>
  <c r="Q514" i="1"/>
  <c r="R514" i="1" s="1"/>
  <c r="S514" i="1" s="1"/>
  <c r="Q515" i="1"/>
  <c r="R515" i="1" s="1"/>
  <c r="S515" i="1" s="1"/>
  <c r="Q516" i="1"/>
  <c r="R516" i="1" s="1"/>
  <c r="S516" i="1" s="1"/>
  <c r="Q517" i="1"/>
  <c r="R517" i="1" s="1"/>
  <c r="S517" i="1" s="1"/>
  <c r="Q518" i="1"/>
  <c r="R518" i="1" s="1"/>
  <c r="S518" i="1" s="1"/>
  <c r="Q519" i="1"/>
  <c r="R519" i="1" s="1"/>
  <c r="S519" i="1" s="1"/>
  <c r="Q520" i="1"/>
  <c r="R520" i="1" s="1"/>
  <c r="S520" i="1" s="1"/>
  <c r="Q521" i="1"/>
  <c r="R521" i="1" s="1"/>
  <c r="S521" i="1" s="1"/>
  <c r="Q522" i="1"/>
  <c r="R522" i="1" s="1"/>
  <c r="S522" i="1" s="1"/>
  <c r="Q523" i="1"/>
  <c r="R523" i="1" s="1"/>
  <c r="S523" i="1" s="1"/>
  <c r="Q524" i="1"/>
  <c r="R524" i="1" s="1"/>
  <c r="S524" i="1" s="1"/>
  <c r="Q525" i="1"/>
  <c r="R525" i="1" s="1"/>
  <c r="S525" i="1" s="1"/>
  <c r="Q526" i="1"/>
  <c r="R526" i="1" s="1"/>
  <c r="S526" i="1" s="1"/>
  <c r="Q527" i="1"/>
  <c r="R527" i="1" s="1"/>
  <c r="S527" i="1" s="1"/>
  <c r="Q528" i="1"/>
  <c r="R528" i="1" s="1"/>
  <c r="S528" i="1" s="1"/>
  <c r="Q529" i="1"/>
  <c r="R529" i="1" s="1"/>
  <c r="S529" i="1" s="1"/>
  <c r="Q530" i="1"/>
  <c r="R530" i="1" s="1"/>
  <c r="S530" i="1" s="1"/>
  <c r="Q531" i="1"/>
  <c r="R531" i="1" s="1"/>
  <c r="S531" i="1" s="1"/>
  <c r="Q532" i="1"/>
  <c r="R532" i="1" s="1"/>
  <c r="S532" i="1" s="1"/>
  <c r="Q533" i="1"/>
  <c r="R533" i="1" s="1"/>
  <c r="S533" i="1" s="1"/>
  <c r="Q534" i="1"/>
  <c r="R534" i="1" s="1"/>
  <c r="S534" i="1" s="1"/>
  <c r="Q535" i="1"/>
  <c r="R535" i="1" s="1"/>
  <c r="S535" i="1" s="1"/>
  <c r="Q536" i="1"/>
  <c r="R536" i="1" s="1"/>
  <c r="S536" i="1" s="1"/>
  <c r="Q537" i="1"/>
  <c r="R537" i="1" s="1"/>
  <c r="S537" i="1" s="1"/>
  <c r="Q538" i="1"/>
  <c r="R538" i="1" s="1"/>
  <c r="S538" i="1" s="1"/>
  <c r="Q539" i="1"/>
  <c r="R539" i="1" s="1"/>
  <c r="S539" i="1" s="1"/>
  <c r="Q540" i="1"/>
  <c r="R540" i="1" s="1"/>
  <c r="S540" i="1" s="1"/>
  <c r="Q541" i="1"/>
  <c r="R541" i="1" s="1"/>
  <c r="S541" i="1" s="1"/>
  <c r="Q542" i="1"/>
  <c r="R542" i="1" s="1"/>
  <c r="S542" i="1" s="1"/>
  <c r="Q543" i="1"/>
  <c r="R543" i="1" s="1"/>
  <c r="S543" i="1" s="1"/>
  <c r="Q544" i="1"/>
  <c r="R544" i="1" s="1"/>
  <c r="S544" i="1" s="1"/>
  <c r="Q545" i="1"/>
  <c r="R545" i="1" s="1"/>
  <c r="S545" i="1" s="1"/>
  <c r="Q546" i="1"/>
  <c r="R546" i="1" s="1"/>
  <c r="S546" i="1" s="1"/>
  <c r="Q547" i="1"/>
  <c r="R547" i="1" s="1"/>
  <c r="S547" i="1" s="1"/>
  <c r="Q548" i="1"/>
  <c r="R548" i="1" s="1"/>
  <c r="S548" i="1" s="1"/>
  <c r="Q549" i="1"/>
  <c r="R549" i="1" s="1"/>
  <c r="S549" i="1" s="1"/>
  <c r="Q550" i="1"/>
  <c r="R550" i="1" s="1"/>
  <c r="S550" i="1" s="1"/>
  <c r="Q551" i="1"/>
  <c r="R551" i="1" s="1"/>
  <c r="S551" i="1" s="1"/>
  <c r="Q552" i="1"/>
  <c r="R552" i="1" s="1"/>
  <c r="S552" i="1" s="1"/>
  <c r="Q553" i="1"/>
  <c r="R553" i="1" s="1"/>
  <c r="S553" i="1" s="1"/>
  <c r="Q554" i="1"/>
  <c r="R554" i="1" s="1"/>
  <c r="S554" i="1" s="1"/>
  <c r="Q555" i="1"/>
  <c r="R555" i="1" s="1"/>
  <c r="S555" i="1" s="1"/>
  <c r="Q556" i="1"/>
  <c r="R556" i="1" s="1"/>
  <c r="S556" i="1" s="1"/>
  <c r="Q557" i="1"/>
  <c r="R557" i="1" s="1"/>
  <c r="S557" i="1" s="1"/>
  <c r="Q558" i="1"/>
  <c r="R558" i="1" s="1"/>
  <c r="S558" i="1" s="1"/>
  <c r="Q559" i="1"/>
  <c r="R559" i="1" s="1"/>
  <c r="S559" i="1" s="1"/>
  <c r="Q560" i="1"/>
  <c r="R560" i="1" s="1"/>
  <c r="S560" i="1" s="1"/>
  <c r="Q561" i="1"/>
  <c r="R561" i="1" s="1"/>
  <c r="S561" i="1" s="1"/>
  <c r="Q562" i="1"/>
  <c r="R562" i="1" s="1"/>
  <c r="S562" i="1" s="1"/>
  <c r="Q563" i="1"/>
  <c r="R563" i="1" s="1"/>
  <c r="S563" i="1" s="1"/>
  <c r="Q564" i="1"/>
  <c r="R564" i="1" s="1"/>
  <c r="S564" i="1" s="1"/>
  <c r="Q565" i="1"/>
  <c r="R565" i="1" s="1"/>
  <c r="S565" i="1" s="1"/>
  <c r="Q566" i="1"/>
  <c r="R566" i="1" s="1"/>
  <c r="S566" i="1" s="1"/>
  <c r="Q567" i="1"/>
  <c r="R567" i="1" s="1"/>
  <c r="S567" i="1" s="1"/>
  <c r="Q568" i="1"/>
  <c r="R568" i="1" s="1"/>
  <c r="S568" i="1" s="1"/>
  <c r="Q569" i="1"/>
  <c r="R569" i="1" s="1"/>
  <c r="S569" i="1" s="1"/>
  <c r="Q570" i="1"/>
  <c r="R570" i="1" s="1"/>
  <c r="S570" i="1" s="1"/>
  <c r="Q571" i="1"/>
  <c r="R571" i="1" s="1"/>
  <c r="S571" i="1" s="1"/>
  <c r="Q572" i="1"/>
  <c r="R572" i="1" s="1"/>
  <c r="S572" i="1" s="1"/>
  <c r="Q573" i="1"/>
  <c r="R573" i="1" s="1"/>
  <c r="S573" i="1" s="1"/>
  <c r="Q574" i="1"/>
  <c r="R574" i="1" s="1"/>
  <c r="S574" i="1" s="1"/>
  <c r="Q575" i="1"/>
  <c r="R575" i="1" s="1"/>
  <c r="S575" i="1" s="1"/>
  <c r="Q576" i="1"/>
  <c r="R576" i="1" s="1"/>
  <c r="S576" i="1" s="1"/>
  <c r="Q577" i="1"/>
  <c r="R577" i="1" s="1"/>
  <c r="S577" i="1" s="1"/>
  <c r="Q578" i="1"/>
  <c r="R578" i="1" s="1"/>
  <c r="S578" i="1" s="1"/>
  <c r="Q579" i="1"/>
  <c r="R579" i="1" s="1"/>
  <c r="S579" i="1" s="1"/>
  <c r="Q580" i="1"/>
  <c r="R580" i="1" s="1"/>
  <c r="S580" i="1" s="1"/>
  <c r="Q581" i="1"/>
  <c r="R581" i="1" s="1"/>
  <c r="S581" i="1" s="1"/>
  <c r="Q582" i="1"/>
  <c r="R582" i="1" s="1"/>
  <c r="S582" i="1" s="1"/>
  <c r="Q583" i="1"/>
  <c r="R583" i="1" s="1"/>
  <c r="S583" i="1" s="1"/>
  <c r="Q584" i="1"/>
  <c r="R584" i="1" s="1"/>
  <c r="S584" i="1" s="1"/>
  <c r="Q585" i="1"/>
  <c r="R585" i="1" s="1"/>
  <c r="S585" i="1" s="1"/>
  <c r="Q586" i="1"/>
  <c r="R586" i="1" s="1"/>
  <c r="S586" i="1" s="1"/>
  <c r="Q587" i="1"/>
  <c r="R587" i="1" s="1"/>
  <c r="S587" i="1" s="1"/>
  <c r="Q588" i="1"/>
  <c r="R588" i="1" s="1"/>
  <c r="S588" i="1" s="1"/>
  <c r="Q589" i="1"/>
  <c r="R589" i="1" s="1"/>
  <c r="S589" i="1" s="1"/>
  <c r="Q590" i="1"/>
  <c r="R590" i="1" s="1"/>
  <c r="S590" i="1" s="1"/>
  <c r="Q591" i="1"/>
  <c r="R591" i="1" s="1"/>
  <c r="S591" i="1" s="1"/>
  <c r="Q592" i="1"/>
  <c r="R592" i="1" s="1"/>
  <c r="S592" i="1" s="1"/>
  <c r="Q593" i="1"/>
  <c r="R593" i="1" s="1"/>
  <c r="S593" i="1" s="1"/>
  <c r="Q594" i="1"/>
  <c r="R594" i="1" s="1"/>
  <c r="S594" i="1" s="1"/>
  <c r="Q595" i="1"/>
  <c r="R595" i="1" s="1"/>
  <c r="S595" i="1" s="1"/>
  <c r="Q596" i="1"/>
  <c r="R596" i="1" s="1"/>
  <c r="S596" i="1" s="1"/>
  <c r="Q597" i="1"/>
  <c r="R597" i="1" s="1"/>
  <c r="S597" i="1" s="1"/>
  <c r="Q598" i="1"/>
  <c r="R598" i="1" s="1"/>
  <c r="S598" i="1" s="1"/>
  <c r="Q599" i="1"/>
  <c r="R599" i="1" s="1"/>
  <c r="S599" i="1" s="1"/>
  <c r="Q600" i="1"/>
  <c r="R600" i="1" s="1"/>
  <c r="S600" i="1" s="1"/>
  <c r="Q601" i="1"/>
  <c r="R601" i="1" s="1"/>
  <c r="S601" i="1" s="1"/>
  <c r="Q602" i="1"/>
  <c r="R602" i="1" s="1"/>
  <c r="S602" i="1" s="1"/>
  <c r="Q603" i="1"/>
  <c r="R603" i="1" s="1"/>
  <c r="S603" i="1" s="1"/>
  <c r="Q604" i="1"/>
  <c r="R604" i="1" s="1"/>
  <c r="S604" i="1" s="1"/>
  <c r="Q605" i="1"/>
  <c r="R605" i="1" s="1"/>
  <c r="S605" i="1" s="1"/>
  <c r="Q606" i="1"/>
  <c r="R606" i="1" s="1"/>
  <c r="S606" i="1" s="1"/>
  <c r="Q607" i="1"/>
  <c r="R607" i="1" s="1"/>
  <c r="S607" i="1" s="1"/>
  <c r="Q608" i="1"/>
  <c r="R608" i="1" s="1"/>
  <c r="S608" i="1" s="1"/>
  <c r="Q609" i="1"/>
  <c r="R609" i="1" s="1"/>
  <c r="S609" i="1" s="1"/>
  <c r="Q610" i="1"/>
  <c r="R610" i="1" s="1"/>
  <c r="S610" i="1" s="1"/>
  <c r="Q611" i="1"/>
  <c r="R611" i="1" s="1"/>
  <c r="S611" i="1" s="1"/>
  <c r="Q612" i="1"/>
  <c r="R612" i="1" s="1"/>
  <c r="S612" i="1" s="1"/>
  <c r="Q613" i="1"/>
  <c r="R613" i="1" s="1"/>
  <c r="S613" i="1" s="1"/>
  <c r="Q614" i="1"/>
  <c r="R614" i="1" s="1"/>
  <c r="S614" i="1" s="1"/>
  <c r="Q615" i="1"/>
  <c r="R615" i="1" s="1"/>
  <c r="S615" i="1" s="1"/>
  <c r="Q616" i="1"/>
  <c r="R616" i="1" s="1"/>
  <c r="S616" i="1" s="1"/>
  <c r="Q617" i="1"/>
  <c r="R617" i="1" s="1"/>
  <c r="S617" i="1" s="1"/>
  <c r="Q618" i="1"/>
  <c r="R618" i="1" s="1"/>
  <c r="S618" i="1" s="1"/>
  <c r="Q619" i="1"/>
  <c r="R619" i="1" s="1"/>
  <c r="S619" i="1" s="1"/>
  <c r="Q620" i="1"/>
  <c r="R620" i="1" s="1"/>
  <c r="S620" i="1" s="1"/>
  <c r="Q621" i="1"/>
  <c r="R621" i="1" s="1"/>
  <c r="S621" i="1" s="1"/>
  <c r="Q622" i="1"/>
  <c r="R622" i="1" s="1"/>
  <c r="S622" i="1" s="1"/>
  <c r="Q623" i="1"/>
  <c r="R623" i="1" s="1"/>
  <c r="S623" i="1" s="1"/>
  <c r="Q624" i="1"/>
  <c r="R624" i="1" s="1"/>
  <c r="S624" i="1" s="1"/>
  <c r="Q625" i="1"/>
  <c r="R625" i="1" s="1"/>
  <c r="S625" i="1" s="1"/>
  <c r="Q626" i="1"/>
  <c r="R626" i="1" s="1"/>
  <c r="S626" i="1" s="1"/>
  <c r="Q627" i="1"/>
  <c r="R627" i="1" s="1"/>
  <c r="S627" i="1" s="1"/>
  <c r="Q628" i="1"/>
  <c r="R628" i="1" s="1"/>
  <c r="S628" i="1" s="1"/>
  <c r="Q629" i="1"/>
  <c r="R629" i="1" s="1"/>
  <c r="S629" i="1" s="1"/>
  <c r="Q630" i="1"/>
  <c r="R630" i="1" s="1"/>
  <c r="S630" i="1" s="1"/>
  <c r="Q631" i="1"/>
  <c r="R631" i="1" s="1"/>
  <c r="S631" i="1" s="1"/>
  <c r="Q632" i="1"/>
  <c r="R632" i="1" s="1"/>
  <c r="S632" i="1" s="1"/>
  <c r="Q633" i="1"/>
  <c r="R633" i="1" s="1"/>
  <c r="S633" i="1" s="1"/>
  <c r="Q634" i="1"/>
  <c r="R634" i="1" s="1"/>
  <c r="S634" i="1" s="1"/>
  <c r="Q635" i="1"/>
  <c r="R635" i="1" s="1"/>
  <c r="S635" i="1" s="1"/>
  <c r="Q636" i="1"/>
  <c r="R636" i="1" s="1"/>
  <c r="S636" i="1" s="1"/>
  <c r="Q637" i="1"/>
  <c r="R637" i="1" s="1"/>
  <c r="S637" i="1" s="1"/>
  <c r="Q638" i="1"/>
  <c r="R638" i="1" s="1"/>
  <c r="S638" i="1" s="1"/>
  <c r="Q639" i="1"/>
  <c r="R639" i="1" s="1"/>
  <c r="S639" i="1" s="1"/>
  <c r="Q640" i="1"/>
  <c r="R640" i="1" s="1"/>
  <c r="S640" i="1" s="1"/>
  <c r="Q641" i="1"/>
  <c r="R641" i="1" s="1"/>
  <c r="S641" i="1" s="1"/>
  <c r="Q642" i="1"/>
  <c r="R642" i="1" s="1"/>
  <c r="S642" i="1" s="1"/>
  <c r="Q643" i="1"/>
  <c r="R643" i="1" s="1"/>
  <c r="S643" i="1" s="1"/>
  <c r="Q644" i="1"/>
  <c r="R644" i="1" s="1"/>
  <c r="S644" i="1" s="1"/>
  <c r="Q645" i="1"/>
  <c r="R645" i="1" s="1"/>
  <c r="S645" i="1" s="1"/>
  <c r="Q646" i="1"/>
  <c r="R646" i="1" s="1"/>
  <c r="S646" i="1" s="1"/>
  <c r="Q647" i="1"/>
  <c r="R647" i="1" s="1"/>
  <c r="S647" i="1" s="1"/>
  <c r="Q648" i="1"/>
  <c r="R648" i="1" s="1"/>
  <c r="S648" i="1" s="1"/>
  <c r="Q649" i="1"/>
  <c r="R649" i="1" s="1"/>
  <c r="S649" i="1" s="1"/>
  <c r="Q650" i="1"/>
  <c r="R650" i="1" s="1"/>
  <c r="S650" i="1" s="1"/>
  <c r="Q651" i="1"/>
  <c r="R651" i="1" s="1"/>
  <c r="S651" i="1" s="1"/>
  <c r="Q652" i="1"/>
  <c r="R652" i="1" s="1"/>
  <c r="S652" i="1" s="1"/>
  <c r="Q653" i="1"/>
  <c r="R653" i="1" s="1"/>
  <c r="S653" i="1" s="1"/>
  <c r="Q654" i="1"/>
  <c r="R654" i="1" s="1"/>
  <c r="S654" i="1" s="1"/>
  <c r="Q655" i="1"/>
  <c r="R655" i="1" s="1"/>
  <c r="S655" i="1" s="1"/>
  <c r="Q656" i="1"/>
  <c r="R656" i="1" s="1"/>
  <c r="S656" i="1" s="1"/>
  <c r="Q657" i="1"/>
  <c r="R657" i="1" s="1"/>
  <c r="S657" i="1" s="1"/>
  <c r="Q658" i="1"/>
  <c r="R658" i="1" s="1"/>
  <c r="S658" i="1" s="1"/>
  <c r="Q659" i="1"/>
  <c r="R659" i="1" s="1"/>
  <c r="S659" i="1" s="1"/>
  <c r="Q660" i="1"/>
  <c r="R660" i="1" s="1"/>
  <c r="S660" i="1" s="1"/>
  <c r="Q661" i="1"/>
  <c r="R661" i="1" s="1"/>
  <c r="S661" i="1" s="1"/>
  <c r="Q662" i="1"/>
  <c r="R662" i="1" s="1"/>
  <c r="S662" i="1" s="1"/>
  <c r="Q663" i="1"/>
  <c r="R663" i="1" s="1"/>
  <c r="S663" i="1" s="1"/>
  <c r="Q664" i="1"/>
  <c r="R664" i="1" s="1"/>
  <c r="S664" i="1" s="1"/>
  <c r="Q665" i="1"/>
  <c r="R665" i="1" s="1"/>
  <c r="S665" i="1" s="1"/>
  <c r="Q666" i="1"/>
  <c r="R666" i="1" s="1"/>
  <c r="S666" i="1" s="1"/>
  <c r="Q667" i="1"/>
  <c r="R667" i="1" s="1"/>
  <c r="S667" i="1" s="1"/>
  <c r="Q668" i="1"/>
  <c r="R668" i="1" s="1"/>
  <c r="S668" i="1" s="1"/>
  <c r="Q669" i="1"/>
  <c r="R669" i="1" s="1"/>
  <c r="S669" i="1" s="1"/>
  <c r="Q670" i="1"/>
  <c r="R670" i="1" s="1"/>
  <c r="S670" i="1" s="1"/>
  <c r="Q671" i="1"/>
  <c r="R671" i="1" s="1"/>
  <c r="S671" i="1" s="1"/>
  <c r="Q672" i="1"/>
  <c r="R672" i="1" s="1"/>
  <c r="S672" i="1" s="1"/>
  <c r="Q673" i="1"/>
  <c r="R673" i="1" s="1"/>
  <c r="S673" i="1" s="1"/>
  <c r="Q674" i="1"/>
  <c r="R674" i="1" s="1"/>
  <c r="S674" i="1" s="1"/>
  <c r="Q675" i="1"/>
  <c r="R675" i="1" s="1"/>
  <c r="S675" i="1" s="1"/>
  <c r="Q676" i="1"/>
  <c r="R676" i="1" s="1"/>
  <c r="S676" i="1" s="1"/>
  <c r="Q677" i="1"/>
  <c r="R677" i="1" s="1"/>
  <c r="S677" i="1" s="1"/>
  <c r="Q678" i="1"/>
  <c r="R678" i="1" s="1"/>
  <c r="S678" i="1" s="1"/>
  <c r="Q679" i="1"/>
  <c r="R679" i="1" s="1"/>
  <c r="S679" i="1" s="1"/>
  <c r="Q680" i="1"/>
  <c r="R680" i="1" s="1"/>
  <c r="S680" i="1" s="1"/>
  <c r="Q681" i="1"/>
  <c r="R681" i="1" s="1"/>
  <c r="S681" i="1" s="1"/>
  <c r="Q682" i="1"/>
  <c r="R682" i="1" s="1"/>
  <c r="S682" i="1" s="1"/>
  <c r="Q683" i="1"/>
  <c r="R683" i="1" s="1"/>
  <c r="S683" i="1" s="1"/>
  <c r="Q684" i="1"/>
  <c r="R684" i="1" s="1"/>
  <c r="S684" i="1" s="1"/>
  <c r="Q685" i="1"/>
  <c r="R685" i="1" s="1"/>
  <c r="S685" i="1" s="1"/>
  <c r="Q686" i="1"/>
  <c r="R686" i="1" s="1"/>
  <c r="S686" i="1" s="1"/>
  <c r="Q687" i="1"/>
  <c r="R687" i="1" s="1"/>
  <c r="S687" i="1" s="1"/>
  <c r="Q688" i="1"/>
  <c r="R688" i="1" s="1"/>
  <c r="S688" i="1" s="1"/>
  <c r="Q689" i="1"/>
  <c r="R689" i="1" s="1"/>
  <c r="S689" i="1" s="1"/>
  <c r="Q690" i="1"/>
  <c r="R690" i="1" s="1"/>
  <c r="S690" i="1" s="1"/>
  <c r="Q691" i="1"/>
  <c r="R691" i="1" s="1"/>
  <c r="S691" i="1" s="1"/>
  <c r="Q692" i="1"/>
  <c r="R692" i="1" s="1"/>
  <c r="S692" i="1" s="1"/>
  <c r="Q693" i="1"/>
  <c r="R693" i="1" s="1"/>
  <c r="S693" i="1" s="1"/>
  <c r="Q694" i="1"/>
  <c r="R694" i="1" s="1"/>
  <c r="S694" i="1" s="1"/>
  <c r="Q695" i="1"/>
  <c r="R695" i="1" s="1"/>
  <c r="S695" i="1" s="1"/>
  <c r="Q696" i="1"/>
  <c r="R696" i="1" s="1"/>
  <c r="S696" i="1" s="1"/>
  <c r="Q697" i="1"/>
  <c r="R697" i="1" s="1"/>
  <c r="S697" i="1" s="1"/>
  <c r="Q698" i="1"/>
  <c r="R698" i="1" s="1"/>
  <c r="S698" i="1" s="1"/>
  <c r="Q699" i="1"/>
  <c r="R699" i="1" s="1"/>
  <c r="S699" i="1" s="1"/>
  <c r="Q700" i="1"/>
  <c r="R700" i="1" s="1"/>
  <c r="S700" i="1" s="1"/>
  <c r="Q701" i="1"/>
  <c r="R701" i="1" s="1"/>
  <c r="S701" i="1" s="1"/>
  <c r="Q702" i="1"/>
  <c r="R702" i="1" s="1"/>
  <c r="S702" i="1" s="1"/>
  <c r="Q703" i="1"/>
  <c r="R703" i="1" s="1"/>
  <c r="S703" i="1" s="1"/>
  <c r="Q704" i="1"/>
  <c r="R704" i="1" s="1"/>
  <c r="S704" i="1" s="1"/>
  <c r="Q705" i="1"/>
  <c r="R705" i="1" s="1"/>
  <c r="S705" i="1" s="1"/>
  <c r="Q706" i="1"/>
  <c r="R706" i="1" s="1"/>
  <c r="S706" i="1" s="1"/>
  <c r="Q707" i="1"/>
  <c r="R707" i="1" s="1"/>
  <c r="S707" i="1" s="1"/>
  <c r="Q708" i="1"/>
  <c r="R708" i="1" s="1"/>
  <c r="S708" i="1" s="1"/>
  <c r="Q709" i="1"/>
  <c r="R709" i="1" s="1"/>
  <c r="S709" i="1" s="1"/>
  <c r="Q710" i="1"/>
  <c r="R710" i="1" s="1"/>
  <c r="S710" i="1" s="1"/>
  <c r="Q711" i="1"/>
  <c r="R711" i="1" s="1"/>
  <c r="S711" i="1" s="1"/>
  <c r="Q712" i="1"/>
  <c r="R712" i="1" s="1"/>
  <c r="S712" i="1" s="1"/>
  <c r="Q713" i="1"/>
  <c r="R713" i="1" s="1"/>
  <c r="S713" i="1" s="1"/>
  <c r="Q714" i="1"/>
  <c r="R714" i="1" s="1"/>
  <c r="S714" i="1" s="1"/>
  <c r="Q715" i="1"/>
  <c r="R715" i="1" s="1"/>
  <c r="S715" i="1" s="1"/>
  <c r="Q716" i="1"/>
  <c r="R716" i="1" s="1"/>
  <c r="S716" i="1" s="1"/>
  <c r="Q717" i="1"/>
  <c r="R717" i="1" s="1"/>
  <c r="S717" i="1" s="1"/>
  <c r="Q718" i="1"/>
  <c r="R718" i="1" s="1"/>
  <c r="S718" i="1" s="1"/>
  <c r="Q719" i="1"/>
  <c r="R719" i="1" s="1"/>
  <c r="S719" i="1" s="1"/>
  <c r="Q720" i="1"/>
  <c r="R720" i="1" s="1"/>
  <c r="S720" i="1" s="1"/>
  <c r="Q721" i="1"/>
  <c r="R721" i="1" s="1"/>
  <c r="S721" i="1" s="1"/>
  <c r="Q722" i="1"/>
  <c r="R722" i="1" s="1"/>
  <c r="S722" i="1" s="1"/>
  <c r="Q723" i="1"/>
  <c r="R723" i="1" s="1"/>
  <c r="S723" i="1" s="1"/>
  <c r="Q724" i="1"/>
  <c r="R724" i="1" s="1"/>
  <c r="S724" i="1" s="1"/>
  <c r="Q725" i="1"/>
  <c r="R725" i="1" s="1"/>
  <c r="S725" i="1" s="1"/>
  <c r="Q726" i="1"/>
  <c r="R726" i="1" s="1"/>
  <c r="S726" i="1" s="1"/>
  <c r="Q727" i="1"/>
  <c r="R727" i="1" s="1"/>
  <c r="S727" i="1" s="1"/>
  <c r="Q728" i="1"/>
  <c r="R728" i="1" s="1"/>
  <c r="S728" i="1" s="1"/>
  <c r="Q729" i="1"/>
  <c r="R729" i="1" s="1"/>
  <c r="S729" i="1" s="1"/>
  <c r="Q730" i="1"/>
  <c r="R730" i="1" s="1"/>
  <c r="S730" i="1" s="1"/>
  <c r="Q731" i="1"/>
  <c r="R731" i="1" s="1"/>
  <c r="S731" i="1" s="1"/>
  <c r="Q732" i="1"/>
  <c r="R732" i="1" s="1"/>
  <c r="S732" i="1" s="1"/>
  <c r="Q733" i="1"/>
  <c r="R733" i="1" s="1"/>
  <c r="S733" i="1" s="1"/>
  <c r="Q734" i="1"/>
  <c r="R734" i="1" s="1"/>
  <c r="S734" i="1" s="1"/>
  <c r="Q735" i="1"/>
  <c r="R735" i="1" s="1"/>
  <c r="S735" i="1" s="1"/>
  <c r="Q736" i="1"/>
  <c r="R736" i="1" s="1"/>
  <c r="S736" i="1" s="1"/>
  <c r="Q737" i="1"/>
  <c r="R737" i="1" s="1"/>
  <c r="S737" i="1" s="1"/>
  <c r="Q738" i="1"/>
  <c r="R738" i="1" s="1"/>
  <c r="S738" i="1" s="1"/>
  <c r="Q739" i="1"/>
  <c r="R739" i="1" s="1"/>
  <c r="S739" i="1" s="1"/>
  <c r="Q740" i="1"/>
  <c r="R740" i="1" s="1"/>
  <c r="S740" i="1" s="1"/>
  <c r="Q741" i="1"/>
  <c r="R741" i="1" s="1"/>
  <c r="S741" i="1" s="1"/>
  <c r="Q742" i="1"/>
  <c r="R742" i="1" s="1"/>
  <c r="S742" i="1" s="1"/>
  <c r="Q743" i="1"/>
  <c r="R743" i="1" s="1"/>
  <c r="S743" i="1" s="1"/>
  <c r="Q744" i="1"/>
  <c r="R744" i="1" s="1"/>
  <c r="S744" i="1" s="1"/>
  <c r="Q745" i="1"/>
  <c r="R745" i="1" s="1"/>
  <c r="S745" i="1" s="1"/>
  <c r="Q746" i="1"/>
  <c r="R746" i="1" s="1"/>
  <c r="S746" i="1" s="1"/>
  <c r="Q747" i="1"/>
  <c r="R747" i="1" s="1"/>
  <c r="S747" i="1" s="1"/>
  <c r="Q748" i="1"/>
  <c r="R748" i="1" s="1"/>
  <c r="S748" i="1" s="1"/>
  <c r="Q749" i="1"/>
  <c r="R749" i="1" s="1"/>
  <c r="S749" i="1" s="1"/>
  <c r="Q750" i="1"/>
  <c r="R750" i="1" s="1"/>
  <c r="S750" i="1" s="1"/>
  <c r="Q751" i="1"/>
  <c r="R751" i="1" s="1"/>
  <c r="S751" i="1" s="1"/>
  <c r="Q752" i="1"/>
  <c r="R752" i="1" s="1"/>
  <c r="S752" i="1" s="1"/>
  <c r="Q753" i="1"/>
  <c r="R753" i="1" s="1"/>
  <c r="S753" i="1" s="1"/>
  <c r="Q754" i="1"/>
  <c r="R754" i="1" s="1"/>
  <c r="S754" i="1" s="1"/>
  <c r="Q755" i="1"/>
  <c r="R755" i="1" s="1"/>
  <c r="S755" i="1" s="1"/>
  <c r="Q756" i="1"/>
  <c r="R756" i="1" s="1"/>
  <c r="S756" i="1" s="1"/>
  <c r="Q757" i="1"/>
  <c r="R757" i="1" s="1"/>
  <c r="S757" i="1" s="1"/>
  <c r="Q758" i="1"/>
  <c r="R758" i="1" s="1"/>
  <c r="S758" i="1" s="1"/>
  <c r="Q759" i="1"/>
  <c r="R759" i="1" s="1"/>
  <c r="S759" i="1" s="1"/>
  <c r="Q760" i="1"/>
  <c r="R760" i="1" s="1"/>
  <c r="S760" i="1" s="1"/>
  <c r="Q761" i="1"/>
  <c r="R761" i="1" s="1"/>
  <c r="S761" i="1" s="1"/>
  <c r="Q762" i="1"/>
  <c r="R762" i="1" s="1"/>
  <c r="S762" i="1" s="1"/>
  <c r="Q763" i="1"/>
  <c r="R763" i="1" s="1"/>
  <c r="S763" i="1" s="1"/>
  <c r="Q764" i="1"/>
  <c r="R764" i="1" s="1"/>
  <c r="S764" i="1" s="1"/>
  <c r="Q765" i="1"/>
  <c r="R765" i="1" s="1"/>
  <c r="S765" i="1" s="1"/>
  <c r="Q766" i="1"/>
  <c r="R766" i="1" s="1"/>
  <c r="S766" i="1" s="1"/>
  <c r="Q767" i="1"/>
  <c r="R767" i="1" s="1"/>
  <c r="S767" i="1" s="1"/>
  <c r="Q768" i="1"/>
  <c r="R768" i="1" s="1"/>
  <c r="S768" i="1" s="1"/>
  <c r="Q769" i="1"/>
  <c r="R769" i="1" s="1"/>
  <c r="S769" i="1" s="1"/>
  <c r="Q770" i="1"/>
  <c r="R770" i="1" s="1"/>
  <c r="S770" i="1" s="1"/>
  <c r="Q771" i="1"/>
  <c r="R771" i="1" s="1"/>
  <c r="S771" i="1" s="1"/>
  <c r="Q772" i="1"/>
  <c r="R772" i="1" s="1"/>
  <c r="S772" i="1" s="1"/>
  <c r="Q773" i="1"/>
  <c r="R773" i="1" s="1"/>
  <c r="S773" i="1" s="1"/>
  <c r="Q774" i="1"/>
  <c r="R774" i="1" s="1"/>
  <c r="S774" i="1" s="1"/>
  <c r="Q775" i="1"/>
  <c r="R775" i="1" s="1"/>
  <c r="S775" i="1" s="1"/>
  <c r="Q776" i="1"/>
  <c r="R776" i="1" s="1"/>
  <c r="S776" i="1" s="1"/>
  <c r="Q777" i="1"/>
  <c r="R777" i="1" s="1"/>
  <c r="S777" i="1" s="1"/>
  <c r="Q778" i="1"/>
  <c r="R778" i="1" s="1"/>
  <c r="S778" i="1" s="1"/>
  <c r="Q779" i="1"/>
  <c r="R779" i="1" s="1"/>
  <c r="S779" i="1" s="1"/>
  <c r="Q780" i="1"/>
  <c r="R780" i="1" s="1"/>
  <c r="S780" i="1" s="1"/>
  <c r="Q781" i="1"/>
  <c r="R781" i="1" s="1"/>
  <c r="S781" i="1" s="1"/>
  <c r="Q782" i="1"/>
  <c r="R782" i="1" s="1"/>
  <c r="S782" i="1" s="1"/>
  <c r="Q783" i="1"/>
  <c r="R783" i="1" s="1"/>
  <c r="S783" i="1" s="1"/>
  <c r="Q784" i="1"/>
  <c r="R784" i="1" s="1"/>
  <c r="S784" i="1" s="1"/>
  <c r="Q785" i="1"/>
  <c r="R785" i="1" s="1"/>
  <c r="S785" i="1" s="1"/>
  <c r="Q786" i="1"/>
  <c r="R786" i="1" s="1"/>
  <c r="S786" i="1" s="1"/>
  <c r="Q787" i="1"/>
  <c r="R787" i="1" s="1"/>
  <c r="S787" i="1" s="1"/>
  <c r="Q788" i="1"/>
  <c r="R788" i="1" s="1"/>
  <c r="S788" i="1" s="1"/>
  <c r="Q789" i="1"/>
  <c r="R789" i="1" s="1"/>
  <c r="S789" i="1" s="1"/>
  <c r="Q790" i="1"/>
  <c r="R790" i="1" s="1"/>
  <c r="S790" i="1" s="1"/>
  <c r="Q791" i="1"/>
  <c r="R791" i="1" s="1"/>
  <c r="S791" i="1" s="1"/>
  <c r="Q792" i="1"/>
  <c r="R792" i="1" s="1"/>
  <c r="S792" i="1" s="1"/>
  <c r="Q793" i="1"/>
  <c r="R793" i="1" s="1"/>
  <c r="S793" i="1" s="1"/>
  <c r="Q794" i="1"/>
  <c r="R794" i="1" s="1"/>
  <c r="S794" i="1" s="1"/>
  <c r="Q795" i="1"/>
  <c r="R795" i="1" s="1"/>
  <c r="S795" i="1" s="1"/>
  <c r="Q796" i="1"/>
  <c r="R796" i="1" s="1"/>
  <c r="S796" i="1" s="1"/>
  <c r="Q797" i="1"/>
  <c r="R797" i="1" s="1"/>
  <c r="S797" i="1" s="1"/>
  <c r="Q798" i="1"/>
  <c r="R798" i="1" s="1"/>
  <c r="S798" i="1" s="1"/>
  <c r="Q799" i="1"/>
  <c r="R799" i="1" s="1"/>
  <c r="S799" i="1" s="1"/>
  <c r="Q800" i="1"/>
  <c r="R800" i="1" s="1"/>
  <c r="S800" i="1" s="1"/>
  <c r="Q801" i="1"/>
  <c r="R801" i="1" s="1"/>
  <c r="S801" i="1" s="1"/>
  <c r="Q802" i="1"/>
  <c r="R802" i="1" s="1"/>
  <c r="S802" i="1" s="1"/>
  <c r="Q803" i="1"/>
  <c r="R803" i="1" s="1"/>
  <c r="S803" i="1" s="1"/>
  <c r="Q804" i="1"/>
  <c r="R804" i="1" s="1"/>
  <c r="S804" i="1" s="1"/>
  <c r="Q805" i="1"/>
  <c r="R805" i="1" s="1"/>
  <c r="S805" i="1" s="1"/>
  <c r="Q806" i="1"/>
  <c r="R806" i="1" s="1"/>
  <c r="S806" i="1" s="1"/>
  <c r="Q807" i="1"/>
  <c r="R807" i="1" s="1"/>
  <c r="S807" i="1" s="1"/>
  <c r="Q808" i="1"/>
  <c r="R808" i="1" s="1"/>
  <c r="S808" i="1" s="1"/>
  <c r="Q809" i="1"/>
  <c r="R809" i="1" s="1"/>
  <c r="S809" i="1" s="1"/>
  <c r="Q810" i="1"/>
  <c r="R810" i="1" s="1"/>
  <c r="S810" i="1" s="1"/>
  <c r="Q811" i="1"/>
  <c r="R811" i="1" s="1"/>
  <c r="S811" i="1" s="1"/>
  <c r="Q812" i="1"/>
  <c r="R812" i="1" s="1"/>
  <c r="S812" i="1" s="1"/>
  <c r="Q813" i="1"/>
  <c r="R813" i="1" s="1"/>
  <c r="S813" i="1" s="1"/>
  <c r="Q814" i="1"/>
  <c r="R814" i="1" s="1"/>
  <c r="S814" i="1" s="1"/>
  <c r="Q815" i="1"/>
  <c r="R815" i="1" s="1"/>
  <c r="S815" i="1" s="1"/>
  <c r="Q816" i="1"/>
  <c r="R816" i="1" s="1"/>
  <c r="S816" i="1" s="1"/>
  <c r="Q817" i="1"/>
  <c r="R817" i="1" s="1"/>
  <c r="S817" i="1" s="1"/>
  <c r="Q818" i="1"/>
  <c r="R818" i="1" s="1"/>
  <c r="S818" i="1" s="1"/>
  <c r="Q819" i="1"/>
  <c r="R819" i="1" s="1"/>
  <c r="S819" i="1" s="1"/>
  <c r="Q820" i="1"/>
  <c r="R820" i="1" s="1"/>
  <c r="S820" i="1" s="1"/>
  <c r="Q821" i="1"/>
  <c r="R821" i="1" s="1"/>
  <c r="S821" i="1" s="1"/>
  <c r="Q822" i="1"/>
  <c r="R822" i="1" s="1"/>
  <c r="S822" i="1" s="1"/>
  <c r="Q823" i="1"/>
  <c r="R823" i="1" s="1"/>
  <c r="S823" i="1" s="1"/>
  <c r="Q824" i="1"/>
  <c r="R824" i="1" s="1"/>
  <c r="S824" i="1" s="1"/>
  <c r="Q825" i="1"/>
  <c r="R825" i="1" s="1"/>
  <c r="S825" i="1" s="1"/>
  <c r="Q826" i="1"/>
  <c r="R826" i="1" s="1"/>
  <c r="S826" i="1" s="1"/>
  <c r="Q827" i="1"/>
  <c r="R827" i="1" s="1"/>
  <c r="S827" i="1" s="1"/>
  <c r="Q828" i="1"/>
  <c r="R828" i="1" s="1"/>
  <c r="S828" i="1" s="1"/>
  <c r="Q829" i="1"/>
  <c r="R829" i="1" s="1"/>
  <c r="S829" i="1" s="1"/>
  <c r="Q830" i="1"/>
  <c r="R830" i="1" s="1"/>
  <c r="S830" i="1" s="1"/>
  <c r="Q831" i="1"/>
  <c r="R831" i="1" s="1"/>
  <c r="S831" i="1" s="1"/>
  <c r="Q832" i="1"/>
  <c r="R832" i="1" s="1"/>
  <c r="S832" i="1" s="1"/>
  <c r="Q833" i="1"/>
  <c r="R833" i="1" s="1"/>
  <c r="S833" i="1" s="1"/>
  <c r="Q834" i="1"/>
  <c r="R834" i="1" s="1"/>
  <c r="S834" i="1" s="1"/>
  <c r="Q835" i="1"/>
  <c r="R835" i="1" s="1"/>
  <c r="S835" i="1" s="1"/>
  <c r="Q836" i="1"/>
  <c r="R836" i="1" s="1"/>
  <c r="S836" i="1" s="1"/>
  <c r="Q837" i="1"/>
  <c r="R837" i="1" s="1"/>
  <c r="S837" i="1" s="1"/>
  <c r="Q838" i="1"/>
  <c r="R838" i="1" s="1"/>
  <c r="S838" i="1" s="1"/>
  <c r="Q839" i="1"/>
  <c r="R839" i="1" s="1"/>
  <c r="S839" i="1" s="1"/>
  <c r="Q840" i="1"/>
  <c r="R840" i="1" s="1"/>
  <c r="S840" i="1" s="1"/>
  <c r="Q841" i="1"/>
  <c r="R841" i="1" s="1"/>
  <c r="S841" i="1" s="1"/>
  <c r="Q842" i="1"/>
  <c r="R842" i="1" s="1"/>
  <c r="S842" i="1" s="1"/>
  <c r="Q843" i="1"/>
  <c r="R843" i="1" s="1"/>
  <c r="S843" i="1" s="1"/>
  <c r="Q844" i="1"/>
  <c r="R844" i="1" s="1"/>
  <c r="S844" i="1" s="1"/>
  <c r="Q845" i="1"/>
  <c r="R845" i="1" s="1"/>
  <c r="S845" i="1" s="1"/>
  <c r="Q846" i="1"/>
  <c r="R846" i="1" s="1"/>
  <c r="S846" i="1" s="1"/>
  <c r="Q847" i="1"/>
  <c r="R847" i="1" s="1"/>
  <c r="S847" i="1" s="1"/>
  <c r="Q848" i="1"/>
  <c r="R848" i="1" s="1"/>
  <c r="S848" i="1" s="1"/>
  <c r="Q849" i="1"/>
  <c r="R849" i="1" s="1"/>
  <c r="S849" i="1" s="1"/>
  <c r="Q850" i="1"/>
  <c r="R850" i="1" s="1"/>
  <c r="S850" i="1" s="1"/>
  <c r="Q851" i="1"/>
  <c r="R851" i="1" s="1"/>
  <c r="S851" i="1" s="1"/>
  <c r="Q852" i="1"/>
  <c r="R852" i="1" s="1"/>
  <c r="S852" i="1" s="1"/>
  <c r="Q853" i="1"/>
  <c r="R853" i="1" s="1"/>
  <c r="S853" i="1" s="1"/>
  <c r="Q854" i="1"/>
  <c r="R854" i="1" s="1"/>
  <c r="S854" i="1" s="1"/>
  <c r="Q855" i="1"/>
  <c r="R855" i="1" s="1"/>
  <c r="S855" i="1" s="1"/>
  <c r="Q856" i="1"/>
  <c r="R856" i="1" s="1"/>
  <c r="S856" i="1" s="1"/>
  <c r="Q857" i="1"/>
  <c r="R857" i="1" s="1"/>
  <c r="S857" i="1" s="1"/>
  <c r="Q858" i="1"/>
  <c r="R858" i="1" s="1"/>
  <c r="S858" i="1" s="1"/>
  <c r="Q859" i="1"/>
  <c r="R859" i="1" s="1"/>
  <c r="S859" i="1" s="1"/>
  <c r="Q860" i="1"/>
  <c r="R860" i="1" s="1"/>
  <c r="S860" i="1" s="1"/>
  <c r="Q861" i="1"/>
  <c r="R861" i="1" s="1"/>
  <c r="S861" i="1" s="1"/>
  <c r="Q862" i="1"/>
  <c r="R862" i="1" s="1"/>
  <c r="S862" i="1" s="1"/>
  <c r="Q863" i="1"/>
  <c r="R863" i="1" s="1"/>
  <c r="S863" i="1" s="1"/>
  <c r="Q864" i="1"/>
  <c r="R864" i="1" s="1"/>
  <c r="S864" i="1" s="1"/>
  <c r="Q865" i="1"/>
  <c r="R865" i="1" s="1"/>
  <c r="S865" i="1" s="1"/>
  <c r="Q866" i="1"/>
  <c r="R866" i="1" s="1"/>
  <c r="S866" i="1" s="1"/>
  <c r="Q867" i="1"/>
  <c r="R867" i="1" s="1"/>
  <c r="S867" i="1" s="1"/>
  <c r="Q868" i="1"/>
  <c r="R868" i="1" s="1"/>
  <c r="S868" i="1" s="1"/>
  <c r="Q869" i="1"/>
  <c r="R869" i="1" s="1"/>
  <c r="S869" i="1" s="1"/>
  <c r="Q870" i="1"/>
  <c r="R870" i="1" s="1"/>
  <c r="S870" i="1" s="1"/>
  <c r="Q871" i="1"/>
  <c r="R871" i="1" s="1"/>
  <c r="S871" i="1" s="1"/>
  <c r="Q872" i="1"/>
  <c r="R872" i="1" s="1"/>
  <c r="S872" i="1" s="1"/>
  <c r="Q873" i="1"/>
  <c r="R873" i="1" s="1"/>
  <c r="S873" i="1" s="1"/>
  <c r="Q874" i="1"/>
  <c r="R874" i="1" s="1"/>
  <c r="S874" i="1" s="1"/>
  <c r="Q875" i="1"/>
  <c r="R875" i="1" s="1"/>
  <c r="S875" i="1" s="1"/>
  <c r="Q876" i="1"/>
  <c r="R876" i="1" s="1"/>
  <c r="S876" i="1" s="1"/>
  <c r="Q877" i="1"/>
  <c r="R877" i="1" s="1"/>
  <c r="S877" i="1" s="1"/>
  <c r="Q878" i="1"/>
  <c r="R878" i="1" s="1"/>
  <c r="S878" i="1" s="1"/>
  <c r="Q879" i="1"/>
  <c r="R879" i="1" s="1"/>
  <c r="S879" i="1" s="1"/>
  <c r="Q880" i="1"/>
  <c r="R880" i="1" s="1"/>
  <c r="S880" i="1" s="1"/>
  <c r="Q881" i="1"/>
  <c r="R881" i="1" s="1"/>
  <c r="S881" i="1" s="1"/>
  <c r="Q882" i="1"/>
  <c r="R882" i="1" s="1"/>
  <c r="S882" i="1" s="1"/>
  <c r="Q883" i="1"/>
  <c r="R883" i="1" s="1"/>
  <c r="S883" i="1" s="1"/>
  <c r="Q884" i="1"/>
  <c r="R884" i="1" s="1"/>
  <c r="S884" i="1" s="1"/>
  <c r="Q885" i="1"/>
  <c r="R885" i="1" s="1"/>
  <c r="S885" i="1" s="1"/>
  <c r="Q886" i="1"/>
  <c r="R886" i="1" s="1"/>
  <c r="S886" i="1" s="1"/>
  <c r="Q887" i="1"/>
  <c r="R887" i="1" s="1"/>
  <c r="S887" i="1" s="1"/>
  <c r="Q888" i="1"/>
  <c r="R888" i="1" s="1"/>
  <c r="S888" i="1" s="1"/>
  <c r="Q889" i="1"/>
  <c r="R889" i="1" s="1"/>
  <c r="S889" i="1" s="1"/>
  <c r="Q890" i="1"/>
  <c r="R890" i="1" s="1"/>
  <c r="S890" i="1" s="1"/>
  <c r="Q891" i="1"/>
  <c r="R891" i="1" s="1"/>
  <c r="S891" i="1" s="1"/>
  <c r="Q892" i="1"/>
  <c r="R892" i="1" s="1"/>
  <c r="S892" i="1" s="1"/>
  <c r="Q893" i="1"/>
  <c r="R893" i="1" s="1"/>
  <c r="S893" i="1" s="1"/>
  <c r="Q894" i="1"/>
  <c r="R894" i="1" s="1"/>
  <c r="S894" i="1" s="1"/>
  <c r="Q895" i="1"/>
  <c r="R895" i="1" s="1"/>
  <c r="S895" i="1" s="1"/>
  <c r="Q896" i="1"/>
  <c r="R896" i="1" s="1"/>
  <c r="S896" i="1" s="1"/>
  <c r="Q897" i="1"/>
  <c r="R897" i="1" s="1"/>
  <c r="S897" i="1" s="1"/>
  <c r="Q898" i="1"/>
  <c r="R898" i="1" s="1"/>
  <c r="S898" i="1" s="1"/>
  <c r="Q899" i="1"/>
  <c r="R899" i="1" s="1"/>
  <c r="S899" i="1" s="1"/>
  <c r="Q900" i="1"/>
  <c r="R900" i="1" s="1"/>
  <c r="S900" i="1" s="1"/>
  <c r="Q901" i="1"/>
  <c r="R901" i="1" s="1"/>
  <c r="S901" i="1" s="1"/>
  <c r="Q902" i="1"/>
  <c r="R902" i="1" s="1"/>
  <c r="S902" i="1" s="1"/>
  <c r="Q903" i="1"/>
  <c r="R903" i="1" s="1"/>
  <c r="S903" i="1" s="1"/>
  <c r="Q904" i="1"/>
  <c r="R904" i="1" s="1"/>
  <c r="S904" i="1" s="1"/>
  <c r="Q905" i="1"/>
  <c r="R905" i="1" s="1"/>
  <c r="S905" i="1" s="1"/>
  <c r="Q906" i="1"/>
  <c r="R906" i="1" s="1"/>
  <c r="S906" i="1" s="1"/>
  <c r="Q907" i="1"/>
  <c r="R907" i="1" s="1"/>
  <c r="S907" i="1" s="1"/>
  <c r="Q908" i="1"/>
  <c r="R908" i="1" s="1"/>
  <c r="S908" i="1" s="1"/>
  <c r="Q909" i="1"/>
  <c r="R909" i="1" s="1"/>
  <c r="S909" i="1" s="1"/>
  <c r="Q910" i="1"/>
  <c r="R910" i="1" s="1"/>
  <c r="S910" i="1" s="1"/>
  <c r="Q911" i="1"/>
  <c r="R911" i="1" s="1"/>
  <c r="S911" i="1" s="1"/>
  <c r="Q912" i="1"/>
  <c r="R912" i="1" s="1"/>
  <c r="S912" i="1" s="1"/>
  <c r="Q913" i="1"/>
  <c r="R913" i="1" s="1"/>
  <c r="S913" i="1" s="1"/>
  <c r="Q914" i="1"/>
  <c r="R914" i="1" s="1"/>
  <c r="S914" i="1" s="1"/>
  <c r="Q915" i="1"/>
  <c r="R915" i="1" s="1"/>
  <c r="S915" i="1" s="1"/>
  <c r="Q916" i="1"/>
  <c r="R916" i="1" s="1"/>
  <c r="S916" i="1" s="1"/>
  <c r="Q917" i="1"/>
  <c r="R917" i="1" s="1"/>
  <c r="S917" i="1" s="1"/>
  <c r="Q918" i="1"/>
  <c r="R918" i="1" s="1"/>
  <c r="S918" i="1" s="1"/>
  <c r="Q919" i="1"/>
  <c r="R919" i="1" s="1"/>
  <c r="S919" i="1" s="1"/>
  <c r="Q920" i="1"/>
  <c r="R920" i="1" s="1"/>
  <c r="S920" i="1" s="1"/>
  <c r="Q921" i="1"/>
  <c r="R921" i="1" s="1"/>
  <c r="S921" i="1" s="1"/>
  <c r="Q922" i="1"/>
  <c r="R922" i="1" s="1"/>
  <c r="S922" i="1" s="1"/>
  <c r="Q923" i="1"/>
  <c r="R923" i="1" s="1"/>
  <c r="S923" i="1" s="1"/>
  <c r="Q924" i="1"/>
  <c r="R924" i="1" s="1"/>
  <c r="S924" i="1" s="1"/>
  <c r="Q925" i="1"/>
  <c r="R925" i="1" s="1"/>
  <c r="S925" i="1" s="1"/>
  <c r="Q926" i="1"/>
  <c r="R926" i="1" s="1"/>
  <c r="S926" i="1" s="1"/>
  <c r="Q927" i="1"/>
  <c r="R927" i="1" s="1"/>
  <c r="S927" i="1" s="1"/>
  <c r="Q928" i="1"/>
  <c r="R928" i="1" s="1"/>
  <c r="S928" i="1" s="1"/>
  <c r="Q929" i="1"/>
  <c r="R929" i="1" s="1"/>
  <c r="S929" i="1" s="1"/>
  <c r="Q930" i="1"/>
  <c r="R930" i="1" s="1"/>
  <c r="S930" i="1" s="1"/>
  <c r="Q931" i="1"/>
  <c r="R931" i="1" s="1"/>
  <c r="S931" i="1" s="1"/>
  <c r="Q932" i="1"/>
  <c r="R932" i="1" s="1"/>
  <c r="S932" i="1" s="1"/>
  <c r="Q933" i="1"/>
  <c r="R933" i="1" s="1"/>
  <c r="S933" i="1" s="1"/>
  <c r="Q934" i="1"/>
  <c r="R934" i="1" s="1"/>
  <c r="S934" i="1" s="1"/>
  <c r="Q935" i="1"/>
  <c r="R935" i="1" s="1"/>
  <c r="S935" i="1" s="1"/>
  <c r="Q936" i="1"/>
  <c r="R936" i="1" s="1"/>
  <c r="S936" i="1" s="1"/>
  <c r="Q937" i="1"/>
  <c r="R937" i="1" s="1"/>
  <c r="S937" i="1" s="1"/>
  <c r="Q938" i="1"/>
  <c r="R938" i="1" s="1"/>
  <c r="S938" i="1" s="1"/>
  <c r="Q939" i="1"/>
  <c r="R939" i="1" s="1"/>
  <c r="S939" i="1" s="1"/>
  <c r="Q940" i="1"/>
  <c r="R940" i="1" s="1"/>
  <c r="S940" i="1" s="1"/>
  <c r="Q941" i="1"/>
  <c r="R941" i="1" s="1"/>
  <c r="S941" i="1" s="1"/>
  <c r="Q942" i="1"/>
  <c r="R942" i="1" s="1"/>
  <c r="S942" i="1" s="1"/>
  <c r="Q943" i="1"/>
  <c r="R943" i="1" s="1"/>
  <c r="S943" i="1" s="1"/>
  <c r="Q944" i="1"/>
  <c r="R944" i="1" s="1"/>
  <c r="S944" i="1" s="1"/>
  <c r="Q945" i="1"/>
  <c r="R945" i="1" s="1"/>
  <c r="S945" i="1" s="1"/>
  <c r="Q946" i="1"/>
  <c r="R946" i="1" s="1"/>
  <c r="S946" i="1" s="1"/>
  <c r="Q947" i="1"/>
  <c r="R947" i="1" s="1"/>
  <c r="S947" i="1" s="1"/>
  <c r="Q948" i="1"/>
  <c r="R948" i="1" s="1"/>
  <c r="S948" i="1" s="1"/>
  <c r="Q949" i="1"/>
  <c r="R949" i="1" s="1"/>
  <c r="S949" i="1" s="1"/>
  <c r="Q950" i="1"/>
  <c r="R950" i="1" s="1"/>
  <c r="S950" i="1" s="1"/>
  <c r="Q951" i="1"/>
  <c r="R951" i="1" s="1"/>
  <c r="S951" i="1" s="1"/>
  <c r="Q952" i="1"/>
  <c r="R952" i="1" s="1"/>
  <c r="S952" i="1" s="1"/>
  <c r="Q953" i="1"/>
  <c r="R953" i="1" s="1"/>
  <c r="S953" i="1" s="1"/>
  <c r="Q954" i="1"/>
  <c r="R954" i="1" s="1"/>
  <c r="S954" i="1" s="1"/>
  <c r="Q955" i="1"/>
  <c r="R955" i="1" s="1"/>
  <c r="S955" i="1" s="1"/>
  <c r="Q956" i="1"/>
  <c r="R956" i="1" s="1"/>
  <c r="S956" i="1" s="1"/>
  <c r="Q957" i="1"/>
  <c r="R957" i="1" s="1"/>
  <c r="S957" i="1" s="1"/>
  <c r="Q958" i="1"/>
  <c r="R958" i="1" s="1"/>
  <c r="S958" i="1" s="1"/>
  <c r="Q959" i="1"/>
  <c r="R959" i="1" s="1"/>
  <c r="S959" i="1" s="1"/>
  <c r="Q960" i="1"/>
  <c r="R960" i="1" s="1"/>
  <c r="S960" i="1" s="1"/>
  <c r="Q961" i="1"/>
  <c r="R961" i="1" s="1"/>
  <c r="S961" i="1" s="1"/>
  <c r="Q962" i="1"/>
  <c r="R962" i="1" s="1"/>
  <c r="S962" i="1" s="1"/>
  <c r="Q963" i="1"/>
  <c r="R963" i="1" s="1"/>
  <c r="S963" i="1" s="1"/>
  <c r="Q964" i="1"/>
  <c r="R964" i="1" s="1"/>
  <c r="S964" i="1" s="1"/>
  <c r="Q965" i="1"/>
  <c r="R965" i="1" s="1"/>
  <c r="S965" i="1" s="1"/>
  <c r="Q966" i="1"/>
  <c r="R966" i="1" s="1"/>
  <c r="S966" i="1" s="1"/>
  <c r="Q967" i="1"/>
  <c r="R967" i="1" s="1"/>
  <c r="S967" i="1" s="1"/>
  <c r="Q968" i="1"/>
  <c r="R968" i="1" s="1"/>
  <c r="S968" i="1" s="1"/>
  <c r="Q969" i="1"/>
  <c r="R969" i="1" s="1"/>
  <c r="S969" i="1" s="1"/>
  <c r="Q970" i="1"/>
  <c r="R970" i="1" s="1"/>
  <c r="S970" i="1" s="1"/>
  <c r="Q971" i="1"/>
  <c r="R971" i="1" s="1"/>
  <c r="S971" i="1" s="1"/>
  <c r="Q972" i="1"/>
  <c r="R972" i="1" s="1"/>
  <c r="S972" i="1" s="1"/>
  <c r="Q973" i="1"/>
  <c r="R973" i="1" s="1"/>
  <c r="S973" i="1" s="1"/>
  <c r="Q974" i="1"/>
  <c r="R974" i="1" s="1"/>
  <c r="S974" i="1" s="1"/>
  <c r="Q975" i="1"/>
  <c r="R975" i="1" s="1"/>
  <c r="S975" i="1" s="1"/>
  <c r="Q976" i="1"/>
  <c r="R976" i="1" s="1"/>
  <c r="S976" i="1" s="1"/>
  <c r="Q977" i="1"/>
  <c r="R977" i="1" s="1"/>
  <c r="S977" i="1" s="1"/>
  <c r="Q978" i="1"/>
  <c r="R978" i="1" s="1"/>
  <c r="S978" i="1" s="1"/>
  <c r="Q979" i="1"/>
  <c r="R979" i="1" s="1"/>
  <c r="S979" i="1" s="1"/>
  <c r="Q980" i="1"/>
  <c r="R980" i="1" s="1"/>
  <c r="S980" i="1" s="1"/>
  <c r="Q981" i="1"/>
  <c r="R981" i="1" s="1"/>
  <c r="S981" i="1" s="1"/>
  <c r="Q982" i="1"/>
  <c r="R982" i="1" s="1"/>
  <c r="S982" i="1" s="1"/>
  <c r="Q983" i="1"/>
  <c r="R983" i="1" s="1"/>
  <c r="S983" i="1" s="1"/>
  <c r="Q984" i="1"/>
  <c r="R984" i="1" s="1"/>
  <c r="S984" i="1" s="1"/>
  <c r="Q985" i="1"/>
  <c r="R985" i="1" s="1"/>
  <c r="S985" i="1" s="1"/>
  <c r="Q986" i="1"/>
  <c r="R986" i="1" s="1"/>
  <c r="S986" i="1" s="1"/>
  <c r="Q987" i="1"/>
  <c r="R987" i="1" s="1"/>
  <c r="S987" i="1" s="1"/>
  <c r="Q988" i="1"/>
  <c r="R988" i="1" s="1"/>
  <c r="S988" i="1" s="1"/>
  <c r="Q989" i="1"/>
  <c r="R989" i="1" s="1"/>
  <c r="S989" i="1" s="1"/>
  <c r="Q990" i="1"/>
  <c r="R990" i="1" s="1"/>
  <c r="S990" i="1" s="1"/>
  <c r="Q991" i="1"/>
  <c r="R991" i="1" s="1"/>
  <c r="S991" i="1" s="1"/>
  <c r="Q992" i="1"/>
  <c r="R992" i="1" s="1"/>
  <c r="S992" i="1" s="1"/>
  <c r="Q993" i="1"/>
  <c r="R993" i="1" s="1"/>
  <c r="S993" i="1" s="1"/>
  <c r="Q994" i="1"/>
  <c r="R994" i="1" s="1"/>
  <c r="S994" i="1" s="1"/>
  <c r="Q995" i="1"/>
  <c r="R995" i="1" s="1"/>
  <c r="S995" i="1" s="1"/>
  <c r="Q996" i="1"/>
  <c r="R996" i="1" s="1"/>
  <c r="S996" i="1" s="1"/>
  <c r="Q997" i="1"/>
  <c r="R997" i="1" s="1"/>
  <c r="S997" i="1" s="1"/>
  <c r="Q998" i="1"/>
  <c r="R998" i="1" s="1"/>
  <c r="S998" i="1" s="1"/>
  <c r="Q999" i="1"/>
  <c r="R999" i="1" s="1"/>
  <c r="S999" i="1" s="1"/>
  <c r="Q1000" i="1"/>
  <c r="R1000" i="1" s="1"/>
  <c r="S1000" i="1" s="1"/>
  <c r="Q1001" i="1"/>
  <c r="R1001" i="1" s="1"/>
  <c r="S1001" i="1" s="1"/>
  <c r="Q1002" i="1"/>
  <c r="R1002" i="1" s="1"/>
  <c r="S1002" i="1" s="1"/>
  <c r="Q1003" i="1"/>
  <c r="R1003" i="1" s="1"/>
  <c r="S1003" i="1" s="1"/>
  <c r="Q1004" i="1"/>
  <c r="R1004" i="1" s="1"/>
  <c r="S1004" i="1" s="1"/>
  <c r="Q1005" i="1"/>
  <c r="R1005" i="1" s="1"/>
  <c r="S1005" i="1" s="1"/>
  <c r="Q1006" i="1"/>
  <c r="R1006" i="1" s="1"/>
  <c r="S1006" i="1" s="1"/>
  <c r="Q1007" i="1"/>
  <c r="R1007" i="1" s="1"/>
  <c r="S1007" i="1" s="1"/>
  <c r="Q1008" i="1"/>
  <c r="R1008" i="1" s="1"/>
  <c r="S1008" i="1" s="1"/>
  <c r="Q1009" i="1"/>
  <c r="R1009" i="1" s="1"/>
  <c r="S1009" i="1" s="1"/>
  <c r="Q1010" i="1"/>
  <c r="R1010" i="1" s="1"/>
  <c r="S1010" i="1" s="1"/>
  <c r="Q1011" i="1"/>
  <c r="R1011" i="1" s="1"/>
  <c r="S1011" i="1" s="1"/>
  <c r="Q1012" i="1"/>
  <c r="R1012" i="1" s="1"/>
  <c r="S1012" i="1" s="1"/>
  <c r="Q1013" i="1"/>
  <c r="R1013" i="1" s="1"/>
  <c r="S1013" i="1" s="1"/>
  <c r="Q1014" i="1"/>
  <c r="R1014" i="1" s="1"/>
  <c r="S1014" i="1" s="1"/>
  <c r="Q1015" i="1"/>
  <c r="R1015" i="1" s="1"/>
  <c r="S1015" i="1" s="1"/>
  <c r="Q1016" i="1"/>
  <c r="R1016" i="1" s="1"/>
  <c r="S1016" i="1" s="1"/>
  <c r="Q1017" i="1"/>
  <c r="R1017" i="1" s="1"/>
  <c r="S1017" i="1" s="1"/>
  <c r="Q1018" i="1"/>
  <c r="R1018" i="1" s="1"/>
  <c r="S1018" i="1" s="1"/>
  <c r="Q1019" i="1"/>
  <c r="R1019" i="1" s="1"/>
  <c r="S1019" i="1" s="1"/>
  <c r="Q1020" i="1"/>
  <c r="R1020" i="1" s="1"/>
  <c r="S1020" i="1" s="1"/>
  <c r="Q1021" i="1"/>
  <c r="R1021" i="1" s="1"/>
  <c r="S1021" i="1" s="1"/>
  <c r="Q1022" i="1"/>
  <c r="R1022" i="1" s="1"/>
  <c r="S1022" i="1" s="1"/>
  <c r="Q1023" i="1"/>
  <c r="R1023" i="1" s="1"/>
  <c r="S1023" i="1" s="1"/>
  <c r="Q1024" i="1"/>
  <c r="R1024" i="1" s="1"/>
  <c r="S1024" i="1" s="1"/>
  <c r="Q1025" i="1"/>
  <c r="R1025" i="1" s="1"/>
  <c r="S1025" i="1" s="1"/>
  <c r="Q1026" i="1"/>
  <c r="R1026" i="1" s="1"/>
  <c r="S1026" i="1" s="1"/>
  <c r="Q1027" i="1"/>
  <c r="R1027" i="1" s="1"/>
  <c r="S1027" i="1" s="1"/>
  <c r="Q1028" i="1"/>
  <c r="R1028" i="1" s="1"/>
  <c r="S1028" i="1" s="1"/>
  <c r="Q1029" i="1"/>
  <c r="R1029" i="1" s="1"/>
  <c r="S1029" i="1" s="1"/>
  <c r="Q1030" i="1"/>
  <c r="R1030" i="1" s="1"/>
  <c r="S1030" i="1" s="1"/>
  <c r="Q1031" i="1"/>
  <c r="R1031" i="1" s="1"/>
  <c r="S1031" i="1" s="1"/>
  <c r="Q1032" i="1"/>
  <c r="R1032" i="1" s="1"/>
  <c r="S1032" i="1" s="1"/>
  <c r="Q1033" i="1"/>
  <c r="R1033" i="1" s="1"/>
  <c r="S1033" i="1" s="1"/>
  <c r="Q1034" i="1"/>
  <c r="R1034" i="1" s="1"/>
  <c r="S1034" i="1" s="1"/>
  <c r="Q1035" i="1"/>
  <c r="R1035" i="1" s="1"/>
  <c r="S1035" i="1" s="1"/>
  <c r="Q1036" i="1"/>
  <c r="R1036" i="1" s="1"/>
  <c r="S1036" i="1" s="1"/>
  <c r="Q1037" i="1"/>
  <c r="R1037" i="1" s="1"/>
  <c r="S1037" i="1" s="1"/>
  <c r="Q1038" i="1"/>
  <c r="R1038" i="1" s="1"/>
  <c r="S1038" i="1" s="1"/>
  <c r="Q1039" i="1"/>
  <c r="R1039" i="1" s="1"/>
  <c r="S1039" i="1" s="1"/>
  <c r="Q1040" i="1"/>
  <c r="R1040" i="1" s="1"/>
  <c r="S1040" i="1" s="1"/>
  <c r="Q1041" i="1"/>
  <c r="R1041" i="1" s="1"/>
  <c r="S1041" i="1" s="1"/>
  <c r="Q1042" i="1"/>
  <c r="R1042" i="1" s="1"/>
  <c r="S1042" i="1" s="1"/>
  <c r="Q1043" i="1"/>
  <c r="R1043" i="1" s="1"/>
  <c r="S1043" i="1" s="1"/>
  <c r="Q1044" i="1"/>
  <c r="R1044" i="1" s="1"/>
  <c r="S1044" i="1" s="1"/>
  <c r="Q1045" i="1"/>
  <c r="R1045" i="1" s="1"/>
  <c r="S1045" i="1" s="1"/>
  <c r="Q1046" i="1"/>
  <c r="R1046" i="1" s="1"/>
  <c r="S1046" i="1" s="1"/>
  <c r="Q1047" i="1"/>
  <c r="R1047" i="1" s="1"/>
  <c r="S1047" i="1" s="1"/>
  <c r="Q1048" i="1"/>
  <c r="R1048" i="1" s="1"/>
  <c r="S1048" i="1" s="1"/>
  <c r="Q1049" i="1"/>
  <c r="R1049" i="1" s="1"/>
  <c r="S1049" i="1" s="1"/>
  <c r="Q1050" i="1"/>
  <c r="R1050" i="1" s="1"/>
  <c r="S1050" i="1" s="1"/>
  <c r="Q1051" i="1"/>
  <c r="R1051" i="1" s="1"/>
  <c r="S1051" i="1" s="1"/>
  <c r="Q1052" i="1"/>
  <c r="R1052" i="1" s="1"/>
  <c r="S1052" i="1" s="1"/>
  <c r="Q1053" i="1"/>
  <c r="R1053" i="1" s="1"/>
  <c r="S1053" i="1" s="1"/>
  <c r="Q1054" i="1"/>
  <c r="R1054" i="1" s="1"/>
  <c r="S1054" i="1" s="1"/>
  <c r="Q1055" i="1"/>
  <c r="R1055" i="1" s="1"/>
  <c r="S1055" i="1" s="1"/>
  <c r="Q1056" i="1"/>
  <c r="R1056" i="1" s="1"/>
  <c r="S1056" i="1" s="1"/>
  <c r="Q1057" i="1"/>
  <c r="R1057" i="1" s="1"/>
  <c r="S1057" i="1" s="1"/>
  <c r="Q1058" i="1"/>
  <c r="R1058" i="1" s="1"/>
  <c r="S1058" i="1" s="1"/>
  <c r="Q1059" i="1"/>
  <c r="R1059" i="1" s="1"/>
  <c r="S1059" i="1" s="1"/>
  <c r="Q1060" i="1"/>
  <c r="R1060" i="1" s="1"/>
  <c r="S1060" i="1" s="1"/>
  <c r="Q1061" i="1"/>
  <c r="R1061" i="1" s="1"/>
  <c r="S1061" i="1" s="1"/>
  <c r="Q1062" i="1"/>
  <c r="R1062" i="1" s="1"/>
  <c r="S1062" i="1" s="1"/>
  <c r="Q1063" i="1"/>
  <c r="R1063" i="1" s="1"/>
  <c r="S1063" i="1" s="1"/>
  <c r="Q1064" i="1"/>
  <c r="R1064" i="1" s="1"/>
  <c r="S1064" i="1" s="1"/>
  <c r="Q1065" i="1"/>
  <c r="R1065" i="1" s="1"/>
  <c r="S1065" i="1" s="1"/>
  <c r="Q1066" i="1"/>
  <c r="R1066" i="1" s="1"/>
  <c r="S1066" i="1" s="1"/>
  <c r="Q1067" i="1"/>
  <c r="R1067" i="1" s="1"/>
  <c r="S1067" i="1" s="1"/>
  <c r="Q1068" i="1"/>
  <c r="R1068" i="1" s="1"/>
  <c r="S1068" i="1" s="1"/>
  <c r="Q1069" i="1"/>
  <c r="R1069" i="1" s="1"/>
  <c r="S1069" i="1" s="1"/>
  <c r="Q1070" i="1"/>
  <c r="R1070" i="1" s="1"/>
  <c r="S1070" i="1" s="1"/>
  <c r="Q1071" i="1"/>
  <c r="R1071" i="1" s="1"/>
  <c r="S1071" i="1" s="1"/>
  <c r="Q1072" i="1"/>
  <c r="R1072" i="1" s="1"/>
  <c r="S1072" i="1" s="1"/>
  <c r="Q1073" i="1"/>
  <c r="R1073" i="1" s="1"/>
  <c r="S1073" i="1" s="1"/>
  <c r="Q1074" i="1"/>
  <c r="R1074" i="1" s="1"/>
  <c r="S1074" i="1" s="1"/>
  <c r="Q1075" i="1"/>
  <c r="R1075" i="1" s="1"/>
  <c r="S1075" i="1" s="1"/>
  <c r="Q1076" i="1"/>
  <c r="R1076" i="1" s="1"/>
  <c r="S1076" i="1" s="1"/>
  <c r="Q1077" i="1"/>
  <c r="R1077" i="1" s="1"/>
  <c r="S1077" i="1" s="1"/>
  <c r="Q1078" i="1"/>
  <c r="R1078" i="1" s="1"/>
  <c r="S1078" i="1" s="1"/>
  <c r="Q1079" i="1"/>
  <c r="R1079" i="1" s="1"/>
  <c r="S1079" i="1" s="1"/>
  <c r="Q1080" i="1"/>
  <c r="R1080" i="1" s="1"/>
  <c r="S1080" i="1" s="1"/>
  <c r="Q1081" i="1"/>
  <c r="R1081" i="1" s="1"/>
  <c r="S1081" i="1" s="1"/>
  <c r="Q1082" i="1"/>
  <c r="R1082" i="1" s="1"/>
  <c r="S1082" i="1" s="1"/>
  <c r="Q1083" i="1"/>
  <c r="R1083" i="1" s="1"/>
  <c r="S1083" i="1" s="1"/>
  <c r="Q1084" i="1"/>
  <c r="R1084" i="1" s="1"/>
  <c r="S1084" i="1" s="1"/>
  <c r="Q1085" i="1"/>
  <c r="R1085" i="1" s="1"/>
  <c r="S1085" i="1" s="1"/>
  <c r="Q1086" i="1"/>
  <c r="R1086" i="1" s="1"/>
  <c r="S1086" i="1" s="1"/>
  <c r="Q1087" i="1"/>
  <c r="R1087" i="1" s="1"/>
  <c r="S1087" i="1" s="1"/>
  <c r="Q1088" i="1"/>
  <c r="R1088" i="1" s="1"/>
  <c r="S1088" i="1" s="1"/>
  <c r="Q1089" i="1"/>
  <c r="R1089" i="1" s="1"/>
  <c r="S1089" i="1" s="1"/>
  <c r="Q1090" i="1"/>
  <c r="R1090" i="1" s="1"/>
  <c r="S1090" i="1" s="1"/>
  <c r="Q1091" i="1"/>
  <c r="R1091" i="1" s="1"/>
  <c r="S1091" i="1" s="1"/>
  <c r="Q1092" i="1"/>
  <c r="R1092" i="1" s="1"/>
  <c r="S1092" i="1" s="1"/>
  <c r="Q1093" i="1"/>
  <c r="R1093" i="1" s="1"/>
  <c r="S1093" i="1" s="1"/>
  <c r="Q1094" i="1"/>
  <c r="R1094" i="1" s="1"/>
  <c r="S1094" i="1" s="1"/>
  <c r="Q1095" i="1"/>
  <c r="R1095" i="1" s="1"/>
  <c r="S1095" i="1" s="1"/>
  <c r="Q1096" i="1"/>
  <c r="R1096" i="1" s="1"/>
  <c r="S1096" i="1" s="1"/>
  <c r="Q1097" i="1"/>
  <c r="R1097" i="1" s="1"/>
  <c r="S1097" i="1" s="1"/>
  <c r="Q1098" i="1"/>
  <c r="R1098" i="1" s="1"/>
  <c r="S1098" i="1" s="1"/>
  <c r="Q1099" i="1"/>
  <c r="R1099" i="1" s="1"/>
  <c r="S1099" i="1" s="1"/>
  <c r="Q1100" i="1"/>
  <c r="R1100" i="1" s="1"/>
  <c r="S1100" i="1" s="1"/>
  <c r="Q1101" i="1"/>
  <c r="R1101" i="1" s="1"/>
  <c r="S1101" i="1" s="1"/>
  <c r="Q1102" i="1"/>
  <c r="R1102" i="1" s="1"/>
  <c r="S1102" i="1" s="1"/>
  <c r="Q1103" i="1"/>
  <c r="R1103" i="1" s="1"/>
  <c r="S1103" i="1" s="1"/>
  <c r="Q1104" i="1"/>
  <c r="R1104" i="1" s="1"/>
  <c r="S1104" i="1" s="1"/>
  <c r="Q1105" i="1"/>
  <c r="R1105" i="1" s="1"/>
  <c r="S1105" i="1" s="1"/>
  <c r="Q1106" i="1"/>
  <c r="R1106" i="1" s="1"/>
  <c r="S1106" i="1" s="1"/>
  <c r="Q1107" i="1"/>
  <c r="R1107" i="1" s="1"/>
  <c r="S1107" i="1" s="1"/>
  <c r="Q1108" i="1"/>
  <c r="R1108" i="1" s="1"/>
  <c r="S1108" i="1" s="1"/>
  <c r="Q1109" i="1"/>
  <c r="R1109" i="1" s="1"/>
  <c r="S1109" i="1" s="1"/>
  <c r="Q1110" i="1"/>
  <c r="R1110" i="1" s="1"/>
  <c r="S1110" i="1" s="1"/>
  <c r="Q1111" i="1"/>
  <c r="R1111" i="1" s="1"/>
  <c r="S1111" i="1" s="1"/>
  <c r="Q1112" i="1"/>
  <c r="R1112" i="1" s="1"/>
  <c r="S1112" i="1" s="1"/>
  <c r="Q1113" i="1"/>
  <c r="R1113" i="1" s="1"/>
  <c r="S1113" i="1" s="1"/>
  <c r="Q1114" i="1"/>
  <c r="R1114" i="1" s="1"/>
  <c r="S1114" i="1" s="1"/>
  <c r="Q1115" i="1"/>
  <c r="R1115" i="1" s="1"/>
  <c r="S1115" i="1" s="1"/>
  <c r="Q1116" i="1"/>
  <c r="R1116" i="1" s="1"/>
  <c r="S1116" i="1" s="1"/>
  <c r="Q1117" i="1"/>
  <c r="R1117" i="1" s="1"/>
  <c r="S1117" i="1" s="1"/>
  <c r="Q1118" i="1"/>
  <c r="R1118" i="1" s="1"/>
  <c r="S1118" i="1" s="1"/>
  <c r="Q1119" i="1"/>
  <c r="R1119" i="1" s="1"/>
  <c r="S1119" i="1" s="1"/>
  <c r="Q1120" i="1"/>
  <c r="R1120" i="1" s="1"/>
  <c r="S1120" i="1" s="1"/>
  <c r="Q1121" i="1"/>
  <c r="R1121" i="1" s="1"/>
  <c r="S1121" i="1" s="1"/>
  <c r="Q1122" i="1"/>
  <c r="R1122" i="1" s="1"/>
  <c r="S1122" i="1" s="1"/>
  <c r="Q1123" i="1"/>
  <c r="R1123" i="1" s="1"/>
  <c r="S1123" i="1" s="1"/>
  <c r="Q1124" i="1"/>
  <c r="R1124" i="1" s="1"/>
  <c r="S1124" i="1" s="1"/>
  <c r="Q1125" i="1"/>
  <c r="R1125" i="1" s="1"/>
  <c r="S1125" i="1" s="1"/>
  <c r="Q1126" i="1"/>
  <c r="R1126" i="1" s="1"/>
  <c r="S1126" i="1" s="1"/>
  <c r="Q1127" i="1"/>
  <c r="R1127" i="1" s="1"/>
  <c r="S1127" i="1" s="1"/>
  <c r="Q1128" i="1"/>
  <c r="R1128" i="1" s="1"/>
  <c r="S1128" i="1" s="1"/>
  <c r="Q1129" i="1"/>
  <c r="R1129" i="1" s="1"/>
  <c r="S1129" i="1" s="1"/>
  <c r="Q1130" i="1"/>
  <c r="R1130" i="1" s="1"/>
  <c r="S1130" i="1" s="1"/>
  <c r="Q1131" i="1"/>
  <c r="R1131" i="1" s="1"/>
  <c r="S1131" i="1" s="1"/>
  <c r="Q1132" i="1"/>
  <c r="R1132" i="1" s="1"/>
  <c r="S1132" i="1" s="1"/>
  <c r="Q1133" i="1"/>
  <c r="R1133" i="1" s="1"/>
  <c r="S1133" i="1" s="1"/>
  <c r="Q1134" i="1"/>
  <c r="R1134" i="1" s="1"/>
  <c r="S1134" i="1" s="1"/>
  <c r="Q1135" i="1"/>
  <c r="R1135" i="1" s="1"/>
  <c r="S1135" i="1" s="1"/>
  <c r="Q1136" i="1"/>
  <c r="R1136" i="1" s="1"/>
  <c r="S1136" i="1" s="1"/>
  <c r="Q1137" i="1"/>
  <c r="R1137" i="1" s="1"/>
  <c r="S1137" i="1" s="1"/>
  <c r="Q1138" i="1"/>
  <c r="R1138" i="1" s="1"/>
  <c r="S1138" i="1" s="1"/>
  <c r="Q1139" i="1"/>
  <c r="R1139" i="1" s="1"/>
  <c r="S1139" i="1" s="1"/>
  <c r="Q1140" i="1"/>
  <c r="R1140" i="1" s="1"/>
  <c r="S1140" i="1" s="1"/>
  <c r="Q1141" i="1"/>
  <c r="R1141" i="1" s="1"/>
  <c r="S1141" i="1" s="1"/>
  <c r="Q1142" i="1"/>
  <c r="R1142" i="1" s="1"/>
  <c r="S1142" i="1" s="1"/>
  <c r="Q1143" i="1"/>
  <c r="R1143" i="1" s="1"/>
  <c r="S1143" i="1" s="1"/>
  <c r="Q1144" i="1"/>
  <c r="R1144" i="1" s="1"/>
  <c r="S1144" i="1" s="1"/>
  <c r="Q1145" i="1"/>
  <c r="R1145" i="1" s="1"/>
  <c r="S1145" i="1" s="1"/>
  <c r="Q1146" i="1"/>
  <c r="R1146" i="1" s="1"/>
  <c r="S1146" i="1" s="1"/>
  <c r="Q1147" i="1"/>
  <c r="R1147" i="1" s="1"/>
  <c r="S1147" i="1" s="1"/>
  <c r="Q1148" i="1"/>
  <c r="R1148" i="1" s="1"/>
  <c r="S1148" i="1" s="1"/>
  <c r="Q1149" i="1"/>
  <c r="R1149" i="1" s="1"/>
  <c r="S1149" i="1" s="1"/>
  <c r="Q1150" i="1"/>
  <c r="R1150" i="1" s="1"/>
  <c r="S1150" i="1" s="1"/>
  <c r="Q1151" i="1"/>
  <c r="R1151" i="1" s="1"/>
  <c r="S1151" i="1" s="1"/>
  <c r="Q1152" i="1"/>
  <c r="R1152" i="1" s="1"/>
  <c r="S1152" i="1" s="1"/>
  <c r="Q1153" i="1"/>
  <c r="R1153" i="1" s="1"/>
  <c r="S1153" i="1" s="1"/>
  <c r="Q1154" i="1"/>
  <c r="R1154" i="1" s="1"/>
  <c r="S1154" i="1" s="1"/>
  <c r="Q1155" i="1"/>
  <c r="R1155" i="1" s="1"/>
  <c r="S1155" i="1" s="1"/>
  <c r="Q1156" i="1"/>
  <c r="R1156" i="1" s="1"/>
  <c r="S1156" i="1" s="1"/>
  <c r="Q1157" i="1"/>
  <c r="R1157" i="1" s="1"/>
  <c r="S1157" i="1" s="1"/>
  <c r="Q1158" i="1"/>
  <c r="R1158" i="1" s="1"/>
  <c r="S1158" i="1" s="1"/>
  <c r="Q1159" i="1"/>
  <c r="R1159" i="1" s="1"/>
  <c r="S1159" i="1" s="1"/>
  <c r="Q1160" i="1"/>
  <c r="R1160" i="1" s="1"/>
  <c r="S1160" i="1" s="1"/>
  <c r="Q1161" i="1"/>
  <c r="R1161" i="1" s="1"/>
  <c r="S1161" i="1" s="1"/>
  <c r="Q1162" i="1"/>
  <c r="R1162" i="1" s="1"/>
  <c r="S1162" i="1" s="1"/>
  <c r="Q1163" i="1"/>
  <c r="R1163" i="1" s="1"/>
  <c r="S1163" i="1" s="1"/>
  <c r="Q1164" i="1"/>
  <c r="R1164" i="1" s="1"/>
  <c r="S1164" i="1" s="1"/>
  <c r="Q1165" i="1"/>
  <c r="R1165" i="1" s="1"/>
  <c r="S1165" i="1" s="1"/>
  <c r="Q1166" i="1"/>
  <c r="R1166" i="1" s="1"/>
  <c r="S1166" i="1" s="1"/>
  <c r="Q1167" i="1"/>
  <c r="R1167" i="1" s="1"/>
  <c r="S1167" i="1" s="1"/>
  <c r="Q1168" i="1"/>
  <c r="R1168" i="1" s="1"/>
  <c r="S1168" i="1" s="1"/>
  <c r="Q1169" i="1"/>
  <c r="R1169" i="1" s="1"/>
  <c r="S1169" i="1" s="1"/>
  <c r="Q1170" i="1"/>
  <c r="R1170" i="1" s="1"/>
  <c r="S1170" i="1" s="1"/>
  <c r="Q1171" i="1"/>
  <c r="R1171" i="1" s="1"/>
  <c r="S1171" i="1" s="1"/>
  <c r="Q1172" i="1"/>
  <c r="R1172" i="1" s="1"/>
  <c r="S1172" i="1" s="1"/>
  <c r="Q1173" i="1"/>
  <c r="R1173" i="1" s="1"/>
  <c r="S1173" i="1" s="1"/>
  <c r="Q1174" i="1"/>
  <c r="R1174" i="1" s="1"/>
  <c r="S1174" i="1" s="1"/>
  <c r="Q1175" i="1"/>
  <c r="R1175" i="1" s="1"/>
  <c r="S1175" i="1" s="1"/>
  <c r="Q1176" i="1"/>
  <c r="R1176" i="1" s="1"/>
  <c r="S1176" i="1" s="1"/>
  <c r="Q1177" i="1"/>
  <c r="R1177" i="1" s="1"/>
  <c r="S1177" i="1" s="1"/>
  <c r="Q1178" i="1"/>
  <c r="R1178" i="1" s="1"/>
  <c r="S1178" i="1" s="1"/>
  <c r="Q1179" i="1"/>
  <c r="R1179" i="1" s="1"/>
  <c r="S1179" i="1" s="1"/>
  <c r="Q1180" i="1"/>
  <c r="R1180" i="1" s="1"/>
  <c r="S1180" i="1" s="1"/>
  <c r="Q1181" i="1"/>
  <c r="R1181" i="1" s="1"/>
  <c r="S1181" i="1" s="1"/>
  <c r="Q1182" i="1"/>
  <c r="R1182" i="1" s="1"/>
  <c r="S1182" i="1" s="1"/>
  <c r="Q1183" i="1"/>
  <c r="R1183" i="1" s="1"/>
  <c r="S1183" i="1" s="1"/>
  <c r="Q1184" i="1"/>
  <c r="R1184" i="1" s="1"/>
  <c r="S1184" i="1" s="1"/>
  <c r="Q1185" i="1"/>
  <c r="R1185" i="1" s="1"/>
  <c r="S1185" i="1" s="1"/>
  <c r="Q1186" i="1"/>
  <c r="R1186" i="1" s="1"/>
  <c r="S1186" i="1" s="1"/>
  <c r="Q1187" i="1"/>
  <c r="R1187" i="1" s="1"/>
  <c r="S1187" i="1" s="1"/>
  <c r="Q1188" i="1"/>
  <c r="R1188" i="1" s="1"/>
  <c r="S1188" i="1" s="1"/>
  <c r="Q1189" i="1"/>
  <c r="R1189" i="1" s="1"/>
  <c r="S1189" i="1" s="1"/>
  <c r="Q1190" i="1"/>
  <c r="R1190" i="1" s="1"/>
  <c r="S1190" i="1" s="1"/>
  <c r="Q1191" i="1"/>
  <c r="R1191" i="1" s="1"/>
  <c r="S1191" i="1" s="1"/>
  <c r="Q1192" i="1"/>
  <c r="R1192" i="1" s="1"/>
  <c r="S1192" i="1" s="1"/>
  <c r="Q1193" i="1"/>
  <c r="R1193" i="1" s="1"/>
  <c r="S1193" i="1" s="1"/>
  <c r="Q1194" i="1"/>
  <c r="R1194" i="1" s="1"/>
  <c r="S1194" i="1" s="1"/>
  <c r="Q1195" i="1"/>
  <c r="R1195" i="1" s="1"/>
  <c r="S1195" i="1" s="1"/>
  <c r="Q1196" i="1"/>
  <c r="R1196" i="1" s="1"/>
  <c r="S1196" i="1" s="1"/>
  <c r="Q1197" i="1"/>
  <c r="R1197" i="1" s="1"/>
  <c r="S1197" i="1" s="1"/>
  <c r="Q1198" i="1"/>
  <c r="R1198" i="1" s="1"/>
  <c r="S1198" i="1" s="1"/>
  <c r="Q1199" i="1"/>
  <c r="R1199" i="1" s="1"/>
  <c r="S1199" i="1" s="1"/>
  <c r="Q1200" i="1"/>
  <c r="R1200" i="1" s="1"/>
  <c r="S1200" i="1" s="1"/>
  <c r="Q1201" i="1"/>
  <c r="R1201" i="1" s="1"/>
  <c r="S1201" i="1" s="1"/>
  <c r="Q1202" i="1"/>
  <c r="R1202" i="1" s="1"/>
  <c r="S1202" i="1" s="1"/>
  <c r="Q1203" i="1"/>
  <c r="R1203" i="1" s="1"/>
  <c r="S1203" i="1" s="1"/>
  <c r="Q1204" i="1"/>
  <c r="R1204" i="1" s="1"/>
  <c r="S1204" i="1" s="1"/>
  <c r="Q1205" i="1"/>
  <c r="R1205" i="1" s="1"/>
  <c r="S1205" i="1" s="1"/>
  <c r="Q1206" i="1"/>
  <c r="R1206" i="1" s="1"/>
  <c r="S1206" i="1" s="1"/>
  <c r="Q1207" i="1"/>
  <c r="R1207" i="1" s="1"/>
  <c r="S1207" i="1" s="1"/>
  <c r="Q1208" i="1"/>
  <c r="R1208" i="1" s="1"/>
  <c r="S1208" i="1" s="1"/>
  <c r="Q1209" i="1"/>
  <c r="R1209" i="1" s="1"/>
  <c r="S1209" i="1" s="1"/>
  <c r="Q1210" i="1"/>
  <c r="R1210" i="1" s="1"/>
  <c r="S1210" i="1" s="1"/>
  <c r="Q1211" i="1"/>
  <c r="R1211" i="1" s="1"/>
  <c r="S1211" i="1" s="1"/>
  <c r="Q1212" i="1"/>
  <c r="R1212" i="1" s="1"/>
  <c r="S1212" i="1" s="1"/>
  <c r="Q1213" i="1"/>
  <c r="R1213" i="1" s="1"/>
  <c r="S1213" i="1" s="1"/>
  <c r="Q1214" i="1"/>
  <c r="R1214" i="1" s="1"/>
  <c r="S1214" i="1" s="1"/>
  <c r="Q1215" i="1"/>
  <c r="R1215" i="1" s="1"/>
  <c r="S1215" i="1" s="1"/>
  <c r="Q1216" i="1"/>
  <c r="R1216" i="1" s="1"/>
  <c r="S1216" i="1" s="1"/>
  <c r="Q1217" i="1"/>
  <c r="R1217" i="1" s="1"/>
  <c r="S1217" i="1" s="1"/>
  <c r="Q1218" i="1"/>
  <c r="R1218" i="1" s="1"/>
  <c r="S1218" i="1" s="1"/>
  <c r="Q1219" i="1"/>
  <c r="R1219" i="1" s="1"/>
  <c r="S1219" i="1" s="1"/>
  <c r="Q1220" i="1"/>
  <c r="R1220" i="1" s="1"/>
  <c r="S1220" i="1" s="1"/>
  <c r="Q1221" i="1"/>
  <c r="R1221" i="1" s="1"/>
  <c r="S1221" i="1" s="1"/>
  <c r="Q1222" i="1"/>
  <c r="R1222" i="1" s="1"/>
  <c r="S1222" i="1" s="1"/>
  <c r="Q1223" i="1"/>
  <c r="R1223" i="1" s="1"/>
  <c r="S1223" i="1" s="1"/>
  <c r="Q1224" i="1"/>
  <c r="R1224" i="1" s="1"/>
  <c r="S1224" i="1" s="1"/>
  <c r="Q1225" i="1"/>
  <c r="R1225" i="1" s="1"/>
  <c r="S1225" i="1" s="1"/>
  <c r="Q1226" i="1"/>
  <c r="R1226" i="1" s="1"/>
  <c r="S1226" i="1" s="1"/>
  <c r="Q1227" i="1"/>
  <c r="R1227" i="1" s="1"/>
  <c r="S1227" i="1" s="1"/>
  <c r="Q1228" i="1"/>
  <c r="R1228" i="1" s="1"/>
  <c r="S1228" i="1" s="1"/>
  <c r="Q1229" i="1"/>
  <c r="R1229" i="1" s="1"/>
  <c r="S1229" i="1" s="1"/>
  <c r="Q1230" i="1"/>
  <c r="R1230" i="1" s="1"/>
  <c r="S1230" i="1" s="1"/>
  <c r="Q1231" i="1"/>
  <c r="R1231" i="1" s="1"/>
  <c r="S1231" i="1" s="1"/>
  <c r="Q1232" i="1"/>
  <c r="R1232" i="1" s="1"/>
  <c r="S1232" i="1" s="1"/>
  <c r="Q1233" i="1"/>
  <c r="R1233" i="1" s="1"/>
  <c r="S1233" i="1" s="1"/>
  <c r="Q1234" i="1"/>
  <c r="R1234" i="1" s="1"/>
  <c r="S1234" i="1" s="1"/>
  <c r="Q1235" i="1"/>
  <c r="R1235" i="1" s="1"/>
  <c r="S1235" i="1" s="1"/>
  <c r="Q1236" i="1"/>
  <c r="R1236" i="1" s="1"/>
  <c r="S1236" i="1" s="1"/>
  <c r="Q1237" i="1"/>
  <c r="R1237" i="1" s="1"/>
  <c r="S1237" i="1" s="1"/>
  <c r="Q1238" i="1"/>
  <c r="R1238" i="1" s="1"/>
  <c r="S1238" i="1" s="1"/>
  <c r="Q1239" i="1"/>
  <c r="R1239" i="1" s="1"/>
  <c r="S1239" i="1" s="1"/>
  <c r="Q1240" i="1"/>
  <c r="R1240" i="1" s="1"/>
  <c r="S1240" i="1" s="1"/>
  <c r="Q1241" i="1"/>
  <c r="R1241" i="1" s="1"/>
  <c r="S1241" i="1" s="1"/>
  <c r="Q1242" i="1"/>
  <c r="R1242" i="1" s="1"/>
  <c r="S1242" i="1" s="1"/>
  <c r="Q1243" i="1"/>
  <c r="R1243" i="1" s="1"/>
  <c r="S1243" i="1" s="1"/>
  <c r="Q1244" i="1"/>
  <c r="R1244" i="1" s="1"/>
  <c r="S1244" i="1" s="1"/>
  <c r="Q1245" i="1"/>
  <c r="R1245" i="1" s="1"/>
  <c r="S1245" i="1" s="1"/>
  <c r="Q1246" i="1"/>
  <c r="R1246" i="1" s="1"/>
  <c r="S1246" i="1" s="1"/>
  <c r="Q1247" i="1"/>
  <c r="R1247" i="1" s="1"/>
  <c r="S1247" i="1" s="1"/>
  <c r="Q1248" i="1"/>
  <c r="R1248" i="1" s="1"/>
  <c r="S1248" i="1" s="1"/>
  <c r="Q1249" i="1"/>
  <c r="R1249" i="1" s="1"/>
  <c r="S1249" i="1" s="1"/>
  <c r="Q1250" i="1"/>
  <c r="R1250" i="1" s="1"/>
  <c r="S1250" i="1" s="1"/>
  <c r="Q1251" i="1"/>
  <c r="R1251" i="1" s="1"/>
  <c r="S1251" i="1" s="1"/>
  <c r="Q1252" i="1"/>
  <c r="R1252" i="1" s="1"/>
  <c r="S1252" i="1" s="1"/>
  <c r="Q1253" i="1"/>
  <c r="R1253" i="1" s="1"/>
  <c r="S1253" i="1" s="1"/>
  <c r="Q1254" i="1"/>
  <c r="R1254" i="1" s="1"/>
  <c r="S1254" i="1" s="1"/>
  <c r="Q1255" i="1"/>
  <c r="R1255" i="1" s="1"/>
  <c r="S1255" i="1" s="1"/>
  <c r="Q1256" i="1"/>
  <c r="R1256" i="1" s="1"/>
  <c r="S1256" i="1" s="1"/>
  <c r="Q1257" i="1"/>
  <c r="R1257" i="1" s="1"/>
  <c r="S1257" i="1" s="1"/>
  <c r="Q1258" i="1"/>
  <c r="R1258" i="1" s="1"/>
  <c r="S1258" i="1" s="1"/>
  <c r="Q1259" i="1"/>
  <c r="R1259" i="1" s="1"/>
  <c r="S1259" i="1" s="1"/>
  <c r="Q1260" i="1"/>
  <c r="R1260" i="1" s="1"/>
  <c r="S1260" i="1" s="1"/>
  <c r="Q1261" i="1"/>
  <c r="R1261" i="1" s="1"/>
  <c r="S1261" i="1" s="1"/>
  <c r="Q1262" i="1"/>
  <c r="R1262" i="1" s="1"/>
  <c r="S1262" i="1" s="1"/>
  <c r="Q1263" i="1"/>
  <c r="R1263" i="1" s="1"/>
  <c r="S1263" i="1" s="1"/>
  <c r="Q1264" i="1"/>
  <c r="R1264" i="1" s="1"/>
  <c r="S1264" i="1" s="1"/>
  <c r="Q1265" i="1"/>
  <c r="R1265" i="1" s="1"/>
  <c r="S1265" i="1" s="1"/>
  <c r="Q1266" i="1"/>
  <c r="R1266" i="1" s="1"/>
  <c r="S1266" i="1" s="1"/>
  <c r="Q1267" i="1"/>
  <c r="R1267" i="1" s="1"/>
  <c r="S1267" i="1" s="1"/>
  <c r="Q1268" i="1"/>
  <c r="R1268" i="1" s="1"/>
  <c r="S1268" i="1" s="1"/>
  <c r="Q1269" i="1"/>
  <c r="R1269" i="1" s="1"/>
  <c r="S1269" i="1" s="1"/>
  <c r="Q1270" i="1"/>
  <c r="R1270" i="1" s="1"/>
  <c r="S1270" i="1" s="1"/>
  <c r="Q1271" i="1"/>
  <c r="R1271" i="1" s="1"/>
  <c r="S1271" i="1" s="1"/>
  <c r="Q1272" i="1"/>
  <c r="R1272" i="1" s="1"/>
  <c r="S1272" i="1" s="1"/>
  <c r="Q1273" i="1"/>
  <c r="R1273" i="1" s="1"/>
  <c r="S1273" i="1" s="1"/>
  <c r="Q1274" i="1"/>
  <c r="R1274" i="1" s="1"/>
  <c r="S1274" i="1" s="1"/>
  <c r="Q1275" i="1"/>
  <c r="R1275" i="1" s="1"/>
  <c r="S1275" i="1" s="1"/>
  <c r="Q1276" i="1"/>
  <c r="R1276" i="1" s="1"/>
  <c r="S1276" i="1" s="1"/>
  <c r="Q1277" i="1"/>
  <c r="R1277" i="1" s="1"/>
  <c r="S1277" i="1" s="1"/>
  <c r="Q1278" i="1"/>
  <c r="R1278" i="1" s="1"/>
  <c r="S1278" i="1" s="1"/>
  <c r="Q1279" i="1"/>
  <c r="R1279" i="1" s="1"/>
  <c r="S1279" i="1" s="1"/>
  <c r="Q1280" i="1"/>
  <c r="R1280" i="1" s="1"/>
  <c r="S1280" i="1" s="1"/>
  <c r="Q1281" i="1"/>
  <c r="R1281" i="1" s="1"/>
  <c r="S1281" i="1" s="1"/>
  <c r="Q1282" i="1"/>
  <c r="R1282" i="1" s="1"/>
  <c r="S1282" i="1" s="1"/>
  <c r="Q1283" i="1"/>
  <c r="R1283" i="1" s="1"/>
  <c r="S1283" i="1" s="1"/>
  <c r="Q1284" i="1"/>
  <c r="R1284" i="1" s="1"/>
  <c r="S1284" i="1" s="1"/>
  <c r="Q1285" i="1"/>
  <c r="R1285" i="1" s="1"/>
  <c r="S1285" i="1" s="1"/>
  <c r="Q1286" i="1"/>
  <c r="R1286" i="1" s="1"/>
  <c r="S1286" i="1" s="1"/>
  <c r="Q1287" i="1"/>
  <c r="R1287" i="1" s="1"/>
  <c r="S1287" i="1" s="1"/>
  <c r="Q1288" i="1"/>
  <c r="R1288" i="1" s="1"/>
  <c r="S1288" i="1" s="1"/>
  <c r="Q1289" i="1"/>
  <c r="R1289" i="1" s="1"/>
  <c r="S1289" i="1" s="1"/>
  <c r="Q1290" i="1"/>
  <c r="R1290" i="1" s="1"/>
  <c r="S1290" i="1" s="1"/>
  <c r="Q1291" i="1"/>
  <c r="R1291" i="1" s="1"/>
  <c r="S1291" i="1" s="1"/>
  <c r="Q1292" i="1"/>
  <c r="R1292" i="1" s="1"/>
  <c r="S1292" i="1" s="1"/>
  <c r="Q1293" i="1"/>
  <c r="R1293" i="1" s="1"/>
  <c r="S1293" i="1" s="1"/>
  <c r="Q1294" i="1"/>
  <c r="R1294" i="1" s="1"/>
  <c r="S1294" i="1" s="1"/>
  <c r="Q1295" i="1"/>
  <c r="R1295" i="1" s="1"/>
  <c r="S1295" i="1" s="1"/>
  <c r="Q1296" i="1"/>
  <c r="R1296" i="1" s="1"/>
  <c r="S1296" i="1" s="1"/>
  <c r="Q1297" i="1"/>
  <c r="R1297" i="1" s="1"/>
  <c r="S1297" i="1" s="1"/>
  <c r="Q1298" i="1"/>
  <c r="R1298" i="1" s="1"/>
  <c r="S1298" i="1" s="1"/>
  <c r="Q1299" i="1"/>
  <c r="R1299" i="1" s="1"/>
  <c r="S1299" i="1" s="1"/>
  <c r="Q1300" i="1"/>
  <c r="R1300" i="1" s="1"/>
  <c r="S1300" i="1" s="1"/>
  <c r="Q1301" i="1"/>
  <c r="R1301" i="1" s="1"/>
  <c r="S1301" i="1" s="1"/>
  <c r="Q1302" i="1"/>
  <c r="R1302" i="1" s="1"/>
  <c r="S1302" i="1" s="1"/>
  <c r="Q1303" i="1"/>
  <c r="R1303" i="1" s="1"/>
  <c r="S1303" i="1" s="1"/>
  <c r="Q1304" i="1"/>
  <c r="R1304" i="1" s="1"/>
  <c r="S1304" i="1" s="1"/>
  <c r="Q1305" i="1"/>
  <c r="R1305" i="1" s="1"/>
  <c r="S1305" i="1" s="1"/>
  <c r="Q1306" i="1"/>
  <c r="R1306" i="1" s="1"/>
  <c r="S1306" i="1" s="1"/>
  <c r="Q1307" i="1"/>
  <c r="R1307" i="1" s="1"/>
  <c r="S1307" i="1" s="1"/>
  <c r="Q1308" i="1"/>
  <c r="R1308" i="1" s="1"/>
  <c r="S1308" i="1" s="1"/>
  <c r="Q1309" i="1"/>
  <c r="R1309" i="1" s="1"/>
  <c r="S1309" i="1" s="1"/>
  <c r="Q1310" i="1"/>
  <c r="R1310" i="1" s="1"/>
  <c r="S1310" i="1" s="1"/>
  <c r="Q1311" i="1"/>
  <c r="R1311" i="1" s="1"/>
  <c r="S1311" i="1" s="1"/>
  <c r="Q1312" i="1"/>
  <c r="R1312" i="1" s="1"/>
  <c r="S1312" i="1" s="1"/>
  <c r="Q1313" i="1"/>
  <c r="R1313" i="1" s="1"/>
  <c r="S1313" i="1" s="1"/>
  <c r="Q1314" i="1"/>
  <c r="R1314" i="1" s="1"/>
  <c r="S1314" i="1" s="1"/>
  <c r="Q1315" i="1"/>
  <c r="R1315" i="1" s="1"/>
  <c r="S1315" i="1" s="1"/>
  <c r="Q1316" i="1"/>
  <c r="R1316" i="1" s="1"/>
  <c r="S1316" i="1" s="1"/>
  <c r="Q1317" i="1"/>
  <c r="R1317" i="1" s="1"/>
  <c r="S1317" i="1" s="1"/>
  <c r="Q1318" i="1"/>
  <c r="R1318" i="1" s="1"/>
  <c r="S1318" i="1" s="1"/>
  <c r="Q1319" i="1"/>
  <c r="R1319" i="1" s="1"/>
  <c r="S1319" i="1" s="1"/>
  <c r="Q1320" i="1"/>
  <c r="R1320" i="1" s="1"/>
  <c r="S1320" i="1" s="1"/>
  <c r="Q1321" i="1"/>
  <c r="R1321" i="1" s="1"/>
  <c r="S1321" i="1" s="1"/>
  <c r="Q1322" i="1"/>
  <c r="R1322" i="1" s="1"/>
  <c r="S1322" i="1" s="1"/>
  <c r="Q1323" i="1"/>
  <c r="R1323" i="1" s="1"/>
  <c r="S1323" i="1" s="1"/>
  <c r="Q1324" i="1"/>
  <c r="R1324" i="1" s="1"/>
  <c r="S1324" i="1" s="1"/>
  <c r="Q1325" i="1"/>
  <c r="R1325" i="1" s="1"/>
  <c r="S1325" i="1" s="1"/>
  <c r="Q1326" i="1"/>
  <c r="R1326" i="1" s="1"/>
  <c r="S1326" i="1" s="1"/>
  <c r="Q1327" i="1"/>
  <c r="R1327" i="1" s="1"/>
  <c r="S1327" i="1" s="1"/>
  <c r="Q1328" i="1"/>
  <c r="R1328" i="1" s="1"/>
  <c r="S1328" i="1" s="1"/>
  <c r="Q1329" i="1"/>
  <c r="R1329" i="1" s="1"/>
  <c r="S1329" i="1" s="1"/>
  <c r="Q1330" i="1"/>
  <c r="R1330" i="1" s="1"/>
  <c r="S1330" i="1" s="1"/>
  <c r="Q1331" i="1"/>
  <c r="R1331" i="1" s="1"/>
  <c r="S1331" i="1" s="1"/>
  <c r="Q1332" i="1"/>
  <c r="R1332" i="1" s="1"/>
  <c r="S1332" i="1" s="1"/>
  <c r="Q1333" i="1"/>
  <c r="R1333" i="1" s="1"/>
  <c r="S1333" i="1" s="1"/>
  <c r="Q1334" i="1"/>
  <c r="R1334" i="1" s="1"/>
  <c r="S1334" i="1" s="1"/>
  <c r="Q1335" i="1"/>
  <c r="R1335" i="1" s="1"/>
  <c r="S1335" i="1" s="1"/>
  <c r="Q1336" i="1"/>
  <c r="R1336" i="1" s="1"/>
  <c r="S1336" i="1" s="1"/>
  <c r="Q1337" i="1"/>
  <c r="R1337" i="1" s="1"/>
  <c r="S1337" i="1" s="1"/>
  <c r="Q1338" i="1"/>
  <c r="R1338" i="1" s="1"/>
  <c r="S1338" i="1" s="1"/>
  <c r="Q1339" i="1"/>
  <c r="R1339" i="1" s="1"/>
  <c r="S1339" i="1" s="1"/>
  <c r="Q1340" i="1"/>
  <c r="R1340" i="1" s="1"/>
  <c r="S1340" i="1" s="1"/>
  <c r="Q1341" i="1"/>
  <c r="R1341" i="1" s="1"/>
  <c r="S1341" i="1" s="1"/>
  <c r="Q1342" i="1"/>
  <c r="R1342" i="1" s="1"/>
  <c r="S1342" i="1" s="1"/>
  <c r="Q1343" i="1"/>
  <c r="R1343" i="1" s="1"/>
  <c r="S1343" i="1" s="1"/>
  <c r="Q1344" i="1"/>
  <c r="R1344" i="1" s="1"/>
  <c r="S1344" i="1" s="1"/>
  <c r="Q1345" i="1"/>
  <c r="R1345" i="1" s="1"/>
  <c r="S1345" i="1" s="1"/>
  <c r="Q1346" i="1"/>
  <c r="R1346" i="1" s="1"/>
  <c r="S1346" i="1" s="1"/>
  <c r="Q1347" i="1"/>
  <c r="R1347" i="1" s="1"/>
  <c r="S1347" i="1" s="1"/>
  <c r="Q1348" i="1"/>
  <c r="R1348" i="1" s="1"/>
  <c r="S1348" i="1" s="1"/>
  <c r="Q1349" i="1"/>
  <c r="R1349" i="1" s="1"/>
  <c r="S1349" i="1" s="1"/>
  <c r="Q1350" i="1"/>
  <c r="R1350" i="1" s="1"/>
  <c r="S1350" i="1" s="1"/>
  <c r="Q1351" i="1"/>
  <c r="R1351" i="1" s="1"/>
  <c r="S1351" i="1" s="1"/>
  <c r="Q1352" i="1"/>
  <c r="R1352" i="1" s="1"/>
  <c r="S1352" i="1" s="1"/>
  <c r="Q1353" i="1"/>
  <c r="R1353" i="1" s="1"/>
  <c r="S1353" i="1" s="1"/>
  <c r="Q1354" i="1"/>
  <c r="R1354" i="1" s="1"/>
  <c r="S1354" i="1" s="1"/>
  <c r="Q1355" i="1"/>
  <c r="R1355" i="1" s="1"/>
  <c r="S1355" i="1" s="1"/>
  <c r="Q1356" i="1"/>
  <c r="R1356" i="1" s="1"/>
  <c r="S1356" i="1" s="1"/>
  <c r="Q1357" i="1"/>
  <c r="R1357" i="1" s="1"/>
  <c r="S1357" i="1" s="1"/>
  <c r="Q1358" i="1"/>
  <c r="R1358" i="1" s="1"/>
  <c r="S1358" i="1" s="1"/>
  <c r="Q1359" i="1"/>
  <c r="R1359" i="1" s="1"/>
  <c r="S1359" i="1" s="1"/>
  <c r="Q1360" i="1"/>
  <c r="R1360" i="1" s="1"/>
  <c r="S1360" i="1" s="1"/>
  <c r="Q1361" i="1"/>
  <c r="R1361" i="1" s="1"/>
  <c r="S1361" i="1" s="1"/>
  <c r="Q1362" i="1"/>
  <c r="R1362" i="1" s="1"/>
  <c r="S1362" i="1" s="1"/>
  <c r="Q1363" i="1"/>
  <c r="R1363" i="1" s="1"/>
  <c r="S1363" i="1" s="1"/>
  <c r="Q1364" i="1"/>
  <c r="R1364" i="1" s="1"/>
  <c r="S1364" i="1" s="1"/>
  <c r="Q1365" i="1"/>
  <c r="R1365" i="1" s="1"/>
  <c r="S1365" i="1" s="1"/>
  <c r="Q1366" i="1"/>
  <c r="R1366" i="1" s="1"/>
  <c r="S1366" i="1" s="1"/>
  <c r="Q1367" i="1"/>
  <c r="R1367" i="1" s="1"/>
  <c r="S1367" i="1" s="1"/>
  <c r="Q1368" i="1"/>
  <c r="R1368" i="1" s="1"/>
  <c r="S1368" i="1" s="1"/>
  <c r="Q1369" i="1"/>
  <c r="R1369" i="1" s="1"/>
  <c r="S1369" i="1" s="1"/>
  <c r="Q1370" i="1"/>
  <c r="R1370" i="1" s="1"/>
  <c r="S1370" i="1" s="1"/>
  <c r="Q1371" i="1"/>
  <c r="R1371" i="1" s="1"/>
  <c r="S1371" i="1" s="1"/>
  <c r="Q1372" i="1"/>
  <c r="R1372" i="1" s="1"/>
  <c r="S1372" i="1" s="1"/>
  <c r="Q1373" i="1"/>
  <c r="R1373" i="1" s="1"/>
  <c r="S1373" i="1" s="1"/>
  <c r="Q1374" i="1"/>
  <c r="R1374" i="1" s="1"/>
  <c r="S1374" i="1" s="1"/>
  <c r="Q1375" i="1"/>
  <c r="R1375" i="1" s="1"/>
  <c r="S1375" i="1" s="1"/>
  <c r="Q1376" i="1"/>
  <c r="R1376" i="1" s="1"/>
  <c r="S1376" i="1" s="1"/>
  <c r="Q1377" i="1"/>
  <c r="R1377" i="1" s="1"/>
  <c r="S1377" i="1" s="1"/>
  <c r="Q1378" i="1"/>
  <c r="R1378" i="1" s="1"/>
  <c r="S1378" i="1" s="1"/>
  <c r="Q1379" i="1"/>
  <c r="R1379" i="1" s="1"/>
  <c r="S1379" i="1" s="1"/>
  <c r="Q1380" i="1"/>
  <c r="R1380" i="1" s="1"/>
  <c r="S1380" i="1" s="1"/>
  <c r="Q1381" i="1"/>
  <c r="R1381" i="1" s="1"/>
  <c r="S1381" i="1" s="1"/>
  <c r="Q1382" i="1"/>
  <c r="R1382" i="1" s="1"/>
  <c r="S1382" i="1" s="1"/>
  <c r="Q1383" i="1"/>
  <c r="R1383" i="1" s="1"/>
  <c r="S1383" i="1" s="1"/>
  <c r="Q1384" i="1"/>
  <c r="R1384" i="1" s="1"/>
  <c r="S1384" i="1" s="1"/>
  <c r="Q1385" i="1"/>
  <c r="R1385" i="1" s="1"/>
  <c r="S1385" i="1" s="1"/>
  <c r="Q1386" i="1"/>
  <c r="R1386" i="1" s="1"/>
  <c r="S1386" i="1" s="1"/>
  <c r="Q1387" i="1"/>
  <c r="R1387" i="1" s="1"/>
  <c r="S1387" i="1" s="1"/>
  <c r="Q1388" i="1"/>
  <c r="R1388" i="1" s="1"/>
  <c r="S1388" i="1" s="1"/>
  <c r="Q1389" i="1"/>
  <c r="R1389" i="1" s="1"/>
  <c r="S1389" i="1" s="1"/>
  <c r="Q1390" i="1"/>
  <c r="R1390" i="1" s="1"/>
  <c r="S1390" i="1" s="1"/>
  <c r="Q1391" i="1"/>
  <c r="R1391" i="1" s="1"/>
  <c r="S1391" i="1" s="1"/>
  <c r="Q1392" i="1"/>
  <c r="R1392" i="1" s="1"/>
  <c r="S1392" i="1" s="1"/>
  <c r="Q1393" i="1"/>
  <c r="R1393" i="1" s="1"/>
  <c r="S1393" i="1" s="1"/>
  <c r="Q1394" i="1"/>
  <c r="R1394" i="1" s="1"/>
  <c r="S1394" i="1" s="1"/>
  <c r="Q1395" i="1"/>
  <c r="R1395" i="1" s="1"/>
  <c r="S1395" i="1" s="1"/>
  <c r="Q1396" i="1"/>
  <c r="R1396" i="1" s="1"/>
  <c r="S1396" i="1" s="1"/>
  <c r="Q1397" i="1"/>
  <c r="R1397" i="1" s="1"/>
  <c r="S1397" i="1" s="1"/>
  <c r="Q1398" i="1"/>
  <c r="R1398" i="1" s="1"/>
  <c r="S1398" i="1" s="1"/>
  <c r="Q1399" i="1"/>
  <c r="R1399" i="1" s="1"/>
  <c r="S1399" i="1" s="1"/>
  <c r="Q1400" i="1"/>
  <c r="R1400" i="1" s="1"/>
  <c r="S1400" i="1" s="1"/>
  <c r="Q1401" i="1"/>
  <c r="R1401" i="1" s="1"/>
  <c r="S1401" i="1" s="1"/>
  <c r="Q1402" i="1"/>
  <c r="R1402" i="1" s="1"/>
  <c r="S1402" i="1" s="1"/>
  <c r="Q1403" i="1"/>
  <c r="R1403" i="1" s="1"/>
  <c r="S1403" i="1" s="1"/>
  <c r="Q1404" i="1"/>
  <c r="R1404" i="1" s="1"/>
  <c r="S1404" i="1" s="1"/>
  <c r="Q1405" i="1"/>
  <c r="R1405" i="1" s="1"/>
  <c r="S1405" i="1" s="1"/>
  <c r="Q1406" i="1"/>
  <c r="R1406" i="1" s="1"/>
  <c r="S1406" i="1" s="1"/>
  <c r="Q1407" i="1"/>
  <c r="R1407" i="1" s="1"/>
  <c r="S1407" i="1" s="1"/>
  <c r="Q1408" i="1"/>
  <c r="R1408" i="1" s="1"/>
  <c r="S1408" i="1" s="1"/>
  <c r="Q1409" i="1"/>
  <c r="R1409" i="1" s="1"/>
  <c r="S1409" i="1" s="1"/>
  <c r="Q1410" i="1"/>
  <c r="R1410" i="1" s="1"/>
  <c r="S1410" i="1" s="1"/>
  <c r="Q1411" i="1"/>
  <c r="R1411" i="1" s="1"/>
  <c r="S1411" i="1" s="1"/>
  <c r="Q1412" i="1"/>
  <c r="R1412" i="1" s="1"/>
  <c r="S1412" i="1" s="1"/>
  <c r="Q1413" i="1"/>
  <c r="R1413" i="1" s="1"/>
  <c r="S1413" i="1" s="1"/>
  <c r="Q1414" i="1"/>
  <c r="R1414" i="1" s="1"/>
  <c r="S1414" i="1" s="1"/>
  <c r="Q1415" i="1"/>
  <c r="R1415" i="1" s="1"/>
  <c r="S1415" i="1" s="1"/>
  <c r="Q1416" i="1"/>
  <c r="R1416" i="1" s="1"/>
  <c r="S1416" i="1" s="1"/>
  <c r="Q1417" i="1"/>
  <c r="R1417" i="1" s="1"/>
  <c r="S1417" i="1" s="1"/>
  <c r="Q1418" i="1"/>
  <c r="R1418" i="1" s="1"/>
  <c r="S1418" i="1" s="1"/>
  <c r="Q1419" i="1"/>
  <c r="R1419" i="1" s="1"/>
  <c r="S1419" i="1" s="1"/>
  <c r="Q1420" i="1"/>
  <c r="R1420" i="1" s="1"/>
  <c r="S1420" i="1" s="1"/>
  <c r="Q1421" i="1"/>
  <c r="R1421" i="1" s="1"/>
  <c r="S1421" i="1" s="1"/>
  <c r="Q1422" i="1"/>
  <c r="R1422" i="1" s="1"/>
  <c r="S1422" i="1" s="1"/>
  <c r="Q1423" i="1"/>
  <c r="R1423" i="1" s="1"/>
  <c r="S1423" i="1" s="1"/>
  <c r="Q1424" i="1"/>
  <c r="R1424" i="1" s="1"/>
  <c r="S1424" i="1" s="1"/>
  <c r="Q1425" i="1"/>
  <c r="R1425" i="1" s="1"/>
  <c r="S1425" i="1" s="1"/>
  <c r="Q1426" i="1"/>
  <c r="R1426" i="1" s="1"/>
  <c r="S1426" i="1" s="1"/>
  <c r="Q1427" i="1"/>
  <c r="R1427" i="1" s="1"/>
  <c r="S1427" i="1" s="1"/>
  <c r="Q1428" i="1"/>
  <c r="R1428" i="1" s="1"/>
  <c r="S1428" i="1" s="1"/>
  <c r="Q1429" i="1"/>
  <c r="R1429" i="1" s="1"/>
  <c r="S1429" i="1" s="1"/>
  <c r="Q1430" i="1"/>
  <c r="R1430" i="1" s="1"/>
  <c r="S1430" i="1" s="1"/>
  <c r="Q1431" i="1"/>
  <c r="R1431" i="1" s="1"/>
  <c r="S1431" i="1" s="1"/>
  <c r="Q1432" i="1"/>
  <c r="R1432" i="1" s="1"/>
  <c r="S1432" i="1" s="1"/>
  <c r="Q1433" i="1"/>
  <c r="R1433" i="1" s="1"/>
  <c r="S1433" i="1" s="1"/>
  <c r="Q1434" i="1"/>
  <c r="R1434" i="1" s="1"/>
  <c r="S1434" i="1" s="1"/>
  <c r="Q1435" i="1"/>
  <c r="R1435" i="1" s="1"/>
  <c r="S1435" i="1" s="1"/>
  <c r="Q1436" i="1"/>
  <c r="R1436" i="1" s="1"/>
  <c r="S1436" i="1" s="1"/>
  <c r="Q1437" i="1"/>
  <c r="R1437" i="1" s="1"/>
  <c r="S1437" i="1" s="1"/>
  <c r="Q1438" i="1"/>
  <c r="R1438" i="1" s="1"/>
  <c r="S1438" i="1" s="1"/>
  <c r="Q1439" i="1"/>
  <c r="R1439" i="1" s="1"/>
  <c r="S1439" i="1" s="1"/>
  <c r="Q1440" i="1"/>
  <c r="R1440" i="1" s="1"/>
  <c r="S1440" i="1" s="1"/>
  <c r="Q1441" i="1"/>
  <c r="R1441" i="1" s="1"/>
  <c r="S1441" i="1" s="1"/>
  <c r="Q1442" i="1"/>
  <c r="R1442" i="1" s="1"/>
  <c r="S1442" i="1" s="1"/>
  <c r="Q1443" i="1"/>
  <c r="R1443" i="1" s="1"/>
  <c r="S1443" i="1" s="1"/>
  <c r="Q1444" i="1"/>
  <c r="R1444" i="1" s="1"/>
  <c r="S1444" i="1" s="1"/>
  <c r="Q1445" i="1"/>
  <c r="R1445" i="1" s="1"/>
  <c r="S1445" i="1" s="1"/>
  <c r="Q1446" i="1"/>
  <c r="R1446" i="1" s="1"/>
  <c r="S1446" i="1" s="1"/>
  <c r="Q1447" i="1"/>
  <c r="R1447" i="1" s="1"/>
  <c r="S1447" i="1" s="1"/>
  <c r="Q1448" i="1"/>
  <c r="R1448" i="1" s="1"/>
  <c r="S1448" i="1" s="1"/>
  <c r="Q1449" i="1"/>
  <c r="R1449" i="1" s="1"/>
  <c r="S1449" i="1" s="1"/>
  <c r="Q1450" i="1"/>
  <c r="R1450" i="1" s="1"/>
  <c r="S1450" i="1" s="1"/>
  <c r="Q1451" i="1"/>
  <c r="R1451" i="1" s="1"/>
  <c r="S1451" i="1" s="1"/>
  <c r="Q1452" i="1"/>
  <c r="R1452" i="1" s="1"/>
  <c r="S1452" i="1" s="1"/>
  <c r="Q1453" i="1"/>
  <c r="R1453" i="1" s="1"/>
  <c r="S1453" i="1" s="1"/>
  <c r="Q1454" i="1"/>
  <c r="R1454" i="1" s="1"/>
  <c r="S1454" i="1" s="1"/>
  <c r="Q1455" i="1"/>
  <c r="R1455" i="1" s="1"/>
  <c r="S1455" i="1" s="1"/>
  <c r="Q1456" i="1"/>
  <c r="R1456" i="1" s="1"/>
  <c r="S1456" i="1" s="1"/>
  <c r="Q1457" i="1"/>
  <c r="R1457" i="1" s="1"/>
  <c r="S1457" i="1" s="1"/>
  <c r="Q1458" i="1"/>
  <c r="R1458" i="1" s="1"/>
  <c r="S1458" i="1" s="1"/>
  <c r="Q1459" i="1"/>
  <c r="R1459" i="1" s="1"/>
  <c r="S1459" i="1" s="1"/>
  <c r="Q1460" i="1"/>
  <c r="R1460" i="1" s="1"/>
  <c r="S1460" i="1" s="1"/>
  <c r="Q1461" i="1"/>
  <c r="R1461" i="1" s="1"/>
  <c r="S1461" i="1" s="1"/>
  <c r="Q1462" i="1"/>
  <c r="R1462" i="1" s="1"/>
  <c r="S1462" i="1" s="1"/>
  <c r="Q1463" i="1"/>
  <c r="R1463" i="1" s="1"/>
  <c r="S1463" i="1" s="1"/>
  <c r="Q1464" i="1"/>
  <c r="R1464" i="1" s="1"/>
  <c r="S1464" i="1" s="1"/>
  <c r="Q1465" i="1"/>
  <c r="R1465" i="1" s="1"/>
  <c r="S1465" i="1" s="1"/>
  <c r="Q1466" i="1"/>
  <c r="R1466" i="1" s="1"/>
  <c r="S1466" i="1" s="1"/>
  <c r="Q1467" i="1"/>
  <c r="R1467" i="1" s="1"/>
  <c r="S1467" i="1" s="1"/>
  <c r="Q1468" i="1"/>
  <c r="R1468" i="1" s="1"/>
  <c r="S1468" i="1" s="1"/>
  <c r="Q1469" i="1"/>
  <c r="R1469" i="1" s="1"/>
  <c r="S1469" i="1" s="1"/>
  <c r="Q1470" i="1"/>
  <c r="R1470" i="1" s="1"/>
  <c r="S1470" i="1" s="1"/>
  <c r="Q1471" i="1"/>
  <c r="R1471" i="1" s="1"/>
  <c r="S1471" i="1" s="1"/>
  <c r="Q1472" i="1"/>
  <c r="R1472" i="1" s="1"/>
  <c r="S1472" i="1" s="1"/>
  <c r="Q1473" i="1"/>
  <c r="R1473" i="1" s="1"/>
  <c r="S1473" i="1" s="1"/>
  <c r="Q1474" i="1"/>
  <c r="R1474" i="1" s="1"/>
  <c r="S1474" i="1" s="1"/>
  <c r="Q1475" i="1"/>
  <c r="R1475" i="1" s="1"/>
  <c r="S1475" i="1" s="1"/>
  <c r="Q1476" i="1"/>
  <c r="R1476" i="1" s="1"/>
  <c r="S1476" i="1" s="1"/>
  <c r="Q1477" i="1"/>
  <c r="R1477" i="1" s="1"/>
  <c r="S1477" i="1" s="1"/>
  <c r="Q1478" i="1"/>
  <c r="R1478" i="1" s="1"/>
  <c r="S1478" i="1" s="1"/>
  <c r="Q1479" i="1"/>
  <c r="R1479" i="1" s="1"/>
  <c r="S1479" i="1" s="1"/>
  <c r="Q1480" i="1"/>
  <c r="R1480" i="1" s="1"/>
  <c r="S1480" i="1" s="1"/>
  <c r="Q1481" i="1"/>
  <c r="R1481" i="1" s="1"/>
  <c r="S1481" i="1" s="1"/>
  <c r="Q1482" i="1"/>
  <c r="R1482" i="1" s="1"/>
  <c r="S1482" i="1" s="1"/>
  <c r="Q1483" i="1"/>
  <c r="R1483" i="1" s="1"/>
  <c r="S1483" i="1" s="1"/>
  <c r="Q1484" i="1"/>
  <c r="R1484" i="1" s="1"/>
  <c r="S1484" i="1" s="1"/>
  <c r="Q1485" i="1"/>
  <c r="R1485" i="1" s="1"/>
  <c r="S1485" i="1" s="1"/>
  <c r="Q1486" i="1"/>
  <c r="R1486" i="1" s="1"/>
  <c r="S1486" i="1" s="1"/>
  <c r="Q1487" i="1"/>
  <c r="R1487" i="1" s="1"/>
  <c r="S1487" i="1" s="1"/>
  <c r="Q1488" i="1"/>
  <c r="R1488" i="1" s="1"/>
  <c r="S1488" i="1" s="1"/>
  <c r="Q1489" i="1"/>
  <c r="R1489" i="1" s="1"/>
  <c r="S1489" i="1" s="1"/>
  <c r="Q1490" i="1"/>
  <c r="R1490" i="1" s="1"/>
  <c r="S1490" i="1" s="1"/>
  <c r="Q1491" i="1"/>
  <c r="R1491" i="1" s="1"/>
  <c r="S1491" i="1" s="1"/>
  <c r="Q1492" i="1"/>
  <c r="R1492" i="1" s="1"/>
  <c r="S1492" i="1" s="1"/>
  <c r="Q1493" i="1"/>
  <c r="R1493" i="1" s="1"/>
  <c r="S1493" i="1" s="1"/>
  <c r="Q1494" i="1"/>
  <c r="R1494" i="1" s="1"/>
  <c r="S1494" i="1" s="1"/>
  <c r="Q1495" i="1"/>
  <c r="R1495" i="1" s="1"/>
  <c r="S1495" i="1" s="1"/>
  <c r="Q1496" i="1"/>
  <c r="R1496" i="1" s="1"/>
  <c r="S1496" i="1" s="1"/>
  <c r="Q1497" i="1"/>
  <c r="R1497" i="1" s="1"/>
  <c r="S1497" i="1" s="1"/>
  <c r="Q1498" i="1"/>
  <c r="R1498" i="1" s="1"/>
  <c r="S1498" i="1" s="1"/>
  <c r="Q1499" i="1"/>
  <c r="R1499" i="1" s="1"/>
  <c r="S1499" i="1" s="1"/>
  <c r="Q1500" i="1"/>
  <c r="R1500" i="1" s="1"/>
  <c r="S1500" i="1" s="1"/>
  <c r="Q1501" i="1"/>
  <c r="R1501" i="1" s="1"/>
  <c r="S1501" i="1" s="1"/>
  <c r="Q1502" i="1"/>
  <c r="R1502" i="1" s="1"/>
  <c r="S1502" i="1" s="1"/>
  <c r="Q1503" i="1"/>
  <c r="R1503" i="1" s="1"/>
  <c r="S1503" i="1" s="1"/>
  <c r="Q1504" i="1"/>
  <c r="R1504" i="1" s="1"/>
  <c r="S1504" i="1" s="1"/>
  <c r="Q1505" i="1"/>
  <c r="R1505" i="1" s="1"/>
  <c r="S1505" i="1" s="1"/>
  <c r="Q1506" i="1"/>
  <c r="R1506" i="1" s="1"/>
  <c r="S1506" i="1" s="1"/>
  <c r="Q1507" i="1"/>
  <c r="R1507" i="1" s="1"/>
  <c r="S1507" i="1" s="1"/>
  <c r="Q1508" i="1"/>
  <c r="R1508" i="1" s="1"/>
  <c r="S1508" i="1" s="1"/>
  <c r="Q1509" i="1"/>
  <c r="R1509" i="1" s="1"/>
  <c r="S1509" i="1" s="1"/>
  <c r="Q1510" i="1"/>
  <c r="R1510" i="1" s="1"/>
  <c r="S1510" i="1" s="1"/>
  <c r="Q1511" i="1"/>
  <c r="R1511" i="1" s="1"/>
  <c r="S1511" i="1" s="1"/>
  <c r="Q1512" i="1"/>
  <c r="R1512" i="1" s="1"/>
  <c r="S1512" i="1" s="1"/>
  <c r="Q1513" i="1"/>
  <c r="R1513" i="1" s="1"/>
  <c r="S1513" i="1" s="1"/>
  <c r="Q1514" i="1"/>
  <c r="R1514" i="1" s="1"/>
  <c r="S1514" i="1" s="1"/>
  <c r="Q1515" i="1"/>
  <c r="R1515" i="1" s="1"/>
  <c r="S1515" i="1" s="1"/>
  <c r="Q1516" i="1"/>
  <c r="R1516" i="1" s="1"/>
  <c r="S1516" i="1" s="1"/>
  <c r="Q1517" i="1"/>
  <c r="R1517" i="1" s="1"/>
  <c r="S1517" i="1" s="1"/>
  <c r="Q1518" i="1"/>
  <c r="R1518" i="1" s="1"/>
  <c r="S1518" i="1" s="1"/>
  <c r="Q1519" i="1"/>
  <c r="R1519" i="1" s="1"/>
  <c r="S1519" i="1" s="1"/>
  <c r="Q1520" i="1"/>
  <c r="R1520" i="1" s="1"/>
  <c r="S1520" i="1" s="1"/>
  <c r="Q1521" i="1"/>
  <c r="R1521" i="1" s="1"/>
  <c r="S1521" i="1" s="1"/>
  <c r="Q1522" i="1"/>
  <c r="R1522" i="1" s="1"/>
  <c r="S1522" i="1" s="1"/>
  <c r="Q1523" i="1"/>
  <c r="R1523" i="1" s="1"/>
  <c r="S1523" i="1" s="1"/>
  <c r="Q1524" i="1"/>
  <c r="R1524" i="1" s="1"/>
  <c r="S1524" i="1" s="1"/>
  <c r="Q1525" i="1"/>
  <c r="R1525" i="1" s="1"/>
  <c r="S1525" i="1" s="1"/>
  <c r="Q1526" i="1"/>
  <c r="R1526" i="1" s="1"/>
  <c r="S1526" i="1" s="1"/>
  <c r="Q1527" i="1"/>
  <c r="R1527" i="1" s="1"/>
  <c r="S1527" i="1" s="1"/>
  <c r="Q1528" i="1"/>
  <c r="R1528" i="1" s="1"/>
  <c r="S1528" i="1" s="1"/>
  <c r="Q1529" i="1"/>
  <c r="R1529" i="1" s="1"/>
  <c r="S1529" i="1" s="1"/>
  <c r="Q1530" i="1"/>
  <c r="R1530" i="1" s="1"/>
  <c r="S1530" i="1" s="1"/>
  <c r="Q1531" i="1"/>
  <c r="R1531" i="1" s="1"/>
  <c r="S1531" i="1" s="1"/>
  <c r="Q1532" i="1"/>
  <c r="R1532" i="1" s="1"/>
  <c r="S1532" i="1" s="1"/>
  <c r="Q1533" i="1"/>
  <c r="R1533" i="1" s="1"/>
  <c r="S1533" i="1" s="1"/>
  <c r="Q1534" i="1"/>
  <c r="R1534" i="1" s="1"/>
  <c r="S1534" i="1" s="1"/>
  <c r="Q1535" i="1"/>
  <c r="R1535" i="1" s="1"/>
  <c r="S1535" i="1" s="1"/>
  <c r="Q1536" i="1"/>
  <c r="R1536" i="1" s="1"/>
  <c r="S1536" i="1" s="1"/>
  <c r="Q1537" i="1"/>
  <c r="R1537" i="1" s="1"/>
  <c r="S1537" i="1" s="1"/>
  <c r="Q1538" i="1"/>
  <c r="R1538" i="1" s="1"/>
  <c r="S1538" i="1" s="1"/>
  <c r="Q1539" i="1"/>
  <c r="R1539" i="1" s="1"/>
  <c r="S1539" i="1" s="1"/>
  <c r="Q1540" i="1"/>
  <c r="R1540" i="1" s="1"/>
  <c r="S1540" i="1" s="1"/>
  <c r="Q1541" i="1"/>
  <c r="R1541" i="1" s="1"/>
  <c r="S1541" i="1" s="1"/>
  <c r="Q1542" i="1"/>
  <c r="R1542" i="1" s="1"/>
  <c r="S1542" i="1" s="1"/>
  <c r="Q1543" i="1"/>
  <c r="R1543" i="1" s="1"/>
  <c r="S1543" i="1" s="1"/>
  <c r="Q1544" i="1"/>
  <c r="R1544" i="1" s="1"/>
  <c r="S1544" i="1" s="1"/>
  <c r="Q1545" i="1"/>
  <c r="R1545" i="1" s="1"/>
  <c r="S1545" i="1" s="1"/>
  <c r="Q1546" i="1"/>
  <c r="R1546" i="1" s="1"/>
  <c r="S1546" i="1" s="1"/>
  <c r="Q1547" i="1"/>
  <c r="R1547" i="1" s="1"/>
  <c r="S1547" i="1" s="1"/>
  <c r="Q1548" i="1"/>
  <c r="R1548" i="1" s="1"/>
  <c r="S1548" i="1" s="1"/>
  <c r="Q1549" i="1"/>
  <c r="R1549" i="1" s="1"/>
  <c r="S1549" i="1" s="1"/>
  <c r="Q1550" i="1"/>
  <c r="R1550" i="1" s="1"/>
  <c r="S1550" i="1" s="1"/>
  <c r="Q1551" i="1"/>
  <c r="R1551" i="1" s="1"/>
  <c r="S1551" i="1" s="1"/>
  <c r="Q1552" i="1"/>
  <c r="R1552" i="1" s="1"/>
  <c r="S1552" i="1" s="1"/>
  <c r="Q1553" i="1"/>
  <c r="R1553" i="1" s="1"/>
  <c r="S1553" i="1" s="1"/>
  <c r="Q1554" i="1"/>
  <c r="R1554" i="1" s="1"/>
  <c r="S1554" i="1" s="1"/>
  <c r="Q1555" i="1"/>
  <c r="R1555" i="1" s="1"/>
  <c r="S1555" i="1" s="1"/>
  <c r="Q1556" i="1"/>
  <c r="R1556" i="1" s="1"/>
  <c r="S1556" i="1" s="1"/>
  <c r="Q1557" i="1"/>
  <c r="R1557" i="1" s="1"/>
  <c r="S1557" i="1" s="1"/>
  <c r="Q1558" i="1"/>
  <c r="R1558" i="1" s="1"/>
  <c r="S1558" i="1" s="1"/>
  <c r="Q1559" i="1"/>
  <c r="R1559" i="1" s="1"/>
  <c r="S1559" i="1" s="1"/>
  <c r="Q1560" i="1"/>
  <c r="R1560" i="1" s="1"/>
  <c r="S1560" i="1" s="1"/>
  <c r="Q1561" i="1"/>
  <c r="R1561" i="1" s="1"/>
  <c r="S1561" i="1" s="1"/>
  <c r="Q1562" i="1"/>
  <c r="R1562" i="1" s="1"/>
  <c r="S1562" i="1" s="1"/>
  <c r="Q1563" i="1"/>
  <c r="R1563" i="1" s="1"/>
  <c r="S1563" i="1" s="1"/>
  <c r="Q1564" i="1"/>
  <c r="R1564" i="1" s="1"/>
  <c r="S1564" i="1" s="1"/>
  <c r="Q1565" i="1"/>
  <c r="R1565" i="1" s="1"/>
  <c r="S1565" i="1" s="1"/>
  <c r="Q1566" i="1"/>
  <c r="R1566" i="1" s="1"/>
  <c r="S1566" i="1" s="1"/>
  <c r="Q1567" i="1"/>
  <c r="R1567" i="1" s="1"/>
  <c r="S1567" i="1" s="1"/>
  <c r="Q1568" i="1"/>
  <c r="R1568" i="1" s="1"/>
  <c r="S1568" i="1" s="1"/>
  <c r="Q1569" i="1"/>
  <c r="R1569" i="1" s="1"/>
  <c r="S1569" i="1" s="1"/>
  <c r="Q1570" i="1"/>
  <c r="R1570" i="1" s="1"/>
  <c r="S1570" i="1" s="1"/>
  <c r="Q1571" i="1"/>
  <c r="R1571" i="1" s="1"/>
  <c r="S1571" i="1" s="1"/>
  <c r="Q1572" i="1"/>
  <c r="R1572" i="1" s="1"/>
  <c r="S1572" i="1" s="1"/>
  <c r="Q1573" i="1"/>
  <c r="R1573" i="1" s="1"/>
  <c r="S1573" i="1" s="1"/>
  <c r="Q1574" i="1"/>
  <c r="R1574" i="1" s="1"/>
  <c r="S1574" i="1" s="1"/>
  <c r="Q1575" i="1"/>
  <c r="R1575" i="1" s="1"/>
  <c r="S1575" i="1" s="1"/>
  <c r="Q1576" i="1"/>
  <c r="R1576" i="1" s="1"/>
  <c r="S1576" i="1" s="1"/>
  <c r="Q1577" i="1"/>
  <c r="R1577" i="1" s="1"/>
  <c r="S1577" i="1" s="1"/>
  <c r="Q1578" i="1"/>
  <c r="R1578" i="1" s="1"/>
  <c r="S1578" i="1" s="1"/>
  <c r="Q1579" i="1"/>
  <c r="R1579" i="1" s="1"/>
  <c r="S1579" i="1" s="1"/>
  <c r="Q1580" i="1"/>
  <c r="R1580" i="1" s="1"/>
  <c r="S1580" i="1" s="1"/>
  <c r="Q1581" i="1"/>
  <c r="R1581" i="1" s="1"/>
  <c r="S1581" i="1" s="1"/>
  <c r="Q1582" i="1"/>
  <c r="R1582" i="1" s="1"/>
  <c r="S1582" i="1" s="1"/>
  <c r="Q1583" i="1"/>
  <c r="R1583" i="1" s="1"/>
  <c r="S1583" i="1" s="1"/>
  <c r="Q1584" i="1"/>
  <c r="R1584" i="1" s="1"/>
  <c r="S1584" i="1" s="1"/>
  <c r="Q1585" i="1"/>
  <c r="R1585" i="1" s="1"/>
  <c r="S1585" i="1" s="1"/>
  <c r="Q1586" i="1"/>
  <c r="R1586" i="1" s="1"/>
  <c r="S1586" i="1" s="1"/>
  <c r="Q1587" i="1"/>
  <c r="R1587" i="1" s="1"/>
  <c r="S1587" i="1" s="1"/>
  <c r="Q1588" i="1"/>
  <c r="R1588" i="1" s="1"/>
  <c r="S1588" i="1" s="1"/>
  <c r="Q1589" i="1"/>
  <c r="R1589" i="1" s="1"/>
  <c r="S1589" i="1" s="1"/>
  <c r="Q1590" i="1"/>
  <c r="R1590" i="1" s="1"/>
  <c r="S1590" i="1" s="1"/>
  <c r="Q1591" i="1"/>
  <c r="R1591" i="1" s="1"/>
  <c r="S1591" i="1" s="1"/>
  <c r="Q1592" i="1"/>
  <c r="R1592" i="1" s="1"/>
  <c r="S1592" i="1" s="1"/>
  <c r="Q1593" i="1"/>
  <c r="R1593" i="1" s="1"/>
  <c r="S1593" i="1" s="1"/>
  <c r="Q1594" i="1"/>
  <c r="R1594" i="1" s="1"/>
  <c r="S1594" i="1" s="1"/>
  <c r="Q1595" i="1"/>
  <c r="R1595" i="1" s="1"/>
  <c r="S1595" i="1" s="1"/>
  <c r="Q1596" i="1"/>
  <c r="R1596" i="1" s="1"/>
  <c r="S1596" i="1" s="1"/>
  <c r="Q1597" i="1"/>
  <c r="R1597" i="1" s="1"/>
  <c r="S1597" i="1" s="1"/>
  <c r="Q1598" i="1"/>
  <c r="R1598" i="1" s="1"/>
  <c r="S1598" i="1" s="1"/>
  <c r="Q1599" i="1"/>
  <c r="R1599" i="1" s="1"/>
  <c r="S1599" i="1" s="1"/>
  <c r="Q1600" i="1"/>
  <c r="R1600" i="1" s="1"/>
  <c r="S1600" i="1" s="1"/>
  <c r="Q1601" i="1"/>
  <c r="R1601" i="1" s="1"/>
  <c r="S1601" i="1" s="1"/>
  <c r="Q1602" i="1"/>
  <c r="R1602" i="1" s="1"/>
  <c r="S1602" i="1" s="1"/>
  <c r="Q1603" i="1"/>
  <c r="R1603" i="1" s="1"/>
  <c r="S1603" i="1" s="1"/>
  <c r="Q1604" i="1"/>
  <c r="R1604" i="1" s="1"/>
  <c r="S1604" i="1" s="1"/>
  <c r="Q1605" i="1"/>
  <c r="R1605" i="1" s="1"/>
  <c r="S1605" i="1" s="1"/>
  <c r="Q1606" i="1"/>
  <c r="R1606" i="1" s="1"/>
  <c r="S1606" i="1" s="1"/>
  <c r="Q1607" i="1"/>
  <c r="R1607" i="1" s="1"/>
  <c r="S1607" i="1" s="1"/>
  <c r="Q1608" i="1"/>
  <c r="R1608" i="1" s="1"/>
  <c r="S1608" i="1" s="1"/>
  <c r="Q1609" i="1"/>
  <c r="R1609" i="1" s="1"/>
  <c r="S1609" i="1" s="1"/>
  <c r="Q1610" i="1"/>
  <c r="R1610" i="1" s="1"/>
  <c r="S1610" i="1" s="1"/>
  <c r="Q1611" i="1"/>
  <c r="R1611" i="1" s="1"/>
  <c r="S1611" i="1" s="1"/>
  <c r="Q1612" i="1"/>
  <c r="R1612" i="1" s="1"/>
  <c r="S1612" i="1" s="1"/>
  <c r="Q1613" i="1"/>
  <c r="R1613" i="1" s="1"/>
  <c r="S1613" i="1" s="1"/>
  <c r="Q1614" i="1"/>
  <c r="R1614" i="1" s="1"/>
  <c r="S1614" i="1" s="1"/>
  <c r="Q1615" i="1"/>
  <c r="R1615" i="1" s="1"/>
  <c r="S1615" i="1" s="1"/>
  <c r="Q1616" i="1"/>
  <c r="R1616" i="1" s="1"/>
  <c r="S1616" i="1" s="1"/>
  <c r="Q1617" i="1"/>
  <c r="R1617" i="1" s="1"/>
  <c r="S1617" i="1" s="1"/>
  <c r="Q1618" i="1"/>
  <c r="R1618" i="1" s="1"/>
  <c r="S1618" i="1" s="1"/>
  <c r="Q1619" i="1"/>
  <c r="R1619" i="1" s="1"/>
  <c r="S1619" i="1" s="1"/>
  <c r="Q1620" i="1"/>
  <c r="R1620" i="1" s="1"/>
  <c r="S1620" i="1" s="1"/>
  <c r="Q1621" i="1"/>
  <c r="R1621" i="1" s="1"/>
  <c r="S1621" i="1" s="1"/>
  <c r="Q1622" i="1"/>
  <c r="R1622" i="1" s="1"/>
  <c r="S1622" i="1" s="1"/>
  <c r="Q1623" i="1"/>
  <c r="R1623" i="1" s="1"/>
  <c r="S1623" i="1" s="1"/>
  <c r="Q1624" i="1"/>
  <c r="R1624" i="1" s="1"/>
  <c r="S1624" i="1" s="1"/>
  <c r="Q1625" i="1"/>
  <c r="R1625" i="1" s="1"/>
  <c r="S1625" i="1" s="1"/>
  <c r="Q1626" i="1"/>
  <c r="R1626" i="1" s="1"/>
  <c r="S1626" i="1" s="1"/>
  <c r="Q1627" i="1"/>
  <c r="R1627" i="1" s="1"/>
  <c r="S1627" i="1" s="1"/>
  <c r="Q1628" i="1"/>
  <c r="R1628" i="1" s="1"/>
  <c r="S1628" i="1" s="1"/>
  <c r="Q1629" i="1"/>
  <c r="R1629" i="1" s="1"/>
  <c r="S1629" i="1" s="1"/>
  <c r="Q1630" i="1"/>
  <c r="R1630" i="1" s="1"/>
  <c r="S1630" i="1" s="1"/>
  <c r="Q1631" i="1"/>
  <c r="R1631" i="1" s="1"/>
  <c r="S1631" i="1" s="1"/>
  <c r="Q1632" i="1"/>
  <c r="R1632" i="1" s="1"/>
  <c r="S1632" i="1" s="1"/>
  <c r="Q1633" i="1"/>
  <c r="R1633" i="1" s="1"/>
  <c r="S1633" i="1" s="1"/>
  <c r="Q1634" i="1"/>
  <c r="R1634" i="1" s="1"/>
  <c r="S1634" i="1" s="1"/>
  <c r="Q1635" i="1"/>
  <c r="R1635" i="1" s="1"/>
  <c r="S1635" i="1" s="1"/>
  <c r="Q1636" i="1"/>
  <c r="R1636" i="1" s="1"/>
  <c r="S1636" i="1" s="1"/>
  <c r="Q1637" i="1"/>
  <c r="R1637" i="1" s="1"/>
  <c r="S1637" i="1" s="1"/>
  <c r="Q1638" i="1"/>
  <c r="R1638" i="1" s="1"/>
  <c r="S1638" i="1" s="1"/>
  <c r="Q1639" i="1"/>
  <c r="R1639" i="1" s="1"/>
  <c r="S1639" i="1" s="1"/>
  <c r="Q1640" i="1"/>
  <c r="R1640" i="1" s="1"/>
  <c r="S1640" i="1" s="1"/>
  <c r="Q1641" i="1"/>
  <c r="R1641" i="1" s="1"/>
  <c r="S1641" i="1" s="1"/>
  <c r="Q1642" i="1"/>
  <c r="R1642" i="1" s="1"/>
  <c r="S1642" i="1" s="1"/>
  <c r="Q1643" i="1"/>
  <c r="R1643" i="1" s="1"/>
  <c r="S1643" i="1" s="1"/>
  <c r="Q1644" i="1"/>
  <c r="R1644" i="1" s="1"/>
  <c r="S1644" i="1" s="1"/>
  <c r="Q1645" i="1"/>
  <c r="R1645" i="1" s="1"/>
  <c r="S1645" i="1" s="1"/>
  <c r="Q1646" i="1"/>
  <c r="R1646" i="1" s="1"/>
  <c r="S1646" i="1" s="1"/>
  <c r="Q1647" i="1"/>
  <c r="R1647" i="1" s="1"/>
  <c r="S1647" i="1" s="1"/>
  <c r="Q1648" i="1"/>
  <c r="R1648" i="1" s="1"/>
  <c r="S1648" i="1" s="1"/>
  <c r="Q1649" i="1"/>
  <c r="R1649" i="1" s="1"/>
  <c r="S1649" i="1" s="1"/>
  <c r="Q1650" i="1"/>
  <c r="R1650" i="1" s="1"/>
  <c r="S1650" i="1" s="1"/>
  <c r="Q1651" i="1"/>
  <c r="R1651" i="1" s="1"/>
  <c r="S1651" i="1" s="1"/>
  <c r="Q1652" i="1"/>
  <c r="R1652" i="1" s="1"/>
  <c r="S1652" i="1" s="1"/>
  <c r="Q1653" i="1"/>
  <c r="R1653" i="1" s="1"/>
  <c r="S1653" i="1" s="1"/>
  <c r="Q1654" i="1"/>
  <c r="R1654" i="1" s="1"/>
  <c r="S1654" i="1" s="1"/>
  <c r="Q1655" i="1"/>
  <c r="R1655" i="1" s="1"/>
  <c r="S1655" i="1" s="1"/>
  <c r="Q1656" i="1"/>
  <c r="R1656" i="1" s="1"/>
  <c r="S1656" i="1" s="1"/>
  <c r="Q1657" i="1"/>
  <c r="R1657" i="1" s="1"/>
  <c r="S1657" i="1" s="1"/>
  <c r="Q1658" i="1"/>
  <c r="R1658" i="1" s="1"/>
  <c r="S1658" i="1" s="1"/>
  <c r="Q1659" i="1"/>
  <c r="R1659" i="1" s="1"/>
  <c r="S1659" i="1" s="1"/>
  <c r="Q1660" i="1"/>
  <c r="R1660" i="1" s="1"/>
  <c r="S1660" i="1" s="1"/>
  <c r="Q1661" i="1"/>
  <c r="R1661" i="1" s="1"/>
  <c r="S1661" i="1" s="1"/>
  <c r="Q1662" i="1"/>
  <c r="R1662" i="1" s="1"/>
  <c r="S1662" i="1" s="1"/>
  <c r="Q1663" i="1"/>
  <c r="R1663" i="1" s="1"/>
  <c r="S1663" i="1" s="1"/>
  <c r="Q1664" i="1"/>
  <c r="R1664" i="1" s="1"/>
  <c r="S1664" i="1" s="1"/>
  <c r="Q1665" i="1"/>
  <c r="R1665" i="1" s="1"/>
  <c r="S1665" i="1" s="1"/>
  <c r="Q1666" i="1"/>
  <c r="R1666" i="1" s="1"/>
  <c r="S1666" i="1" s="1"/>
  <c r="Q1667" i="1"/>
  <c r="R1667" i="1" s="1"/>
  <c r="S1667" i="1" s="1"/>
  <c r="Q1668" i="1"/>
  <c r="R1668" i="1" s="1"/>
  <c r="S1668" i="1" s="1"/>
  <c r="Q1669" i="1"/>
  <c r="R1669" i="1" s="1"/>
  <c r="S1669" i="1" s="1"/>
  <c r="Q1670" i="1"/>
  <c r="R1670" i="1" s="1"/>
  <c r="S1670" i="1" s="1"/>
  <c r="Q1671" i="1"/>
  <c r="R1671" i="1" s="1"/>
  <c r="S1671" i="1" s="1"/>
  <c r="Q1672" i="1"/>
  <c r="R1672" i="1" s="1"/>
  <c r="S1672" i="1" s="1"/>
  <c r="Q1673" i="1"/>
  <c r="R1673" i="1" s="1"/>
  <c r="S1673" i="1" s="1"/>
  <c r="Q1674" i="1"/>
  <c r="R1674" i="1" s="1"/>
  <c r="S1674" i="1" s="1"/>
  <c r="Q1675" i="1"/>
  <c r="R1675" i="1" s="1"/>
  <c r="S1675" i="1" s="1"/>
  <c r="Q1676" i="1"/>
  <c r="R1676" i="1" s="1"/>
  <c r="S1676" i="1" s="1"/>
  <c r="Q1677" i="1"/>
  <c r="R1677" i="1" s="1"/>
  <c r="S1677" i="1" s="1"/>
  <c r="Q1678" i="1"/>
  <c r="R1678" i="1" s="1"/>
  <c r="S1678" i="1" s="1"/>
  <c r="Q1679" i="1"/>
  <c r="R1679" i="1" s="1"/>
  <c r="S1679" i="1" s="1"/>
  <c r="Q1680" i="1"/>
  <c r="R1680" i="1" s="1"/>
  <c r="S1680" i="1" s="1"/>
  <c r="Q1681" i="1"/>
  <c r="R1681" i="1" s="1"/>
  <c r="S1681" i="1" s="1"/>
  <c r="Q1682" i="1"/>
  <c r="R1682" i="1" s="1"/>
  <c r="S1682" i="1" s="1"/>
  <c r="Q1683" i="1"/>
  <c r="R1683" i="1" s="1"/>
  <c r="S1683" i="1" s="1"/>
  <c r="Q1684" i="1"/>
  <c r="R1684" i="1" s="1"/>
  <c r="S1684" i="1" s="1"/>
  <c r="Q1685" i="1"/>
  <c r="R1685" i="1" s="1"/>
  <c r="S1685" i="1" s="1"/>
  <c r="Q1686" i="1"/>
  <c r="R1686" i="1" s="1"/>
  <c r="S1686" i="1" s="1"/>
  <c r="Q1687" i="1"/>
  <c r="R1687" i="1" s="1"/>
  <c r="S1687" i="1" s="1"/>
  <c r="Q1688" i="1"/>
  <c r="R1688" i="1" s="1"/>
  <c r="S1688" i="1" s="1"/>
  <c r="Q1689" i="1"/>
  <c r="R1689" i="1" s="1"/>
  <c r="S1689" i="1" s="1"/>
  <c r="Q1690" i="1"/>
  <c r="R1690" i="1" s="1"/>
  <c r="S1690" i="1" s="1"/>
  <c r="Q1691" i="1"/>
  <c r="R1691" i="1" s="1"/>
  <c r="S1691" i="1" s="1"/>
  <c r="Q1692" i="1"/>
  <c r="R1692" i="1" s="1"/>
  <c r="S1692" i="1" s="1"/>
  <c r="Q1693" i="1"/>
  <c r="R1693" i="1" s="1"/>
  <c r="S1693" i="1" s="1"/>
  <c r="Q1694" i="1"/>
  <c r="R1694" i="1" s="1"/>
  <c r="S1694" i="1" s="1"/>
  <c r="Q1695" i="1"/>
  <c r="R1695" i="1" s="1"/>
  <c r="S1695" i="1" s="1"/>
  <c r="Q1696" i="1"/>
  <c r="R1696" i="1" s="1"/>
  <c r="S1696" i="1" s="1"/>
  <c r="Q1697" i="1"/>
  <c r="R1697" i="1" s="1"/>
  <c r="S1697" i="1" s="1"/>
  <c r="Q1698" i="1"/>
  <c r="R1698" i="1" s="1"/>
  <c r="S1698" i="1" s="1"/>
  <c r="Q1699" i="1"/>
  <c r="R1699" i="1" s="1"/>
  <c r="S1699" i="1" s="1"/>
  <c r="Q1700" i="1"/>
  <c r="R1700" i="1" s="1"/>
  <c r="S1700" i="1" s="1"/>
  <c r="Q1701" i="1"/>
  <c r="R1701" i="1" s="1"/>
  <c r="S1701" i="1" s="1"/>
  <c r="Q1702" i="1"/>
  <c r="R1702" i="1" s="1"/>
  <c r="S1702" i="1" s="1"/>
  <c r="Q1703" i="1"/>
  <c r="R1703" i="1" s="1"/>
  <c r="S1703" i="1" s="1"/>
  <c r="Q1704" i="1"/>
  <c r="R1704" i="1" s="1"/>
  <c r="S1704" i="1" s="1"/>
  <c r="Q1705" i="1"/>
  <c r="R1705" i="1" s="1"/>
  <c r="S1705" i="1" s="1"/>
  <c r="Q1706" i="1"/>
  <c r="R1706" i="1" s="1"/>
  <c r="S1706" i="1" s="1"/>
  <c r="Q1707" i="1"/>
  <c r="R1707" i="1" s="1"/>
  <c r="S1707" i="1" s="1"/>
  <c r="Q1708" i="1"/>
  <c r="R1708" i="1" s="1"/>
  <c r="S1708" i="1" s="1"/>
  <c r="Q1709" i="1"/>
  <c r="R1709" i="1" s="1"/>
  <c r="S1709" i="1" s="1"/>
  <c r="Q1710" i="1"/>
  <c r="R1710" i="1" s="1"/>
  <c r="S1710" i="1" s="1"/>
  <c r="Q1711" i="1"/>
  <c r="R1711" i="1" s="1"/>
  <c r="S1711" i="1" s="1"/>
  <c r="Q1712" i="1"/>
  <c r="R1712" i="1" s="1"/>
  <c r="S1712" i="1" s="1"/>
  <c r="Q1713" i="1"/>
  <c r="R1713" i="1" s="1"/>
  <c r="S1713" i="1" s="1"/>
  <c r="Q1714" i="1"/>
  <c r="R1714" i="1" s="1"/>
  <c r="S1714" i="1" s="1"/>
  <c r="Q1715" i="1"/>
  <c r="R1715" i="1" s="1"/>
  <c r="S1715" i="1" s="1"/>
  <c r="Q1716" i="1"/>
  <c r="R1716" i="1" s="1"/>
  <c r="S1716" i="1" s="1"/>
  <c r="Q1717" i="1"/>
  <c r="R1717" i="1" s="1"/>
  <c r="S1717" i="1" s="1"/>
  <c r="Q1718" i="1"/>
  <c r="R1718" i="1" s="1"/>
  <c r="S1718" i="1" s="1"/>
  <c r="Q1719" i="1"/>
  <c r="R1719" i="1" s="1"/>
  <c r="S1719" i="1" s="1"/>
  <c r="Q1720" i="1"/>
  <c r="R1720" i="1" s="1"/>
  <c r="S1720" i="1" s="1"/>
  <c r="Q1721" i="1"/>
  <c r="R1721" i="1" s="1"/>
  <c r="S1721" i="1" s="1"/>
  <c r="Q1722" i="1"/>
  <c r="R1722" i="1" s="1"/>
  <c r="S1722" i="1" s="1"/>
  <c r="Q1723" i="1"/>
  <c r="R1723" i="1" s="1"/>
  <c r="S1723" i="1" s="1"/>
  <c r="Q1724" i="1"/>
  <c r="R1724" i="1" s="1"/>
  <c r="S1724" i="1" s="1"/>
  <c r="Q1725" i="1"/>
  <c r="R1725" i="1" s="1"/>
  <c r="S1725" i="1" s="1"/>
  <c r="Q1726" i="1"/>
  <c r="R1726" i="1" s="1"/>
  <c r="S1726" i="1" s="1"/>
  <c r="Q1727" i="1"/>
  <c r="R1727" i="1" s="1"/>
  <c r="S1727" i="1" s="1"/>
  <c r="Q1728" i="1"/>
  <c r="R1728" i="1" s="1"/>
  <c r="S1728" i="1" s="1"/>
  <c r="Q1729" i="1"/>
  <c r="R1729" i="1" s="1"/>
  <c r="S1729" i="1" s="1"/>
  <c r="Q1730" i="1"/>
  <c r="R1730" i="1" s="1"/>
  <c r="S1730" i="1" s="1"/>
  <c r="Q1731" i="1"/>
  <c r="R1731" i="1" s="1"/>
  <c r="S1731" i="1" s="1"/>
  <c r="Q1732" i="1"/>
  <c r="R1732" i="1" s="1"/>
  <c r="S1732" i="1" s="1"/>
  <c r="Q1733" i="1"/>
  <c r="R1733" i="1" s="1"/>
  <c r="S1733" i="1" s="1"/>
  <c r="Q1734" i="1"/>
  <c r="R1734" i="1" s="1"/>
  <c r="S1734" i="1" s="1"/>
  <c r="Q1735" i="1"/>
  <c r="R1735" i="1" s="1"/>
  <c r="S1735" i="1" s="1"/>
  <c r="Q1736" i="1"/>
  <c r="R1736" i="1" s="1"/>
  <c r="S1736" i="1" s="1"/>
  <c r="Q1737" i="1"/>
  <c r="R1737" i="1" s="1"/>
  <c r="S1737" i="1" s="1"/>
  <c r="Q1738" i="1"/>
  <c r="R1738" i="1" s="1"/>
  <c r="S1738" i="1" s="1"/>
  <c r="Q1739" i="1"/>
  <c r="R1739" i="1" s="1"/>
  <c r="S1739" i="1" s="1"/>
  <c r="Q1740" i="1"/>
  <c r="R1740" i="1" s="1"/>
  <c r="S1740" i="1" s="1"/>
  <c r="Q1741" i="1"/>
  <c r="R1741" i="1" s="1"/>
  <c r="S1741" i="1" s="1"/>
  <c r="Q1742" i="1"/>
  <c r="R1742" i="1" s="1"/>
  <c r="S1742" i="1" s="1"/>
  <c r="Q1743" i="1"/>
  <c r="R1743" i="1" s="1"/>
  <c r="S1743" i="1" s="1"/>
  <c r="Q1744" i="1"/>
  <c r="R1744" i="1" s="1"/>
  <c r="S1744" i="1" s="1"/>
  <c r="Q1745" i="1"/>
  <c r="R1745" i="1" s="1"/>
  <c r="S1745" i="1" s="1"/>
  <c r="Q1746" i="1"/>
  <c r="R1746" i="1" s="1"/>
  <c r="S1746" i="1" s="1"/>
  <c r="Q1747" i="1"/>
  <c r="R1747" i="1" s="1"/>
  <c r="S1747" i="1" s="1"/>
  <c r="Q1748" i="1"/>
  <c r="R1748" i="1" s="1"/>
  <c r="S1748" i="1" s="1"/>
  <c r="Q1749" i="1"/>
  <c r="R1749" i="1" s="1"/>
  <c r="S1749" i="1" s="1"/>
  <c r="Q1750" i="1"/>
  <c r="R1750" i="1" s="1"/>
  <c r="S1750" i="1" s="1"/>
  <c r="Q1751" i="1"/>
  <c r="R1751" i="1" s="1"/>
  <c r="S1751" i="1" s="1"/>
  <c r="Q1752" i="1"/>
  <c r="R1752" i="1" s="1"/>
  <c r="S1752" i="1" s="1"/>
  <c r="Q1753" i="1"/>
  <c r="R1753" i="1" s="1"/>
  <c r="S1753" i="1" s="1"/>
  <c r="Q1754" i="1"/>
  <c r="R1754" i="1" s="1"/>
  <c r="S1754" i="1" s="1"/>
  <c r="Q1755" i="1"/>
  <c r="R1755" i="1" s="1"/>
  <c r="S1755" i="1" s="1"/>
  <c r="Q1756" i="1"/>
  <c r="R1756" i="1" s="1"/>
  <c r="S1756" i="1" s="1"/>
  <c r="Q1757" i="1"/>
  <c r="R1757" i="1" s="1"/>
  <c r="S1757" i="1" s="1"/>
  <c r="Q1758" i="1"/>
  <c r="R1758" i="1" s="1"/>
  <c r="S1758" i="1" s="1"/>
  <c r="Q1759" i="1"/>
  <c r="R1759" i="1" s="1"/>
  <c r="S1759" i="1" s="1"/>
  <c r="Q1760" i="1"/>
  <c r="R1760" i="1" s="1"/>
  <c r="S1760" i="1" s="1"/>
  <c r="Q1761" i="1"/>
  <c r="R1761" i="1" s="1"/>
  <c r="S1761" i="1" s="1"/>
  <c r="Q1762" i="1"/>
  <c r="R1762" i="1" s="1"/>
  <c r="S1762" i="1" s="1"/>
  <c r="Q1763" i="1"/>
  <c r="R1763" i="1" s="1"/>
  <c r="S1763" i="1" s="1"/>
  <c r="Q1764" i="1"/>
  <c r="R1764" i="1" s="1"/>
  <c r="S1764" i="1" s="1"/>
  <c r="Q1765" i="1"/>
  <c r="R1765" i="1" s="1"/>
  <c r="S1765" i="1" s="1"/>
  <c r="Q1766" i="1"/>
  <c r="R1766" i="1" s="1"/>
  <c r="S1766" i="1" s="1"/>
  <c r="Q1767" i="1"/>
  <c r="R1767" i="1" s="1"/>
  <c r="S1767" i="1" s="1"/>
  <c r="Q1768" i="1"/>
  <c r="R1768" i="1" s="1"/>
  <c r="S1768" i="1" s="1"/>
  <c r="Q1769" i="1"/>
  <c r="R1769" i="1" s="1"/>
  <c r="S1769" i="1" s="1"/>
  <c r="Q1770" i="1"/>
  <c r="R1770" i="1" s="1"/>
  <c r="S1770" i="1" s="1"/>
  <c r="Q1771" i="1"/>
  <c r="R1771" i="1" s="1"/>
  <c r="S1771" i="1" s="1"/>
  <c r="Q1772" i="1"/>
  <c r="R1772" i="1" s="1"/>
  <c r="S1772" i="1" s="1"/>
  <c r="Q1773" i="1"/>
  <c r="R1773" i="1" s="1"/>
  <c r="S1773" i="1" s="1"/>
  <c r="Q1774" i="1"/>
  <c r="R1774" i="1" s="1"/>
  <c r="S1774" i="1" s="1"/>
  <c r="Q1775" i="1"/>
  <c r="R1775" i="1" s="1"/>
  <c r="S1775" i="1" s="1"/>
  <c r="Q1776" i="1"/>
  <c r="R1776" i="1" s="1"/>
  <c r="S1776" i="1" s="1"/>
  <c r="Q1777" i="1"/>
  <c r="R1777" i="1" s="1"/>
  <c r="S1777" i="1" s="1"/>
  <c r="Q1778" i="1"/>
  <c r="R1778" i="1" s="1"/>
  <c r="S1778" i="1" s="1"/>
  <c r="Q1779" i="1"/>
  <c r="R1779" i="1" s="1"/>
  <c r="S1779" i="1" s="1"/>
  <c r="Q1780" i="1"/>
  <c r="R1780" i="1" s="1"/>
  <c r="S1780" i="1" s="1"/>
  <c r="Q1781" i="1"/>
  <c r="R1781" i="1" s="1"/>
  <c r="S1781" i="1" s="1"/>
  <c r="Q1782" i="1"/>
  <c r="R1782" i="1" s="1"/>
  <c r="S1782" i="1" s="1"/>
  <c r="Q1783" i="1"/>
  <c r="R1783" i="1" s="1"/>
  <c r="S1783" i="1" s="1"/>
  <c r="Q1784" i="1"/>
  <c r="R1784" i="1" s="1"/>
  <c r="S1784" i="1" s="1"/>
  <c r="Q1785" i="1"/>
  <c r="R1785" i="1" s="1"/>
  <c r="S1785" i="1" s="1"/>
  <c r="Q1786" i="1"/>
  <c r="R1786" i="1" s="1"/>
  <c r="S1786" i="1" s="1"/>
  <c r="Q1787" i="1"/>
  <c r="R1787" i="1" s="1"/>
  <c r="S1787" i="1" s="1"/>
  <c r="Q1788" i="1"/>
  <c r="R1788" i="1" s="1"/>
  <c r="S1788" i="1" s="1"/>
  <c r="Q1789" i="1"/>
  <c r="R1789" i="1" s="1"/>
  <c r="S1789" i="1" s="1"/>
  <c r="Q1790" i="1"/>
  <c r="R1790" i="1" s="1"/>
  <c r="S1790" i="1" s="1"/>
  <c r="Q1791" i="1"/>
  <c r="R1791" i="1" s="1"/>
  <c r="S1791" i="1" s="1"/>
  <c r="Q1792" i="1"/>
  <c r="R1792" i="1" s="1"/>
  <c r="S1792" i="1" s="1"/>
  <c r="Q1793" i="1"/>
  <c r="R1793" i="1" s="1"/>
  <c r="S1793" i="1" s="1"/>
  <c r="Q1794" i="1"/>
  <c r="R1794" i="1" s="1"/>
  <c r="S1794" i="1" s="1"/>
  <c r="Q1795" i="1"/>
  <c r="R1795" i="1" s="1"/>
  <c r="S1795" i="1" s="1"/>
  <c r="Q1796" i="1"/>
  <c r="R1796" i="1" s="1"/>
  <c r="S1796" i="1" s="1"/>
  <c r="Q1797" i="1"/>
  <c r="R1797" i="1" s="1"/>
  <c r="S1797" i="1" s="1"/>
  <c r="Q1798" i="1"/>
  <c r="R1798" i="1" s="1"/>
  <c r="S1798" i="1" s="1"/>
  <c r="Q1799" i="1"/>
  <c r="R1799" i="1" s="1"/>
  <c r="S1799" i="1" s="1"/>
  <c r="Q1800" i="1"/>
  <c r="R1800" i="1" s="1"/>
  <c r="S1800" i="1" s="1"/>
  <c r="Q1801" i="1"/>
  <c r="R1801" i="1" s="1"/>
  <c r="S1801" i="1" s="1"/>
  <c r="Q1802" i="1"/>
  <c r="R1802" i="1" s="1"/>
  <c r="S1802" i="1" s="1"/>
  <c r="Q1803" i="1"/>
  <c r="R1803" i="1" s="1"/>
  <c r="S1803" i="1" s="1"/>
  <c r="Q1804" i="1"/>
  <c r="R1804" i="1" s="1"/>
  <c r="S1804" i="1" s="1"/>
  <c r="Q1805" i="1"/>
  <c r="R1805" i="1" s="1"/>
  <c r="S1805" i="1" s="1"/>
  <c r="Q1806" i="1"/>
  <c r="R1806" i="1" s="1"/>
  <c r="S1806" i="1" s="1"/>
  <c r="Q1807" i="1"/>
  <c r="R1807" i="1" s="1"/>
  <c r="S1807" i="1" s="1"/>
  <c r="Q1808" i="1"/>
  <c r="R1808" i="1" s="1"/>
  <c r="S1808" i="1" s="1"/>
  <c r="Q1809" i="1"/>
  <c r="R1809" i="1" s="1"/>
  <c r="S1809" i="1" s="1"/>
  <c r="Q1810" i="1"/>
  <c r="R1810" i="1" s="1"/>
  <c r="S1810" i="1" s="1"/>
  <c r="Q1811" i="1"/>
  <c r="R1811" i="1" s="1"/>
  <c r="S1811" i="1" s="1"/>
  <c r="Q1812" i="1"/>
  <c r="R1812" i="1" s="1"/>
  <c r="S1812" i="1" s="1"/>
  <c r="Q1813" i="1"/>
  <c r="R1813" i="1" s="1"/>
  <c r="S1813" i="1" s="1"/>
  <c r="Q1814" i="1"/>
  <c r="R1814" i="1" s="1"/>
  <c r="S1814" i="1" s="1"/>
  <c r="Q1815" i="1"/>
  <c r="R1815" i="1" s="1"/>
  <c r="S1815" i="1" s="1"/>
  <c r="Q1816" i="1"/>
  <c r="R1816" i="1" s="1"/>
  <c r="S1816" i="1" s="1"/>
  <c r="Q1817" i="1"/>
  <c r="R1817" i="1" s="1"/>
  <c r="S1817" i="1" s="1"/>
  <c r="Q1818" i="1"/>
  <c r="R1818" i="1" s="1"/>
  <c r="S1818" i="1" s="1"/>
  <c r="Q1819" i="1"/>
  <c r="R1819" i="1" s="1"/>
  <c r="S1819" i="1" s="1"/>
  <c r="Q1820" i="1"/>
  <c r="R1820" i="1" s="1"/>
  <c r="S1820" i="1" s="1"/>
  <c r="Q1821" i="1"/>
  <c r="R1821" i="1" s="1"/>
  <c r="S1821" i="1" s="1"/>
  <c r="Q1822" i="1"/>
  <c r="R1822" i="1" s="1"/>
  <c r="S1822" i="1" s="1"/>
  <c r="Q1823" i="1"/>
  <c r="R1823" i="1" s="1"/>
  <c r="S1823" i="1" s="1"/>
  <c r="Q1824" i="1"/>
  <c r="R1824" i="1" s="1"/>
  <c r="S1824" i="1" s="1"/>
  <c r="Q1825" i="1"/>
  <c r="R1825" i="1" s="1"/>
  <c r="S1825" i="1" s="1"/>
  <c r="Q1826" i="1"/>
  <c r="R1826" i="1" s="1"/>
  <c r="S1826" i="1" s="1"/>
  <c r="Q1827" i="1"/>
  <c r="R1827" i="1" s="1"/>
  <c r="S1827" i="1" s="1"/>
  <c r="Q1828" i="1"/>
  <c r="R1828" i="1" s="1"/>
  <c r="S1828" i="1" s="1"/>
  <c r="Q1829" i="1"/>
  <c r="R1829" i="1" s="1"/>
  <c r="S1829" i="1" s="1"/>
  <c r="Q1830" i="1"/>
  <c r="R1830" i="1" s="1"/>
  <c r="S1830" i="1" s="1"/>
  <c r="Q1831" i="1"/>
  <c r="R1831" i="1" s="1"/>
  <c r="S1831" i="1" s="1"/>
  <c r="Q1832" i="1"/>
  <c r="R1832" i="1" s="1"/>
  <c r="S1832" i="1" s="1"/>
  <c r="Q1833" i="1"/>
  <c r="R1833" i="1" s="1"/>
  <c r="S1833" i="1" s="1"/>
  <c r="Q1834" i="1"/>
  <c r="R1834" i="1" s="1"/>
  <c r="S1834" i="1" s="1"/>
  <c r="Q1835" i="1"/>
  <c r="R1835" i="1" s="1"/>
  <c r="S1835" i="1" s="1"/>
  <c r="Q1836" i="1"/>
  <c r="R1836" i="1" s="1"/>
  <c r="S1836" i="1" s="1"/>
  <c r="Q1837" i="1"/>
  <c r="R1837" i="1" s="1"/>
  <c r="S1837" i="1" s="1"/>
  <c r="Q1838" i="1"/>
  <c r="R1838" i="1" s="1"/>
  <c r="S1838" i="1" s="1"/>
  <c r="Q1839" i="1"/>
  <c r="R1839" i="1" s="1"/>
  <c r="S1839" i="1" s="1"/>
  <c r="Q1840" i="1"/>
  <c r="R1840" i="1" s="1"/>
  <c r="S1840" i="1" s="1"/>
  <c r="Q1841" i="1"/>
  <c r="R1841" i="1" s="1"/>
  <c r="S1841" i="1" s="1"/>
  <c r="Q1842" i="1"/>
  <c r="R1842" i="1" s="1"/>
  <c r="S1842" i="1" s="1"/>
  <c r="Q1843" i="1"/>
  <c r="R1843" i="1" s="1"/>
  <c r="S1843" i="1" s="1"/>
  <c r="Q1844" i="1"/>
  <c r="R1844" i="1" s="1"/>
  <c r="S1844" i="1" s="1"/>
  <c r="Q1845" i="1"/>
  <c r="R1845" i="1" s="1"/>
  <c r="S1845" i="1" s="1"/>
  <c r="Q1846" i="1"/>
  <c r="R1846" i="1" s="1"/>
  <c r="S1846" i="1" s="1"/>
  <c r="Q1847" i="1"/>
  <c r="R1847" i="1" s="1"/>
  <c r="S1847" i="1" s="1"/>
  <c r="Q1848" i="1"/>
  <c r="R1848" i="1" s="1"/>
  <c r="S1848" i="1" s="1"/>
  <c r="Q1849" i="1"/>
  <c r="R1849" i="1" s="1"/>
  <c r="S1849" i="1" s="1"/>
  <c r="Q1850" i="1"/>
  <c r="R1850" i="1" s="1"/>
  <c r="S1850" i="1" s="1"/>
  <c r="Q1851" i="1"/>
  <c r="R1851" i="1" s="1"/>
  <c r="S1851" i="1" s="1"/>
  <c r="Q1852" i="1"/>
  <c r="R1852" i="1" s="1"/>
  <c r="S1852" i="1" s="1"/>
  <c r="Q1853" i="1"/>
  <c r="R1853" i="1" s="1"/>
  <c r="S1853" i="1" s="1"/>
  <c r="Q1854" i="1"/>
  <c r="R1854" i="1" s="1"/>
  <c r="S1854" i="1" s="1"/>
  <c r="Q1855" i="1"/>
  <c r="R1855" i="1" s="1"/>
  <c r="S1855" i="1" s="1"/>
  <c r="Q1856" i="1"/>
  <c r="R1856" i="1" s="1"/>
  <c r="S1856" i="1" s="1"/>
  <c r="Q1857" i="1"/>
  <c r="R1857" i="1" s="1"/>
  <c r="S1857" i="1" s="1"/>
  <c r="Q1858" i="1"/>
  <c r="R1858" i="1" s="1"/>
  <c r="S1858" i="1" s="1"/>
  <c r="Q1859" i="1"/>
  <c r="R1859" i="1" s="1"/>
  <c r="S1859" i="1" s="1"/>
  <c r="Q1860" i="1"/>
  <c r="R1860" i="1" s="1"/>
  <c r="S1860" i="1" s="1"/>
  <c r="Q1861" i="1"/>
  <c r="R1861" i="1" s="1"/>
  <c r="S1861" i="1" s="1"/>
  <c r="Q1862" i="1"/>
  <c r="R1862" i="1" s="1"/>
  <c r="S1862" i="1" s="1"/>
  <c r="Q1863" i="1"/>
  <c r="R1863" i="1" s="1"/>
  <c r="S1863" i="1" s="1"/>
  <c r="Q1864" i="1"/>
  <c r="R1864" i="1" s="1"/>
  <c r="S1864" i="1" s="1"/>
  <c r="Q1865" i="1"/>
  <c r="R1865" i="1" s="1"/>
  <c r="S1865" i="1" s="1"/>
  <c r="Q1866" i="1"/>
  <c r="R1866" i="1" s="1"/>
  <c r="S1866" i="1" s="1"/>
  <c r="Q1867" i="1"/>
  <c r="R1867" i="1" s="1"/>
  <c r="S1867" i="1" s="1"/>
  <c r="Q1868" i="1"/>
  <c r="R1868" i="1" s="1"/>
  <c r="S1868" i="1" s="1"/>
  <c r="Q1869" i="1"/>
  <c r="R1869" i="1" s="1"/>
  <c r="S1869" i="1" s="1"/>
  <c r="Q1870" i="1"/>
  <c r="R1870" i="1" s="1"/>
  <c r="S1870" i="1" s="1"/>
  <c r="Q1871" i="1"/>
  <c r="R1871" i="1" s="1"/>
  <c r="S1871" i="1" s="1"/>
  <c r="Q1872" i="1"/>
  <c r="R1872" i="1" s="1"/>
  <c r="S1872" i="1" s="1"/>
  <c r="Q1873" i="1"/>
  <c r="R1873" i="1" s="1"/>
  <c r="S1873" i="1" s="1"/>
  <c r="Q1874" i="1"/>
  <c r="R1874" i="1" s="1"/>
  <c r="S1874" i="1" s="1"/>
  <c r="Q1875" i="1"/>
  <c r="R1875" i="1" s="1"/>
  <c r="S1875" i="1" s="1"/>
  <c r="Q1876" i="1"/>
  <c r="R1876" i="1" s="1"/>
  <c r="S1876" i="1" s="1"/>
  <c r="Q1877" i="1"/>
  <c r="R1877" i="1" s="1"/>
  <c r="S1877" i="1" s="1"/>
  <c r="Q1878" i="1"/>
  <c r="R1878" i="1" s="1"/>
  <c r="S1878" i="1" s="1"/>
  <c r="Q1879" i="1"/>
  <c r="R1879" i="1" s="1"/>
  <c r="S1879" i="1" s="1"/>
  <c r="Q1880" i="1"/>
  <c r="R1880" i="1" s="1"/>
  <c r="S1880" i="1" s="1"/>
  <c r="Q1881" i="1"/>
  <c r="R1881" i="1" s="1"/>
  <c r="S1881" i="1" s="1"/>
  <c r="Q1882" i="1"/>
  <c r="R1882" i="1" s="1"/>
  <c r="S1882" i="1" s="1"/>
  <c r="Q1883" i="1"/>
  <c r="R1883" i="1" s="1"/>
  <c r="S1883" i="1" s="1"/>
  <c r="Q1884" i="1"/>
  <c r="R1884" i="1" s="1"/>
  <c r="S1884" i="1" s="1"/>
  <c r="Q1885" i="1"/>
  <c r="R1885" i="1" s="1"/>
  <c r="S1885" i="1" s="1"/>
  <c r="Q1886" i="1"/>
  <c r="R1886" i="1" s="1"/>
  <c r="S1886" i="1" s="1"/>
  <c r="Q1887" i="1"/>
  <c r="R1887" i="1" s="1"/>
  <c r="S1887" i="1" s="1"/>
  <c r="Q1888" i="1"/>
  <c r="R1888" i="1" s="1"/>
  <c r="S1888" i="1" s="1"/>
  <c r="Q1889" i="1"/>
  <c r="R1889" i="1" s="1"/>
  <c r="S1889" i="1" s="1"/>
  <c r="Q1890" i="1"/>
  <c r="R1890" i="1" s="1"/>
  <c r="S1890" i="1" s="1"/>
  <c r="Q1891" i="1"/>
  <c r="R1891" i="1" s="1"/>
  <c r="S1891" i="1" s="1"/>
  <c r="Q1892" i="1"/>
  <c r="R1892" i="1" s="1"/>
  <c r="S1892" i="1" s="1"/>
  <c r="Q1893" i="1"/>
  <c r="R1893" i="1" s="1"/>
  <c r="S1893" i="1" s="1"/>
  <c r="Q1894" i="1"/>
  <c r="R1894" i="1" s="1"/>
  <c r="S1894" i="1" s="1"/>
  <c r="Q1895" i="1"/>
  <c r="R1895" i="1" s="1"/>
  <c r="S1895" i="1" s="1"/>
  <c r="Q1896" i="1"/>
  <c r="R1896" i="1" s="1"/>
  <c r="S1896" i="1" s="1"/>
  <c r="Q1897" i="1"/>
  <c r="R1897" i="1" s="1"/>
  <c r="S1897" i="1" s="1"/>
  <c r="Q1898" i="1"/>
  <c r="R1898" i="1" s="1"/>
  <c r="S1898" i="1" s="1"/>
  <c r="Q1899" i="1"/>
  <c r="R1899" i="1" s="1"/>
  <c r="S1899" i="1" s="1"/>
  <c r="Q1900" i="1"/>
  <c r="R1900" i="1" s="1"/>
  <c r="S1900" i="1" s="1"/>
  <c r="Q1901" i="1"/>
  <c r="R1901" i="1" s="1"/>
  <c r="S1901" i="1" s="1"/>
  <c r="Q1902" i="1"/>
  <c r="R1902" i="1" s="1"/>
  <c r="S1902" i="1" s="1"/>
  <c r="Q1903" i="1"/>
  <c r="R1903" i="1" s="1"/>
  <c r="S1903" i="1" s="1"/>
  <c r="Q1904" i="1"/>
  <c r="R1904" i="1" s="1"/>
  <c r="S1904" i="1" s="1"/>
  <c r="Q1905" i="1"/>
  <c r="R1905" i="1" s="1"/>
  <c r="S1905" i="1" s="1"/>
  <c r="Q1906" i="1"/>
  <c r="R1906" i="1" s="1"/>
  <c r="S1906" i="1" s="1"/>
  <c r="Q1907" i="1"/>
  <c r="R1907" i="1" s="1"/>
  <c r="S1907" i="1" s="1"/>
  <c r="Q1908" i="1"/>
  <c r="R1908" i="1" s="1"/>
  <c r="S1908" i="1" s="1"/>
  <c r="Q1909" i="1"/>
  <c r="R1909" i="1" s="1"/>
  <c r="S1909" i="1" s="1"/>
  <c r="Q1910" i="1"/>
  <c r="R1910" i="1" s="1"/>
  <c r="S1910" i="1" s="1"/>
  <c r="Q1911" i="1"/>
  <c r="R1911" i="1" s="1"/>
  <c r="S1911" i="1" s="1"/>
  <c r="Q1912" i="1"/>
  <c r="R1912" i="1" s="1"/>
  <c r="S1912" i="1" s="1"/>
  <c r="Q1913" i="1"/>
  <c r="R1913" i="1" s="1"/>
  <c r="S1913" i="1" s="1"/>
  <c r="Q1914" i="1"/>
  <c r="R1914" i="1" s="1"/>
  <c r="S1914" i="1" s="1"/>
  <c r="Q1915" i="1"/>
  <c r="R1915" i="1" s="1"/>
  <c r="S1915" i="1" s="1"/>
  <c r="Q1916" i="1"/>
  <c r="R1916" i="1" s="1"/>
  <c r="S1916" i="1" s="1"/>
  <c r="Q1917" i="1"/>
  <c r="R1917" i="1" s="1"/>
  <c r="S1917" i="1" s="1"/>
  <c r="Q1918" i="1"/>
  <c r="R1918" i="1" s="1"/>
  <c r="S1918" i="1" s="1"/>
  <c r="Q1919" i="1"/>
  <c r="R1919" i="1" s="1"/>
  <c r="S1919" i="1" s="1"/>
  <c r="Q1920" i="1"/>
  <c r="R1920" i="1" s="1"/>
  <c r="S1920" i="1" s="1"/>
  <c r="Q1921" i="1"/>
  <c r="R1921" i="1" s="1"/>
  <c r="S1921" i="1" s="1"/>
  <c r="Q1922" i="1"/>
  <c r="R1922" i="1" s="1"/>
  <c r="S1922" i="1" s="1"/>
  <c r="Q1923" i="1"/>
  <c r="R1923" i="1" s="1"/>
  <c r="S1923" i="1" s="1"/>
  <c r="Q1924" i="1"/>
  <c r="R1924" i="1" s="1"/>
  <c r="S1924" i="1" s="1"/>
  <c r="Q1925" i="1"/>
  <c r="R1925" i="1" s="1"/>
  <c r="S1925" i="1" s="1"/>
  <c r="Q1926" i="1"/>
  <c r="R1926" i="1" s="1"/>
  <c r="S1926" i="1" s="1"/>
  <c r="Q1927" i="1"/>
  <c r="R1927" i="1" s="1"/>
  <c r="S1927" i="1" s="1"/>
  <c r="Q1928" i="1"/>
  <c r="R1928" i="1" s="1"/>
  <c r="S1928" i="1" s="1"/>
  <c r="Q1929" i="1"/>
  <c r="R1929" i="1" s="1"/>
  <c r="S1929" i="1" s="1"/>
  <c r="Q1930" i="1"/>
  <c r="R1930" i="1" s="1"/>
  <c r="S1930" i="1" s="1"/>
  <c r="Q1931" i="1"/>
  <c r="R1931" i="1" s="1"/>
  <c r="S1931" i="1" s="1"/>
  <c r="Q1932" i="1"/>
  <c r="R1932" i="1" s="1"/>
  <c r="S1932" i="1" s="1"/>
  <c r="Q1933" i="1"/>
  <c r="R1933" i="1" s="1"/>
  <c r="S1933" i="1" s="1"/>
  <c r="Q1934" i="1"/>
  <c r="R1934" i="1" s="1"/>
  <c r="S1934" i="1" s="1"/>
  <c r="Q1935" i="1"/>
  <c r="R1935" i="1" s="1"/>
  <c r="S1935" i="1" s="1"/>
  <c r="Q1936" i="1"/>
  <c r="R1936" i="1" s="1"/>
  <c r="S1936" i="1" s="1"/>
  <c r="Q1937" i="1"/>
  <c r="R1937" i="1" s="1"/>
  <c r="S1937" i="1" s="1"/>
  <c r="Q1938" i="1"/>
  <c r="R1938" i="1" s="1"/>
  <c r="S1938" i="1" s="1"/>
  <c r="Q1939" i="1"/>
  <c r="R1939" i="1" s="1"/>
  <c r="S1939" i="1" s="1"/>
  <c r="Q1940" i="1"/>
  <c r="R1940" i="1" s="1"/>
  <c r="S1940" i="1" s="1"/>
  <c r="Q1941" i="1"/>
  <c r="R1941" i="1" s="1"/>
  <c r="S1941" i="1" s="1"/>
  <c r="Q1942" i="1"/>
  <c r="R1942" i="1" s="1"/>
  <c r="S1942" i="1" s="1"/>
  <c r="Q1943" i="1"/>
  <c r="R1943" i="1" s="1"/>
  <c r="S1943" i="1" s="1"/>
  <c r="Q1944" i="1"/>
  <c r="R1944" i="1" s="1"/>
  <c r="S1944" i="1" s="1"/>
  <c r="Q1945" i="1"/>
  <c r="R1945" i="1" s="1"/>
  <c r="S1945" i="1" s="1"/>
  <c r="Q1946" i="1"/>
  <c r="R1946" i="1" s="1"/>
  <c r="S1946" i="1" s="1"/>
  <c r="Q1947" i="1"/>
  <c r="R1947" i="1" s="1"/>
  <c r="S1947" i="1" s="1"/>
  <c r="Q1948" i="1"/>
  <c r="R1948" i="1" s="1"/>
  <c r="S1948" i="1" s="1"/>
  <c r="Q1949" i="1"/>
  <c r="R1949" i="1" s="1"/>
  <c r="S1949" i="1" s="1"/>
  <c r="Q1950" i="1"/>
  <c r="R1950" i="1" s="1"/>
  <c r="S1950" i="1" s="1"/>
  <c r="Q1951" i="1"/>
  <c r="R1951" i="1" s="1"/>
  <c r="S1951" i="1" s="1"/>
  <c r="Q1952" i="1"/>
  <c r="R1952" i="1" s="1"/>
  <c r="S1952" i="1" s="1"/>
  <c r="Q1953" i="1"/>
  <c r="R1953" i="1" s="1"/>
  <c r="S1953" i="1" s="1"/>
  <c r="Q1954" i="1"/>
  <c r="R1954" i="1" s="1"/>
  <c r="S1954" i="1" s="1"/>
  <c r="Q1955" i="1"/>
  <c r="R1955" i="1" s="1"/>
  <c r="S1955" i="1" s="1"/>
  <c r="Q1956" i="1"/>
  <c r="R1956" i="1" s="1"/>
  <c r="S1956" i="1" s="1"/>
  <c r="Q1957" i="1"/>
  <c r="R1957" i="1" s="1"/>
  <c r="S1957" i="1" s="1"/>
  <c r="Q1958" i="1"/>
  <c r="R1958" i="1" s="1"/>
  <c r="S1958" i="1" s="1"/>
  <c r="Q1959" i="1"/>
  <c r="R1959" i="1" s="1"/>
  <c r="S1959" i="1" s="1"/>
  <c r="Q1960" i="1"/>
  <c r="R1960" i="1" s="1"/>
  <c r="S1960" i="1" s="1"/>
  <c r="Q1961" i="1"/>
  <c r="R1961" i="1" s="1"/>
  <c r="S1961" i="1" s="1"/>
  <c r="Q1962" i="1"/>
  <c r="R1962" i="1" s="1"/>
  <c r="S1962" i="1" s="1"/>
  <c r="Q1963" i="1"/>
  <c r="R1963" i="1" s="1"/>
  <c r="S1963" i="1" s="1"/>
  <c r="Q1964" i="1"/>
  <c r="R1964" i="1" s="1"/>
  <c r="S1964" i="1" s="1"/>
  <c r="Q1965" i="1"/>
  <c r="R1965" i="1" s="1"/>
  <c r="S1965" i="1" s="1"/>
  <c r="Q1966" i="1"/>
  <c r="R1966" i="1" s="1"/>
  <c r="S1966" i="1" s="1"/>
  <c r="Q1967" i="1"/>
  <c r="R1967" i="1" s="1"/>
  <c r="S1967" i="1" s="1"/>
  <c r="Q1968" i="1"/>
  <c r="R1968" i="1" s="1"/>
  <c r="S1968" i="1" s="1"/>
  <c r="Q1969" i="1"/>
  <c r="R1969" i="1" s="1"/>
  <c r="S1969" i="1" s="1"/>
  <c r="Q1970" i="1"/>
  <c r="R1970" i="1" s="1"/>
  <c r="S1970" i="1" s="1"/>
  <c r="Q1971" i="1"/>
  <c r="R1971" i="1" s="1"/>
  <c r="S1971" i="1" s="1"/>
  <c r="Q1972" i="1"/>
  <c r="R1972" i="1" s="1"/>
  <c r="S1972" i="1" s="1"/>
  <c r="Q1973" i="1"/>
  <c r="R1973" i="1" s="1"/>
  <c r="S1973" i="1" s="1"/>
  <c r="Q1974" i="1"/>
  <c r="R1974" i="1" s="1"/>
  <c r="S1974" i="1" s="1"/>
  <c r="Q1975" i="1"/>
  <c r="R1975" i="1" s="1"/>
  <c r="S1975" i="1" s="1"/>
  <c r="Q1976" i="1"/>
  <c r="R1976" i="1" s="1"/>
  <c r="S1976" i="1" s="1"/>
  <c r="Q1977" i="1"/>
  <c r="R1977" i="1" s="1"/>
  <c r="S1977" i="1" s="1"/>
  <c r="Q1978" i="1"/>
  <c r="R1978" i="1" s="1"/>
  <c r="S1978" i="1" s="1"/>
  <c r="Q1979" i="1"/>
  <c r="R1979" i="1" s="1"/>
  <c r="S1979" i="1" s="1"/>
  <c r="Q1980" i="1"/>
  <c r="R1980" i="1" s="1"/>
  <c r="S1980" i="1" s="1"/>
  <c r="Q1981" i="1"/>
  <c r="R1981" i="1" s="1"/>
  <c r="S1981" i="1" s="1"/>
  <c r="Q1982" i="1"/>
  <c r="R1982" i="1" s="1"/>
  <c r="S1982" i="1" s="1"/>
  <c r="Q1983" i="1"/>
  <c r="R1983" i="1" s="1"/>
  <c r="S1983" i="1" s="1"/>
  <c r="Q1984" i="1"/>
  <c r="R1984" i="1" s="1"/>
  <c r="S1984" i="1" s="1"/>
  <c r="Q1985" i="1"/>
  <c r="R1985" i="1" s="1"/>
  <c r="S1985" i="1" s="1"/>
  <c r="Q1986" i="1"/>
  <c r="R1986" i="1" s="1"/>
  <c r="S1986" i="1" s="1"/>
  <c r="Q1987" i="1"/>
  <c r="R1987" i="1" s="1"/>
  <c r="S1987" i="1" s="1"/>
  <c r="Q1988" i="1"/>
  <c r="R1988" i="1" s="1"/>
  <c r="S1988" i="1" s="1"/>
  <c r="Q1989" i="1"/>
  <c r="R1989" i="1" s="1"/>
  <c r="S1989" i="1" s="1"/>
  <c r="Q1990" i="1"/>
  <c r="R1990" i="1" s="1"/>
  <c r="S1990" i="1" s="1"/>
  <c r="Q1991" i="1"/>
  <c r="R1991" i="1" s="1"/>
  <c r="S1991" i="1" s="1"/>
  <c r="Q1992" i="1"/>
  <c r="R1992" i="1" s="1"/>
  <c r="S1992" i="1" s="1"/>
  <c r="Q1993" i="1"/>
  <c r="R1993" i="1" s="1"/>
  <c r="S1993" i="1" s="1"/>
  <c r="Q1994" i="1"/>
  <c r="R1994" i="1" s="1"/>
  <c r="S1994" i="1" s="1"/>
  <c r="Q1995" i="1"/>
  <c r="R1995" i="1" s="1"/>
  <c r="S1995" i="1" s="1"/>
  <c r="Q1996" i="1"/>
  <c r="R1996" i="1" s="1"/>
  <c r="S1996" i="1" s="1"/>
  <c r="Q1997" i="1"/>
  <c r="R1997" i="1" s="1"/>
  <c r="S1997" i="1" s="1"/>
  <c r="Q1998" i="1"/>
  <c r="R1998" i="1" s="1"/>
  <c r="S1998" i="1" s="1"/>
  <c r="Q1999" i="1"/>
  <c r="R1999" i="1" s="1"/>
  <c r="S1999" i="1" s="1"/>
  <c r="Q2000" i="1"/>
  <c r="R2000" i="1" s="1"/>
  <c r="S2000" i="1" s="1"/>
  <c r="Q2001" i="1"/>
  <c r="R2001" i="1" s="1"/>
  <c r="S2001" i="1" s="1"/>
  <c r="Q2002" i="1"/>
  <c r="R2002" i="1" s="1"/>
  <c r="S2002" i="1" s="1"/>
  <c r="Q2003" i="1"/>
  <c r="R2003" i="1" s="1"/>
  <c r="S2003" i="1" s="1"/>
  <c r="Q2004" i="1"/>
  <c r="R2004" i="1" s="1"/>
  <c r="S2004" i="1" s="1"/>
  <c r="Q2005" i="1"/>
  <c r="R2005" i="1" s="1"/>
  <c r="S2005" i="1" s="1"/>
  <c r="Q2006" i="1"/>
  <c r="R2006" i="1" s="1"/>
  <c r="S2006" i="1" s="1"/>
  <c r="Q2007" i="1"/>
  <c r="R2007" i="1" s="1"/>
  <c r="S2007" i="1" s="1"/>
  <c r="Q2008" i="1"/>
  <c r="R2008" i="1" s="1"/>
  <c r="S2008" i="1" s="1"/>
  <c r="Q2009" i="1"/>
  <c r="R2009" i="1" s="1"/>
  <c r="S2009" i="1" s="1"/>
  <c r="Q2010" i="1"/>
  <c r="R2010" i="1" s="1"/>
  <c r="S2010" i="1" s="1"/>
  <c r="Q2011" i="1"/>
  <c r="R2011" i="1" s="1"/>
  <c r="S2011" i="1" s="1"/>
  <c r="Q2012" i="1"/>
  <c r="R2012" i="1" s="1"/>
  <c r="S2012" i="1" s="1"/>
  <c r="Q2013" i="1"/>
  <c r="R2013" i="1" s="1"/>
  <c r="S2013" i="1" s="1"/>
  <c r="Q2014" i="1"/>
  <c r="R2014" i="1" s="1"/>
  <c r="S2014" i="1" s="1"/>
  <c r="Q2015" i="1"/>
  <c r="R2015" i="1" s="1"/>
  <c r="S2015" i="1" s="1"/>
  <c r="Q2016" i="1"/>
  <c r="R2016" i="1" s="1"/>
  <c r="S2016" i="1" s="1"/>
  <c r="Q2017" i="1"/>
  <c r="R2017" i="1" s="1"/>
  <c r="S2017" i="1" s="1"/>
  <c r="Q2018" i="1"/>
  <c r="R2018" i="1" s="1"/>
  <c r="S2018" i="1" s="1"/>
  <c r="Q2019" i="1"/>
  <c r="R2019" i="1" s="1"/>
  <c r="S2019" i="1" s="1"/>
  <c r="Q2020" i="1"/>
  <c r="R2020" i="1" s="1"/>
  <c r="S2020" i="1" s="1"/>
  <c r="Q2021" i="1"/>
  <c r="R2021" i="1" s="1"/>
  <c r="S2021" i="1" s="1"/>
  <c r="Q2022" i="1"/>
  <c r="R2022" i="1" s="1"/>
  <c r="S2022" i="1" s="1"/>
  <c r="Q2023" i="1"/>
  <c r="R2023" i="1" s="1"/>
  <c r="S2023" i="1" s="1"/>
  <c r="Q2024" i="1"/>
  <c r="R2024" i="1" s="1"/>
  <c r="S2024" i="1" s="1"/>
  <c r="Q2025" i="1"/>
  <c r="R2025" i="1" s="1"/>
  <c r="S2025" i="1" s="1"/>
  <c r="Q2026" i="1"/>
  <c r="R2026" i="1" s="1"/>
  <c r="S2026" i="1" s="1"/>
  <c r="Q2027" i="1"/>
  <c r="R2027" i="1" s="1"/>
  <c r="S2027" i="1" s="1"/>
  <c r="Q2028" i="1"/>
  <c r="R2028" i="1" s="1"/>
  <c r="S2028" i="1" s="1"/>
  <c r="Q2029" i="1"/>
  <c r="R2029" i="1" s="1"/>
  <c r="S2029" i="1" s="1"/>
  <c r="Q2030" i="1"/>
  <c r="R2030" i="1" s="1"/>
  <c r="S2030" i="1" s="1"/>
  <c r="Q2031" i="1"/>
  <c r="R2031" i="1" s="1"/>
  <c r="S2031" i="1" s="1"/>
  <c r="Q2032" i="1"/>
  <c r="R2032" i="1" s="1"/>
  <c r="S2032" i="1" s="1"/>
  <c r="Q2033" i="1"/>
  <c r="R2033" i="1" s="1"/>
  <c r="S2033" i="1" s="1"/>
  <c r="Q2034" i="1"/>
  <c r="R2034" i="1" s="1"/>
  <c r="S2034" i="1" s="1"/>
  <c r="Q2035" i="1"/>
  <c r="R2035" i="1" s="1"/>
  <c r="S2035" i="1" s="1"/>
  <c r="Q2036" i="1"/>
  <c r="R2036" i="1" s="1"/>
  <c r="S2036" i="1" s="1"/>
  <c r="Q2037" i="1"/>
  <c r="R2037" i="1" s="1"/>
  <c r="S2037" i="1" s="1"/>
  <c r="Q2038" i="1"/>
  <c r="R2038" i="1" s="1"/>
  <c r="S2038" i="1" s="1"/>
  <c r="Q2039" i="1"/>
  <c r="R2039" i="1" s="1"/>
  <c r="S2039" i="1" s="1"/>
  <c r="Q2040" i="1"/>
  <c r="R2040" i="1" s="1"/>
  <c r="S2040" i="1" s="1"/>
  <c r="Q2041" i="1"/>
  <c r="R2041" i="1" s="1"/>
  <c r="S2041" i="1" s="1"/>
  <c r="Q2042" i="1"/>
  <c r="R2042" i="1" s="1"/>
  <c r="S2042" i="1" s="1"/>
  <c r="Q2043" i="1"/>
  <c r="R2043" i="1" s="1"/>
  <c r="S2043" i="1" s="1"/>
  <c r="Q2044" i="1"/>
  <c r="R2044" i="1" s="1"/>
  <c r="S2044" i="1" s="1"/>
  <c r="Q2045" i="1"/>
  <c r="R2045" i="1" s="1"/>
  <c r="S2045" i="1" s="1"/>
  <c r="Q2046" i="1"/>
  <c r="R2046" i="1" s="1"/>
  <c r="S2046" i="1" s="1"/>
  <c r="Q2047" i="1"/>
  <c r="R2047" i="1" s="1"/>
  <c r="S2047" i="1" s="1"/>
  <c r="Q2048" i="1"/>
  <c r="R2048" i="1" s="1"/>
  <c r="S2048" i="1" s="1"/>
  <c r="Q2049" i="1"/>
  <c r="R2049" i="1" s="1"/>
  <c r="S2049" i="1" s="1"/>
  <c r="Q2050" i="1"/>
  <c r="R2050" i="1" s="1"/>
  <c r="S2050" i="1" s="1"/>
  <c r="Q2051" i="1"/>
  <c r="R2051" i="1" s="1"/>
  <c r="S2051" i="1" s="1"/>
  <c r="Q2052" i="1"/>
  <c r="R2052" i="1" s="1"/>
  <c r="S2052" i="1" s="1"/>
  <c r="Q2053" i="1"/>
  <c r="R2053" i="1" s="1"/>
  <c r="S2053" i="1" s="1"/>
  <c r="Q2054" i="1"/>
  <c r="R2054" i="1" s="1"/>
  <c r="S2054" i="1" s="1"/>
  <c r="Q2055" i="1"/>
  <c r="R2055" i="1" s="1"/>
  <c r="S2055" i="1" s="1"/>
  <c r="Q2056" i="1"/>
  <c r="R2056" i="1" s="1"/>
  <c r="S2056" i="1" s="1"/>
  <c r="Q2057" i="1"/>
  <c r="R2057" i="1" s="1"/>
  <c r="S2057" i="1" s="1"/>
  <c r="Q2058" i="1"/>
  <c r="R2058" i="1" s="1"/>
  <c r="S2058" i="1" s="1"/>
  <c r="Q2059" i="1"/>
  <c r="R2059" i="1" s="1"/>
  <c r="S2059" i="1" s="1"/>
  <c r="Q2060" i="1"/>
  <c r="R2060" i="1" s="1"/>
  <c r="S2060" i="1" s="1"/>
  <c r="Q2061" i="1"/>
  <c r="R2061" i="1" s="1"/>
  <c r="S2061" i="1" s="1"/>
  <c r="Q2062" i="1"/>
  <c r="R2062" i="1" s="1"/>
  <c r="S2062" i="1" s="1"/>
  <c r="Q2063" i="1"/>
  <c r="R2063" i="1" s="1"/>
  <c r="S2063" i="1" s="1"/>
  <c r="Q2064" i="1"/>
  <c r="R2064" i="1" s="1"/>
  <c r="S2064" i="1" s="1"/>
  <c r="Q2065" i="1"/>
  <c r="R2065" i="1" s="1"/>
  <c r="S2065" i="1" s="1"/>
  <c r="Q2066" i="1"/>
  <c r="R2066" i="1" s="1"/>
  <c r="S2066" i="1" s="1"/>
  <c r="Q2067" i="1"/>
  <c r="R2067" i="1" s="1"/>
  <c r="S2067" i="1" s="1"/>
  <c r="Q2068" i="1"/>
  <c r="R2068" i="1" s="1"/>
  <c r="S2068" i="1" s="1"/>
  <c r="Q2069" i="1"/>
  <c r="R2069" i="1" s="1"/>
  <c r="S2069" i="1" s="1"/>
  <c r="Q2070" i="1"/>
  <c r="R2070" i="1" s="1"/>
  <c r="S2070" i="1" s="1"/>
  <c r="Q2071" i="1"/>
  <c r="R2071" i="1" s="1"/>
  <c r="S2071" i="1" s="1"/>
  <c r="Q2072" i="1"/>
  <c r="R2072" i="1" s="1"/>
  <c r="S2072" i="1" s="1"/>
  <c r="Q2073" i="1"/>
  <c r="R2073" i="1" s="1"/>
  <c r="S2073" i="1" s="1"/>
  <c r="Q2074" i="1"/>
  <c r="R2074" i="1" s="1"/>
  <c r="S2074" i="1" s="1"/>
  <c r="Q2075" i="1"/>
  <c r="R2075" i="1" s="1"/>
  <c r="S2075" i="1" s="1"/>
  <c r="Q2076" i="1"/>
  <c r="R2076" i="1" s="1"/>
  <c r="S2076" i="1" s="1"/>
  <c r="Q2077" i="1"/>
  <c r="R2077" i="1" s="1"/>
  <c r="S2077" i="1" s="1"/>
  <c r="Q2078" i="1"/>
  <c r="R2078" i="1" s="1"/>
  <c r="S2078" i="1" s="1"/>
  <c r="Q2079" i="1"/>
  <c r="R2079" i="1" s="1"/>
  <c r="S2079" i="1" s="1"/>
  <c r="Q2080" i="1"/>
  <c r="R2080" i="1" s="1"/>
  <c r="S2080" i="1" s="1"/>
  <c r="Q2081" i="1"/>
  <c r="R2081" i="1" s="1"/>
  <c r="S2081" i="1" s="1"/>
  <c r="Q2082" i="1"/>
  <c r="R2082" i="1" s="1"/>
  <c r="S2082" i="1" s="1"/>
  <c r="Q2083" i="1"/>
  <c r="R2083" i="1" s="1"/>
  <c r="S2083" i="1" s="1"/>
  <c r="Q2084" i="1"/>
  <c r="R2084" i="1" s="1"/>
  <c r="S2084" i="1" s="1"/>
  <c r="Q2085" i="1"/>
  <c r="R2085" i="1" s="1"/>
  <c r="S2085" i="1" s="1"/>
  <c r="Q2086" i="1"/>
  <c r="R2086" i="1" s="1"/>
  <c r="S2086" i="1" s="1"/>
  <c r="Q2087" i="1"/>
  <c r="R2087" i="1" s="1"/>
  <c r="S2087" i="1" s="1"/>
  <c r="Q2088" i="1"/>
  <c r="R2088" i="1" s="1"/>
  <c r="S2088" i="1" s="1"/>
  <c r="Q2089" i="1"/>
  <c r="R2089" i="1" s="1"/>
  <c r="S2089" i="1" s="1"/>
  <c r="Q2090" i="1"/>
  <c r="R2090" i="1" s="1"/>
  <c r="S2090" i="1" s="1"/>
  <c r="Q2091" i="1"/>
  <c r="R2091" i="1" s="1"/>
  <c r="S2091" i="1" s="1"/>
  <c r="Q2092" i="1"/>
  <c r="R2092" i="1" s="1"/>
  <c r="S2092" i="1" s="1"/>
  <c r="Q2093" i="1"/>
  <c r="R2093" i="1" s="1"/>
  <c r="S2093" i="1" s="1"/>
  <c r="Q2094" i="1"/>
  <c r="R2094" i="1" s="1"/>
  <c r="S2094" i="1" s="1"/>
  <c r="Q2095" i="1"/>
  <c r="R2095" i="1" s="1"/>
  <c r="S2095" i="1" s="1"/>
  <c r="Q2096" i="1"/>
  <c r="R2096" i="1" s="1"/>
  <c r="S2096" i="1" s="1"/>
  <c r="Q2097" i="1"/>
  <c r="R2097" i="1" s="1"/>
  <c r="S2097" i="1" s="1"/>
  <c r="Q2098" i="1"/>
  <c r="R2098" i="1" s="1"/>
  <c r="S2098" i="1" s="1"/>
  <c r="Q2099" i="1"/>
  <c r="R2099" i="1" s="1"/>
  <c r="S2099" i="1" s="1"/>
  <c r="Q2100" i="1"/>
  <c r="R2100" i="1" s="1"/>
  <c r="S2100" i="1" s="1"/>
  <c r="Q2101" i="1"/>
  <c r="R2101" i="1" s="1"/>
  <c r="S2101" i="1" s="1"/>
  <c r="Q2102" i="1"/>
  <c r="R2102" i="1" s="1"/>
  <c r="S2102" i="1" s="1"/>
  <c r="Q2103" i="1"/>
  <c r="R2103" i="1" s="1"/>
  <c r="S2103" i="1" s="1"/>
  <c r="Q2104" i="1"/>
  <c r="R2104" i="1" s="1"/>
  <c r="S2104" i="1" s="1"/>
  <c r="Q2105" i="1"/>
  <c r="R2105" i="1" s="1"/>
  <c r="S2105" i="1" s="1"/>
  <c r="Q2106" i="1"/>
  <c r="R2106" i="1" s="1"/>
  <c r="S2106" i="1" s="1"/>
  <c r="Q2107" i="1"/>
  <c r="R2107" i="1" s="1"/>
  <c r="S2107" i="1" s="1"/>
  <c r="Q2108" i="1"/>
  <c r="R2108" i="1" s="1"/>
  <c r="S2108" i="1" s="1"/>
  <c r="Q2109" i="1"/>
  <c r="R2109" i="1" s="1"/>
  <c r="S2109" i="1" s="1"/>
  <c r="Q2110" i="1"/>
  <c r="R2110" i="1" s="1"/>
  <c r="S2110" i="1" s="1"/>
  <c r="Q2111" i="1"/>
  <c r="R2111" i="1" s="1"/>
  <c r="S2111" i="1" s="1"/>
  <c r="Q2112" i="1"/>
  <c r="R2112" i="1" s="1"/>
  <c r="S2112" i="1" s="1"/>
  <c r="Q2113" i="1"/>
  <c r="R2113" i="1" s="1"/>
  <c r="S2113" i="1" s="1"/>
  <c r="Q2114" i="1"/>
  <c r="R2114" i="1" s="1"/>
  <c r="S2114" i="1" s="1"/>
  <c r="Q2115" i="1"/>
  <c r="R2115" i="1" s="1"/>
  <c r="S2115" i="1" s="1"/>
  <c r="Q2116" i="1"/>
  <c r="R2116" i="1" s="1"/>
  <c r="S2116" i="1" s="1"/>
  <c r="Q2117" i="1"/>
  <c r="R2117" i="1" s="1"/>
  <c r="S2117" i="1" s="1"/>
  <c r="Q2118" i="1"/>
  <c r="R2118" i="1" s="1"/>
  <c r="S2118" i="1" s="1"/>
  <c r="Q2119" i="1"/>
  <c r="R2119" i="1" s="1"/>
  <c r="S2119" i="1" s="1"/>
  <c r="Q2120" i="1"/>
  <c r="R2120" i="1" s="1"/>
  <c r="S2120" i="1" s="1"/>
  <c r="Q2121" i="1"/>
  <c r="R2121" i="1" s="1"/>
  <c r="S2121" i="1" s="1"/>
  <c r="Q2122" i="1"/>
  <c r="R2122" i="1" s="1"/>
  <c r="S2122" i="1" s="1"/>
  <c r="Q2123" i="1"/>
  <c r="R2123" i="1" s="1"/>
  <c r="S2123" i="1" s="1"/>
  <c r="Q2124" i="1"/>
  <c r="R2124" i="1" s="1"/>
  <c r="S2124" i="1" s="1"/>
  <c r="Q2125" i="1"/>
  <c r="R2125" i="1" s="1"/>
  <c r="S2125" i="1" s="1"/>
  <c r="Q2126" i="1"/>
  <c r="R2126" i="1" s="1"/>
  <c r="S2126" i="1" s="1"/>
  <c r="Q2127" i="1"/>
  <c r="R2127" i="1" s="1"/>
  <c r="S2127" i="1" s="1"/>
  <c r="Q2128" i="1"/>
  <c r="R2128" i="1" s="1"/>
  <c r="S2128" i="1" s="1"/>
  <c r="Q2129" i="1"/>
  <c r="R2129" i="1" s="1"/>
  <c r="S2129" i="1" s="1"/>
  <c r="Q2130" i="1"/>
  <c r="R2130" i="1" s="1"/>
  <c r="S2130" i="1" s="1"/>
  <c r="Q2131" i="1"/>
  <c r="R2131" i="1" s="1"/>
  <c r="S2131" i="1" s="1"/>
  <c r="Q2132" i="1"/>
  <c r="R2132" i="1" s="1"/>
  <c r="S2132" i="1" s="1"/>
  <c r="Q2133" i="1"/>
  <c r="R2133" i="1" s="1"/>
  <c r="S2133" i="1" s="1"/>
  <c r="Q2134" i="1"/>
  <c r="R2134" i="1" s="1"/>
  <c r="S2134" i="1" s="1"/>
  <c r="Q2135" i="1"/>
  <c r="R2135" i="1" s="1"/>
  <c r="S2135" i="1" s="1"/>
  <c r="Q2136" i="1"/>
  <c r="R2136" i="1" s="1"/>
  <c r="S2136" i="1" s="1"/>
  <c r="Q2137" i="1"/>
  <c r="R2137" i="1" s="1"/>
  <c r="S2137" i="1" s="1"/>
  <c r="Q2138" i="1"/>
  <c r="R2138" i="1" s="1"/>
  <c r="S2138" i="1" s="1"/>
  <c r="Q2139" i="1"/>
  <c r="R2139" i="1" s="1"/>
  <c r="S2139" i="1" s="1"/>
  <c r="Q2140" i="1"/>
  <c r="R2140" i="1" s="1"/>
  <c r="S2140" i="1" s="1"/>
  <c r="Q2141" i="1"/>
  <c r="R2141" i="1" s="1"/>
  <c r="S2141" i="1" s="1"/>
  <c r="Q2142" i="1"/>
  <c r="R2142" i="1" s="1"/>
  <c r="S2142" i="1" s="1"/>
  <c r="Q2143" i="1"/>
  <c r="R2143" i="1" s="1"/>
  <c r="S2143" i="1" s="1"/>
  <c r="Q2144" i="1"/>
  <c r="R2144" i="1" s="1"/>
  <c r="S2144" i="1" s="1"/>
  <c r="Q2145" i="1"/>
  <c r="R2145" i="1" s="1"/>
  <c r="S2145" i="1" s="1"/>
  <c r="Q2146" i="1"/>
  <c r="R2146" i="1" s="1"/>
  <c r="S2146" i="1" s="1"/>
  <c r="Q2147" i="1"/>
  <c r="R2147" i="1" s="1"/>
  <c r="S2147" i="1" s="1"/>
  <c r="Q2148" i="1"/>
  <c r="R2148" i="1" s="1"/>
  <c r="S2148" i="1" s="1"/>
  <c r="Q2149" i="1"/>
  <c r="R2149" i="1" s="1"/>
  <c r="S2149" i="1" s="1"/>
  <c r="Q2150" i="1"/>
  <c r="R2150" i="1" s="1"/>
  <c r="S2150" i="1" s="1"/>
  <c r="Q2151" i="1"/>
  <c r="R2151" i="1" s="1"/>
  <c r="S2151" i="1" s="1"/>
  <c r="Q2152" i="1"/>
  <c r="R2152" i="1" s="1"/>
  <c r="S2152" i="1" s="1"/>
  <c r="Q2153" i="1"/>
  <c r="R2153" i="1" s="1"/>
  <c r="S2153" i="1" s="1"/>
  <c r="Q2154" i="1"/>
  <c r="R2154" i="1" s="1"/>
  <c r="S2154" i="1" s="1"/>
  <c r="Q2155" i="1"/>
  <c r="R2155" i="1" s="1"/>
  <c r="S2155" i="1" s="1"/>
  <c r="Q2156" i="1"/>
  <c r="R2156" i="1" s="1"/>
  <c r="S2156" i="1" s="1"/>
  <c r="Q2157" i="1"/>
  <c r="R2157" i="1" s="1"/>
  <c r="S2157" i="1" s="1"/>
  <c r="Q2158" i="1"/>
  <c r="R2158" i="1" s="1"/>
  <c r="S2158" i="1" s="1"/>
  <c r="Q2159" i="1"/>
  <c r="R2159" i="1" s="1"/>
  <c r="S2159" i="1" s="1"/>
  <c r="Q2160" i="1"/>
  <c r="R2160" i="1" s="1"/>
  <c r="S2160" i="1" s="1"/>
  <c r="Q2161" i="1"/>
  <c r="R2161" i="1" s="1"/>
  <c r="S2161" i="1" s="1"/>
  <c r="Q2162" i="1"/>
  <c r="R2162" i="1" s="1"/>
  <c r="S2162" i="1" s="1"/>
  <c r="Q2163" i="1"/>
  <c r="R2163" i="1" s="1"/>
  <c r="S2163" i="1" s="1"/>
  <c r="Q2164" i="1"/>
  <c r="R2164" i="1" s="1"/>
  <c r="S2164" i="1" s="1"/>
  <c r="Q2165" i="1"/>
  <c r="R2165" i="1" s="1"/>
  <c r="S2165" i="1" s="1"/>
  <c r="Q2166" i="1"/>
  <c r="R2166" i="1" s="1"/>
  <c r="S2166" i="1" s="1"/>
  <c r="Q2167" i="1"/>
  <c r="R2167" i="1" s="1"/>
  <c r="S2167" i="1" s="1"/>
  <c r="Q2168" i="1"/>
  <c r="R2168" i="1" s="1"/>
  <c r="S2168" i="1" s="1"/>
  <c r="Q2169" i="1"/>
  <c r="R2169" i="1" s="1"/>
  <c r="S2169" i="1" s="1"/>
  <c r="Q2170" i="1"/>
  <c r="R2170" i="1" s="1"/>
  <c r="S2170" i="1" s="1"/>
  <c r="Q2171" i="1"/>
  <c r="R2171" i="1" s="1"/>
  <c r="S2171" i="1" s="1"/>
  <c r="Q2172" i="1"/>
  <c r="R2172" i="1" s="1"/>
  <c r="S2172" i="1" s="1"/>
  <c r="Q2173" i="1"/>
  <c r="R2173" i="1" s="1"/>
  <c r="S2173" i="1" s="1"/>
  <c r="Q2174" i="1"/>
  <c r="R2174" i="1" s="1"/>
  <c r="S2174" i="1" s="1"/>
  <c r="Q2175" i="1"/>
  <c r="R2175" i="1" s="1"/>
  <c r="S2175" i="1" s="1"/>
  <c r="Q2176" i="1"/>
  <c r="R2176" i="1" s="1"/>
  <c r="S2176" i="1" s="1"/>
  <c r="Q2177" i="1"/>
  <c r="R2177" i="1" s="1"/>
  <c r="S2177" i="1" s="1"/>
  <c r="Q2178" i="1"/>
  <c r="R2178" i="1" s="1"/>
  <c r="S2178" i="1" s="1"/>
  <c r="Q2179" i="1"/>
  <c r="R2179" i="1" s="1"/>
  <c r="S2179" i="1" s="1"/>
  <c r="Q2180" i="1"/>
  <c r="R2180" i="1" s="1"/>
  <c r="S2180" i="1" s="1"/>
  <c r="Q2181" i="1"/>
  <c r="R2181" i="1" s="1"/>
  <c r="S2181" i="1" s="1"/>
  <c r="Q2182" i="1"/>
  <c r="R2182" i="1" s="1"/>
  <c r="S2182" i="1" s="1"/>
  <c r="Q2183" i="1"/>
  <c r="R2183" i="1" s="1"/>
  <c r="S2183" i="1" s="1"/>
  <c r="Q2184" i="1"/>
  <c r="R2184" i="1" s="1"/>
  <c r="S2184" i="1" s="1"/>
  <c r="Q2185" i="1"/>
  <c r="R2185" i="1" s="1"/>
  <c r="S2185" i="1" s="1"/>
  <c r="Q2186" i="1"/>
  <c r="R2186" i="1" s="1"/>
  <c r="S2186" i="1" s="1"/>
  <c r="Q2187" i="1"/>
  <c r="R2187" i="1" s="1"/>
  <c r="S2187" i="1" s="1"/>
  <c r="Q2188" i="1"/>
  <c r="R2188" i="1" s="1"/>
  <c r="S2188" i="1" s="1"/>
  <c r="Q2189" i="1"/>
  <c r="R2189" i="1" s="1"/>
  <c r="S2189" i="1" s="1"/>
  <c r="Q2190" i="1"/>
  <c r="R2190" i="1" s="1"/>
  <c r="S2190" i="1" s="1"/>
  <c r="Q2191" i="1"/>
  <c r="R2191" i="1" s="1"/>
  <c r="S2191" i="1" s="1"/>
  <c r="Q2192" i="1"/>
  <c r="R2192" i="1" s="1"/>
  <c r="S2192" i="1" s="1"/>
  <c r="Q2193" i="1"/>
  <c r="R2193" i="1" s="1"/>
  <c r="S2193" i="1" s="1"/>
  <c r="Q2194" i="1"/>
  <c r="R2194" i="1" s="1"/>
  <c r="S2194" i="1" s="1"/>
  <c r="Q2195" i="1"/>
  <c r="R2195" i="1" s="1"/>
  <c r="S2195" i="1" s="1"/>
  <c r="Q2196" i="1"/>
  <c r="R2196" i="1" s="1"/>
  <c r="S2196" i="1" s="1"/>
  <c r="Q2197" i="1"/>
  <c r="R2197" i="1" s="1"/>
  <c r="S2197" i="1" s="1"/>
  <c r="Q2198" i="1"/>
  <c r="R2198" i="1" s="1"/>
  <c r="S2198" i="1" s="1"/>
  <c r="Q2199" i="1"/>
  <c r="R2199" i="1" s="1"/>
  <c r="S2199" i="1" s="1"/>
  <c r="Q2200" i="1"/>
  <c r="R2200" i="1" s="1"/>
  <c r="S2200" i="1" s="1"/>
  <c r="Q2201" i="1"/>
  <c r="R2201" i="1" s="1"/>
  <c r="S2201" i="1" s="1"/>
  <c r="Q2202" i="1"/>
  <c r="R2202" i="1" s="1"/>
  <c r="S2202" i="1" s="1"/>
  <c r="Q2203" i="1"/>
  <c r="R2203" i="1" s="1"/>
  <c r="S2203" i="1" s="1"/>
  <c r="Q2204" i="1"/>
  <c r="R2204" i="1" s="1"/>
  <c r="S2204" i="1" s="1"/>
  <c r="Q2205" i="1"/>
  <c r="R2205" i="1" s="1"/>
  <c r="S2205" i="1" s="1"/>
  <c r="Q2206" i="1"/>
  <c r="R2206" i="1" s="1"/>
  <c r="S2206" i="1" s="1"/>
  <c r="Q2207" i="1"/>
  <c r="R2207" i="1" s="1"/>
  <c r="S2207" i="1" s="1"/>
  <c r="Q25" i="1"/>
  <c r="R25" i="1" s="1"/>
  <c r="S25" i="1" s="1"/>
  <c r="Q26" i="1"/>
  <c r="R26" i="1" s="1"/>
  <c r="S26" i="1" s="1"/>
  <c r="Q27" i="1"/>
  <c r="R27" i="1" s="1"/>
  <c r="S27" i="1" s="1"/>
  <c r="Q28" i="1"/>
  <c r="R28" i="1" s="1"/>
  <c r="S28" i="1" s="1"/>
  <c r="Q29" i="1"/>
  <c r="R29" i="1" s="1"/>
  <c r="S29" i="1" s="1"/>
  <c r="Q24" i="1"/>
  <c r="R24" i="1" s="1"/>
  <c r="S24" i="1" s="1"/>
  <c r="E25" i="1"/>
  <c r="F25" i="1" s="1"/>
  <c r="J28" i="1"/>
  <c r="D25" i="1"/>
  <c r="C26" i="1"/>
  <c r="E26" i="1" s="1"/>
  <c r="F26" i="1" s="1"/>
  <c r="K30" i="1"/>
  <c r="K29" i="1"/>
  <c r="K28" i="1"/>
  <c r="J30" i="1"/>
  <c r="J29" i="1"/>
  <c r="L30" i="1" l="1"/>
  <c r="N30" i="1" s="1"/>
  <c r="L29" i="1"/>
  <c r="L28" i="1"/>
  <c r="M30" i="1"/>
  <c r="M29" i="1"/>
  <c r="R16" i="1"/>
  <c r="R21" i="1"/>
  <c r="D26" i="1"/>
  <c r="M28" i="1"/>
  <c r="C27" i="1"/>
  <c r="N29" i="1" l="1"/>
  <c r="N28" i="1"/>
  <c r="E27" i="1"/>
  <c r="F27" i="1" s="1"/>
  <c r="D27" i="1"/>
  <c r="C28" i="1"/>
  <c r="C29" i="1" s="1"/>
  <c r="K33" i="1" l="1"/>
  <c r="E28" i="1"/>
  <c r="F28" i="1" s="1"/>
  <c r="D28" i="1"/>
  <c r="E29" i="1"/>
  <c r="F29" i="1" s="1"/>
  <c r="D29" i="1"/>
  <c r="C30" i="1"/>
  <c r="D30" i="1" l="1"/>
  <c r="E30" i="1"/>
  <c r="F30" i="1" s="1"/>
  <c r="C31" i="1"/>
  <c r="C32" i="1" l="1"/>
  <c r="E31" i="1"/>
  <c r="F31" i="1" s="1"/>
  <c r="D31" i="1"/>
  <c r="D32" i="1" l="1"/>
  <c r="E32" i="1"/>
  <c r="F32" i="1" s="1"/>
  <c r="C33" i="1"/>
  <c r="D33" i="1" l="1"/>
  <c r="E33" i="1"/>
  <c r="F33" i="1" s="1"/>
  <c r="C34" i="1"/>
  <c r="E34" i="1" l="1"/>
  <c r="F34" i="1" s="1"/>
  <c r="C35" i="1"/>
  <c r="D34" i="1"/>
  <c r="C36" i="1" l="1"/>
  <c r="E35" i="1"/>
  <c r="F35" i="1" s="1"/>
  <c r="D35" i="1"/>
  <c r="D36" i="1" l="1"/>
  <c r="C37" i="1"/>
  <c r="E36" i="1"/>
  <c r="F36" i="1" s="1"/>
  <c r="D37" i="1" l="1"/>
  <c r="C38" i="1"/>
  <c r="E37" i="1"/>
  <c r="F37" i="1" s="1"/>
  <c r="E38" i="1" l="1"/>
  <c r="F38" i="1" s="1"/>
  <c r="D38" i="1"/>
  <c r="C39" i="1"/>
  <c r="C40" i="1" l="1"/>
  <c r="D39" i="1"/>
  <c r="E39" i="1"/>
  <c r="F39" i="1" s="1"/>
  <c r="D40" i="1" l="1"/>
  <c r="E40" i="1"/>
  <c r="F40" i="1" s="1"/>
  <c r="C41" i="1"/>
  <c r="D41" i="1" l="1"/>
  <c r="E41" i="1"/>
  <c r="F41" i="1" s="1"/>
  <c r="C42" i="1"/>
  <c r="E42" i="1" l="1"/>
  <c r="F42" i="1" s="1"/>
  <c r="D42" i="1"/>
  <c r="C43" i="1"/>
  <c r="C44" i="1" l="1"/>
  <c r="E43" i="1"/>
  <c r="F43" i="1" s="1"/>
  <c r="D43" i="1"/>
  <c r="D44" i="1" l="1"/>
  <c r="E44" i="1"/>
  <c r="F44" i="1" s="1"/>
  <c r="C45" i="1"/>
  <c r="D45" i="1" l="1"/>
  <c r="C46" i="1"/>
  <c r="E45" i="1"/>
  <c r="F45" i="1" s="1"/>
  <c r="E46" i="1" l="1"/>
  <c r="F46" i="1" s="1"/>
  <c r="D46" i="1"/>
  <c r="C47" i="1"/>
  <c r="C48" i="1" l="1"/>
  <c r="E47" i="1"/>
  <c r="F47" i="1" s="1"/>
  <c r="D47" i="1"/>
  <c r="D48" i="1" l="1"/>
  <c r="C49" i="1"/>
  <c r="E48" i="1"/>
  <c r="F48" i="1" s="1"/>
  <c r="D49" i="1" l="1"/>
  <c r="C50" i="1"/>
  <c r="E49" i="1"/>
  <c r="F49" i="1" s="1"/>
  <c r="E50" i="1" l="1"/>
  <c r="F50" i="1" s="1"/>
  <c r="D50" i="1"/>
  <c r="C51" i="1"/>
  <c r="C52" i="1" l="1"/>
  <c r="D51" i="1"/>
  <c r="E51" i="1"/>
  <c r="F51" i="1" s="1"/>
  <c r="D52" i="1" l="1"/>
  <c r="C53" i="1"/>
  <c r="E52" i="1"/>
  <c r="F52" i="1" s="1"/>
  <c r="D53" i="1" l="1"/>
  <c r="E53" i="1"/>
  <c r="F53" i="1" s="1"/>
  <c r="C54" i="1"/>
  <c r="E54" i="1" l="1"/>
  <c r="F54" i="1" s="1"/>
  <c r="C55" i="1"/>
  <c r="D54" i="1"/>
  <c r="C56" i="1" l="1"/>
  <c r="E55" i="1"/>
  <c r="F55" i="1" s="1"/>
  <c r="D55" i="1"/>
  <c r="D56" i="1" l="1"/>
  <c r="E56" i="1"/>
  <c r="F56" i="1" s="1"/>
  <c r="C57" i="1"/>
  <c r="D57" i="1" l="1"/>
  <c r="C58" i="1"/>
  <c r="E57" i="1"/>
  <c r="F57" i="1" s="1"/>
  <c r="E58" i="1" l="1"/>
  <c r="F58" i="1" s="1"/>
  <c r="C59" i="1"/>
  <c r="D58" i="1"/>
  <c r="C60" i="1" l="1"/>
  <c r="D59" i="1"/>
  <c r="E59" i="1"/>
  <c r="F59" i="1" s="1"/>
  <c r="D60" i="1" l="1"/>
  <c r="E60" i="1"/>
  <c r="F60" i="1" s="1"/>
  <c r="C61" i="1"/>
  <c r="D61" i="1" l="1"/>
  <c r="E61" i="1"/>
  <c r="F61" i="1" s="1"/>
  <c r="C62" i="1"/>
  <c r="E62" i="1" l="1"/>
  <c r="F62" i="1" s="1"/>
  <c r="C63" i="1"/>
  <c r="D62" i="1"/>
  <c r="C64" i="1" l="1"/>
  <c r="E63" i="1"/>
  <c r="F63" i="1" s="1"/>
  <c r="D63" i="1"/>
  <c r="D64" i="1" l="1"/>
  <c r="E64" i="1"/>
  <c r="F64" i="1" s="1"/>
  <c r="C65" i="1"/>
  <c r="D65" i="1" l="1"/>
  <c r="E65" i="1"/>
  <c r="F65" i="1" s="1"/>
  <c r="C66" i="1"/>
  <c r="E66" i="1" l="1"/>
  <c r="F66" i="1" s="1"/>
  <c r="C67" i="1"/>
  <c r="D66" i="1"/>
  <c r="C68" i="1" l="1"/>
  <c r="E67" i="1"/>
  <c r="F67" i="1" s="1"/>
  <c r="D67" i="1"/>
  <c r="D68" i="1" l="1"/>
  <c r="E68" i="1"/>
  <c r="F68" i="1" s="1"/>
  <c r="C69" i="1"/>
  <c r="D69" i="1" l="1"/>
  <c r="E69" i="1"/>
  <c r="F69" i="1" s="1"/>
  <c r="C70" i="1"/>
  <c r="E70" i="1" l="1"/>
  <c r="F70" i="1" s="1"/>
  <c r="D70" i="1"/>
  <c r="C71" i="1"/>
  <c r="C72" i="1" l="1"/>
  <c r="E71" i="1"/>
  <c r="F71" i="1" s="1"/>
  <c r="D71" i="1"/>
  <c r="D72" i="1" l="1"/>
  <c r="E72" i="1"/>
  <c r="F72" i="1" s="1"/>
  <c r="C73" i="1"/>
  <c r="D73" i="1" l="1"/>
  <c r="C74" i="1"/>
  <c r="E73" i="1"/>
  <c r="F73" i="1" s="1"/>
  <c r="E74" i="1" l="1"/>
  <c r="F74" i="1" s="1"/>
  <c r="D74" i="1"/>
  <c r="C75" i="1"/>
  <c r="C76" i="1" l="1"/>
  <c r="E75" i="1"/>
  <c r="F75" i="1" s="1"/>
  <c r="D75" i="1"/>
  <c r="D76" i="1" l="1"/>
  <c r="C77" i="1"/>
  <c r="E76" i="1"/>
  <c r="F76" i="1" s="1"/>
  <c r="D77" i="1" l="1"/>
  <c r="E77" i="1"/>
  <c r="F77" i="1" s="1"/>
  <c r="C78" i="1"/>
  <c r="E78" i="1" l="1"/>
  <c r="F78" i="1" s="1"/>
  <c r="D78" i="1"/>
  <c r="C79" i="1"/>
  <c r="C80" i="1" l="1"/>
  <c r="E79" i="1"/>
  <c r="F79" i="1" s="1"/>
  <c r="D79" i="1"/>
  <c r="D80" i="1" l="1"/>
  <c r="C81" i="1"/>
  <c r="E80" i="1"/>
  <c r="F80" i="1" s="1"/>
  <c r="D81" i="1" l="1"/>
  <c r="E81" i="1"/>
  <c r="F81" i="1" s="1"/>
  <c r="C82" i="1"/>
  <c r="C83" i="1" l="1"/>
  <c r="D82" i="1"/>
  <c r="E82" i="1"/>
  <c r="F82" i="1" s="1"/>
  <c r="C84" i="1" l="1"/>
  <c r="D83" i="1"/>
  <c r="E83" i="1"/>
  <c r="F83" i="1" s="1"/>
  <c r="E84" i="1" l="1"/>
  <c r="F84" i="1" s="1"/>
  <c r="C85" i="1"/>
  <c r="D84" i="1"/>
  <c r="D85" i="1" l="1"/>
  <c r="C86" i="1"/>
  <c r="E85" i="1"/>
  <c r="F85" i="1" s="1"/>
  <c r="E86" i="1" l="1"/>
  <c r="F86" i="1" s="1"/>
  <c r="D86" i="1"/>
  <c r="C87" i="1"/>
  <c r="C88" i="1" l="1"/>
  <c r="D87" i="1"/>
  <c r="E87" i="1"/>
  <c r="F87" i="1" s="1"/>
  <c r="D88" i="1" l="1"/>
  <c r="E88" i="1"/>
  <c r="F88" i="1" s="1"/>
  <c r="C89" i="1"/>
  <c r="E89" i="1" l="1"/>
  <c r="F89" i="1" s="1"/>
  <c r="D89" i="1"/>
  <c r="C90" i="1"/>
  <c r="E90" i="1" l="1"/>
  <c r="F90" i="1" s="1"/>
  <c r="C91" i="1"/>
  <c r="D90" i="1"/>
  <c r="E91" i="1" l="1"/>
  <c r="F91" i="1" s="1"/>
  <c r="C92" i="1"/>
  <c r="D91" i="1"/>
  <c r="D92" i="1" l="1"/>
  <c r="C93" i="1"/>
  <c r="E92" i="1"/>
  <c r="F92" i="1" s="1"/>
  <c r="E93" i="1" l="1"/>
  <c r="F93" i="1" s="1"/>
  <c r="D93" i="1"/>
  <c r="C94" i="1"/>
  <c r="E94" i="1" l="1"/>
  <c r="F94" i="1" s="1"/>
  <c r="D94" i="1"/>
  <c r="C95" i="1"/>
  <c r="C96" i="1" l="1"/>
  <c r="D95" i="1"/>
  <c r="E95" i="1"/>
  <c r="F95" i="1" s="1"/>
  <c r="E96" i="1" l="1"/>
  <c r="F96" i="1" s="1"/>
  <c r="C97" i="1"/>
  <c r="D96" i="1"/>
  <c r="D97" i="1" l="1"/>
  <c r="E97" i="1"/>
  <c r="F97" i="1" s="1"/>
  <c r="C98" i="1"/>
  <c r="C99" i="1" l="1"/>
  <c r="D98" i="1"/>
  <c r="E98" i="1"/>
  <c r="F98" i="1" s="1"/>
  <c r="C100" i="1" l="1"/>
  <c r="E99" i="1"/>
  <c r="F99" i="1" s="1"/>
  <c r="D99" i="1"/>
  <c r="D100" i="1" l="1"/>
  <c r="C101" i="1"/>
  <c r="E100" i="1"/>
  <c r="F100" i="1" s="1"/>
  <c r="D101" i="1" l="1"/>
  <c r="C102" i="1"/>
  <c r="E101" i="1"/>
  <c r="F101" i="1" s="1"/>
  <c r="D102" i="1" l="1"/>
  <c r="E102" i="1"/>
  <c r="F102" i="1" s="1"/>
  <c r="C103" i="1"/>
  <c r="C104" i="1" l="1"/>
  <c r="D103" i="1"/>
  <c r="E103" i="1"/>
  <c r="F103" i="1" s="1"/>
  <c r="E104" i="1" l="1"/>
  <c r="F104" i="1" s="1"/>
  <c r="C105" i="1"/>
  <c r="D104" i="1"/>
  <c r="C106" i="1" l="1"/>
  <c r="E105" i="1"/>
  <c r="F105" i="1" s="1"/>
  <c r="D105" i="1"/>
  <c r="C107" i="1" l="1"/>
  <c r="E106" i="1"/>
  <c r="F106" i="1" s="1"/>
  <c r="D106" i="1"/>
  <c r="D107" i="1" l="1"/>
  <c r="E107" i="1"/>
  <c r="F107" i="1" s="1"/>
  <c r="C108" i="1"/>
  <c r="C109" i="1" l="1"/>
  <c r="D108" i="1"/>
  <c r="E108" i="1"/>
  <c r="F108" i="1" s="1"/>
  <c r="C110" i="1" l="1"/>
  <c r="D109" i="1"/>
  <c r="E109" i="1"/>
  <c r="F109" i="1" s="1"/>
  <c r="C111" i="1" l="1"/>
  <c r="D110" i="1"/>
  <c r="E110" i="1"/>
  <c r="F110" i="1" s="1"/>
  <c r="C112" i="1" l="1"/>
  <c r="D111" i="1"/>
  <c r="E111" i="1"/>
  <c r="F111" i="1" s="1"/>
  <c r="C113" i="1" l="1"/>
  <c r="E112" i="1"/>
  <c r="F112" i="1" s="1"/>
  <c r="D112" i="1"/>
  <c r="D113" i="1" l="1"/>
  <c r="C114" i="1"/>
  <c r="E113" i="1"/>
  <c r="F113" i="1" s="1"/>
  <c r="D114" i="1" l="1"/>
  <c r="C115" i="1"/>
  <c r="E114" i="1"/>
  <c r="F114" i="1" s="1"/>
  <c r="D115" i="1" l="1"/>
  <c r="E115" i="1"/>
  <c r="F115" i="1" s="1"/>
  <c r="C116" i="1"/>
  <c r="D116" i="1" l="1"/>
  <c r="C117" i="1"/>
  <c r="E116" i="1"/>
  <c r="F116" i="1" s="1"/>
  <c r="C118" i="1" l="1"/>
  <c r="D117" i="1"/>
  <c r="E117" i="1"/>
  <c r="F117" i="1" s="1"/>
  <c r="D118" i="1" l="1"/>
  <c r="C119" i="1"/>
  <c r="E118" i="1"/>
  <c r="F118" i="1" s="1"/>
  <c r="D119" i="1" l="1"/>
  <c r="C120" i="1"/>
  <c r="E119" i="1"/>
  <c r="F119" i="1" s="1"/>
  <c r="D120" i="1" l="1"/>
  <c r="C121" i="1"/>
  <c r="E120" i="1"/>
  <c r="F120" i="1" s="1"/>
  <c r="D121" i="1" l="1"/>
  <c r="E121" i="1"/>
  <c r="F121" i="1" s="1"/>
  <c r="C122" i="1"/>
  <c r="C123" i="1" l="1"/>
  <c r="D122" i="1"/>
  <c r="E122" i="1"/>
  <c r="F122" i="1" s="1"/>
  <c r="C124" i="1" l="1"/>
  <c r="D123" i="1"/>
  <c r="E123" i="1"/>
  <c r="F123" i="1" s="1"/>
  <c r="D124" i="1" l="1"/>
  <c r="E124" i="1"/>
  <c r="F124" i="1" s="1"/>
  <c r="C125" i="1"/>
  <c r="D125" i="1" l="1"/>
  <c r="C126" i="1"/>
  <c r="E125" i="1"/>
  <c r="F125" i="1" s="1"/>
  <c r="D126" i="1" l="1"/>
  <c r="C127" i="1"/>
  <c r="E126" i="1"/>
  <c r="F126" i="1" s="1"/>
  <c r="D127" i="1" l="1"/>
  <c r="E127" i="1"/>
  <c r="F127" i="1" s="1"/>
  <c r="C128" i="1"/>
  <c r="D128" i="1" l="1"/>
  <c r="C129" i="1"/>
  <c r="E128" i="1"/>
  <c r="F128" i="1" s="1"/>
  <c r="D129" i="1" l="1"/>
  <c r="C130" i="1"/>
  <c r="E129" i="1"/>
  <c r="F129" i="1" s="1"/>
  <c r="D130" i="1" l="1"/>
  <c r="C131" i="1"/>
  <c r="E130" i="1"/>
  <c r="F130" i="1" s="1"/>
  <c r="D131" i="1" l="1"/>
  <c r="E131" i="1"/>
  <c r="F131" i="1" s="1"/>
  <c r="C132" i="1"/>
  <c r="D132" i="1" l="1"/>
  <c r="C133" i="1"/>
  <c r="E132" i="1"/>
  <c r="F132" i="1" s="1"/>
  <c r="C134" i="1" l="1"/>
  <c r="D133" i="1"/>
  <c r="E133" i="1"/>
  <c r="F133" i="1" s="1"/>
  <c r="D134" i="1" l="1"/>
  <c r="C135" i="1"/>
  <c r="E134" i="1"/>
  <c r="F134" i="1" s="1"/>
  <c r="D135" i="1" l="1"/>
  <c r="C136" i="1"/>
  <c r="E135" i="1"/>
  <c r="F135" i="1" s="1"/>
  <c r="C137" i="1" l="1"/>
  <c r="E136" i="1"/>
  <c r="F136" i="1" s="1"/>
  <c r="D136" i="1"/>
  <c r="C138" i="1" l="1"/>
  <c r="D137" i="1"/>
  <c r="E137" i="1"/>
  <c r="F137" i="1" s="1"/>
  <c r="C139" i="1" l="1"/>
  <c r="D138" i="1"/>
  <c r="E138" i="1"/>
  <c r="F138" i="1" s="1"/>
  <c r="D139" i="1" l="1"/>
  <c r="C140" i="1"/>
  <c r="E139" i="1"/>
  <c r="F139" i="1" s="1"/>
  <c r="D140" i="1" l="1"/>
  <c r="E140" i="1"/>
  <c r="F140" i="1" s="1"/>
  <c r="C141" i="1"/>
  <c r="D141" i="1" l="1"/>
  <c r="C142" i="1"/>
  <c r="E141" i="1"/>
  <c r="F141" i="1" s="1"/>
  <c r="C143" i="1" l="1"/>
  <c r="E142" i="1"/>
  <c r="F142" i="1" s="1"/>
  <c r="D142" i="1"/>
  <c r="D143" i="1" l="1"/>
  <c r="E143" i="1"/>
  <c r="F143" i="1" s="1"/>
  <c r="C144" i="1"/>
  <c r="C145" i="1" l="1"/>
  <c r="D144" i="1"/>
  <c r="E144" i="1"/>
  <c r="F144" i="1" s="1"/>
  <c r="D145" i="1" l="1"/>
  <c r="E145" i="1"/>
  <c r="F145" i="1" s="1"/>
  <c r="F21" i="1" s="1"/>
</calcChain>
</file>

<file path=xl/sharedStrings.xml><?xml version="1.0" encoding="utf-8"?>
<sst xmlns="http://schemas.openxmlformats.org/spreadsheetml/2006/main" count="2222" uniqueCount="2220">
  <si>
    <t>T</t>
  </si>
  <si>
    <t>tipo</t>
  </si>
  <si>
    <t>S0</t>
  </si>
  <si>
    <t>sigma</t>
  </si>
  <si>
    <t>moneyness</t>
  </si>
  <si>
    <t>d+</t>
  </si>
  <si>
    <t>d-</t>
  </si>
  <si>
    <t>vola acum</t>
  </si>
  <si>
    <t>corte1</t>
  </si>
  <si>
    <t>corte2</t>
  </si>
  <si>
    <t>corte3</t>
  </si>
  <si>
    <t>valores normal</t>
  </si>
  <si>
    <t>paso</t>
  </si>
  <si>
    <t>probs</t>
  </si>
  <si>
    <t>S_T</t>
  </si>
  <si>
    <t>pago payoff</t>
  </si>
  <si>
    <t>valor numérico</t>
  </si>
  <si>
    <t>cálculo numérico de la integral</t>
  </si>
  <si>
    <t>payoff</t>
  </si>
  <si>
    <t>strike corte1</t>
  </si>
  <si>
    <t>strike corte2</t>
  </si>
  <si>
    <t>strike corte3</t>
  </si>
  <si>
    <t>valor por desestructuración</t>
  </si>
  <si>
    <t xml:space="preserve">Cálculo por desestructuración </t>
  </si>
  <si>
    <t>La función f es</t>
  </si>
  <si>
    <t xml:space="preserve"> 1 call comprada con K=corte1</t>
  </si>
  <si>
    <t xml:space="preserve"> 2 calls vendidas de K=corte2 </t>
  </si>
  <si>
    <t xml:space="preserve"> 1 call comprada de K=corte3</t>
  </si>
  <si>
    <t>Calculamos los precios con las fórmulas de B-S</t>
  </si>
  <si>
    <t>sim1</t>
  </si>
  <si>
    <t>normal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</si>
  <si>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</si>
  <si>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</si>
  <si>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</si>
  <si>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</si>
  <si>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</si>
  <si>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</si>
  <si>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</si>
  <si>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</si>
  <si>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</si>
  <si>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</si>
  <si>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</si>
  <si>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</si>
  <si>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</si>
  <si>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</si>
  <si>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</si>
  <si>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</si>
  <si>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</si>
  <si>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</si>
  <si>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</si>
  <si>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</si>
  <si>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</si>
  <si>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</si>
  <si>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</si>
  <si>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</si>
  <si>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</si>
  <si>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</si>
  <si>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</si>
  <si>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</si>
  <si>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</si>
  <si>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</si>
  <si>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</si>
  <si>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</si>
  <si>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</si>
  <si>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</si>
  <si>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</si>
  <si>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</si>
  <si>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</si>
  <si>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</si>
  <si>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</si>
  <si>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</si>
  <si>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</si>
  <si>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</si>
  <si>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</si>
  <si>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</si>
  <si>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</si>
  <si>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</si>
  <si>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</si>
  <si>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</si>
  <si>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</si>
  <si>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</si>
  <si>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</si>
  <si>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</si>
  <si>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</si>
  <si>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</si>
  <si>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</si>
  <si>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</si>
  <si>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</si>
  <si>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</si>
  <si>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</si>
  <si>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</si>
  <si>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</si>
  <si>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</si>
  <si>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</si>
  <si>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</si>
  <si>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</si>
  <si>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</si>
  <si>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</si>
  <si>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</si>
  <si>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</si>
  <si>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</si>
  <si>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</si>
  <si>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</si>
  <si>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</si>
  <si>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</si>
  <si>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</si>
  <si>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</si>
  <si>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</si>
  <si>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</si>
  <si>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</si>
  <si>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</si>
  <si>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</si>
  <si>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</si>
  <si>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</si>
  <si>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</si>
  <si>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</si>
  <si>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</si>
  <si>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</si>
  <si>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</si>
  <si>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</si>
  <si>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</si>
  <si>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</si>
  <si>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</si>
  <si>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</si>
  <si>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</si>
  <si>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</si>
  <si>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</si>
  <si>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</si>
  <si>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</si>
  <si>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</si>
  <si>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</si>
  <si>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</si>
  <si>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</si>
  <si>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</si>
  <si>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</si>
  <si>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</si>
  <si>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</si>
  <si>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</si>
  <si>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</si>
  <si>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</si>
  <si>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</si>
  <si>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</si>
  <si>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</si>
  <si>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</si>
  <si>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</si>
  <si>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</si>
  <si>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</si>
  <si>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</si>
  <si>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</si>
  <si>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</si>
  <si>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</si>
  <si>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</si>
  <si>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</si>
  <si>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</si>
  <si>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</si>
  <si>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</si>
  <si>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</si>
  <si>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</si>
  <si>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</si>
  <si>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</si>
  <si>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</si>
  <si>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</si>
  <si>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</si>
  <si>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</si>
  <si>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</si>
  <si>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</si>
  <si>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</si>
  <si>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</si>
  <si>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</si>
  <si>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</si>
  <si>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</si>
  <si>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</si>
  <si>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</si>
  <si>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</si>
  <si>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</si>
  <si>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</si>
  <si>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</si>
  <si>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</si>
  <si>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</si>
  <si>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</si>
  <si>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</si>
  <si>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</si>
  <si>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</si>
  <si>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</si>
  <si>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</si>
  <si>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</si>
  <si>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</si>
  <si>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</si>
  <si>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</si>
  <si>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</si>
  <si>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</si>
  <si>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</si>
  <si>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</si>
  <si>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</si>
  <si>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</si>
  <si>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</si>
  <si>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</si>
  <si>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</si>
  <si>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</si>
  <si>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</si>
  <si>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</si>
  <si>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</si>
  <si>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</si>
  <si>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</si>
  <si>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</si>
  <si>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</si>
  <si>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</si>
  <si>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</si>
  <si>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</si>
  <si>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</si>
  <si>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</si>
  <si>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</si>
  <si>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</si>
  <si>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</si>
  <si>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</si>
  <si>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</si>
  <si>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</si>
  <si>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</si>
  <si>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</si>
  <si>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</si>
  <si>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</si>
  <si>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</si>
  <si>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</si>
  <si>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</si>
  <si>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</si>
  <si>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</si>
  <si>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</si>
  <si>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</si>
  <si>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</si>
  <si>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</si>
  <si>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</si>
  <si>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</si>
  <si>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</si>
  <si>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</si>
  <si>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</si>
  <si>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</si>
  <si>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</si>
  <si>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</si>
  <si>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</si>
  <si>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</si>
  <si>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</si>
  <si>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</si>
  <si>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</si>
  <si>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</si>
  <si>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</si>
  <si>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</si>
  <si>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</si>
  <si>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</si>
  <si>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</si>
  <si>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</si>
  <si>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</si>
  <si>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</si>
  <si>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</si>
  <si>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</si>
  <si>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</si>
  <si>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</si>
  <si>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</si>
  <si>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</si>
  <si>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</si>
  <si>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</si>
  <si>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</si>
  <si>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</si>
  <si>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</si>
  <si>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</si>
  <si>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</si>
  <si>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</si>
  <si>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</si>
  <si>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</si>
  <si>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</si>
  <si>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</si>
  <si>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</si>
  <si>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</si>
  <si>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</si>
  <si>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</si>
  <si>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</si>
  <si>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</si>
  <si>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</si>
  <si>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</si>
  <si>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</si>
  <si>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</si>
  <si>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</si>
  <si>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</si>
  <si>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</si>
  <si>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</si>
  <si>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</si>
  <si>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</si>
  <si>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</si>
  <si>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</si>
  <si>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</si>
  <si>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</si>
  <si>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</si>
  <si>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</si>
  <si>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</si>
  <si>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</si>
  <si>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</si>
  <si>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</si>
  <si>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</si>
  <si>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</si>
  <si>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</si>
  <si>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</si>
  <si>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</si>
  <si>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</si>
  <si>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</si>
  <si>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</si>
  <si>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</si>
  <si>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</si>
  <si>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</si>
  <si>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</si>
  <si>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</si>
  <si>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</si>
  <si>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</si>
  <si>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</si>
  <si>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</si>
  <si>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</si>
  <si>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</si>
  <si>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</si>
  <si>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</si>
  <si>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</si>
  <si>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</si>
  <si>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</si>
  <si>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</si>
  <si>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</si>
  <si>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</si>
  <si>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</si>
  <si>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</si>
  <si>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</si>
  <si>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</si>
  <si>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</si>
  <si>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</si>
  <si>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</si>
  <si>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</si>
  <si>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</si>
  <si>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</si>
  <si>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</si>
  <si>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</si>
  <si>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</si>
  <si>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</si>
  <si>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</si>
  <si>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</si>
  <si>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</si>
  <si>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</si>
  <si>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</si>
  <si>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</si>
  <si>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</si>
  <si>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</si>
  <si>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</si>
  <si>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</si>
  <si>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</si>
  <si>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</si>
  <si>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</si>
  <si>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</si>
  <si>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</si>
  <si>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</si>
  <si>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</si>
  <si>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</si>
  <si>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</si>
  <si>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</si>
  <si>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</si>
  <si>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</si>
  <si>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</si>
  <si>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</si>
  <si>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</si>
  <si>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</si>
  <si>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</si>
  <si>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</si>
  <si>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</si>
  <si>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</si>
  <si>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</si>
  <si>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</si>
  <si>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</si>
  <si>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</si>
  <si>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</si>
  <si>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</si>
  <si>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</si>
  <si>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</si>
  <si>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</si>
  <si>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</si>
  <si>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</si>
  <si>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</si>
  <si>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</si>
  <si>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</si>
  <si>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</si>
  <si>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</si>
  <si>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</si>
  <si>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</si>
  <si>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</si>
  <si>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</si>
  <si>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</si>
  <si>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</si>
  <si>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</si>
  <si>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</si>
  <si>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</si>
  <si>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</si>
  <si>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</si>
  <si>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</si>
  <si>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</si>
  <si>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</si>
  <si>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</si>
  <si>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</si>
  <si>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</si>
  <si>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</si>
  <si>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</si>
  <si>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</si>
  <si>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</si>
  <si>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</si>
  <si>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</si>
  <si>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</si>
  <si>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</si>
  <si>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</si>
  <si>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</si>
  <si>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</si>
  <si>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</si>
  <si>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</si>
  <si>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</si>
  <si>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</si>
  <si>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</si>
  <si>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</si>
  <si>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</si>
  <si>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</si>
  <si>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</si>
  <si>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</si>
  <si>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</si>
  <si>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</si>
  <si>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</si>
  <si>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</si>
  <si>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</si>
  <si>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</si>
  <si>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</si>
  <si>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</si>
  <si>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</si>
  <si>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</si>
  <si>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</si>
  <si>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</si>
  <si>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</si>
  <si>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</si>
  <si>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</si>
  <si>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</si>
  <si>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</si>
  <si>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</si>
  <si>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</si>
  <si>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</si>
  <si>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</si>
  <si>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</si>
  <si>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</si>
  <si>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</si>
  <si>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</si>
  <si>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</si>
  <si>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</si>
  <si>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</si>
  <si>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</si>
  <si>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</si>
  <si>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</si>
  <si>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</si>
  <si>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</si>
  <si>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</si>
  <si>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</si>
  <si>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</si>
  <si>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</si>
  <si>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</si>
  <si>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</si>
  <si>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</si>
  <si>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</si>
  <si>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</si>
  <si>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</si>
  <si>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</si>
  <si>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</si>
  <si>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</si>
  <si>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</si>
  <si>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</si>
  <si>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</si>
  <si>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</si>
  <si>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</si>
  <si>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</si>
  <si>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</si>
  <si>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</si>
  <si>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</si>
  <si>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</si>
  <si>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</si>
  <si>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</si>
  <si>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</si>
  <si>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</si>
  <si>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</si>
  <si>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</si>
  <si>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</si>
  <si>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</si>
  <si>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</si>
  <si>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</si>
  <si>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</si>
  <si>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</si>
  <si>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</si>
  <si>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</si>
  <si>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</si>
  <si>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</si>
  <si>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</si>
  <si>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</si>
  <si>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</si>
  <si>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</si>
  <si>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</si>
  <si>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</si>
  <si>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</si>
  <si>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</si>
  <si>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</si>
  <si>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</si>
  <si>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</si>
  <si>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</si>
  <si>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</si>
  <si>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</si>
  <si>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</si>
  <si>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</si>
  <si>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</si>
  <si>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</si>
  <si>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</si>
  <si>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</si>
  <si>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</si>
  <si>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</si>
  <si>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</si>
  <si>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</si>
  <si>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</si>
  <si>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</si>
  <si>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</si>
  <si>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</si>
  <si>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</si>
  <si>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</si>
  <si>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</si>
  <si>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</si>
  <si>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</si>
  <si>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</si>
  <si>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</si>
  <si>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</si>
  <si>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</si>
  <si>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</si>
  <si>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</si>
  <si>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</si>
  <si>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</si>
  <si>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</si>
  <si>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</si>
  <si>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</si>
  <si>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</si>
  <si>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</si>
  <si>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</si>
  <si>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</si>
  <si>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</si>
  <si>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</si>
  <si>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</si>
  <si>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</si>
  <si>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</si>
  <si>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</si>
  <si>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</si>
  <si>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</si>
  <si>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</si>
  <si>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</si>
  <si>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</si>
  <si>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</si>
  <si>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</si>
  <si>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</si>
  <si>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</si>
  <si>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</si>
  <si>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</si>
  <si>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</si>
  <si>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</si>
  <si>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</si>
  <si>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</si>
  <si>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</si>
  <si>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</si>
  <si>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</si>
  <si>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</si>
  <si>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</si>
  <si>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</si>
  <si>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</si>
  <si>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</si>
  <si>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</si>
  <si>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</si>
  <si>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</si>
  <si>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</si>
  <si>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</si>
  <si>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</si>
  <si>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</si>
  <si>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</si>
  <si>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</si>
  <si>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</si>
  <si>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</si>
  <si>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</si>
  <si>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</si>
  <si>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</si>
  <si>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</si>
  <si>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</si>
  <si>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</si>
  <si>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</si>
  <si>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</si>
  <si>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</si>
  <si>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</si>
  <si>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</si>
  <si>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</si>
  <si>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</si>
  <si>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</si>
  <si>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</si>
  <si>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</si>
  <si>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</si>
  <si>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</si>
  <si>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</si>
  <si>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</si>
  <si>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</si>
  <si>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</si>
  <si>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</si>
  <si>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</si>
  <si>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</si>
  <si>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</si>
  <si>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</si>
  <si>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</si>
  <si>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</si>
  <si>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</si>
  <si>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</si>
  <si>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</si>
  <si>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</si>
  <si>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</si>
  <si>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</si>
  <si>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</si>
  <si>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</si>
  <si>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</si>
  <si>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</si>
  <si>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</si>
  <si>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</si>
  <si>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</si>
  <si>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</si>
  <si>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</si>
  <si>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</si>
  <si>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</si>
  <si>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</si>
  <si>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</si>
  <si>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</si>
  <si>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</si>
  <si>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</si>
  <si>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</si>
  <si>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</si>
  <si>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</si>
  <si>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</si>
  <si>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</si>
  <si>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</si>
  <si>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</si>
  <si>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</si>
  <si>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</si>
  <si>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</si>
  <si>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</si>
  <si>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</si>
  <si>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</si>
  <si>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</si>
  <si>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</si>
  <si>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</si>
  <si>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</si>
  <si>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</si>
  <si>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</si>
  <si>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</si>
  <si>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</si>
  <si>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</si>
  <si>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</si>
  <si>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</si>
  <si>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</si>
  <si>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</si>
  <si>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</si>
  <si>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</si>
  <si>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</si>
  <si>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</si>
  <si>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</si>
  <si>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</si>
  <si>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</si>
  <si>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</si>
  <si>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</si>
  <si>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</si>
  <si>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</si>
  <si>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</si>
  <si>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</si>
  <si>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</si>
  <si>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</si>
  <si>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</si>
  <si>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</si>
  <si>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</si>
  <si>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</si>
  <si>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</si>
  <si>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</si>
  <si>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</si>
  <si>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</si>
  <si>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</si>
  <si>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</si>
  <si>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</si>
  <si>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</si>
  <si>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</si>
  <si>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</si>
  <si>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</si>
  <si>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</si>
  <si>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</si>
  <si>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</si>
  <si>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</si>
  <si>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</si>
  <si>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</si>
  <si>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</si>
  <si>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</si>
  <si>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</si>
  <si>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</si>
  <si>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</si>
  <si>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</si>
  <si>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</si>
  <si>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</si>
  <si>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</si>
  <si>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</si>
  <si>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</si>
  <si>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</si>
  <si>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</si>
  <si>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</si>
  <si>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</si>
  <si>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</si>
  <si>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</si>
  <si>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</si>
  <si>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</si>
  <si>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</si>
  <si>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</si>
  <si>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</si>
  <si>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</si>
  <si>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</si>
  <si>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</si>
  <si>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</si>
  <si>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</si>
  <si>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</si>
  <si>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</si>
  <si>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</si>
  <si>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</si>
  <si>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</si>
  <si>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</si>
  <si>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</si>
  <si>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</si>
  <si>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</si>
  <si>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</si>
  <si>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</si>
  <si>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</si>
  <si>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</si>
  <si>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</si>
  <si>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</si>
  <si>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</si>
  <si>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</si>
  <si>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</si>
  <si>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</si>
  <si>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</si>
  <si>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</si>
  <si>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</si>
  <si>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</si>
  <si>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</si>
  <si>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</si>
  <si>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</si>
  <si>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</si>
  <si>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</si>
  <si>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</si>
  <si>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</si>
  <si>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</si>
  <si>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</si>
  <si>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</si>
  <si>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</si>
  <si>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</si>
  <si>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</si>
  <si>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</si>
  <si>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</si>
  <si>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</si>
  <si>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</si>
  <si>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</si>
  <si>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</si>
  <si>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</si>
  <si>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</si>
  <si>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</si>
  <si>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</si>
  <si>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</si>
  <si>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</si>
  <si>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</si>
  <si>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</si>
  <si>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</si>
  <si>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</si>
  <si>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</si>
  <si>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</si>
  <si>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</si>
  <si>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</si>
  <si>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</si>
  <si>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</si>
  <si>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</si>
  <si>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</si>
  <si>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</si>
  <si>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</si>
  <si>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</si>
  <si>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</si>
  <si>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</si>
  <si>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</si>
  <si>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</si>
  <si>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</si>
  <si>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</si>
  <si>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</si>
  <si>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</si>
  <si>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</si>
  <si>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</si>
  <si>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</si>
  <si>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</si>
  <si>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</si>
  <si>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</si>
  <si>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</si>
  <si>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</si>
  <si>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</si>
  <si>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</si>
  <si>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</si>
  <si>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</si>
  <si>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</si>
  <si>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</si>
  <si>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</si>
  <si>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</si>
  <si>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</si>
  <si>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</si>
  <si>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</si>
  <si>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</si>
  <si>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</si>
  <si>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</si>
  <si>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</si>
  <si>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</si>
  <si>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</si>
  <si>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</si>
  <si>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</si>
  <si>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</si>
  <si>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</si>
  <si>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</si>
  <si>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</si>
  <si>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</si>
  <si>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</si>
  <si>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</si>
  <si>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</si>
  <si>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</si>
  <si>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</si>
  <si>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</si>
  <si>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</si>
  <si>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</si>
  <si>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</si>
  <si>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</si>
  <si>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</si>
  <si>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</si>
  <si>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</si>
  <si>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</si>
  <si>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</si>
  <si>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</si>
  <si>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</si>
  <si>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</si>
  <si>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</si>
  <si>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</si>
  <si>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</si>
  <si>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</si>
  <si>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</si>
  <si>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</si>
  <si>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</si>
  <si>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</si>
  <si>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</si>
  <si>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</si>
  <si>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</si>
  <si>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</si>
  <si>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</si>
  <si>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</si>
  <si>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</si>
  <si>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</si>
  <si>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</si>
  <si>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</si>
  <si>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</si>
  <si>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</si>
  <si>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</si>
  <si>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</si>
  <si>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</si>
  <si>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</si>
  <si>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</si>
  <si>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</si>
  <si>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</si>
  <si>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</si>
  <si>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</si>
  <si>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</si>
  <si>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</si>
  <si>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</si>
  <si>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</si>
  <si>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</si>
  <si>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</si>
  <si>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</si>
  <si>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</si>
  <si>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</si>
  <si>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</si>
  <si>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</si>
  <si>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</si>
  <si>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</si>
  <si>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</si>
  <si>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</si>
  <si>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</si>
  <si>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</si>
  <si>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</si>
  <si>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</si>
  <si>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</si>
  <si>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</si>
  <si>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</si>
  <si>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</si>
  <si>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</si>
  <si>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</si>
  <si>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</si>
  <si>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</si>
  <si>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</si>
  <si>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</si>
  <si>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</si>
  <si>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</si>
  <si>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</si>
  <si>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</si>
  <si>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</si>
  <si>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</si>
  <si>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</si>
  <si>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</si>
  <si>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</si>
  <si>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</si>
  <si>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</si>
  <si>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</si>
  <si>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</si>
  <si>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</si>
  <si>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</si>
  <si>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</si>
  <si>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</si>
  <si>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</si>
  <si>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</si>
  <si>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</si>
  <si>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</si>
  <si>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</si>
  <si>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</si>
  <si>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</si>
  <si>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</si>
  <si>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</si>
  <si>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</si>
  <si>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</si>
  <si>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</si>
  <si>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</si>
  <si>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</si>
  <si>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</si>
  <si>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</si>
  <si>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</si>
  <si>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</si>
  <si>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</si>
  <si>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</si>
  <si>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</si>
  <si>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</si>
  <si>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</si>
  <si>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</si>
  <si>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</si>
  <si>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</si>
  <si>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</si>
  <si>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</si>
  <si>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</si>
  <si>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</si>
  <si>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</si>
  <si>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</si>
  <si>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</si>
  <si>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</si>
  <si>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</si>
  <si>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</si>
  <si>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</si>
  <si>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</si>
  <si>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</si>
  <si>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</si>
  <si>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</si>
  <si>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</si>
  <si>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</si>
  <si>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</si>
  <si>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</si>
  <si>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</si>
  <si>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</si>
  <si>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</si>
  <si>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</si>
  <si>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</si>
  <si>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</si>
  <si>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</si>
  <si>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</si>
  <si>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</si>
  <si>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</si>
  <si>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</si>
  <si>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</si>
  <si>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</si>
  <si>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</si>
  <si>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</si>
  <si>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</si>
  <si>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</si>
  <si>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</si>
  <si>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</si>
  <si>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</si>
  <si>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</si>
  <si>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</si>
  <si>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</si>
  <si>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</si>
  <si>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</si>
  <si>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</si>
  <si>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</si>
  <si>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</si>
  <si>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</si>
  <si>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</si>
  <si>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</si>
  <si>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</si>
  <si>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</si>
  <si>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</si>
  <si>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</si>
  <si>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</si>
  <si>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</si>
  <si>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</si>
  <si>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</si>
  <si>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</si>
  <si>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</si>
  <si>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</si>
  <si>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</si>
  <si>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</si>
  <si>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</si>
  <si>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</si>
  <si>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</si>
  <si>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</si>
  <si>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</si>
  <si>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</si>
  <si>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</si>
  <si>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</si>
  <si>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</si>
  <si>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</si>
  <si>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</si>
  <si>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</si>
  <si>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</si>
  <si>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</si>
  <si>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</si>
  <si>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</si>
  <si>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</si>
  <si>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</si>
  <si>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</si>
  <si>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</si>
  <si>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</si>
  <si>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</si>
  <si>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</si>
  <si>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</si>
  <si>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</si>
  <si>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</si>
  <si>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</si>
  <si>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</si>
  <si>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</si>
  <si>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</si>
  <si>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</si>
  <si>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</si>
  <si>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</si>
  <si>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</si>
  <si>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</si>
  <si>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</si>
  <si>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</si>
  <si>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</si>
  <si>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</si>
  <si>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</si>
  <si>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</si>
  <si>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</si>
  <si>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</si>
  <si>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</si>
  <si>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</si>
  <si>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</si>
  <si>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</si>
  <si>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</si>
  <si>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</si>
  <si>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</si>
  <si>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</si>
  <si>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</si>
  <si>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</si>
  <si>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</si>
  <si>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</si>
  <si>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</si>
  <si>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</si>
  <si>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</si>
  <si>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</si>
  <si>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</si>
  <si>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</si>
  <si>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</si>
  <si>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</si>
  <si>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</si>
  <si>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</si>
  <si>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</si>
  <si>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</si>
  <si>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</si>
  <si>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</si>
  <si>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</si>
  <si>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</si>
  <si>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</si>
  <si>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</si>
  <si>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</si>
  <si>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</si>
  <si>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</si>
  <si>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</si>
  <si>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</si>
  <si>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</si>
  <si>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</si>
  <si>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</si>
  <si>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</si>
  <si>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</si>
  <si>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</si>
  <si>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</si>
  <si>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</si>
  <si>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</si>
  <si>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</si>
  <si>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</si>
  <si>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</si>
  <si>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</si>
  <si>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</si>
  <si>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</si>
  <si>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</si>
  <si>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</si>
  <si>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</si>
  <si>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</si>
  <si>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</si>
  <si>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</si>
  <si>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</si>
  <si>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</si>
  <si>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</si>
  <si>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</si>
  <si>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</si>
  <si>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</si>
  <si>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</si>
  <si>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</si>
  <si>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</si>
  <si>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</si>
  <si>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</si>
  <si>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</si>
  <si>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</si>
  <si>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</si>
  <si>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</si>
  <si>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</si>
  <si>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</si>
  <si>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</si>
  <si>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</si>
  <si>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</si>
  <si>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</si>
  <si>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</si>
  <si>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</si>
  <si>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</si>
  <si>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</si>
  <si>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</si>
  <si>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</si>
  <si>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</si>
  <si>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</si>
  <si>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</si>
  <si>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</si>
  <si>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</si>
  <si>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</si>
  <si>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</si>
  <si>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</si>
  <si>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</si>
  <si>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</si>
  <si>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</si>
  <si>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</si>
  <si>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</si>
  <si>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</si>
  <si>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</si>
  <si>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</si>
  <si>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</si>
  <si>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</si>
  <si>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</si>
  <si>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</si>
  <si>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</si>
  <si>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</si>
  <si>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</si>
  <si>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</si>
  <si>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</si>
  <si>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</si>
  <si>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</si>
  <si>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</si>
  <si>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</si>
  <si>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</si>
  <si>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</si>
  <si>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</si>
  <si>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</si>
  <si>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</si>
  <si>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</si>
  <si>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</si>
  <si>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</si>
  <si>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</si>
  <si>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</si>
  <si>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</si>
  <si>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</si>
  <si>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</si>
  <si>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</si>
  <si>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</si>
  <si>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</si>
  <si>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</si>
  <si>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</si>
  <si>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</si>
  <si>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</si>
  <si>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</si>
  <si>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</si>
  <si>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</si>
  <si>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</si>
  <si>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</si>
  <si>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</si>
  <si>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</si>
  <si>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</si>
  <si>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</si>
  <si>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</si>
  <si>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</si>
  <si>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</si>
  <si>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</si>
  <si>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</si>
  <si>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</si>
  <si>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</si>
  <si>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</si>
  <si>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</si>
  <si>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</si>
  <si>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</si>
  <si>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</si>
  <si>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</si>
  <si>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</si>
  <si>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</si>
  <si>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</si>
  <si>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</si>
  <si>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</si>
  <si>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</si>
  <si>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</si>
  <si>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</si>
  <si>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</si>
  <si>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</si>
  <si>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</si>
  <si>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</si>
  <si>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</si>
  <si>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</si>
  <si>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</si>
  <si>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</si>
  <si>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</si>
  <si>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</si>
  <si>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</si>
  <si>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</si>
  <si>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</si>
  <si>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</si>
  <si>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</si>
  <si>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</si>
  <si>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</si>
  <si>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</si>
  <si>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</si>
  <si>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</si>
  <si>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</si>
  <si>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</si>
  <si>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</si>
  <si>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</si>
  <si>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</si>
  <si>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</si>
  <si>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</si>
  <si>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</si>
  <si>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</si>
  <si>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</si>
  <si>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</si>
  <si>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</si>
  <si>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</si>
  <si>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</si>
  <si>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</si>
  <si>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</si>
  <si>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</si>
  <si>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</si>
  <si>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</si>
  <si>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</si>
  <si>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</si>
  <si>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</si>
  <si>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</si>
  <si>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</si>
  <si>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</si>
  <si>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</si>
  <si>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</si>
  <si>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</si>
  <si>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</si>
  <si>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</si>
  <si>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</si>
  <si>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</si>
  <si>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</si>
  <si>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</si>
  <si>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</si>
  <si>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</si>
  <si>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</si>
  <si>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</si>
  <si>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</si>
  <si>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</si>
  <si>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</si>
  <si>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</si>
  <si>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</si>
  <si>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</si>
  <si>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</si>
  <si>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</si>
  <si>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</si>
  <si>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</si>
  <si>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</si>
  <si>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</si>
  <si>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</si>
  <si>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</si>
  <si>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</si>
  <si>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</si>
  <si>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</si>
  <si>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</si>
  <si>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</si>
  <si>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</si>
  <si>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</si>
  <si>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</si>
  <si>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</si>
  <si>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</si>
  <si>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</si>
  <si>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</si>
  <si>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</si>
  <si>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</si>
  <si>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</si>
  <si>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</si>
  <si>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</si>
  <si>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</si>
  <si>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</si>
  <si>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</si>
  <si>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</si>
  <si>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</si>
  <si>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</si>
  <si>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</si>
  <si>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</si>
  <si>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</si>
  <si>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</si>
  <si>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</si>
  <si>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</si>
  <si>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</si>
  <si>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</si>
  <si>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</si>
  <si>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</si>
  <si>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</si>
  <si>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</si>
  <si>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</si>
  <si>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</si>
  <si>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</si>
  <si>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</si>
  <si>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</si>
  <si>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</si>
  <si>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</si>
  <si>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</si>
  <si>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</si>
  <si>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</si>
  <si>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</si>
  <si>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</si>
  <si>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</si>
  <si>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</si>
  <si>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</si>
  <si>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</si>
  <si>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</si>
  <si>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</si>
  <si>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</si>
  <si>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</si>
  <si>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</si>
  <si>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</si>
  <si>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</si>
  <si>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</si>
  <si>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</si>
  <si>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</si>
  <si>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</si>
  <si>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</si>
  <si>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</si>
  <si>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</si>
  <si>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</si>
  <si>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</si>
  <si>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</si>
  <si>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</si>
  <si>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</si>
  <si>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</si>
  <si>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</si>
  <si>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</si>
  <si>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</si>
  <si>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</si>
  <si>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</si>
  <si>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</si>
  <si>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</si>
  <si>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</si>
  <si>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</si>
  <si>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</si>
  <si>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</si>
  <si>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</si>
  <si>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</si>
  <si>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</si>
  <si>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</si>
  <si>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</si>
  <si>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</si>
  <si>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</si>
  <si>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</si>
  <si>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</si>
  <si>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</si>
  <si>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</si>
  <si>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</si>
  <si>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</si>
  <si>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</si>
  <si>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</si>
  <si>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</si>
  <si>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</si>
  <si>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</si>
  <si>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</si>
  <si>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</si>
  <si>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</si>
  <si>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</si>
  <si>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</si>
  <si>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</si>
  <si>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</si>
  <si>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</si>
  <si>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</si>
  <si>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</si>
  <si>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</si>
  <si>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</si>
  <si>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</si>
  <si>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</si>
  <si>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</si>
  <si>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</si>
  <si>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</si>
  <si>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</si>
  <si>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</si>
  <si>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</si>
  <si>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</si>
  <si>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</si>
  <si>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</si>
  <si>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</si>
  <si>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</si>
  <si>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</si>
  <si>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</si>
  <si>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</si>
  <si>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</si>
  <si>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</si>
  <si>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</si>
  <si>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</si>
  <si>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</si>
  <si>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</si>
  <si>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</si>
  <si>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</si>
  <si>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</si>
  <si>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</si>
  <si>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</si>
  <si>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</si>
  <si>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</si>
  <si>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</si>
  <si>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</si>
  <si>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</si>
  <si>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</si>
  <si>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</si>
  <si>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</si>
  <si>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</si>
  <si>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</si>
  <si>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</si>
  <si>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</si>
  <si>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</si>
  <si>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</si>
  <si>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</si>
  <si>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</si>
  <si>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</si>
  <si>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</si>
  <si>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</si>
  <si>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</si>
  <si>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</si>
  <si>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</si>
  <si>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</si>
  <si>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</si>
  <si>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</si>
  <si>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</si>
  <si>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</si>
  <si>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</si>
  <si>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</si>
  <si>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</si>
  <si>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</si>
  <si>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</si>
  <si>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</si>
  <si>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</si>
  <si>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</si>
  <si>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</si>
  <si>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</si>
  <si>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</si>
  <si>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</si>
  <si>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</si>
  <si>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</si>
  <si>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</si>
  <si>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</si>
  <si>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</si>
  <si>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</si>
  <si>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</si>
  <si>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</si>
  <si>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</si>
  <si>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</si>
  <si>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</si>
  <si>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</si>
  <si>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</si>
  <si>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</si>
  <si>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</si>
  <si>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</si>
  <si>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</si>
  <si>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</si>
  <si>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</si>
  <si>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</si>
  <si>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</si>
  <si>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</si>
  <si>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</si>
  <si>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</si>
  <si>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</si>
  <si>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</si>
  <si>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</si>
  <si>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</si>
  <si>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</si>
  <si>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</si>
  <si>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</si>
  <si>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</si>
  <si>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</si>
  <si>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</si>
  <si>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</si>
  <si>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</si>
  <si>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</si>
  <si>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</si>
  <si>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</si>
  <si>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</si>
  <si>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</si>
  <si>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</si>
  <si>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</si>
  <si>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</si>
  <si>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</si>
  <si>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</si>
  <si>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</si>
  <si>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</si>
  <si>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</si>
  <si>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</si>
  <si>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</si>
  <si>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</si>
  <si>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</si>
  <si>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</si>
  <si>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</si>
  <si>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</si>
  <si>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</si>
  <si>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</si>
  <si>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</si>
  <si>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</si>
  <si>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</si>
  <si>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</si>
  <si>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</si>
  <si>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</si>
  <si>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</si>
  <si>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</si>
  <si>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</si>
  <si>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</si>
  <si>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</si>
  <si>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</si>
  <si>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</si>
  <si>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</si>
  <si>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</si>
  <si>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</si>
  <si>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</si>
  <si>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</si>
  <si>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</si>
  <si>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</si>
  <si>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</si>
  <si>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</si>
  <si>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</si>
  <si>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</si>
  <si>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</si>
  <si>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</si>
  <si>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</si>
  <si>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</si>
  <si>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</si>
  <si>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</si>
  <si>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</si>
  <si>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</si>
  <si>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</si>
  <si>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</si>
  <si>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</si>
  <si>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</si>
  <si>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</si>
  <si>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</si>
  <si>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</si>
  <si>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</si>
  <si>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</si>
  <si>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</si>
  <si>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</si>
  <si>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</si>
  <si>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</si>
  <si>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</si>
  <si>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</si>
  <si>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</si>
  <si>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</si>
  <si>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</si>
  <si>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</si>
  <si>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</si>
  <si>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</si>
  <si>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</si>
  <si>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</si>
  <si>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</si>
  <si>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</si>
  <si>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</si>
  <si>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</si>
  <si>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</si>
  <si>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</si>
  <si>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</si>
  <si>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</si>
  <si>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</si>
  <si>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</si>
  <si>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</si>
  <si>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</si>
  <si>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</si>
  <si>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</si>
  <si>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</si>
  <si>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</si>
  <si>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</si>
  <si>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</si>
  <si>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</si>
  <si>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</si>
  <si>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</si>
  <si>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</si>
  <si>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</si>
  <si>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</si>
  <si>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</si>
  <si>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</si>
  <si>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</si>
  <si>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</si>
  <si>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</si>
  <si>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</si>
  <si>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</si>
  <si>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</si>
  <si>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</si>
  <si>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</si>
  <si>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</si>
  <si>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</si>
  <si>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</si>
  <si>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</si>
  <si>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</si>
  <si>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</si>
  <si>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</si>
  <si>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</si>
  <si>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</si>
  <si>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</si>
  <si>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</si>
  <si>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</si>
  <si>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</si>
  <si>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</si>
  <si>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</si>
  <si>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</si>
  <si>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</si>
  <si>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</si>
  <si>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</si>
  <si>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</si>
  <si>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</si>
  <si>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</si>
  <si>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</si>
  <si>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</si>
  <si>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</si>
  <si>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</si>
  <si>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</si>
  <si>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</si>
  <si>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</si>
  <si>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</si>
  <si>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</si>
  <si>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</si>
  <si>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</si>
  <si>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</si>
  <si>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</si>
  <si>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</si>
  <si>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</si>
  <si>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</si>
  <si>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</si>
  <si>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</si>
  <si>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</si>
  <si>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</si>
  <si>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</si>
  <si>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</si>
  <si>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</si>
  <si>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</si>
  <si>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</si>
  <si>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</si>
  <si>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</si>
  <si>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</si>
  <si>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</si>
  <si>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</si>
  <si>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</si>
  <si>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</si>
  <si>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</si>
  <si>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</si>
  <si>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</si>
  <si>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</si>
  <si>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</si>
  <si>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</si>
  <si>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</si>
  <si>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</si>
  <si>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</si>
  <si>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</si>
  <si>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</si>
  <si>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</si>
  <si>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</si>
  <si>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</si>
  <si>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</si>
  <si>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</si>
  <si>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</si>
  <si>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</si>
  <si>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</si>
  <si>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</si>
  <si>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</si>
  <si>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</si>
  <si>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</si>
  <si>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</si>
  <si>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</si>
  <si>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</si>
  <si>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</si>
  <si>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</si>
  <si>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</si>
  <si>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</si>
  <si>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</si>
  <si>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</si>
  <si>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</si>
  <si>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</si>
  <si>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</si>
  <si>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</si>
  <si>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</si>
  <si>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</si>
  <si>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</si>
  <si>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</si>
  <si>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</si>
  <si>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</si>
  <si>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</si>
  <si>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</si>
  <si>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</si>
  <si>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</si>
  <si>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</si>
  <si>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</si>
  <si>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</si>
  <si>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</si>
  <si>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</si>
  <si>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</si>
  <si>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</si>
  <si>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</si>
  <si>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</si>
  <si>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</si>
  <si>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</si>
  <si>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</si>
  <si>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</si>
  <si>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</si>
  <si>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</si>
  <si>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</si>
  <si>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</si>
  <si>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</si>
  <si>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</si>
  <si>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</si>
  <si>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</si>
  <si>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</si>
  <si>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</si>
  <si>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</si>
  <si>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</si>
  <si>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</si>
  <si>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</si>
  <si>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</si>
  <si>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</si>
  <si>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</si>
  <si>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</si>
  <si>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</si>
  <si>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</si>
  <si>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</si>
  <si>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</si>
  <si>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</si>
  <si>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</si>
  <si>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</si>
  <si>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</si>
  <si>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</si>
  <si>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</si>
  <si>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</si>
  <si>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</si>
  <si>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</si>
  <si>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</si>
  <si>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</si>
  <si>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</si>
  <si>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</si>
  <si>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</si>
  <si>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</si>
  <si>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</si>
  <si>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</si>
  <si>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</si>
  <si>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</si>
  <si>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</si>
  <si>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</si>
  <si>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</si>
  <si>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</si>
  <si>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</si>
  <si>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</si>
  <si>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</si>
  <si>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</si>
  <si>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</si>
  <si>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</si>
  <si>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</si>
  <si>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</si>
  <si>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</si>
  <si>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</si>
  <si>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</si>
  <si>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</si>
  <si>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</si>
  <si>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</si>
  <si>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</si>
  <si>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</si>
  <si>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</si>
  <si>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</si>
  <si>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</si>
  <si>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</si>
  <si>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</si>
  <si>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</si>
  <si>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</si>
  <si>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</si>
  <si>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</si>
  <si>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</si>
  <si>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</si>
  <si>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</si>
  <si>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</si>
  <si>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</si>
  <si>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</si>
  <si>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</si>
  <si>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</si>
  <si>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</si>
  <si>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</si>
  <si>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</si>
  <si>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</si>
  <si>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</si>
  <si>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</si>
  <si>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</si>
  <si>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</si>
  <si>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</si>
  <si>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</si>
  <si>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</si>
  <si>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</si>
  <si>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</si>
  <si>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</si>
  <si>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</si>
  <si>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</si>
  <si>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</si>
  <si>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</si>
  <si>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</si>
  <si>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</si>
  <si>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</si>
  <si>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</si>
  <si>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</si>
  <si>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</si>
  <si>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</si>
  <si>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</si>
  <si>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</si>
  <si>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</si>
  <si>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</si>
  <si>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</si>
  <si>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</si>
  <si>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</si>
  <si>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</si>
  <si>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</si>
  <si>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</si>
  <si>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</si>
  <si>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</si>
  <si>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</si>
  <si>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</si>
  <si>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</si>
  <si>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</si>
  <si>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</si>
  <si>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</si>
  <si>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</si>
  <si>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</si>
  <si>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</si>
  <si>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</si>
  <si>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</si>
  <si>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</si>
  <si>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</si>
  <si>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</si>
  <si>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</si>
  <si>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</si>
  <si>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</si>
  <si>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</si>
  <si>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</si>
  <si>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</si>
  <si>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</si>
  <si>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</si>
  <si>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</si>
  <si>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</si>
  <si>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</si>
  <si>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</si>
  <si>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</si>
  <si>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</si>
  <si>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</si>
  <si>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</si>
  <si>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</si>
  <si>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</si>
  <si>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</si>
  <si>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</si>
  <si>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</si>
  <si>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</si>
  <si>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</si>
  <si>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</si>
  <si>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</si>
  <si>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</si>
  <si>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</si>
  <si>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</si>
  <si>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</si>
  <si>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</si>
  <si>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</si>
  <si>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</si>
  <si>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</si>
  <si>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</si>
  <si>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</si>
  <si>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</si>
  <si>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</si>
  <si>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</si>
  <si>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</si>
  <si>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</si>
  <si>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</si>
  <si>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</si>
  <si>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</si>
  <si>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</si>
  <si>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</si>
  <si>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</si>
  <si>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</si>
  <si>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</si>
  <si>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</si>
  <si>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</si>
  <si>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</si>
  <si>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</si>
  <si>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</si>
  <si>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</si>
  <si>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</si>
  <si>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</si>
  <si>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</si>
  <si>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</si>
  <si>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</si>
  <si>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</si>
  <si>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</si>
  <si>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</si>
  <si>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</si>
  <si>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</si>
  <si>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</si>
  <si>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</si>
  <si>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</si>
  <si>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</si>
  <si>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</si>
  <si>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</si>
  <si>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</si>
  <si>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</si>
  <si>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</si>
  <si>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</si>
  <si>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</si>
  <si>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</si>
  <si>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</si>
  <si>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</si>
  <si>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</si>
  <si>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</si>
  <si>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</si>
  <si>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</si>
  <si>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</si>
  <si>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</si>
  <si>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</si>
  <si>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</si>
  <si>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</si>
  <si>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</si>
  <si>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</si>
  <si>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</si>
  <si>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</si>
  <si>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</si>
  <si>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</si>
  <si>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</si>
  <si>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</si>
  <si>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</si>
  <si>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</si>
  <si>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</si>
  <si>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</si>
  <si>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</si>
  <si>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</si>
  <si>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</si>
  <si>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</si>
  <si>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</si>
  <si>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</si>
  <si>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</si>
  <si>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</si>
  <si>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</si>
  <si>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</si>
  <si>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</si>
  <si>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</si>
  <si>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</si>
  <si>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</si>
  <si>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</si>
  <si>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</si>
  <si>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</si>
  <si>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</si>
  <si>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</si>
  <si>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</si>
  <si>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</si>
  <si>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</si>
  <si>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</si>
  <si>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</si>
  <si>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</si>
  <si>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</si>
  <si>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</si>
  <si>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</si>
  <si>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</si>
  <si>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</si>
  <si>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</si>
  <si>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</si>
  <si>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</si>
  <si>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</si>
  <si>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</si>
  <si>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</si>
  <si>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</si>
  <si>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</si>
  <si>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</si>
  <si>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</si>
  <si>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</si>
  <si>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</si>
  <si>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</si>
  <si>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</si>
  <si>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</si>
  <si>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</si>
  <si>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</si>
  <si>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</si>
  <si>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</si>
  <si>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</si>
  <si>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</si>
  <si>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</si>
  <si>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</si>
  <si>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</si>
  <si>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</si>
  <si>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</si>
  <si>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</si>
  <si>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</si>
  <si>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</si>
  <si>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</si>
  <si>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</si>
  <si>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</si>
  <si>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</si>
  <si>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</si>
  <si>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</si>
  <si>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</si>
  <si>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</si>
  <si>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</si>
  <si>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</si>
  <si>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</si>
  <si>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</si>
  <si>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</si>
  <si>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</si>
  <si>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</si>
  <si>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</si>
  <si>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</si>
  <si>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</si>
  <si>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</si>
  <si>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</si>
  <si>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</si>
  <si>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</si>
  <si>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sim2001</t>
  </si>
  <si>
    <t>sim2002</t>
  </si>
  <si>
    <t>sim2003</t>
  </si>
  <si>
    <t>sim2004</t>
  </si>
  <si>
    <t>sim2005</t>
  </si>
  <si>
    <t>sim2006</t>
  </si>
  <si>
    <t>sim2007</t>
  </si>
  <si>
    <t>sim2008</t>
  </si>
  <si>
    <t>sim2009</t>
  </si>
  <si>
    <t>sim2010</t>
  </si>
  <si>
    <t>sim2011</t>
  </si>
  <si>
    <t>sim2012</t>
  </si>
  <si>
    <t>sim2013</t>
  </si>
  <si>
    <t>sim2014</t>
  </si>
  <si>
    <t>sim2015</t>
  </si>
  <si>
    <t>sim2016</t>
  </si>
  <si>
    <t>sim2017</t>
  </si>
  <si>
    <t>sim2018</t>
  </si>
  <si>
    <t>sim2019</t>
  </si>
  <si>
    <t>sim2020</t>
  </si>
  <si>
    <t>sim2021</t>
  </si>
  <si>
    <t>sim2022</t>
  </si>
  <si>
    <t>sim2023</t>
  </si>
  <si>
    <t>sim2024</t>
  </si>
  <si>
    <t>sim2025</t>
  </si>
  <si>
    <t>sim2026</t>
  </si>
  <si>
    <t>sim2027</t>
  </si>
  <si>
    <t>sim2028</t>
  </si>
  <si>
    <t>sim2029</t>
  </si>
  <si>
    <t>sim2030</t>
  </si>
  <si>
    <t>sim2031</t>
  </si>
  <si>
    <t>sim2032</t>
  </si>
  <si>
    <t>sim2033</t>
  </si>
  <si>
    <t>sim2034</t>
  </si>
  <si>
    <t>sim2035</t>
  </si>
  <si>
    <t>sim2036</t>
  </si>
  <si>
    <t>sim2037</t>
  </si>
  <si>
    <t>sim2038</t>
  </si>
  <si>
    <t>sim2039</t>
  </si>
  <si>
    <t>sim2040</t>
  </si>
  <si>
    <t>sim2041</t>
  </si>
  <si>
    <t>sim2042</t>
  </si>
  <si>
    <t>sim2043</t>
  </si>
  <si>
    <t>sim2044</t>
  </si>
  <si>
    <t>sim2045</t>
  </si>
  <si>
    <t>sim2046</t>
  </si>
  <si>
    <t>sim2047</t>
  </si>
  <si>
    <t>sim2048</t>
  </si>
  <si>
    <t>sim2049</t>
  </si>
  <si>
    <t>sim2050</t>
  </si>
  <si>
    <t>sim2051</t>
  </si>
  <si>
    <t>sim2052</t>
  </si>
  <si>
    <t>sim2053</t>
  </si>
  <si>
    <t>sim2054</t>
  </si>
  <si>
    <t>sim2055</t>
  </si>
  <si>
    <t>sim2056</t>
  </si>
  <si>
    <t>sim2057</t>
  </si>
  <si>
    <t>sim2058</t>
  </si>
  <si>
    <t>sim2059</t>
  </si>
  <si>
    <t>sim2060</t>
  </si>
  <si>
    <t>sim2061</t>
  </si>
  <si>
    <t>sim2062</t>
  </si>
  <si>
    <t>sim2063</t>
  </si>
  <si>
    <t>sim2064</t>
  </si>
  <si>
    <t>sim2065</t>
  </si>
  <si>
    <t>sim2066</t>
  </si>
  <si>
    <t>sim2067</t>
  </si>
  <si>
    <t>sim2068</t>
  </si>
  <si>
    <t>sim2069</t>
  </si>
  <si>
    <t>sim2070</t>
  </si>
  <si>
    <t>sim2071</t>
  </si>
  <si>
    <t>sim2072</t>
  </si>
  <si>
    <t>sim2073</t>
  </si>
  <si>
    <t>sim2074</t>
  </si>
  <si>
    <t>sim2075</t>
  </si>
  <si>
    <t>sim2076</t>
  </si>
  <si>
    <t>sim2077</t>
  </si>
  <si>
    <t>sim2078</t>
  </si>
  <si>
    <t>sim2079</t>
  </si>
  <si>
    <t>sim2080</t>
  </si>
  <si>
    <t>sim2081</t>
  </si>
  <si>
    <t>sim2082</t>
  </si>
  <si>
    <t>sim2083</t>
  </si>
  <si>
    <t>sim2084</t>
  </si>
  <si>
    <t>sim2085</t>
  </si>
  <si>
    <t>sim2086</t>
  </si>
  <si>
    <t>sim2087</t>
  </si>
  <si>
    <t>sim2088</t>
  </si>
  <si>
    <t>sim2089</t>
  </si>
  <si>
    <t>sim2090</t>
  </si>
  <si>
    <t>sim2091</t>
  </si>
  <si>
    <t>sim2092</t>
  </si>
  <si>
    <t>sim2093</t>
  </si>
  <si>
    <t>sim2094</t>
  </si>
  <si>
    <t>sim2095</t>
  </si>
  <si>
    <t>sim2096</t>
  </si>
  <si>
    <t>sim2097</t>
  </si>
  <si>
    <t>sim2098</t>
  </si>
  <si>
    <t>sim2099</t>
  </si>
  <si>
    <t>sim2100</t>
  </si>
  <si>
    <t>sim2101</t>
  </si>
  <si>
    <t>sim2102</t>
  </si>
  <si>
    <t>sim2103</t>
  </si>
  <si>
    <t>sim2104</t>
  </si>
  <si>
    <t>sim2105</t>
  </si>
  <si>
    <t>sim2106</t>
  </si>
  <si>
    <t>sim2107</t>
  </si>
  <si>
    <t>sim2108</t>
  </si>
  <si>
    <t>sim2109</t>
  </si>
  <si>
    <t>sim2110</t>
  </si>
  <si>
    <t>sim2111</t>
  </si>
  <si>
    <t>sim2112</t>
  </si>
  <si>
    <t>sim2113</t>
  </si>
  <si>
    <t>sim2114</t>
  </si>
  <si>
    <t>sim2115</t>
  </si>
  <si>
    <t>sim2116</t>
  </si>
  <si>
    <t>sim2117</t>
  </si>
  <si>
    <t>sim2118</t>
  </si>
  <si>
    <t>sim2119</t>
  </si>
  <si>
    <t>sim2120</t>
  </si>
  <si>
    <t>sim2121</t>
  </si>
  <si>
    <t>sim2122</t>
  </si>
  <si>
    <t>sim2123</t>
  </si>
  <si>
    <t>sim2124</t>
  </si>
  <si>
    <t>sim2125</t>
  </si>
  <si>
    <t>sim2126</t>
  </si>
  <si>
    <t>sim2127</t>
  </si>
  <si>
    <t>sim2128</t>
  </si>
  <si>
    <t>sim2129</t>
  </si>
  <si>
    <t>sim2130</t>
  </si>
  <si>
    <t>sim2131</t>
  </si>
  <si>
    <t>sim2132</t>
  </si>
  <si>
    <t>sim2133</t>
  </si>
  <si>
    <t>sim2134</t>
  </si>
  <si>
    <t>sim2135</t>
  </si>
  <si>
    <t>sim2136</t>
  </si>
  <si>
    <t>sim2137</t>
  </si>
  <si>
    <t>sim2138</t>
  </si>
  <si>
    <t>sim2139</t>
  </si>
  <si>
    <t>sim2140</t>
  </si>
  <si>
    <t>sim2141</t>
  </si>
  <si>
    <t>sim2142</t>
  </si>
  <si>
    <t>sim2143</t>
  </si>
  <si>
    <t>sim2144</t>
  </si>
  <si>
    <t>sim2145</t>
  </si>
  <si>
    <t>sim2146</t>
  </si>
  <si>
    <t>sim2147</t>
  </si>
  <si>
    <t>sim2148</t>
  </si>
  <si>
    <t>sim2149</t>
  </si>
  <si>
    <t>sim2150</t>
  </si>
  <si>
    <t>sim2151</t>
  </si>
  <si>
    <t>sim2152</t>
  </si>
  <si>
    <t>sim2153</t>
  </si>
  <si>
    <t>sim2154</t>
  </si>
  <si>
    <t>sim2155</t>
  </si>
  <si>
    <t>sim2156</t>
  </si>
  <si>
    <t>sim2157</t>
  </si>
  <si>
    <t>sim2158</t>
  </si>
  <si>
    <t>sim2159</t>
  </si>
  <si>
    <t>sim2160</t>
  </si>
  <si>
    <t>sim2161</t>
  </si>
  <si>
    <t>sim2162</t>
  </si>
  <si>
    <t>sim2163</t>
  </si>
  <si>
    <t>sim2164</t>
  </si>
  <si>
    <t>sim2165</t>
  </si>
  <si>
    <t>sim2166</t>
  </si>
  <si>
    <t>sim2167</t>
  </si>
  <si>
    <t>sim2168</t>
  </si>
  <si>
    <t>sim2169</t>
  </si>
  <si>
    <t>sim2170</t>
  </si>
  <si>
    <t>sim2171</t>
  </si>
  <si>
    <t>sim2172</t>
  </si>
  <si>
    <t>sim2173</t>
  </si>
  <si>
    <t>sim2174</t>
  </si>
  <si>
    <t>sim2175</t>
  </si>
  <si>
    <t>sim2176</t>
  </si>
  <si>
    <t>sim2177</t>
  </si>
  <si>
    <t>sim2178</t>
  </si>
  <si>
    <t>sim2179</t>
  </si>
  <si>
    <t>sim2180</t>
  </si>
  <si>
    <t>sim2181</t>
  </si>
  <si>
    <t>sim2182</t>
  </si>
  <si>
    <t>sim2183</t>
  </si>
  <si>
    <t>sim2184</t>
  </si>
  <si>
    <t>valor por simulación</t>
  </si>
  <si>
    <t>numsims</t>
  </si>
  <si>
    <t>precios</t>
  </si>
  <si>
    <t>tasa divid</t>
  </si>
  <si>
    <t>Datos</t>
  </si>
  <si>
    <t>cálculo por simulación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</si>
</sst>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000"/>
  </numFmts>
  <fonts count="9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i/>
      <sz val="11"/>
      <color theme="3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theme="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9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0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10" xfId="0" applyFont="1" applyFill="1" applyBorder="1"/>
    <xf numFmtId="0" fontId="6" fillId="3" borderId="6" xfId="0" applyFont="1" applyFill="1" applyBorder="1"/>
    <xf numFmtId="0" fontId="8" fillId="3" borderId="0" xfId="0" applyFont="1" applyFill="1"/>
    <xf numFmtId="0" fontId="6" fillId="3" borderId="0" xfId="0" applyFont="1" applyFill="1"/>
    <xf numFmtId="0" fontId="6" fillId="3" borderId="9" xfId="0" applyFont="1" applyFill="1" applyBorder="1" applyAlignment="1">
      <alignment horizontal="center"/>
    </xf>
    <xf numFmtId="0" fontId="1" fillId="0" borderId="5" xfId="0" applyFont="1" applyFill="1" applyBorder="1"/>
    <xf numFmtId="165" fontId="1" fillId="0" borderId="10" xfId="0" applyNumberFormat="1" applyFont="1" applyFill="1" applyBorder="1" applyAlignment="1">
      <alignment horizontal="center"/>
    </xf>
    <xf numFmtId="0" fontId="1" fillId="0" borderId="6" xfId="0" applyFont="1" applyFill="1" applyBorder="1"/>
    <xf numFmtId="0" fontId="7" fillId="0" borderId="14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9" xfId="0" applyFont="1" applyFill="1" applyBorder="1" applyAlignment="1">
      <alignment horizontal="center"/>
    </xf>
    <xf numFmtId="0" fontId="6" fillId="2" borderId="2" xfId="0" applyFont="1" applyFill="1" applyBorder="1"/>
    <xf numFmtId="165" fontId="1" fillId="0" borderId="8" xfId="0" applyNumberFormat="1" applyFont="1" applyFill="1" applyBorder="1" applyAlignment="1">
      <alignment horizontal="center"/>
    </xf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Ejercicio!$E$25:$E$145</c:f>
              <c:numCache>
                <c:formatCode>0.00</c:formatCode>
                <c:ptCount val="121"/>
                <c:pt idx="0">
                  <c:v>17.888203636126562</c:v>
                </c:pt>
                <c:pt idx="1">
                  <c:v>18.142978320855455</c:v>
                </c:pt>
                <c:pt idx="2">
                  <c:v>18.401381661725516</c:v>
                </c:pt>
                <c:pt idx="3">
                  <c:v>18.663465340266271</c:v>
                </c:pt>
                <c:pt idx="4">
                  <c:v>18.929281774087041</c:v>
                </c:pt>
                <c:pt idx="5">
                  <c:v>19.198884127360657</c:v>
                </c:pt>
                <c:pt idx="6">
                  <c:v>19.47232632145645</c:v>
                </c:pt>
                <c:pt idx="7">
                  <c:v>19.749663045724724</c:v>
                </c:pt>
                <c:pt idx="8">
                  <c:v>20.030949768434791</c:v>
                </c:pt>
                <c:pt idx="9">
                  <c:v>20.316242747868824</c:v>
                </c:pt>
                <c:pt idx="10">
                  <c:v>20.60559904357369</c:v>
                </c:pt>
                <c:pt idx="11">
                  <c:v>20.899076527773058</c:v>
                </c:pt>
                <c:pt idx="12">
                  <c:v>21.196733896942039</c:v>
                </c:pt>
                <c:pt idx="13">
                  <c:v>21.498630683546654</c:v>
                </c:pt>
                <c:pt idx="14">
                  <c:v>21.804827267950554</c:v>
                </c:pt>
                <c:pt idx="15">
                  <c:v>22.115384890491292</c:v>
                </c:pt>
                <c:pt idx="16">
                  <c:v>22.430365663728569</c:v>
                </c:pt>
                <c:pt idx="17">
                  <c:v>22.749832584866976</c:v>
                </c:pt>
                <c:pt idx="18">
                  <c:v>23.073849548355639</c:v>
                </c:pt>
                <c:pt idx="19">
                  <c:v>23.402481358667316</c:v>
                </c:pt>
                <c:pt idx="20">
                  <c:v>23.735793743259514</c:v>
                </c:pt>
                <c:pt idx="21">
                  <c:v>24.073853365720208</c:v>
                </c:pt>
                <c:pt idx="22">
                  <c:v>24.416727839100762</c:v>
                </c:pt>
                <c:pt idx="23">
                  <c:v>24.764485739438765</c:v>
                </c:pt>
                <c:pt idx="24">
                  <c:v>25.117196619473496</c:v>
                </c:pt>
                <c:pt idx="25">
                  <c:v>25.474931022556667</c:v>
                </c:pt>
                <c:pt idx="26">
                  <c:v>25.837760496761355</c:v>
                </c:pt>
                <c:pt idx="27">
                  <c:v>26.205757609191835</c:v>
                </c:pt>
                <c:pt idx="28">
                  <c:v>26.578995960497263</c:v>
                </c:pt>
                <c:pt idx="29">
                  <c:v>26.957550199592031</c:v>
                </c:pt>
                <c:pt idx="30">
                  <c:v>27.341496038585824</c:v>
                </c:pt>
                <c:pt idx="31">
                  <c:v>27.730910267926255</c:v>
                </c:pt>
                <c:pt idx="32">
                  <c:v>28.12587077175726</c:v>
                </c:pt>
                <c:pt idx="33">
                  <c:v>28.526456543496142</c:v>
                </c:pt>
                <c:pt idx="34">
                  <c:v>28.932747701632543</c:v>
                </c:pt>
                <c:pt idx="35">
                  <c:v>29.344825505752407</c:v>
                </c:pt>
                <c:pt idx="36">
                  <c:v>29.76277237279016</c:v>
                </c:pt>
                <c:pt idx="37">
                  <c:v>30.186671893512376</c:v>
                </c:pt>
                <c:pt idx="38">
                  <c:v>30.616608849236201</c:v>
                </c:pt>
                <c:pt idx="39">
                  <c:v>31.05266922878592</c:v>
                </c:pt>
                <c:pt idx="40">
                  <c:v>31.494940245690977</c:v>
                </c:pt>
                <c:pt idx="41">
                  <c:v>31.943510355629012</c:v>
                </c:pt>
                <c:pt idx="42">
                  <c:v>32.398469274117254</c:v>
                </c:pt>
                <c:pt idx="43">
                  <c:v>32.859907994455924</c:v>
                </c:pt>
                <c:pt idx="44">
                  <c:v>33.327918805927254</c:v>
                </c:pt>
                <c:pt idx="45">
                  <c:v>33.802595312253573</c:v>
                </c:pt>
                <c:pt idx="46">
                  <c:v>34.284032450318406</c:v>
                </c:pt>
                <c:pt idx="47">
                  <c:v>34.772326509154169</c:v>
                </c:pt>
                <c:pt idx="48">
                  <c:v>35.267575149200297</c:v>
                </c:pt>
                <c:pt idx="49">
                  <c:v>35.769877421835631</c:v>
                </c:pt>
                <c:pt idx="50">
                  <c:v>36.279333789189053</c:v>
                </c:pt>
                <c:pt idx="51">
                  <c:v>36.796046144232236</c:v>
                </c:pt>
                <c:pt idx="52">
                  <c:v>37.320117831158562</c:v>
                </c:pt>
                <c:pt idx="53">
                  <c:v>37.851653666052343</c:v>
                </c:pt>
                <c:pt idx="54">
                  <c:v>38.39075995785236</c:v>
                </c:pt>
                <c:pt idx="55">
                  <c:v>38.937544529613994</c:v>
                </c:pt>
                <c:pt idx="56">
                  <c:v>39.492116740074231</c:v>
                </c:pt>
                <c:pt idx="57">
                  <c:v>40.054587505523756</c:v>
                </c:pt>
                <c:pt idx="58">
                  <c:v>40.625069321990566</c:v>
                </c:pt>
                <c:pt idx="59">
                  <c:v>41.203676287739569</c:v>
                </c:pt>
                <c:pt idx="60">
                  <c:v>41.790524126092627</c:v>
                </c:pt>
                <c:pt idx="61">
                  <c:v>42.385730208573584</c:v>
                </c:pt>
                <c:pt idx="62">
                  <c:v>42.989413578382958</c:v>
                </c:pt>
                <c:pt idx="63">
                  <c:v>43.601694974207007</c:v>
                </c:pt>
                <c:pt idx="64">
                  <c:v>44.222696854365857</c:v>
                </c:pt>
                <c:pt idx="65">
                  <c:v>44.852543421305548</c:v>
                </c:pt>
                <c:pt idx="66">
                  <c:v>45.491360646438977</c:v>
                </c:pt>
                <c:pt idx="67">
                  <c:v>46.139276295340572</c:v>
                </c:pt>
                <c:pt idx="68">
                  <c:v>46.796419953299853</c:v>
                </c:pt>
                <c:pt idx="69">
                  <c:v>47.462923051238896</c:v>
                </c:pt>
                <c:pt idx="70">
                  <c:v>48.138918891998983</c:v>
                </c:pt>
                <c:pt idx="71">
                  <c:v>48.82454267700161</c:v>
                </c:pt>
                <c:pt idx="72">
                  <c:v>49.519931533289189</c:v>
                </c:pt>
                <c:pt idx="73">
                  <c:v>50.225224540950961</c:v>
                </c:pt>
                <c:pt idx="74">
                  <c:v>50.940562760939471</c:v>
                </c:pt>
                <c:pt idx="75">
                  <c:v>51.666089263283162</c:v>
                </c:pt>
                <c:pt idx="76">
                  <c:v>52.401949155700969</c:v>
                </c:pt>
                <c:pt idx="77">
                  <c:v>53.148289612624239</c:v>
                </c:pt>
                <c:pt idx="78">
                  <c:v>53.905259904632175</c:v>
                </c:pt>
                <c:pt idx="79">
                  <c:v>54.673011428306438</c:v>
                </c:pt>
                <c:pt idx="80">
                  <c:v>55.451697736510951</c:v>
                </c:pt>
                <c:pt idx="81">
                  <c:v>56.241474569102991</c:v>
                </c:pt>
                <c:pt idx="82">
                  <c:v>57.042499884081678</c:v>
                </c:pt>
                <c:pt idx="83">
                  <c:v>57.854933889180124</c:v>
                </c:pt>
                <c:pt idx="84">
                  <c:v>58.678939073907458</c:v>
                </c:pt>
                <c:pt idx="85">
                  <c:v>59.514680242047355</c:v>
                </c:pt>
                <c:pt idx="86">
                  <c:v>60.362324544619248</c:v>
                </c:pt>
                <c:pt idx="87">
                  <c:v>61.222041513309151</c:v>
                </c:pt>
                <c:pt idx="88">
                  <c:v>62.094003094376539</c:v>
                </c:pt>
                <c:pt idx="89">
                  <c:v>62.978383683044214</c:v>
                </c:pt>
                <c:pt idx="90">
                  <c:v>63.875360158377831</c:v>
                </c:pt>
                <c:pt idx="91">
                  <c:v>64.785111918662409</c:v>
                </c:pt>
                <c:pt idx="92">
                  <c:v>65.707820917282532</c:v>
                </c:pt>
                <c:pt idx="93">
                  <c:v>66.643671699113654</c:v>
                </c:pt>
                <c:pt idx="94">
                  <c:v>67.592851437431634</c:v>
                </c:pt>
                <c:pt idx="95">
                  <c:v>68.555549971348114</c:v>
                </c:pt>
                <c:pt idx="96">
                  <c:v>69.531959843778893</c:v>
                </c:pt>
                <c:pt idx="97">
                  <c:v>70.522276339953166</c:v>
                </c:pt>
                <c:pt idx="98">
                  <c:v>71.526697526471253</c:v>
                </c:pt>
                <c:pt idx="99">
                  <c:v>72.545424290918561</c:v>
                </c:pt>
                <c:pt idx="100">
                  <c:v>73.578660382043722</c:v>
                </c:pt>
                <c:pt idx="101">
                  <c:v>74.626612450509143</c:v>
                </c:pt>
                <c:pt idx="102">
                  <c:v>75.689490090221696</c:v>
                </c:pt>
                <c:pt idx="103">
                  <c:v>76.767505880252259</c:v>
                </c:pt>
                <c:pt idx="104">
                  <c:v>77.860875427352283</c:v>
                </c:pt>
                <c:pt idx="105">
                  <c:v>78.969817409075745</c:v>
                </c:pt>
                <c:pt idx="106">
                  <c:v>80.094553617515515</c:v>
                </c:pt>
                <c:pt idx="107">
                  <c:v>81.235309003662408</c:v>
                </c:pt>
                <c:pt idx="108">
                  <c:v>82.392311722396201</c:v>
                </c:pt>
                <c:pt idx="109">
                  <c:v>83.565793178117332</c:v>
                </c:pt>
                <c:pt idx="110">
                  <c:v>84.755988071028611</c:v>
                </c:pt>
                <c:pt idx="111">
                  <c:v>85.963134444075934</c:v>
                </c:pt>
                <c:pt idx="112">
                  <c:v>87.187473730557741</c:v>
                </c:pt>
                <c:pt idx="113">
                  <c:v>88.42925080241254</c:v>
                </c:pt>
                <c:pt idx="114">
                  <c:v>89.688714019193924</c:v>
                </c:pt>
                <c:pt idx="115">
                  <c:v>90.96611527774354</c:v>
                </c:pt>
                <c:pt idx="116">
                  <c:v>92.261710062571112</c:v>
                </c:pt>
                <c:pt idx="117">
                  <c:v>93.575757496952278</c:v>
                </c:pt>
                <c:pt idx="118">
                  <c:v>94.908520394754106</c:v>
                </c:pt>
                <c:pt idx="119">
                  <c:v>96.260265312998712</c:v>
                </c:pt>
                <c:pt idx="120">
                  <c:v>97.631262605175621</c:v>
                </c:pt>
              </c:numCache>
            </c:numRef>
          </c:cat>
          <c:val>
            <c:numRef>
              <c:f>Ejercicio!$F$25:$F$145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0.18667189351237568</c:v>
                </c:pt>
                <c:pt idx="38">
                  <c:v>0.61660884923620074</c:v>
                </c:pt>
                <c:pt idx="39">
                  <c:v>1.0526692287859198</c:v>
                </c:pt>
                <c:pt idx="40">
                  <c:v>1.4949402456909766</c:v>
                </c:pt>
                <c:pt idx="41">
                  <c:v>1.9435103556290123</c:v>
                </c:pt>
                <c:pt idx="42">
                  <c:v>2.3984692741172537</c:v>
                </c:pt>
                <c:pt idx="43">
                  <c:v>2.8599079944559236</c:v>
                </c:pt>
                <c:pt idx="44">
                  <c:v>3.3279188059272542</c:v>
                </c:pt>
                <c:pt idx="45">
                  <c:v>3.8025953122535725</c:v>
                </c:pt>
                <c:pt idx="46">
                  <c:v>4.2840324503184064</c:v>
                </c:pt>
                <c:pt idx="47">
                  <c:v>4.7723265091541691</c:v>
                </c:pt>
                <c:pt idx="48">
                  <c:v>5.2675751492002973</c:v>
                </c:pt>
                <c:pt idx="49">
                  <c:v>5.7698774218356306</c:v>
                </c:pt>
                <c:pt idx="50">
                  <c:v>6.279333789189053</c:v>
                </c:pt>
                <c:pt idx="51">
                  <c:v>6.7960461442322355</c:v>
                </c:pt>
                <c:pt idx="52">
                  <c:v>7.3201178311585622</c:v>
                </c:pt>
                <c:pt idx="53">
                  <c:v>7.8516536660523428</c:v>
                </c:pt>
                <c:pt idx="54">
                  <c:v>8.3907599578523602</c:v>
                </c:pt>
                <c:pt idx="55">
                  <c:v>8.9375445296139944</c:v>
                </c:pt>
                <c:pt idx="56">
                  <c:v>9.4921167400742306</c:v>
                </c:pt>
                <c:pt idx="57">
                  <c:v>9.9454124944762441</c:v>
                </c:pt>
                <c:pt idx="58">
                  <c:v>9.3749306780094344</c:v>
                </c:pt>
                <c:pt idx="59">
                  <c:v>8.7963237122604312</c:v>
                </c:pt>
                <c:pt idx="60">
                  <c:v>8.2094758739073725</c:v>
                </c:pt>
                <c:pt idx="61">
                  <c:v>7.6142697914264161</c:v>
                </c:pt>
                <c:pt idx="62">
                  <c:v>7.0105864216170417</c:v>
                </c:pt>
                <c:pt idx="63">
                  <c:v>6.3983050257929932</c:v>
                </c:pt>
                <c:pt idx="64">
                  <c:v>5.7773031456341428</c:v>
                </c:pt>
                <c:pt idx="65">
                  <c:v>5.1474565786944524</c:v>
                </c:pt>
                <c:pt idx="66">
                  <c:v>4.5086393535610227</c:v>
                </c:pt>
                <c:pt idx="67">
                  <c:v>3.8607237046594278</c:v>
                </c:pt>
                <c:pt idx="68">
                  <c:v>3.2035800467001465</c:v>
                </c:pt>
                <c:pt idx="69">
                  <c:v>2.5370769487611042</c:v>
                </c:pt>
                <c:pt idx="70">
                  <c:v>1.8610811080010166</c:v>
                </c:pt>
                <c:pt idx="71">
                  <c:v>1.1754573229983905</c:v>
                </c:pt>
                <c:pt idx="72">
                  <c:v>0.48006846671081149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F-4E27-B91D-ECB8D032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87904"/>
        <c:axId val="120329344"/>
      </c:lineChart>
      <c:catAx>
        <c:axId val="12018790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20329344"/>
        <c:crosses val="autoZero"/>
        <c:auto val="1"/>
        <c:lblAlgn val="ctr"/>
        <c:lblOffset val="100"/>
        <c:noMultiLvlLbl val="0"/>
      </c:catAx>
      <c:valAx>
        <c:axId val="12032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187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45468</xdr:colOff>
      <xdr:row>9</xdr:row>
      <xdr:rowOff>65237</xdr:rowOff>
    </xdr:from>
    <xdr:to>
      <xdr:col>10</xdr:col>
      <xdr:colOff>13659</xdr:colOff>
      <xdr:row>15</xdr:row>
      <xdr:rowOff>145571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0610" y="1952265"/>
          <a:ext cx="3607459" cy="1338353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2</xdr:row>
      <xdr:rowOff>123825</xdr:rowOff>
    </xdr:from>
    <xdr:to>
      <xdr:col>12</xdr:col>
      <xdr:colOff>39717</xdr:colOff>
      <xdr:row>7</xdr:row>
      <xdr:rowOff>203079</xdr:rowOff>
    </xdr:to>
    <xdr:pic>
      <xdr:nvPicPr>
        <xdr:cNvPr id="103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504825"/>
          <a:ext cx="6696075" cy="113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862641</xdr:colOff>
      <xdr:row>34</xdr:row>
      <xdr:rowOff>53915</xdr:rowOff>
    </xdr:from>
    <xdr:to>
      <xdr:col>12</xdr:col>
      <xdr:colOff>420537</xdr:colOff>
      <xdr:row>48</xdr:row>
      <xdr:rowOff>155276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3:S2207"/>
  <sheetViews>
    <sheetView showGridLines="0" tabSelected="1" zoomScale="106" zoomScaleNormal="106" workbookViewId="0"/>
  </sheetViews>
  <sheetFormatPr defaultColWidth="11.375" defaultRowHeight="16.5" x14ac:dyDescent="0.3"/>
  <cols>
    <col min="3" max="3" width="11.875" customWidth="1"/>
    <col min="4" max="4" width="12.75" customWidth="1"/>
    <col min="5" max="5" width="12.25" customWidth="1"/>
    <col min="6" max="6" width="14.25" customWidth="1"/>
    <col min="7" max="7" width="11.875" customWidth="1"/>
    <col min="9" max="9" width="13.25" customWidth="1"/>
    <col min="11" max="11" width="14.25" customWidth="1"/>
  </cols>
  <sheetData>
    <row r="3" spans="3:18" ht="17.25" thickBot="1" x14ac:dyDescent="0.35">
      <c r="C3" s="24" t="s">
        <v>2218</v>
      </c>
      <c r="D3" s="24"/>
    </row>
    <row r="4" spans="3:18" x14ac:dyDescent="0.3">
      <c r="C4" s="25" t="s">
        <v>0</v>
      </c>
      <c r="D4" s="5">
        <v>0.5</v>
      </c>
    </row>
    <row r="5" spans="3:18" x14ac:dyDescent="0.3">
      <c r="C5" s="26" t="s">
        <v>1</v>
      </c>
      <c r="D5" s="16">
        <v>0.01</v>
      </c>
    </row>
    <row r="6" spans="3:18" x14ac:dyDescent="0.3">
      <c r="C6" s="26" t="s">
        <v>2217</v>
      </c>
      <c r="D6" s="16">
        <v>0</v>
      </c>
    </row>
    <row r="7" spans="3:18" x14ac:dyDescent="0.3">
      <c r="C7" s="26" t="s">
        <v>2</v>
      </c>
      <c r="D7" s="8">
        <v>42</v>
      </c>
    </row>
    <row r="8" spans="3:18" ht="17.25" thickBot="1" x14ac:dyDescent="0.35">
      <c r="C8" s="27" t="s">
        <v>3</v>
      </c>
      <c r="D8" s="17">
        <v>0.2</v>
      </c>
    </row>
    <row r="9" spans="3:18" ht="17.25" thickBot="1" x14ac:dyDescent="0.35"/>
    <row r="10" spans="3:18" x14ac:dyDescent="0.3">
      <c r="F10" s="21" t="s">
        <v>24</v>
      </c>
    </row>
    <row r="11" spans="3:18" ht="17.25" thickBot="1" x14ac:dyDescent="0.35">
      <c r="F11" s="22"/>
    </row>
    <row r="12" spans="3:18" x14ac:dyDescent="0.3">
      <c r="C12" s="25" t="s">
        <v>8</v>
      </c>
      <c r="D12" s="5">
        <v>30</v>
      </c>
      <c r="F12" s="22"/>
    </row>
    <row r="13" spans="3:18" x14ac:dyDescent="0.3">
      <c r="C13" s="26" t="s">
        <v>9</v>
      </c>
      <c r="D13" s="8">
        <v>40</v>
      </c>
      <c r="F13" s="22"/>
    </row>
    <row r="14" spans="3:18" ht="17.25" thickBot="1" x14ac:dyDescent="0.35">
      <c r="C14" s="27" t="s">
        <v>10</v>
      </c>
      <c r="D14" s="11">
        <v>50</v>
      </c>
      <c r="F14" s="22"/>
    </row>
    <row r="15" spans="3:18" x14ac:dyDescent="0.3">
      <c r="F15" s="22"/>
    </row>
    <row r="16" spans="3:18" ht="17.25" thickBot="1" x14ac:dyDescent="0.35">
      <c r="F16" s="23"/>
      <c r="Q16" s="43" t="s">
        <v>2215</v>
      </c>
      <c r="R16" s="53">
        <f ca="1">COUNT(S24:S2207)</f>
        <v>2184</v>
      </c>
    </row>
    <row r="18" spans="3:19" ht="17.25" thickBot="1" x14ac:dyDescent="0.35">
      <c r="C18" s="29" t="s">
        <v>17</v>
      </c>
      <c r="D18" s="29"/>
      <c r="E18" s="29"/>
      <c r="F18" s="29"/>
      <c r="I18" s="48" t="s">
        <v>23</v>
      </c>
      <c r="J18" s="48"/>
      <c r="K18" s="48"/>
      <c r="L18" s="48"/>
      <c r="M18" s="48"/>
      <c r="N18" s="48"/>
      <c r="P18" s="29" t="s">
        <v>2219</v>
      </c>
      <c r="Q18" s="29"/>
      <c r="R18" s="29"/>
      <c r="S18" s="29"/>
    </row>
    <row r="19" spans="3:19" ht="18" thickTop="1" thickBot="1" x14ac:dyDescent="0.35">
      <c r="P19" s="1"/>
    </row>
    <row r="20" spans="3:19" ht="17.25" thickBot="1" x14ac:dyDescent="0.35">
      <c r="F20" s="28" t="s">
        <v>16</v>
      </c>
      <c r="P20" s="1"/>
      <c r="Q20" s="49"/>
      <c r="R20" s="50" t="s">
        <v>2214</v>
      </c>
      <c r="S20" s="51"/>
    </row>
    <row r="21" spans="3:19" ht="17.25" thickBot="1" x14ac:dyDescent="0.35">
      <c r="C21" s="30" t="s">
        <v>12</v>
      </c>
      <c r="D21" s="12">
        <v>0.1</v>
      </c>
      <c r="F21" s="52">
        <f>SUMPRODUCT(F25:F145,D25:D145)*EXP(-tipo*T)</f>
        <v>5.3889565492484506</v>
      </c>
      <c r="J21" s="33" t="s">
        <v>25</v>
      </c>
      <c r="K21" s="34"/>
      <c r="L21" s="35"/>
      <c r="P21" s="1"/>
      <c r="Q21" s="45"/>
      <c r="R21" s="46">
        <f ca="1">AVERAGE(S24:S2207)*EXP(-tipo*T)</f>
        <v>5.2841756428801743</v>
      </c>
      <c r="S21" s="47"/>
    </row>
    <row r="22" spans="3:19" ht="17.25" thickBot="1" x14ac:dyDescent="0.35">
      <c r="J22" s="36" t="s">
        <v>26</v>
      </c>
      <c r="K22" s="37"/>
      <c r="L22" s="38"/>
    </row>
    <row r="23" spans="3:19" ht="17.25" thickBot="1" x14ac:dyDescent="0.35">
      <c r="C23" s="31" t="s">
        <v>11</v>
      </c>
      <c r="D23" s="31" t="s">
        <v>13</v>
      </c>
      <c r="E23" s="31" t="s">
        <v>14</v>
      </c>
      <c r="F23" s="31" t="s">
        <v>18</v>
      </c>
      <c r="J23" s="39" t="s">
        <v>27</v>
      </c>
      <c r="K23" s="40"/>
      <c r="L23" s="41"/>
      <c r="Q23" s="2" t="s">
        <v>30</v>
      </c>
      <c r="R23" s="3" t="s">
        <v>14</v>
      </c>
      <c r="S23" s="5" t="s">
        <v>18</v>
      </c>
    </row>
    <row r="24" spans="3:19" ht="17.25" thickBot="1" x14ac:dyDescent="0.35">
      <c r="C24" s="32"/>
      <c r="D24" s="32"/>
      <c r="E24" s="32"/>
      <c r="F24" s="32" t="s">
        <v>15</v>
      </c>
      <c r="P24" s="13" t="s">
        <v>29</v>
      </c>
      <c r="Q24" s="2">
        <f ca="1">NORMSINV(RAND())</f>
        <v>1.8273148784289743</v>
      </c>
      <c r="R24" s="4">
        <f t="shared" ref="R24:R87" ca="1" si="0">S0*EXP((tipo-0.5*sigma^2)*T)*EXP(sigma*SQRT(T)*Q24)</f>
        <v>54.113893625605492</v>
      </c>
      <c r="S24" s="5">
        <f t="shared" ref="S24:S87" ca="1" si="1">IF(R24&lt;=corte1,0,IF(R24&lt;=corte2,R24-corte1,IF(R24&lt;=corte3,corte3-R24,0)))</f>
        <v>0</v>
      </c>
    </row>
    <row r="25" spans="3:19" x14ac:dyDescent="0.3">
      <c r="C25" s="2">
        <v>-6</v>
      </c>
      <c r="D25" s="18">
        <f t="shared" ref="D25:D56" si="2">NORMDIST(C25,0,1,FALSE)*paso</f>
        <v>6.0758828498232861E-10</v>
      </c>
      <c r="E25" s="4">
        <f>S0*EXP((tipo-0.5*sigma^2)*T)*EXP(sigma*SQRT(T)*C25)</f>
        <v>17.888203636126562</v>
      </c>
      <c r="F25" s="5">
        <f>IF(E25&lt;=corte1,0,IF(E25&lt;=corte2,E25-corte1,IF(E25&lt;=corte3,corte3-E25,0)))</f>
        <v>0</v>
      </c>
      <c r="I25" t="s">
        <v>28</v>
      </c>
      <c r="P25" s="14" t="s">
        <v>31</v>
      </c>
      <c r="Q25" s="6">
        <f t="shared" ref="Q25:Q88" ca="1" si="3">NORMSINV(RAND())</f>
        <v>-1.1046365897235406</v>
      </c>
      <c r="R25" s="7">
        <f t="shared" ca="1" si="0"/>
        <v>35.746430343219629</v>
      </c>
      <c r="S25" s="8">
        <f t="shared" ca="1" si="1"/>
        <v>5.7464303432196289</v>
      </c>
    </row>
    <row r="26" spans="3:19" x14ac:dyDescent="0.3">
      <c r="C26" s="6">
        <f t="shared" ref="C26:C57" si="4">C25+paso</f>
        <v>-5.9</v>
      </c>
      <c r="D26" s="19">
        <f t="shared" si="2"/>
        <v>1.1015763624682308E-9</v>
      </c>
      <c r="E26" s="7">
        <f t="shared" ref="E26:E56" si="5">S0*EXP((tipo-0.5*sigma^2)*T)*EXP(sigma*SQRT(T)*C26)</f>
        <v>18.142978320855455</v>
      </c>
      <c r="F26" s="8">
        <f t="shared" ref="F26:F56" si="6">IF(E26&lt;=corte1,0,IF(E26&lt;=corte2,E26-corte1,IF(E26&lt;=corte3,corte3-E26,0)))</f>
        <v>0</v>
      </c>
      <c r="P26" s="14" t="s">
        <v>32</v>
      </c>
      <c r="Q26" s="6">
        <f t="shared" ca="1" si="3"/>
        <v>-1.0034857624495097</v>
      </c>
      <c r="R26" s="7">
        <f t="shared" ca="1" si="0"/>
        <v>36.261453890752264</v>
      </c>
      <c r="S26" s="8">
        <f t="shared" ca="1" si="1"/>
        <v>6.2614538907522643</v>
      </c>
    </row>
    <row r="27" spans="3:19" x14ac:dyDescent="0.3">
      <c r="C27" s="6">
        <f t="shared" si="4"/>
        <v>-5.8000000000000007</v>
      </c>
      <c r="D27" s="19">
        <f t="shared" si="2"/>
        <v>1.9773196406244602E-9</v>
      </c>
      <c r="E27" s="7">
        <f t="shared" si="5"/>
        <v>18.401381661725516</v>
      </c>
      <c r="F27" s="8">
        <f t="shared" si="6"/>
        <v>0</v>
      </c>
      <c r="J27" s="43" t="s">
        <v>4</v>
      </c>
      <c r="K27" s="43" t="s">
        <v>7</v>
      </c>
      <c r="L27" s="43" t="s">
        <v>5</v>
      </c>
      <c r="M27" s="43" t="s">
        <v>6</v>
      </c>
      <c r="N27" s="43" t="s">
        <v>2216</v>
      </c>
      <c r="P27" s="14" t="s">
        <v>33</v>
      </c>
      <c r="Q27" s="6">
        <f t="shared" ca="1" si="3"/>
        <v>0.5372483120598599</v>
      </c>
      <c r="R27" s="7">
        <f t="shared" ca="1" si="0"/>
        <v>45.08943686450047</v>
      </c>
      <c r="S27" s="8">
        <f t="shared" ca="1" si="1"/>
        <v>4.9105631354995296</v>
      </c>
    </row>
    <row r="28" spans="3:19" x14ac:dyDescent="0.3">
      <c r="C28" s="6">
        <f t="shared" si="4"/>
        <v>-5.7000000000000011</v>
      </c>
      <c r="D28" s="19">
        <f t="shared" si="2"/>
        <v>3.5139550948204215E-9</v>
      </c>
      <c r="E28" s="7">
        <f t="shared" si="5"/>
        <v>18.663465340266271</v>
      </c>
      <c r="F28" s="8">
        <f t="shared" si="6"/>
        <v>0</v>
      </c>
      <c r="I28" s="42" t="s">
        <v>19</v>
      </c>
      <c r="J28">
        <f>LN(S0*EXP(tipo*T)/corte1)</f>
        <v>0.3414722366212129</v>
      </c>
      <c r="K28">
        <f>sigma*SQRT(T)</f>
        <v>0.14142135623730953</v>
      </c>
      <c r="L28">
        <f>J28/K28+0.5*K28</f>
        <v>2.4852840191366239</v>
      </c>
      <c r="M28">
        <f>J28/K28-0.5*K28</f>
        <v>2.3438626628993147</v>
      </c>
      <c r="N28">
        <f>S0*NORMSDIST(L28)-corte1*EXP(-tipo*T)*NORMSDIST(M28)</f>
        <v>12.162634737987865</v>
      </c>
      <c r="P28" s="14" t="s">
        <v>34</v>
      </c>
      <c r="Q28" s="6">
        <f t="shared" ca="1" si="3"/>
        <v>-0.14755315531952107</v>
      </c>
      <c r="R28" s="7">
        <f t="shared" ca="1" si="0"/>
        <v>40.927509912421819</v>
      </c>
      <c r="S28" s="8">
        <f t="shared" ca="1" si="1"/>
        <v>9.0724900875781813</v>
      </c>
    </row>
    <row r="29" spans="3:19" x14ac:dyDescent="0.3">
      <c r="C29" s="6">
        <f t="shared" si="4"/>
        <v>-5.6000000000000014</v>
      </c>
      <c r="D29" s="19">
        <f t="shared" si="2"/>
        <v>6.1826205001657914E-9</v>
      </c>
      <c r="E29" s="7">
        <f t="shared" si="5"/>
        <v>18.929281774087041</v>
      </c>
      <c r="F29" s="8">
        <f t="shared" si="6"/>
        <v>0</v>
      </c>
      <c r="I29" s="42" t="s">
        <v>20</v>
      </c>
      <c r="J29">
        <f>LN(S0*EXP(tipo*T)/corte2)</f>
        <v>5.3790164169431887E-2</v>
      </c>
      <c r="K29">
        <f>sigma*SQRT(T)</f>
        <v>0.14142135623730953</v>
      </c>
      <c r="L29">
        <f>J29/K29+0.5*K29</f>
        <v>0.45106457657208415</v>
      </c>
      <c r="M29">
        <f>J29/K29-0.5*K29</f>
        <v>0.30964322033477459</v>
      </c>
      <c r="N29">
        <f>S0*NORMSDIST(L29)-corte2*EXP(-tipo*T)*NORMSDIST(M29)</f>
        <v>3.569849048924663</v>
      </c>
      <c r="P29" s="14" t="s">
        <v>35</v>
      </c>
      <c r="Q29" s="6">
        <f t="shared" ca="1" si="3"/>
        <v>0.22977624575244646</v>
      </c>
      <c r="R29" s="7">
        <f t="shared" ca="1" si="0"/>
        <v>43.17082356286982</v>
      </c>
      <c r="S29" s="8">
        <f t="shared" ca="1" si="1"/>
        <v>6.8291764371301795</v>
      </c>
    </row>
    <row r="30" spans="3:19" x14ac:dyDescent="0.3">
      <c r="C30" s="6">
        <f t="shared" si="4"/>
        <v>-5.5000000000000018</v>
      </c>
      <c r="D30" s="19">
        <f t="shared" si="2"/>
        <v>1.0769760042543162E-8</v>
      </c>
      <c r="E30" s="7">
        <f t="shared" si="5"/>
        <v>19.198884127360657</v>
      </c>
      <c r="F30" s="8">
        <f t="shared" si="6"/>
        <v>0</v>
      </c>
      <c r="I30" s="42" t="s">
        <v>21</v>
      </c>
      <c r="J30">
        <f>LN(S0*EXP(tipo*T)/corte3)</f>
        <v>-0.16935338714477788</v>
      </c>
      <c r="K30">
        <f>sigma*SQRT(T)</f>
        <v>0.14142135623730953</v>
      </c>
      <c r="L30">
        <f>J30/K30+0.5*K30</f>
        <v>-1.1267986065511761</v>
      </c>
      <c r="M30">
        <f>J30/K30-0.5*K30</f>
        <v>-1.2682199627884858</v>
      </c>
      <c r="N30">
        <f>S0*NORMSDIST(L30)-corte3*EXP(-tipo*T)*NORMSDIST(M30)</f>
        <v>0.36392124466886777</v>
      </c>
      <c r="P30" s="14" t="s">
        <v>36</v>
      </c>
      <c r="Q30" s="6">
        <f t="shared" ca="1" si="3"/>
        <v>0.96835454919418651</v>
      </c>
      <c r="R30" s="7">
        <f t="shared" ca="1" si="0"/>
        <v>47.923962100341605</v>
      </c>
      <c r="S30" s="8">
        <f t="shared" ca="1" si="1"/>
        <v>2.0760378996583952</v>
      </c>
    </row>
    <row r="31" spans="3:19" ht="17.25" thickBot="1" x14ac:dyDescent="0.35">
      <c r="C31" s="6">
        <f t="shared" si="4"/>
        <v>-5.4000000000000021</v>
      </c>
      <c r="D31" s="19">
        <f t="shared" si="2"/>
        <v>1.8573618445552733E-8</v>
      </c>
      <c r="E31" s="7">
        <f t="shared" si="5"/>
        <v>19.47232632145645</v>
      </c>
      <c r="F31" s="8">
        <f t="shared" si="6"/>
        <v>0</v>
      </c>
      <c r="P31" s="14" t="s">
        <v>37</v>
      </c>
      <c r="Q31" s="6">
        <f t="shared" ca="1" si="3"/>
        <v>-0.50475667923033385</v>
      </c>
      <c r="R31" s="7">
        <f t="shared" ca="1" si="0"/>
        <v>38.911360206103843</v>
      </c>
      <c r="S31" s="8">
        <f t="shared" ca="1" si="1"/>
        <v>8.9113602061038435</v>
      </c>
    </row>
    <row r="32" spans="3:19" x14ac:dyDescent="0.3">
      <c r="C32" s="6">
        <f t="shared" si="4"/>
        <v>-5.3000000000000025</v>
      </c>
      <c r="D32" s="19">
        <f t="shared" si="2"/>
        <v>3.1713492167159364E-8</v>
      </c>
      <c r="E32" s="7">
        <f t="shared" si="5"/>
        <v>19.749663045724724</v>
      </c>
      <c r="F32" s="8">
        <f t="shared" si="6"/>
        <v>0</v>
      </c>
      <c r="J32" s="33"/>
      <c r="K32" s="44" t="s">
        <v>22</v>
      </c>
      <c r="L32" s="35"/>
      <c r="P32" s="14" t="s">
        <v>38</v>
      </c>
      <c r="Q32" s="6">
        <f t="shared" ca="1" si="3"/>
        <v>-1.2622119153032745</v>
      </c>
      <c r="R32" s="7">
        <f t="shared" ca="1" si="0"/>
        <v>34.958648702376649</v>
      </c>
      <c r="S32" s="8">
        <f t="shared" ca="1" si="1"/>
        <v>4.9586487023766495</v>
      </c>
    </row>
    <row r="33" spans="3:19" ht="17.25" thickBot="1" x14ac:dyDescent="0.35">
      <c r="C33" s="6">
        <f t="shared" si="4"/>
        <v>-5.2000000000000028</v>
      </c>
      <c r="D33" s="19">
        <f t="shared" si="2"/>
        <v>5.3610353446975374E-8</v>
      </c>
      <c r="E33" s="7">
        <f t="shared" si="5"/>
        <v>20.030949768434791</v>
      </c>
      <c r="F33" s="8">
        <f t="shared" si="6"/>
        <v>0</v>
      </c>
      <c r="J33" s="45"/>
      <c r="K33" s="46">
        <f>N28-2*N29+N30</f>
        <v>5.3868578848074069</v>
      </c>
      <c r="L33" s="47"/>
      <c r="P33" s="14" t="s">
        <v>39</v>
      </c>
      <c r="Q33" s="6">
        <f t="shared" ca="1" si="3"/>
        <v>-1.5532517853063064</v>
      </c>
      <c r="R33" s="7">
        <f t="shared" ca="1" si="0"/>
        <v>33.548986161482098</v>
      </c>
      <c r="S33" s="8">
        <f t="shared" ca="1" si="1"/>
        <v>3.5489861614820981</v>
      </c>
    </row>
    <row r="34" spans="3:19" x14ac:dyDescent="0.3">
      <c r="C34" s="6">
        <f t="shared" si="4"/>
        <v>-5.1000000000000032</v>
      </c>
      <c r="D34" s="19">
        <f t="shared" si="2"/>
        <v>8.9724351623831791E-8</v>
      </c>
      <c r="E34" s="7">
        <f t="shared" si="5"/>
        <v>20.316242747868824</v>
      </c>
      <c r="F34" s="8">
        <f t="shared" si="6"/>
        <v>0</v>
      </c>
      <c r="P34" s="14" t="s">
        <v>40</v>
      </c>
      <c r="Q34" s="6">
        <f t="shared" ca="1" si="3"/>
        <v>-0.37653858751758901</v>
      </c>
      <c r="R34" s="7">
        <f t="shared" ca="1" si="0"/>
        <v>39.623367022552969</v>
      </c>
      <c r="S34" s="8">
        <f t="shared" ca="1" si="1"/>
        <v>9.6233670225529693</v>
      </c>
    </row>
    <row r="35" spans="3:19" x14ac:dyDescent="0.3">
      <c r="C35" s="6">
        <f t="shared" si="4"/>
        <v>-5.0000000000000036</v>
      </c>
      <c r="D35" s="19">
        <f t="shared" si="2"/>
        <v>1.4867195147342715E-7</v>
      </c>
      <c r="E35" s="7">
        <f t="shared" si="5"/>
        <v>20.60559904357369</v>
      </c>
      <c r="F35" s="8">
        <f t="shared" si="6"/>
        <v>0</v>
      </c>
      <c r="P35" s="14" t="s">
        <v>41</v>
      </c>
      <c r="Q35" s="6">
        <f t="shared" ca="1" si="3"/>
        <v>0.87651425505721614</v>
      </c>
      <c r="R35" s="7">
        <f t="shared" ca="1" si="0"/>
        <v>47.30554187423818</v>
      </c>
      <c r="S35" s="8">
        <f t="shared" ca="1" si="1"/>
        <v>2.6944581257618196</v>
      </c>
    </row>
    <row r="36" spans="3:19" x14ac:dyDescent="0.3">
      <c r="C36" s="6">
        <f t="shared" si="4"/>
        <v>-4.9000000000000039</v>
      </c>
      <c r="D36" s="19">
        <f t="shared" si="2"/>
        <v>2.4389607458933133E-7</v>
      </c>
      <c r="E36" s="7">
        <f t="shared" si="5"/>
        <v>20.899076527773058</v>
      </c>
      <c r="F36" s="8">
        <f t="shared" si="6"/>
        <v>0</v>
      </c>
      <c r="P36" s="14" t="s">
        <v>42</v>
      </c>
      <c r="Q36" s="6">
        <f t="shared" ca="1" si="3"/>
        <v>-1.7110101477420521</v>
      </c>
      <c r="R36" s="7">
        <f t="shared" ca="1" si="0"/>
        <v>32.808782629874578</v>
      </c>
      <c r="S36" s="8">
        <f t="shared" ca="1" si="1"/>
        <v>2.8087826298745782</v>
      </c>
    </row>
    <row r="37" spans="3:19" x14ac:dyDescent="0.3">
      <c r="C37" s="6">
        <f t="shared" si="4"/>
        <v>-4.8000000000000043</v>
      </c>
      <c r="D37" s="19">
        <f t="shared" si="2"/>
        <v>3.9612990910319908E-7</v>
      </c>
      <c r="E37" s="7">
        <f t="shared" si="5"/>
        <v>21.196733896942039</v>
      </c>
      <c r="F37" s="8">
        <f t="shared" si="6"/>
        <v>0</v>
      </c>
      <c r="P37" s="14" t="s">
        <v>43</v>
      </c>
      <c r="Q37" s="6">
        <f t="shared" ca="1" si="3"/>
        <v>1.0843300551372237</v>
      </c>
      <c r="R37" s="7">
        <f t="shared" ca="1" si="0"/>
        <v>48.71646412270389</v>
      </c>
      <c r="S37" s="8">
        <f t="shared" ca="1" si="1"/>
        <v>1.2835358772961101</v>
      </c>
    </row>
    <row r="38" spans="3:19" x14ac:dyDescent="0.3">
      <c r="C38" s="6">
        <f t="shared" si="4"/>
        <v>-4.7000000000000046</v>
      </c>
      <c r="D38" s="19">
        <f t="shared" si="2"/>
        <v>6.3698251788669654E-7</v>
      </c>
      <c r="E38" s="7">
        <f t="shared" si="5"/>
        <v>21.498630683546654</v>
      </c>
      <c r="F38" s="8">
        <f t="shared" si="6"/>
        <v>0</v>
      </c>
      <c r="P38" s="14" t="s">
        <v>44</v>
      </c>
      <c r="Q38" s="6">
        <f t="shared" ca="1" si="3"/>
        <v>8.3376702788625495E-2</v>
      </c>
      <c r="R38" s="7">
        <f t="shared" ca="1" si="0"/>
        <v>42.28620308609208</v>
      </c>
      <c r="S38" s="8">
        <f t="shared" ca="1" si="1"/>
        <v>7.7137969139079203</v>
      </c>
    </row>
    <row r="39" spans="3:19" x14ac:dyDescent="0.3">
      <c r="C39" s="6">
        <f t="shared" si="4"/>
        <v>-4.600000000000005</v>
      </c>
      <c r="D39" s="19">
        <f t="shared" si="2"/>
        <v>1.0140852065486508E-6</v>
      </c>
      <c r="E39" s="7">
        <f t="shared" si="5"/>
        <v>21.804827267950554</v>
      </c>
      <c r="F39" s="8">
        <f t="shared" si="6"/>
        <v>0</v>
      </c>
      <c r="P39" s="14" t="s">
        <v>45</v>
      </c>
      <c r="Q39" s="6">
        <f t="shared" ca="1" si="3"/>
        <v>-0.1317239890897553</v>
      </c>
      <c r="R39" s="7">
        <f t="shared" ca="1" si="0"/>
        <v>41.019232131372107</v>
      </c>
      <c r="S39" s="8">
        <f t="shared" ca="1" si="1"/>
        <v>8.9807678686278933</v>
      </c>
    </row>
    <row r="40" spans="3:19" x14ac:dyDescent="0.3">
      <c r="C40" s="6">
        <f t="shared" si="4"/>
        <v>-4.5000000000000053</v>
      </c>
      <c r="D40" s="19">
        <f t="shared" si="2"/>
        <v>1.5983741106905079E-6</v>
      </c>
      <c r="E40" s="7">
        <f t="shared" si="5"/>
        <v>22.115384890491292</v>
      </c>
      <c r="F40" s="8">
        <f t="shared" si="6"/>
        <v>0</v>
      </c>
      <c r="P40" s="14" t="s">
        <v>46</v>
      </c>
      <c r="Q40" s="6">
        <f t="shared" ca="1" si="3"/>
        <v>-1.3190194746697785</v>
      </c>
      <c r="R40" s="7">
        <f t="shared" ca="1" si="0"/>
        <v>34.6789229724425</v>
      </c>
      <c r="S40" s="8">
        <f t="shared" ca="1" si="1"/>
        <v>4.6789229724424999</v>
      </c>
    </row>
    <row r="41" spans="3:19" x14ac:dyDescent="0.3">
      <c r="C41" s="6">
        <f t="shared" si="4"/>
        <v>-4.4000000000000057</v>
      </c>
      <c r="D41" s="19">
        <f t="shared" si="2"/>
        <v>2.4942471290052956E-6</v>
      </c>
      <c r="E41" s="7">
        <f t="shared" si="5"/>
        <v>22.430365663728569</v>
      </c>
      <c r="F41" s="8">
        <f t="shared" si="6"/>
        <v>0</v>
      </c>
      <c r="P41" s="14" t="s">
        <v>47</v>
      </c>
      <c r="Q41" s="6">
        <f t="shared" ca="1" si="3"/>
        <v>0.81335597552581207</v>
      </c>
      <c r="R41" s="7">
        <f t="shared" ca="1" si="0"/>
        <v>46.884893504329817</v>
      </c>
      <c r="S41" s="8">
        <f t="shared" ca="1" si="1"/>
        <v>3.1151064956701831</v>
      </c>
    </row>
    <row r="42" spans="3:19" x14ac:dyDescent="0.3">
      <c r="C42" s="6">
        <f t="shared" si="4"/>
        <v>-4.300000000000006</v>
      </c>
      <c r="D42" s="19">
        <f t="shared" si="2"/>
        <v>3.8535196742086111E-6</v>
      </c>
      <c r="E42" s="7">
        <f t="shared" si="5"/>
        <v>22.749832584866976</v>
      </c>
      <c r="F42" s="8">
        <f t="shared" si="6"/>
        <v>0</v>
      </c>
      <c r="P42" s="14" t="s">
        <v>48</v>
      </c>
      <c r="Q42" s="6">
        <f t="shared" ca="1" si="3"/>
        <v>2.1965841703063695</v>
      </c>
      <c r="R42" s="7">
        <f t="shared" ca="1" si="0"/>
        <v>57.014950945921704</v>
      </c>
      <c r="S42" s="8">
        <f t="shared" ca="1" si="1"/>
        <v>0</v>
      </c>
    </row>
    <row r="43" spans="3:19" x14ac:dyDescent="0.3">
      <c r="C43" s="6">
        <f t="shared" si="4"/>
        <v>-4.2000000000000064</v>
      </c>
      <c r="D43" s="19">
        <f t="shared" si="2"/>
        <v>5.8943067756538283E-6</v>
      </c>
      <c r="E43" s="7">
        <f t="shared" si="5"/>
        <v>23.073849548355639</v>
      </c>
      <c r="F43" s="8">
        <f t="shared" si="6"/>
        <v>0</v>
      </c>
      <c r="P43" s="14" t="s">
        <v>49</v>
      </c>
      <c r="Q43" s="6">
        <f t="shared" ca="1" si="3"/>
        <v>-0.35939614179434692</v>
      </c>
      <c r="R43" s="7">
        <f t="shared" ca="1" si="0"/>
        <v>39.719542797920631</v>
      </c>
      <c r="S43" s="8">
        <f t="shared" ca="1" si="1"/>
        <v>9.7195427979206315</v>
      </c>
    </row>
    <row r="44" spans="3:19" x14ac:dyDescent="0.3">
      <c r="C44" s="6">
        <f t="shared" si="4"/>
        <v>-4.1000000000000068</v>
      </c>
      <c r="D44" s="19">
        <f t="shared" si="2"/>
        <v>8.9261657177130393E-6</v>
      </c>
      <c r="E44" s="7">
        <f t="shared" si="5"/>
        <v>23.402481358667316</v>
      </c>
      <c r="F44" s="8">
        <f t="shared" si="6"/>
        <v>0</v>
      </c>
      <c r="P44" s="14" t="s">
        <v>50</v>
      </c>
      <c r="Q44" s="6">
        <f t="shared" ca="1" si="3"/>
        <v>-0.12742334841377015</v>
      </c>
      <c r="R44" s="7">
        <f t="shared" ca="1" si="0"/>
        <v>41.044187716576445</v>
      </c>
      <c r="S44" s="8">
        <f t="shared" ca="1" si="1"/>
        <v>8.9558122834235547</v>
      </c>
    </row>
    <row r="45" spans="3:19" x14ac:dyDescent="0.3">
      <c r="C45" s="6">
        <f t="shared" si="4"/>
        <v>-4.0000000000000071</v>
      </c>
      <c r="D45" s="19">
        <f t="shared" si="2"/>
        <v>1.3383022576488158E-5</v>
      </c>
      <c r="E45" s="7">
        <f t="shared" si="5"/>
        <v>23.735793743259514</v>
      </c>
      <c r="F45" s="8">
        <f t="shared" si="6"/>
        <v>0</v>
      </c>
      <c r="P45" s="14" t="s">
        <v>51</v>
      </c>
      <c r="Q45" s="6">
        <f t="shared" ca="1" si="3"/>
        <v>0.80592915371861373</v>
      </c>
      <c r="R45" s="7">
        <f t="shared" ca="1" si="0"/>
        <v>46.83567562655405</v>
      </c>
      <c r="S45" s="8">
        <f t="shared" ca="1" si="1"/>
        <v>3.1643243734459503</v>
      </c>
    </row>
    <row r="46" spans="3:19" x14ac:dyDescent="0.3">
      <c r="C46" s="6">
        <f t="shared" si="4"/>
        <v>-3.900000000000007</v>
      </c>
      <c r="D46" s="19">
        <f t="shared" si="2"/>
        <v>1.986554713927673E-5</v>
      </c>
      <c r="E46" s="7">
        <f t="shared" si="5"/>
        <v>24.073853365720208</v>
      </c>
      <c r="F46" s="8">
        <f t="shared" si="6"/>
        <v>0</v>
      </c>
      <c r="P46" s="14" t="s">
        <v>52</v>
      </c>
      <c r="Q46" s="6">
        <f t="shared" ca="1" si="3"/>
        <v>-0.2172244471972789</v>
      </c>
      <c r="R46" s="7">
        <f t="shared" ca="1" si="0"/>
        <v>40.526230954672265</v>
      </c>
      <c r="S46" s="8">
        <f t="shared" ca="1" si="1"/>
        <v>9.4737690453277352</v>
      </c>
    </row>
    <row r="47" spans="3:19" x14ac:dyDescent="0.3">
      <c r="C47" s="6">
        <f t="shared" si="4"/>
        <v>-3.8000000000000069</v>
      </c>
      <c r="D47" s="19">
        <f t="shared" si="2"/>
        <v>2.9194692579145254E-5</v>
      </c>
      <c r="E47" s="7">
        <f t="shared" si="5"/>
        <v>24.416727839100762</v>
      </c>
      <c r="F47" s="8">
        <f t="shared" si="6"/>
        <v>0</v>
      </c>
      <c r="P47" s="14" t="s">
        <v>53</v>
      </c>
      <c r="Q47" s="6">
        <f t="shared" ca="1" si="3"/>
        <v>-1.2703370699218817</v>
      </c>
      <c r="R47" s="7">
        <f t="shared" ca="1" si="0"/>
        <v>34.918501824636628</v>
      </c>
      <c r="S47" s="8">
        <f t="shared" ca="1" si="1"/>
        <v>4.9185018246366283</v>
      </c>
    </row>
    <row r="48" spans="3:19" x14ac:dyDescent="0.3">
      <c r="C48" s="6">
        <f t="shared" si="4"/>
        <v>-3.7000000000000068</v>
      </c>
      <c r="D48" s="19">
        <f t="shared" si="2"/>
        <v>4.2478027055074092E-5</v>
      </c>
      <c r="E48" s="7">
        <f t="shared" si="5"/>
        <v>24.764485739438765</v>
      </c>
      <c r="F48" s="8">
        <f t="shared" si="6"/>
        <v>0</v>
      </c>
      <c r="P48" s="14" t="s">
        <v>54</v>
      </c>
      <c r="Q48" s="6">
        <f t="shared" ca="1" si="3"/>
        <v>-0.23919352197063204</v>
      </c>
      <c r="R48" s="7">
        <f t="shared" ca="1" si="0"/>
        <v>40.400515549143798</v>
      </c>
      <c r="S48" s="8">
        <f t="shared" ca="1" si="1"/>
        <v>9.5994844508562025</v>
      </c>
    </row>
    <row r="49" spans="3:19" x14ac:dyDescent="0.3">
      <c r="C49" s="6">
        <f t="shared" si="4"/>
        <v>-3.6000000000000068</v>
      </c>
      <c r="D49" s="19">
        <f t="shared" si="2"/>
        <v>6.1190193011375724E-5</v>
      </c>
      <c r="E49" s="7">
        <f t="shared" si="5"/>
        <v>25.117196619473496</v>
      </c>
      <c r="F49" s="8">
        <f t="shared" si="6"/>
        <v>0</v>
      </c>
      <c r="P49" s="14" t="s">
        <v>55</v>
      </c>
      <c r="Q49" s="6">
        <f t="shared" ca="1" si="3"/>
        <v>0.65001483634873192</v>
      </c>
      <c r="R49" s="7">
        <f t="shared" ca="1" si="0"/>
        <v>45.81426923811464</v>
      </c>
      <c r="S49" s="8">
        <f t="shared" ca="1" si="1"/>
        <v>4.1857307618853596</v>
      </c>
    </row>
    <row r="50" spans="3:19" x14ac:dyDescent="0.3">
      <c r="C50" s="6">
        <f t="shared" si="4"/>
        <v>-3.5000000000000067</v>
      </c>
      <c r="D50" s="19">
        <f t="shared" si="2"/>
        <v>8.7268269504574004E-5</v>
      </c>
      <c r="E50" s="7">
        <f t="shared" si="5"/>
        <v>25.474931022556667</v>
      </c>
      <c r="F50" s="8">
        <f t="shared" si="6"/>
        <v>0</v>
      </c>
      <c r="P50" s="14" t="s">
        <v>56</v>
      </c>
      <c r="Q50" s="6">
        <f t="shared" ca="1" si="3"/>
        <v>-0.69534765130175391</v>
      </c>
      <c r="R50" s="7">
        <f t="shared" ca="1" si="0"/>
        <v>37.876566032967922</v>
      </c>
      <c r="S50" s="8">
        <f t="shared" ca="1" si="1"/>
        <v>7.8765660329679221</v>
      </c>
    </row>
    <row r="51" spans="3:19" x14ac:dyDescent="0.3">
      <c r="C51" s="6">
        <f t="shared" si="4"/>
        <v>-3.4000000000000066</v>
      </c>
      <c r="D51" s="19">
        <f t="shared" si="2"/>
        <v>1.2322191684729914E-4</v>
      </c>
      <c r="E51" s="7">
        <f t="shared" si="5"/>
        <v>25.837760496761355</v>
      </c>
      <c r="F51" s="8">
        <f t="shared" si="6"/>
        <v>0</v>
      </c>
      <c r="P51" s="14" t="s">
        <v>57</v>
      </c>
      <c r="Q51" s="6">
        <f t="shared" ca="1" si="3"/>
        <v>0.72383859660721983</v>
      </c>
      <c r="R51" s="7">
        <f t="shared" ca="1" si="0"/>
        <v>46.295087516727641</v>
      </c>
      <c r="S51" s="8">
        <f t="shared" ca="1" si="1"/>
        <v>3.7049124832723592</v>
      </c>
    </row>
    <row r="52" spans="3:19" x14ac:dyDescent="0.3">
      <c r="C52" s="6">
        <f t="shared" si="4"/>
        <v>-3.3000000000000065</v>
      </c>
      <c r="D52" s="19">
        <f t="shared" si="2"/>
        <v>1.7225689390536431E-4</v>
      </c>
      <c r="E52" s="7">
        <f t="shared" si="5"/>
        <v>26.205757609191835</v>
      </c>
      <c r="F52" s="8">
        <f t="shared" si="6"/>
        <v>0</v>
      </c>
      <c r="P52" s="14" t="s">
        <v>58</v>
      </c>
      <c r="Q52" s="6">
        <f t="shared" ca="1" si="3"/>
        <v>1.1631647597759145</v>
      </c>
      <c r="R52" s="7">
        <f t="shared" ca="1" si="0"/>
        <v>49.262638606012324</v>
      </c>
      <c r="S52" s="8">
        <f t="shared" ca="1" si="1"/>
        <v>0.73736139398767619</v>
      </c>
    </row>
    <row r="53" spans="3:19" x14ac:dyDescent="0.3">
      <c r="C53" s="6">
        <f t="shared" si="4"/>
        <v>-3.2000000000000064</v>
      </c>
      <c r="D53" s="19">
        <f t="shared" si="2"/>
        <v>2.3840882014647936E-4</v>
      </c>
      <c r="E53" s="7">
        <f t="shared" si="5"/>
        <v>26.578995960497263</v>
      </c>
      <c r="F53" s="8">
        <f t="shared" si="6"/>
        <v>0</v>
      </c>
      <c r="P53" s="14" t="s">
        <v>59</v>
      </c>
      <c r="Q53" s="6">
        <f t="shared" ca="1" si="3"/>
        <v>1.0850261703395592</v>
      </c>
      <c r="R53" s="7">
        <f t="shared" ca="1" si="0"/>
        <v>48.721260278177603</v>
      </c>
      <c r="S53" s="8">
        <f t="shared" ca="1" si="1"/>
        <v>1.2787397218223973</v>
      </c>
    </row>
    <row r="54" spans="3:19" x14ac:dyDescent="0.3">
      <c r="C54" s="6">
        <f t="shared" si="4"/>
        <v>-3.1000000000000063</v>
      </c>
      <c r="D54" s="19">
        <f t="shared" si="2"/>
        <v>3.2668190561998579E-4</v>
      </c>
      <c r="E54" s="7">
        <f t="shared" si="5"/>
        <v>26.957550199592031</v>
      </c>
      <c r="F54" s="8">
        <f t="shared" si="6"/>
        <v>0</v>
      </c>
      <c r="P54" s="14" t="s">
        <v>60</v>
      </c>
      <c r="Q54" s="6">
        <f t="shared" ca="1" si="3"/>
        <v>-1.6283674470343856</v>
      </c>
      <c r="R54" s="7">
        <f t="shared" ca="1" si="0"/>
        <v>33.194482935469182</v>
      </c>
      <c r="S54" s="8">
        <f t="shared" ca="1" si="1"/>
        <v>3.1944829354691819</v>
      </c>
    </row>
    <row r="55" spans="3:19" x14ac:dyDescent="0.3">
      <c r="C55" s="6">
        <f t="shared" si="4"/>
        <v>-3.0000000000000062</v>
      </c>
      <c r="D55" s="19">
        <f t="shared" si="2"/>
        <v>4.4318484119379252E-4</v>
      </c>
      <c r="E55" s="7">
        <f t="shared" si="5"/>
        <v>27.341496038585824</v>
      </c>
      <c r="F55" s="8">
        <f t="shared" si="6"/>
        <v>0</v>
      </c>
      <c r="P55" s="14" t="s">
        <v>61</v>
      </c>
      <c r="Q55" s="6">
        <f t="shared" ca="1" si="3"/>
        <v>-0.41567534009169804</v>
      </c>
      <c r="R55" s="7">
        <f t="shared" ca="1" si="0"/>
        <v>39.40466648251882</v>
      </c>
      <c r="S55" s="8">
        <f t="shared" ca="1" si="1"/>
        <v>9.4046664825188202</v>
      </c>
    </row>
    <row r="56" spans="3:19" x14ac:dyDescent="0.3">
      <c r="C56" s="6">
        <f t="shared" si="4"/>
        <v>-2.9000000000000061</v>
      </c>
      <c r="D56" s="19">
        <f t="shared" si="2"/>
        <v>5.9525324197757482E-4</v>
      </c>
      <c r="E56" s="7">
        <f t="shared" si="5"/>
        <v>27.730910267926255</v>
      </c>
      <c r="F56" s="8">
        <f t="shared" si="6"/>
        <v>0</v>
      </c>
      <c r="P56" s="14" t="s">
        <v>62</v>
      </c>
      <c r="Q56" s="6">
        <f t="shared" ca="1" si="3"/>
        <v>-0.87196772497454778</v>
      </c>
      <c r="R56" s="7">
        <f t="shared" ca="1" si="0"/>
        <v>36.942208533197991</v>
      </c>
      <c r="S56" s="8">
        <f t="shared" ca="1" si="1"/>
        <v>6.9422085331979915</v>
      </c>
    </row>
    <row r="57" spans="3:19" x14ac:dyDescent="0.3">
      <c r="C57" s="6">
        <f t="shared" si="4"/>
        <v>-2.800000000000006</v>
      </c>
      <c r="D57" s="19">
        <f t="shared" ref="D57:D88" si="7">NORMDIST(C57,0,1,FALSE)*paso</f>
        <v>7.9154515829798317E-4</v>
      </c>
      <c r="E57" s="7">
        <f t="shared" ref="E57:E88" si="8">S0*EXP((tipo-0.5*sigma^2)*T)*EXP(sigma*SQRT(T)*C57)</f>
        <v>28.12587077175726</v>
      </c>
      <c r="F57" s="8">
        <f t="shared" ref="F57:F88" si="9">IF(E57&lt;=corte1,0,IF(E57&lt;=corte2,E57-corte1,IF(E57&lt;=corte3,corte3-E57,0)))</f>
        <v>0</v>
      </c>
      <c r="P57" s="14" t="s">
        <v>63</v>
      </c>
      <c r="Q57" s="6">
        <f t="shared" ca="1" si="3"/>
        <v>5.0883790483839009E-2</v>
      </c>
      <c r="R57" s="7">
        <f t="shared" ca="1" si="0"/>
        <v>42.092335645704189</v>
      </c>
      <c r="S57" s="8">
        <f t="shared" ca="1" si="1"/>
        <v>7.9076643542958109</v>
      </c>
    </row>
    <row r="58" spans="3:19" x14ac:dyDescent="0.3">
      <c r="C58" s="6">
        <f t="shared" ref="C58:C89" si="10">C57+paso</f>
        <v>-2.700000000000006</v>
      </c>
      <c r="D58" s="19">
        <f t="shared" si="7"/>
        <v>1.0420934814422429E-3</v>
      </c>
      <c r="E58" s="7">
        <f t="shared" si="8"/>
        <v>28.526456543496142</v>
      </c>
      <c r="F58" s="8">
        <f t="shared" si="9"/>
        <v>0</v>
      </c>
      <c r="P58" s="14" t="s">
        <v>64</v>
      </c>
      <c r="Q58" s="6">
        <f t="shared" ca="1" si="3"/>
        <v>-1.1746867529106864</v>
      </c>
      <c r="R58" s="7">
        <f t="shared" ca="1" si="0"/>
        <v>35.394053455023219</v>
      </c>
      <c r="S58" s="8">
        <f t="shared" ca="1" si="1"/>
        <v>5.3940534550232186</v>
      </c>
    </row>
    <row r="59" spans="3:19" x14ac:dyDescent="0.3">
      <c r="C59" s="6">
        <f t="shared" si="10"/>
        <v>-2.6000000000000059</v>
      </c>
      <c r="D59" s="19">
        <f t="shared" si="7"/>
        <v>1.3582969233685409E-3</v>
      </c>
      <c r="E59" s="7">
        <f t="shared" si="8"/>
        <v>28.932747701632543</v>
      </c>
      <c r="F59" s="8">
        <f t="shared" si="9"/>
        <v>0</v>
      </c>
      <c r="P59" s="14" t="s">
        <v>65</v>
      </c>
      <c r="Q59" s="6">
        <f t="shared" ca="1" si="3"/>
        <v>-0.62286228605770511</v>
      </c>
      <c r="R59" s="7">
        <f t="shared" ca="1" si="0"/>
        <v>38.26683480398318</v>
      </c>
      <c r="S59" s="8">
        <f t="shared" ca="1" si="1"/>
        <v>8.2668348039831798</v>
      </c>
    </row>
    <row r="60" spans="3:19" x14ac:dyDescent="0.3">
      <c r="C60" s="6">
        <f t="shared" si="10"/>
        <v>-2.5000000000000058</v>
      </c>
      <c r="D60" s="19">
        <f t="shared" si="7"/>
        <v>1.7528300493568291E-3</v>
      </c>
      <c r="E60" s="7">
        <f t="shared" si="8"/>
        <v>29.344825505752407</v>
      </c>
      <c r="F60" s="8">
        <f t="shared" si="9"/>
        <v>0</v>
      </c>
      <c r="P60" s="14" t="s">
        <v>66</v>
      </c>
      <c r="Q60" s="6">
        <f t="shared" ca="1" si="3"/>
        <v>2.2031375096256891</v>
      </c>
      <c r="R60" s="7">
        <f t="shared" ca="1" si="0"/>
        <v>57.067815877206307</v>
      </c>
      <c r="S60" s="8">
        <f t="shared" ca="1" si="1"/>
        <v>0</v>
      </c>
    </row>
    <row r="61" spans="3:19" x14ac:dyDescent="0.3">
      <c r="C61" s="6">
        <f t="shared" si="10"/>
        <v>-2.4000000000000057</v>
      </c>
      <c r="D61" s="19">
        <f t="shared" si="7"/>
        <v>2.2394530294842594E-3</v>
      </c>
      <c r="E61" s="7">
        <f t="shared" si="8"/>
        <v>29.76277237279016</v>
      </c>
      <c r="F61" s="8">
        <f t="shared" si="9"/>
        <v>0</v>
      </c>
      <c r="P61" s="14" t="s">
        <v>67</v>
      </c>
      <c r="Q61" s="6">
        <f t="shared" ca="1" si="3"/>
        <v>0.59703558875252594</v>
      </c>
      <c r="R61" s="7">
        <f t="shared" ca="1" si="0"/>
        <v>45.472293252238181</v>
      </c>
      <c r="S61" s="8">
        <f t="shared" ca="1" si="1"/>
        <v>4.5277067477618189</v>
      </c>
    </row>
    <row r="62" spans="3:19" x14ac:dyDescent="0.3">
      <c r="C62" s="6">
        <f t="shared" si="10"/>
        <v>-2.3000000000000056</v>
      </c>
      <c r="D62" s="19">
        <f t="shared" si="7"/>
        <v>2.8327037741600813E-3</v>
      </c>
      <c r="E62" s="7">
        <f t="shared" si="8"/>
        <v>30.186671893512376</v>
      </c>
      <c r="F62" s="8">
        <f t="shared" si="9"/>
        <v>0.18667189351237568</v>
      </c>
      <c r="P62" s="14" t="s">
        <v>68</v>
      </c>
      <c r="Q62" s="6">
        <f t="shared" ca="1" si="3"/>
        <v>0.2248683507261218</v>
      </c>
      <c r="R62" s="7">
        <f t="shared" ca="1" si="0"/>
        <v>43.140869903440901</v>
      </c>
      <c r="S62" s="8">
        <f t="shared" ca="1" si="1"/>
        <v>6.8591300965590989</v>
      </c>
    </row>
    <row r="63" spans="3:19" x14ac:dyDescent="0.3">
      <c r="C63" s="6">
        <f t="shared" si="10"/>
        <v>-2.2000000000000055</v>
      </c>
      <c r="D63" s="19">
        <f t="shared" si="7"/>
        <v>3.5474592846231018E-3</v>
      </c>
      <c r="E63" s="7">
        <f t="shared" si="8"/>
        <v>30.616608849236201</v>
      </c>
      <c r="F63" s="8">
        <f t="shared" si="9"/>
        <v>0.61660884923620074</v>
      </c>
      <c r="P63" s="14" t="s">
        <v>69</v>
      </c>
      <c r="Q63" s="6">
        <f t="shared" ca="1" si="3"/>
        <v>-1.1836394537532864E-2</v>
      </c>
      <c r="R63" s="7">
        <f t="shared" ca="1" si="0"/>
        <v>41.720628691024096</v>
      </c>
      <c r="S63" s="8">
        <f t="shared" ca="1" si="1"/>
        <v>8.2793713089759038</v>
      </c>
    </row>
    <row r="64" spans="3:19" x14ac:dyDescent="0.3">
      <c r="C64" s="6">
        <f t="shared" si="10"/>
        <v>-2.1000000000000054</v>
      </c>
      <c r="D64" s="19">
        <f t="shared" si="7"/>
        <v>4.3983595980426711E-3</v>
      </c>
      <c r="E64" s="7">
        <f t="shared" si="8"/>
        <v>31.05266922878592</v>
      </c>
      <c r="F64" s="8">
        <f t="shared" si="9"/>
        <v>1.0526692287859198</v>
      </c>
      <c r="P64" s="14" t="s">
        <v>70</v>
      </c>
      <c r="Q64" s="6">
        <f t="shared" ca="1" si="3"/>
        <v>0.43825806478767299</v>
      </c>
      <c r="R64" s="7">
        <f t="shared" ca="1" si="0"/>
        <v>44.462612530861939</v>
      </c>
      <c r="S64" s="8">
        <f t="shared" ca="1" si="1"/>
        <v>5.5373874691380607</v>
      </c>
    </row>
    <row r="65" spans="3:19" x14ac:dyDescent="0.3">
      <c r="C65" s="6">
        <f t="shared" si="10"/>
        <v>-2.0000000000000053</v>
      </c>
      <c r="D65" s="19">
        <f t="shared" si="7"/>
        <v>5.3990966513187489E-3</v>
      </c>
      <c r="E65" s="7">
        <f t="shared" si="8"/>
        <v>31.494940245690977</v>
      </c>
      <c r="F65" s="8">
        <f t="shared" si="9"/>
        <v>1.4949402456909766</v>
      </c>
      <c r="P65" s="14" t="s">
        <v>71</v>
      </c>
      <c r="Q65" s="6">
        <f t="shared" ca="1" si="3"/>
        <v>-5.0601954300209646E-2</v>
      </c>
      <c r="R65" s="7">
        <f t="shared" ca="1" si="0"/>
        <v>41.492530425019019</v>
      </c>
      <c r="S65" s="8">
        <f t="shared" ca="1" si="1"/>
        <v>8.5074695749809806</v>
      </c>
    </row>
    <row r="66" spans="3:19" x14ac:dyDescent="0.3">
      <c r="C66" s="6">
        <f t="shared" si="10"/>
        <v>-1.9000000000000052</v>
      </c>
      <c r="D66" s="19">
        <f t="shared" si="7"/>
        <v>6.5615814774675945E-3</v>
      </c>
      <c r="E66" s="7">
        <f t="shared" si="8"/>
        <v>31.943510355629012</v>
      </c>
      <c r="F66" s="8">
        <f t="shared" si="9"/>
        <v>1.9435103556290123</v>
      </c>
      <c r="P66" s="14" t="s">
        <v>72</v>
      </c>
      <c r="Q66" s="6">
        <f t="shared" ca="1" si="3"/>
        <v>0.15539607250545759</v>
      </c>
      <c r="R66" s="7">
        <f t="shared" ca="1" si="0"/>
        <v>42.719092079740911</v>
      </c>
      <c r="S66" s="8">
        <f t="shared" ca="1" si="1"/>
        <v>7.2809079202590894</v>
      </c>
    </row>
    <row r="67" spans="3:19" x14ac:dyDescent="0.3">
      <c r="C67" s="6">
        <f t="shared" si="10"/>
        <v>-1.8000000000000052</v>
      </c>
      <c r="D67" s="19">
        <f t="shared" si="7"/>
        <v>7.8950158300893428E-3</v>
      </c>
      <c r="E67" s="7">
        <f t="shared" si="8"/>
        <v>32.398469274117254</v>
      </c>
      <c r="F67" s="8">
        <f t="shared" si="9"/>
        <v>2.3984692741172537</v>
      </c>
      <c r="P67" s="14" t="s">
        <v>73</v>
      </c>
      <c r="Q67" s="6">
        <f t="shared" ca="1" si="3"/>
        <v>-0.72452560426687374</v>
      </c>
      <c r="R67" s="7">
        <f t="shared" ca="1" si="0"/>
        <v>37.720594733440315</v>
      </c>
      <c r="S67" s="8">
        <f t="shared" ca="1" si="1"/>
        <v>7.7205947334403149</v>
      </c>
    </row>
    <row r="68" spans="3:19" x14ac:dyDescent="0.3">
      <c r="C68" s="6">
        <f t="shared" si="10"/>
        <v>-1.7000000000000051</v>
      </c>
      <c r="D68" s="19">
        <f t="shared" si="7"/>
        <v>9.4049077376886139E-3</v>
      </c>
      <c r="E68" s="7">
        <f t="shared" si="8"/>
        <v>32.859907994455924</v>
      </c>
      <c r="F68" s="8">
        <f t="shared" si="9"/>
        <v>2.8599079944559236</v>
      </c>
      <c r="P68" s="14" t="s">
        <v>74</v>
      </c>
      <c r="Q68" s="6">
        <f t="shared" ca="1" si="3"/>
        <v>0.16711774339466398</v>
      </c>
      <c r="R68" s="7">
        <f t="shared" ca="1" si="0"/>
        <v>42.789966015204264</v>
      </c>
      <c r="S68" s="8">
        <f t="shared" ca="1" si="1"/>
        <v>7.2100339847957358</v>
      </c>
    </row>
    <row r="69" spans="3:19" x14ac:dyDescent="0.3">
      <c r="C69" s="6">
        <f t="shared" si="10"/>
        <v>-1.600000000000005</v>
      </c>
      <c r="D69" s="19">
        <f t="shared" si="7"/>
        <v>1.109208346794547E-2</v>
      </c>
      <c r="E69" s="7">
        <f t="shared" si="8"/>
        <v>33.327918805927254</v>
      </c>
      <c r="F69" s="8">
        <f t="shared" si="9"/>
        <v>3.3279188059272542</v>
      </c>
      <c r="P69" s="14" t="s">
        <v>75</v>
      </c>
      <c r="Q69" s="6">
        <f t="shared" ca="1" si="3"/>
        <v>1.0669032977547954</v>
      </c>
      <c r="R69" s="7">
        <f t="shared" ca="1" si="0"/>
        <v>48.596549460263645</v>
      </c>
      <c r="S69" s="8">
        <f t="shared" ca="1" si="1"/>
        <v>1.4034505397363546</v>
      </c>
    </row>
    <row r="70" spans="3:19" x14ac:dyDescent="0.3">
      <c r="C70" s="6">
        <f t="shared" si="10"/>
        <v>-1.5000000000000049</v>
      </c>
      <c r="D70" s="19">
        <f t="shared" si="7"/>
        <v>1.2951759566589081E-2</v>
      </c>
      <c r="E70" s="7">
        <f t="shared" si="8"/>
        <v>33.802595312253573</v>
      </c>
      <c r="F70" s="8">
        <f t="shared" si="9"/>
        <v>3.8025953122535725</v>
      </c>
      <c r="P70" s="14" t="s">
        <v>76</v>
      </c>
      <c r="Q70" s="6">
        <f t="shared" ca="1" si="3"/>
        <v>0.50588405600218489</v>
      </c>
      <c r="R70" s="7">
        <f t="shared" ca="1" si="0"/>
        <v>44.889882154396425</v>
      </c>
      <c r="S70" s="8">
        <f t="shared" ca="1" si="1"/>
        <v>5.1101178456035754</v>
      </c>
    </row>
    <row r="71" spans="3:19" x14ac:dyDescent="0.3">
      <c r="C71" s="6">
        <f t="shared" si="10"/>
        <v>-1.4000000000000048</v>
      </c>
      <c r="D71" s="19">
        <f t="shared" si="7"/>
        <v>1.4972746563574385E-2</v>
      </c>
      <c r="E71" s="7">
        <f t="shared" si="8"/>
        <v>34.284032450318406</v>
      </c>
      <c r="F71" s="8">
        <f t="shared" si="9"/>
        <v>4.2840324503184064</v>
      </c>
      <c r="P71" s="14" t="s">
        <v>77</v>
      </c>
      <c r="Q71" s="6">
        <f t="shared" ca="1" si="3"/>
        <v>-0.42161132048693428</v>
      </c>
      <c r="R71" s="7">
        <f t="shared" ca="1" si="0"/>
        <v>39.371601154531341</v>
      </c>
      <c r="S71" s="8">
        <f t="shared" ca="1" si="1"/>
        <v>9.3716011545313407</v>
      </c>
    </row>
    <row r="72" spans="3:19" x14ac:dyDescent="0.3">
      <c r="C72" s="6">
        <f t="shared" si="10"/>
        <v>-1.3000000000000047</v>
      </c>
      <c r="D72" s="19">
        <f t="shared" si="7"/>
        <v>1.7136859204780634E-2</v>
      </c>
      <c r="E72" s="7">
        <f t="shared" si="8"/>
        <v>34.772326509154169</v>
      </c>
      <c r="F72" s="8">
        <f t="shared" si="9"/>
        <v>4.7723265091541691</v>
      </c>
      <c r="P72" s="14" t="s">
        <v>78</v>
      </c>
      <c r="Q72" s="6">
        <f t="shared" ca="1" si="3"/>
        <v>1.347180080507494</v>
      </c>
      <c r="R72" s="7">
        <f t="shared" ca="1" si="0"/>
        <v>50.561461332833773</v>
      </c>
      <c r="S72" s="8">
        <f t="shared" ca="1" si="1"/>
        <v>0</v>
      </c>
    </row>
    <row r="73" spans="3:19" x14ac:dyDescent="0.3">
      <c r="C73" s="6">
        <f t="shared" si="10"/>
        <v>-1.2000000000000046</v>
      </c>
      <c r="D73" s="19">
        <f t="shared" si="7"/>
        <v>1.9418605498321188E-2</v>
      </c>
      <c r="E73" s="7">
        <f t="shared" si="8"/>
        <v>35.267575149200297</v>
      </c>
      <c r="F73" s="8">
        <f t="shared" si="9"/>
        <v>5.2675751492002973</v>
      </c>
      <c r="P73" s="14" t="s">
        <v>79</v>
      </c>
      <c r="Q73" s="6">
        <f t="shared" ca="1" si="3"/>
        <v>1.243153976226971</v>
      </c>
      <c r="R73" s="7">
        <f t="shared" ca="1" si="0"/>
        <v>49.823070490213404</v>
      </c>
      <c r="S73" s="8">
        <f t="shared" ca="1" si="1"/>
        <v>0.17692950978659638</v>
      </c>
    </row>
    <row r="74" spans="3:19" x14ac:dyDescent="0.3">
      <c r="C74" s="6">
        <f t="shared" si="10"/>
        <v>-1.1000000000000045</v>
      </c>
      <c r="D74" s="19">
        <f t="shared" si="7"/>
        <v>2.178521770325495E-2</v>
      </c>
      <c r="E74" s="7">
        <f t="shared" si="8"/>
        <v>35.769877421835631</v>
      </c>
      <c r="F74" s="8">
        <f t="shared" si="9"/>
        <v>5.7698774218356306</v>
      </c>
      <c r="P74" s="14" t="s">
        <v>80</v>
      </c>
      <c r="Q74" s="6">
        <f t="shared" ca="1" si="3"/>
        <v>0.62416158092039209</v>
      </c>
      <c r="R74" s="7">
        <f t="shared" ca="1" si="0"/>
        <v>45.647068840382751</v>
      </c>
      <c r="S74" s="8">
        <f t="shared" ca="1" si="1"/>
        <v>4.3529311596172491</v>
      </c>
    </row>
    <row r="75" spans="3:19" x14ac:dyDescent="0.3">
      <c r="C75" s="6">
        <f t="shared" si="10"/>
        <v>-1.0000000000000044</v>
      </c>
      <c r="D75" s="19">
        <f t="shared" si="7"/>
        <v>2.4197072451914232E-2</v>
      </c>
      <c r="E75" s="7">
        <f t="shared" si="8"/>
        <v>36.279333789189053</v>
      </c>
      <c r="F75" s="8">
        <f t="shared" si="9"/>
        <v>6.279333789189053</v>
      </c>
      <c r="P75" s="14" t="s">
        <v>81</v>
      </c>
      <c r="Q75" s="6">
        <f t="shared" ca="1" si="3"/>
        <v>-1.2164874194314805</v>
      </c>
      <c r="R75" s="7">
        <f t="shared" ca="1" si="0"/>
        <v>35.185438483945518</v>
      </c>
      <c r="S75" s="8">
        <f t="shared" ca="1" si="1"/>
        <v>5.1854384839455179</v>
      </c>
    </row>
    <row r="76" spans="3:19" x14ac:dyDescent="0.3">
      <c r="C76" s="6">
        <f t="shared" si="10"/>
        <v>-0.90000000000000446</v>
      </c>
      <c r="D76" s="19">
        <f t="shared" si="7"/>
        <v>2.6608524989875378E-2</v>
      </c>
      <c r="E76" s="7">
        <f t="shared" si="8"/>
        <v>36.796046144232236</v>
      </c>
      <c r="F76" s="8">
        <f t="shared" si="9"/>
        <v>6.7960461442322355</v>
      </c>
      <c r="P76" s="14" t="s">
        <v>82</v>
      </c>
      <c r="Q76" s="6">
        <f t="shared" ca="1" si="3"/>
        <v>-0.85871844322832525</v>
      </c>
      <c r="R76" s="7">
        <f t="shared" ca="1" si="0"/>
        <v>37.011493199236178</v>
      </c>
      <c r="S76" s="8">
        <f t="shared" ca="1" si="1"/>
        <v>7.0114931992361775</v>
      </c>
    </row>
    <row r="77" spans="3:19" x14ac:dyDescent="0.3">
      <c r="C77" s="6">
        <f t="shared" si="10"/>
        <v>-0.80000000000000449</v>
      </c>
      <c r="D77" s="19">
        <f t="shared" si="7"/>
        <v>2.896915527614817E-2</v>
      </c>
      <c r="E77" s="7">
        <f t="shared" si="8"/>
        <v>37.320117831158562</v>
      </c>
      <c r="F77" s="8">
        <f t="shared" si="9"/>
        <v>7.3201178311585622</v>
      </c>
      <c r="P77" s="14" t="s">
        <v>83</v>
      </c>
      <c r="Q77" s="6">
        <f t="shared" ca="1" si="3"/>
        <v>0.94186397917626219</v>
      </c>
      <c r="R77" s="7">
        <f t="shared" ca="1" si="0"/>
        <v>47.744758898260045</v>
      </c>
      <c r="S77" s="8">
        <f t="shared" ca="1" si="1"/>
        <v>2.255241101739955</v>
      </c>
    </row>
    <row r="78" spans="3:19" x14ac:dyDescent="0.3">
      <c r="C78" s="6">
        <f t="shared" si="10"/>
        <v>-0.70000000000000451</v>
      </c>
      <c r="D78" s="19">
        <f t="shared" si="7"/>
        <v>3.1225393336676028E-2</v>
      </c>
      <c r="E78" s="7">
        <f t="shared" si="8"/>
        <v>37.851653666052343</v>
      </c>
      <c r="F78" s="8">
        <f t="shared" si="9"/>
        <v>7.8516536660523428</v>
      </c>
      <c r="P78" s="14" t="s">
        <v>84</v>
      </c>
      <c r="Q78" s="6">
        <f t="shared" ca="1" si="3"/>
        <v>-1.0175887791972509</v>
      </c>
      <c r="R78" s="7">
        <f t="shared" ca="1" si="0"/>
        <v>36.189203664523127</v>
      </c>
      <c r="S78" s="8">
        <f t="shared" ca="1" si="1"/>
        <v>6.1892036645231272</v>
      </c>
    </row>
    <row r="79" spans="3:19" x14ac:dyDescent="0.3">
      <c r="C79" s="6">
        <f t="shared" si="10"/>
        <v>-0.60000000000000453</v>
      </c>
      <c r="D79" s="19">
        <f t="shared" si="7"/>
        <v>3.332246028917988E-2</v>
      </c>
      <c r="E79" s="7">
        <f t="shared" si="8"/>
        <v>38.39075995785236</v>
      </c>
      <c r="F79" s="8">
        <f t="shared" si="9"/>
        <v>8.3907599578523602</v>
      </c>
      <c r="P79" s="14" t="s">
        <v>85</v>
      </c>
      <c r="Q79" s="6">
        <f t="shared" ca="1" si="3"/>
        <v>-0.75621433686718853</v>
      </c>
      <c r="R79" s="7">
        <f t="shared" ca="1" si="0"/>
        <v>37.55192947924445</v>
      </c>
      <c r="S79" s="8">
        <f t="shared" ca="1" si="1"/>
        <v>7.5519294792444498</v>
      </c>
    </row>
    <row r="80" spans="3:19" x14ac:dyDescent="0.3">
      <c r="C80" s="6">
        <f t="shared" si="10"/>
        <v>-0.50000000000000455</v>
      </c>
      <c r="D80" s="19">
        <f t="shared" si="7"/>
        <v>3.5206532676429869E-2</v>
      </c>
      <c r="E80" s="7">
        <f t="shared" si="8"/>
        <v>38.937544529613994</v>
      </c>
      <c r="F80" s="8">
        <f t="shared" si="9"/>
        <v>8.9375445296139944</v>
      </c>
      <c r="P80" s="14" t="s">
        <v>86</v>
      </c>
      <c r="Q80" s="6">
        <f t="shared" ca="1" si="3"/>
        <v>0.39392157927642574</v>
      </c>
      <c r="R80" s="7">
        <f t="shared" ca="1" si="0"/>
        <v>44.184698540285844</v>
      </c>
      <c r="S80" s="8">
        <f t="shared" ca="1" si="1"/>
        <v>5.8153014597141564</v>
      </c>
    </row>
    <row r="81" spans="3:19" x14ac:dyDescent="0.3">
      <c r="C81" s="6">
        <f t="shared" si="10"/>
        <v>-0.40000000000000457</v>
      </c>
      <c r="D81" s="19">
        <f t="shared" si="7"/>
        <v>3.682701403033227E-2</v>
      </c>
      <c r="E81" s="7">
        <f t="shared" si="8"/>
        <v>39.492116740074231</v>
      </c>
      <c r="F81" s="8">
        <f t="shared" si="9"/>
        <v>9.4921167400742306</v>
      </c>
      <c r="P81" s="14" t="s">
        <v>87</v>
      </c>
      <c r="Q81" s="6">
        <f t="shared" ca="1" si="3"/>
        <v>-7.9444920171129543E-2</v>
      </c>
      <c r="R81" s="7">
        <f t="shared" ca="1" si="0"/>
        <v>41.32362663684259</v>
      </c>
      <c r="S81" s="8">
        <f t="shared" ca="1" si="1"/>
        <v>8.6763733631574098</v>
      </c>
    </row>
    <row r="82" spans="3:19" x14ac:dyDescent="0.3">
      <c r="C82" s="6">
        <f t="shared" si="10"/>
        <v>-0.3000000000000046</v>
      </c>
      <c r="D82" s="19">
        <f t="shared" si="7"/>
        <v>3.813878154605236E-2</v>
      </c>
      <c r="E82" s="7">
        <f t="shared" si="8"/>
        <v>40.054587505523756</v>
      </c>
      <c r="F82" s="8">
        <f t="shared" si="9"/>
        <v>9.9454124944762441</v>
      </c>
      <c r="P82" s="14" t="s">
        <v>88</v>
      </c>
      <c r="Q82" s="6">
        <f t="shared" ca="1" si="3"/>
        <v>-1.0132874352241257</v>
      </c>
      <c r="R82" s="7">
        <f t="shared" ca="1" si="0"/>
        <v>36.211224322736108</v>
      </c>
      <c r="S82" s="8">
        <f t="shared" ca="1" si="1"/>
        <v>6.2112243227361077</v>
      </c>
    </row>
    <row r="83" spans="3:19" x14ac:dyDescent="0.3">
      <c r="C83" s="6">
        <f t="shared" si="10"/>
        <v>-0.20000000000000459</v>
      </c>
      <c r="D83" s="19">
        <f t="shared" si="7"/>
        <v>3.9104269397545556E-2</v>
      </c>
      <c r="E83" s="7">
        <f t="shared" si="8"/>
        <v>40.625069321990566</v>
      </c>
      <c r="F83" s="8">
        <f t="shared" si="9"/>
        <v>9.3749306780094344</v>
      </c>
      <c r="P83" s="14" t="s">
        <v>89</v>
      </c>
      <c r="Q83" s="6">
        <f t="shared" ca="1" si="3"/>
        <v>0.84206213835271604</v>
      </c>
      <c r="R83" s="7">
        <f t="shared" ca="1" si="0"/>
        <v>47.075617316509067</v>
      </c>
      <c r="S83" s="8">
        <f t="shared" ca="1" si="1"/>
        <v>2.9243826834909328</v>
      </c>
    </row>
    <row r="84" spans="3:19" x14ac:dyDescent="0.3">
      <c r="C84" s="6">
        <f t="shared" si="10"/>
        <v>-0.10000000000000459</v>
      </c>
      <c r="D84" s="19">
        <f t="shared" si="7"/>
        <v>3.9695254747701164E-2</v>
      </c>
      <c r="E84" s="7">
        <f t="shared" si="8"/>
        <v>41.203676287739569</v>
      </c>
      <c r="F84" s="8">
        <f t="shared" si="9"/>
        <v>8.7963237122604312</v>
      </c>
      <c r="P84" s="14" t="s">
        <v>90</v>
      </c>
      <c r="Q84" s="6">
        <f t="shared" ca="1" si="3"/>
        <v>-0.565543807813365</v>
      </c>
      <c r="R84" s="7">
        <f t="shared" ca="1" si="0"/>
        <v>38.578288571028985</v>
      </c>
      <c r="S84" s="8">
        <f t="shared" ca="1" si="1"/>
        <v>8.5782885710289847</v>
      </c>
    </row>
    <row r="85" spans="3:19" x14ac:dyDescent="0.3">
      <c r="C85" s="6">
        <f t="shared" si="10"/>
        <v>-4.5796699765787707E-15</v>
      </c>
      <c r="D85" s="19">
        <f t="shared" si="7"/>
        <v>3.9894228040143274E-2</v>
      </c>
      <c r="E85" s="7">
        <f t="shared" si="8"/>
        <v>41.790524126092627</v>
      </c>
      <c r="F85" s="8">
        <f t="shared" si="9"/>
        <v>8.2094758739073725</v>
      </c>
      <c r="P85" s="14" t="s">
        <v>91</v>
      </c>
      <c r="Q85" s="6">
        <f t="shared" ca="1" si="3"/>
        <v>-0.55868656388782145</v>
      </c>
      <c r="R85" s="7">
        <f t="shared" ca="1" si="0"/>
        <v>38.615718426616048</v>
      </c>
      <c r="S85" s="8">
        <f t="shared" ca="1" si="1"/>
        <v>8.6157184266160485</v>
      </c>
    </row>
    <row r="86" spans="3:19" x14ac:dyDescent="0.3">
      <c r="C86" s="6">
        <f t="shared" si="10"/>
        <v>9.9999999999995426E-2</v>
      </c>
      <c r="D86" s="19">
        <f t="shared" si="7"/>
        <v>3.9695254747701199E-2</v>
      </c>
      <c r="E86" s="7">
        <f t="shared" si="8"/>
        <v>42.385730208573584</v>
      </c>
      <c r="F86" s="8">
        <f t="shared" si="9"/>
        <v>7.6142697914264161</v>
      </c>
      <c r="P86" s="14" t="s">
        <v>92</v>
      </c>
      <c r="Q86" s="6">
        <f t="shared" ca="1" si="3"/>
        <v>-1.8928218408870653E-2</v>
      </c>
      <c r="R86" s="7">
        <f t="shared" ca="1" si="0"/>
        <v>41.678806573627917</v>
      </c>
      <c r="S86" s="8">
        <f t="shared" ca="1" si="1"/>
        <v>8.3211934263720835</v>
      </c>
    </row>
    <row r="87" spans="3:19" x14ac:dyDescent="0.3">
      <c r="C87" s="6">
        <f t="shared" si="10"/>
        <v>0.19999999999999543</v>
      </c>
      <c r="D87" s="19">
        <f t="shared" si="7"/>
        <v>3.9104269397545625E-2</v>
      </c>
      <c r="E87" s="7">
        <f t="shared" si="8"/>
        <v>42.989413578382958</v>
      </c>
      <c r="F87" s="8">
        <f t="shared" si="9"/>
        <v>7.0105864216170417</v>
      </c>
      <c r="P87" s="14" t="s">
        <v>93</v>
      </c>
      <c r="Q87" s="6">
        <f t="shared" ca="1" si="3"/>
        <v>-0.61652993735455441</v>
      </c>
      <c r="R87" s="7">
        <f t="shared" ca="1" si="0"/>
        <v>38.301119226428575</v>
      </c>
      <c r="S87" s="8">
        <f t="shared" ca="1" si="1"/>
        <v>8.3011192264285754</v>
      </c>
    </row>
    <row r="88" spans="3:19" x14ac:dyDescent="0.3">
      <c r="C88" s="6">
        <f t="shared" si="10"/>
        <v>0.29999999999999544</v>
      </c>
      <c r="D88" s="19">
        <f t="shared" si="7"/>
        <v>3.8138781546052464E-2</v>
      </c>
      <c r="E88" s="7">
        <f t="shared" si="8"/>
        <v>43.601694974207007</v>
      </c>
      <c r="F88" s="8">
        <f t="shared" si="9"/>
        <v>6.3983050257929932</v>
      </c>
      <c r="P88" s="14" t="s">
        <v>94</v>
      </c>
      <c r="Q88" s="6">
        <f t="shared" ca="1" si="3"/>
        <v>0.75795757883830706</v>
      </c>
      <c r="R88" s="7">
        <f t="shared" ref="R88:R151" ca="1" si="11">S0*EXP((tipo-0.5*sigma^2)*T)*EXP(sigma*SQRT(T)*Q88)</f>
        <v>46.519008176380517</v>
      </c>
      <c r="S88" s="8">
        <f t="shared" ref="S88:S151" ca="1" si="12">IF(R88&lt;=corte1,0,IF(R88&lt;=corte2,R88-corte1,IF(R88&lt;=corte3,corte3-R88,0)))</f>
        <v>3.4809918236194832</v>
      </c>
    </row>
    <row r="89" spans="3:19" x14ac:dyDescent="0.3">
      <c r="C89" s="6">
        <f t="shared" si="10"/>
        <v>0.39999999999999547</v>
      </c>
      <c r="D89" s="19">
        <f t="shared" ref="D89:D120" si="13">NORMDIST(C89,0,1,FALSE)*paso</f>
        <v>3.6827014030332401E-2</v>
      </c>
      <c r="E89" s="7">
        <f t="shared" ref="E89:E120" si="14">S0*EXP((tipo-0.5*sigma^2)*T)*EXP(sigma*SQRT(T)*C89)</f>
        <v>44.222696854365857</v>
      </c>
      <c r="F89" s="8">
        <f t="shared" ref="F89:F120" si="15">IF(E89&lt;=corte1,0,IF(E89&lt;=corte2,E89-corte1,IF(E89&lt;=corte3,corte3-E89,0)))</f>
        <v>5.7773031456341428</v>
      </c>
      <c r="P89" s="14" t="s">
        <v>95</v>
      </c>
      <c r="Q89" s="6">
        <f t="shared" ref="Q89:Q152" ca="1" si="16">NORMSINV(RAND())</f>
        <v>-0.12540543708349097</v>
      </c>
      <c r="R89" s="7">
        <f t="shared" ca="1" si="11"/>
        <v>41.05590240418482</v>
      </c>
      <c r="S89" s="8">
        <f t="shared" ca="1" si="12"/>
        <v>8.9440975958151796</v>
      </c>
    </row>
    <row r="90" spans="3:19" x14ac:dyDescent="0.3">
      <c r="C90" s="6">
        <f t="shared" ref="C90:C121" si="17">C89+paso</f>
        <v>0.49999999999999545</v>
      </c>
      <c r="D90" s="19">
        <f t="shared" si="13"/>
        <v>3.5206532676430029E-2</v>
      </c>
      <c r="E90" s="7">
        <f t="shared" si="14"/>
        <v>44.852543421305548</v>
      </c>
      <c r="F90" s="8">
        <f t="shared" si="15"/>
        <v>5.1474565786944524</v>
      </c>
      <c r="P90" s="14" t="s">
        <v>96</v>
      </c>
      <c r="Q90" s="6">
        <f t="shared" ca="1" si="16"/>
        <v>-1.6583674707233578</v>
      </c>
      <c r="R90" s="7">
        <f t="shared" ca="1" si="11"/>
        <v>33.053948889141729</v>
      </c>
      <c r="S90" s="8">
        <f t="shared" ca="1" si="12"/>
        <v>3.0539488891417292</v>
      </c>
    </row>
    <row r="91" spans="3:19" x14ac:dyDescent="0.3">
      <c r="C91" s="6">
        <f t="shared" si="17"/>
        <v>0.59999999999999543</v>
      </c>
      <c r="D91" s="19">
        <f t="shared" si="13"/>
        <v>3.332246028918006E-2</v>
      </c>
      <c r="E91" s="7">
        <f t="shared" si="14"/>
        <v>45.491360646438977</v>
      </c>
      <c r="F91" s="8">
        <f t="shared" si="15"/>
        <v>4.5086393535610227</v>
      </c>
      <c r="P91" s="14" t="s">
        <v>97</v>
      </c>
      <c r="Q91" s="6">
        <f t="shared" ca="1" si="16"/>
        <v>1.7811868297719806</v>
      </c>
      <c r="R91" s="7">
        <f t="shared" ca="1" si="11"/>
        <v>53.762031050676811</v>
      </c>
      <c r="S91" s="8">
        <f t="shared" ca="1" si="12"/>
        <v>0</v>
      </c>
    </row>
    <row r="92" spans="3:19" x14ac:dyDescent="0.3">
      <c r="C92" s="6">
        <f t="shared" si="17"/>
        <v>0.6999999999999954</v>
      </c>
      <c r="D92" s="19">
        <f t="shared" si="13"/>
        <v>3.1225393336676229E-2</v>
      </c>
      <c r="E92" s="7">
        <f t="shared" si="14"/>
        <v>46.139276295340572</v>
      </c>
      <c r="F92" s="8">
        <f t="shared" si="15"/>
        <v>3.8607237046594278</v>
      </c>
      <c r="P92" s="14" t="s">
        <v>98</v>
      </c>
      <c r="Q92" s="6">
        <f t="shared" ca="1" si="16"/>
        <v>-0.25403032136187742</v>
      </c>
      <c r="R92" s="7">
        <f t="shared" ca="1" si="11"/>
        <v>40.315834431330593</v>
      </c>
      <c r="S92" s="8">
        <f t="shared" ca="1" si="12"/>
        <v>9.6841655686694068</v>
      </c>
    </row>
    <row r="93" spans="3:19" x14ac:dyDescent="0.3">
      <c r="C93" s="6">
        <f t="shared" si="17"/>
        <v>0.79999999999999538</v>
      </c>
      <c r="D93" s="19">
        <f t="shared" si="13"/>
        <v>2.8969155276148385E-2</v>
      </c>
      <c r="E93" s="7">
        <f t="shared" si="14"/>
        <v>46.796419953299853</v>
      </c>
      <c r="F93" s="8">
        <f t="shared" si="15"/>
        <v>3.2035800467001465</v>
      </c>
      <c r="P93" s="14" t="s">
        <v>99</v>
      </c>
      <c r="Q93" s="6">
        <f t="shared" ca="1" si="16"/>
        <v>0.58464968998490763</v>
      </c>
      <c r="R93" s="7">
        <f t="shared" ca="1" si="11"/>
        <v>45.392712310391545</v>
      </c>
      <c r="S93" s="8">
        <f t="shared" ca="1" si="12"/>
        <v>4.6072876896084551</v>
      </c>
    </row>
    <row r="94" spans="3:19" x14ac:dyDescent="0.3">
      <c r="C94" s="6">
        <f t="shared" si="17"/>
        <v>0.89999999999999536</v>
      </c>
      <c r="D94" s="19">
        <f t="shared" si="13"/>
        <v>2.6608524989875593E-2</v>
      </c>
      <c r="E94" s="7">
        <f t="shared" si="14"/>
        <v>47.462923051238896</v>
      </c>
      <c r="F94" s="8">
        <f t="shared" si="15"/>
        <v>2.5370769487611042</v>
      </c>
      <c r="P94" s="14" t="s">
        <v>100</v>
      </c>
      <c r="Q94" s="6">
        <f t="shared" ca="1" si="16"/>
        <v>0.16370390835414836</v>
      </c>
      <c r="R94" s="7">
        <f t="shared" ca="1" si="11"/>
        <v>42.769312468595238</v>
      </c>
      <c r="S94" s="8">
        <f t="shared" ca="1" si="12"/>
        <v>7.2306875314047616</v>
      </c>
    </row>
    <row r="95" spans="3:19" x14ac:dyDescent="0.3">
      <c r="C95" s="6">
        <f t="shared" si="17"/>
        <v>0.99999999999999534</v>
      </c>
      <c r="D95" s="19">
        <f t="shared" si="13"/>
        <v>2.419707245191445E-2</v>
      </c>
      <c r="E95" s="7">
        <f t="shared" si="14"/>
        <v>48.138918891998983</v>
      </c>
      <c r="F95" s="8">
        <f t="shared" si="15"/>
        <v>1.8610811080010166</v>
      </c>
      <c r="P95" s="14" t="s">
        <v>101</v>
      </c>
      <c r="Q95" s="6">
        <f t="shared" ca="1" si="16"/>
        <v>-1.3467420678644728</v>
      </c>
      <c r="R95" s="7">
        <f t="shared" ca="1" si="11"/>
        <v>34.543228115057069</v>
      </c>
      <c r="S95" s="8">
        <f t="shared" ca="1" si="12"/>
        <v>4.5432281150570688</v>
      </c>
    </row>
    <row r="96" spans="3:19" x14ac:dyDescent="0.3">
      <c r="C96" s="6">
        <f t="shared" si="17"/>
        <v>1.0999999999999954</v>
      </c>
      <c r="D96" s="19">
        <f t="shared" si="13"/>
        <v>2.1785217703255165E-2</v>
      </c>
      <c r="E96" s="7">
        <f t="shared" si="14"/>
        <v>48.82454267700161</v>
      </c>
      <c r="F96" s="8">
        <f t="shared" si="15"/>
        <v>1.1754573229983905</v>
      </c>
      <c r="P96" s="14" t="s">
        <v>102</v>
      </c>
      <c r="Q96" s="6">
        <f t="shared" ca="1" si="16"/>
        <v>1.1136705748818835E-2</v>
      </c>
      <c r="R96" s="7">
        <f t="shared" ca="1" si="11"/>
        <v>41.856394724017392</v>
      </c>
      <c r="S96" s="8">
        <f t="shared" ca="1" si="12"/>
        <v>8.1436052759826083</v>
      </c>
    </row>
    <row r="97" spans="3:19" x14ac:dyDescent="0.3">
      <c r="C97" s="6">
        <f t="shared" si="17"/>
        <v>1.1999999999999955</v>
      </c>
      <c r="D97" s="19">
        <f t="shared" si="13"/>
        <v>1.94186054983214E-2</v>
      </c>
      <c r="E97" s="7">
        <f t="shared" si="14"/>
        <v>49.519931533289189</v>
      </c>
      <c r="F97" s="8">
        <f t="shared" si="15"/>
        <v>0.48006846671081149</v>
      </c>
      <c r="P97" s="14" t="s">
        <v>103</v>
      </c>
      <c r="Q97" s="6">
        <f t="shared" ca="1" si="16"/>
        <v>-0.14700458386855966</v>
      </c>
      <c r="R97" s="7">
        <f t="shared" ca="1" si="11"/>
        <v>40.930685180289935</v>
      </c>
      <c r="S97" s="8">
        <f t="shared" ca="1" si="12"/>
        <v>9.0693148197100655</v>
      </c>
    </row>
    <row r="98" spans="3:19" x14ac:dyDescent="0.3">
      <c r="C98" s="6">
        <f t="shared" si="17"/>
        <v>1.2999999999999956</v>
      </c>
      <c r="D98" s="19">
        <f t="shared" si="13"/>
        <v>1.7136859204780835E-2</v>
      </c>
      <c r="E98" s="7">
        <f t="shared" si="14"/>
        <v>50.225224540950961</v>
      </c>
      <c r="F98" s="8">
        <f t="shared" si="15"/>
        <v>0</v>
      </c>
      <c r="P98" s="14" t="s">
        <v>104</v>
      </c>
      <c r="Q98" s="6">
        <f t="shared" ca="1" si="16"/>
        <v>-1.4578448569002684</v>
      </c>
      <c r="R98" s="7">
        <f t="shared" ca="1" si="11"/>
        <v>34.004716018947533</v>
      </c>
      <c r="S98" s="8">
        <f t="shared" ca="1" si="12"/>
        <v>4.0047160189475335</v>
      </c>
    </row>
    <row r="99" spans="3:19" x14ac:dyDescent="0.3">
      <c r="C99" s="6">
        <f t="shared" si="17"/>
        <v>1.3999999999999957</v>
      </c>
      <c r="D99" s="19">
        <f t="shared" si="13"/>
        <v>1.4972746563574578E-2</v>
      </c>
      <c r="E99" s="7">
        <f t="shared" si="14"/>
        <v>50.940562760939471</v>
      </c>
      <c r="F99" s="8">
        <f t="shared" si="15"/>
        <v>0</v>
      </c>
      <c r="P99" s="14" t="s">
        <v>105</v>
      </c>
      <c r="Q99" s="6">
        <f t="shared" ca="1" si="16"/>
        <v>-6.2406229393823343E-2</v>
      </c>
      <c r="R99" s="7">
        <f t="shared" ca="1" si="11"/>
        <v>41.423321549848296</v>
      </c>
      <c r="S99" s="8">
        <f t="shared" ca="1" si="12"/>
        <v>8.5766784501517037</v>
      </c>
    </row>
    <row r="100" spans="3:19" x14ac:dyDescent="0.3">
      <c r="C100" s="6">
        <f t="shared" si="17"/>
        <v>1.4999999999999958</v>
      </c>
      <c r="D100" s="19">
        <f t="shared" si="13"/>
        <v>1.2951759566589255E-2</v>
      </c>
      <c r="E100" s="7">
        <f t="shared" si="14"/>
        <v>51.666089263283162</v>
      </c>
      <c r="F100" s="8">
        <f t="shared" si="15"/>
        <v>0</v>
      </c>
      <c r="P100" s="14" t="s">
        <v>106</v>
      </c>
      <c r="Q100" s="6">
        <f t="shared" ca="1" si="16"/>
        <v>0.20112235741462178</v>
      </c>
      <c r="R100" s="7">
        <f t="shared" ca="1" si="11"/>
        <v>42.996237627843932</v>
      </c>
      <c r="S100" s="8">
        <f t="shared" ca="1" si="12"/>
        <v>7.0037623721560678</v>
      </c>
    </row>
    <row r="101" spans="3:19" x14ac:dyDescent="0.3">
      <c r="C101" s="6">
        <f t="shared" si="17"/>
        <v>1.5999999999999959</v>
      </c>
      <c r="D101" s="19">
        <f t="shared" si="13"/>
        <v>1.1092083467945629E-2</v>
      </c>
      <c r="E101" s="7">
        <f t="shared" si="14"/>
        <v>52.401949155700969</v>
      </c>
      <c r="F101" s="8">
        <f t="shared" si="15"/>
        <v>0</v>
      </c>
      <c r="P101" s="14" t="s">
        <v>107</v>
      </c>
      <c r="Q101" s="6">
        <f t="shared" ca="1" si="16"/>
        <v>-0.6516894506873161</v>
      </c>
      <c r="R101" s="7">
        <f t="shared" ca="1" si="11"/>
        <v>38.111147030541566</v>
      </c>
      <c r="S101" s="8">
        <f t="shared" ca="1" si="12"/>
        <v>8.1111470305415665</v>
      </c>
    </row>
    <row r="102" spans="3:19" x14ac:dyDescent="0.3">
      <c r="C102" s="6">
        <f t="shared" si="17"/>
        <v>1.699999999999996</v>
      </c>
      <c r="D102" s="19">
        <f t="shared" si="13"/>
        <v>9.4049077376887578E-3</v>
      </c>
      <c r="E102" s="7">
        <f t="shared" si="14"/>
        <v>53.148289612624239</v>
      </c>
      <c r="F102" s="8">
        <f t="shared" si="15"/>
        <v>0</v>
      </c>
      <c r="P102" s="14" t="s">
        <v>108</v>
      </c>
      <c r="Q102" s="6">
        <f t="shared" ca="1" si="16"/>
        <v>-1.2146616995640895</v>
      </c>
      <c r="R102" s="7">
        <f t="shared" ca="1" si="11"/>
        <v>35.194524388591567</v>
      </c>
      <c r="S102" s="8">
        <f t="shared" ca="1" si="12"/>
        <v>5.1945243885915673</v>
      </c>
    </row>
    <row r="103" spans="3:19" x14ac:dyDescent="0.3">
      <c r="C103" s="6">
        <f t="shared" si="17"/>
        <v>1.799999999999996</v>
      </c>
      <c r="D103" s="19">
        <f t="shared" si="13"/>
        <v>7.8950158300894729E-3</v>
      </c>
      <c r="E103" s="7">
        <f t="shared" si="14"/>
        <v>53.905259904632175</v>
      </c>
      <c r="F103" s="8">
        <f t="shared" si="15"/>
        <v>0</v>
      </c>
      <c r="P103" s="14" t="s">
        <v>109</v>
      </c>
      <c r="Q103" s="6">
        <f t="shared" ca="1" si="16"/>
        <v>1.748498296309746</v>
      </c>
      <c r="R103" s="7">
        <f t="shared" ca="1" si="11"/>
        <v>53.514070468030383</v>
      </c>
      <c r="S103" s="8">
        <f t="shared" ca="1" si="12"/>
        <v>0</v>
      </c>
    </row>
    <row r="104" spans="3:19" x14ac:dyDescent="0.3">
      <c r="C104" s="6">
        <f t="shared" si="17"/>
        <v>1.8999999999999961</v>
      </c>
      <c r="D104" s="19">
        <f t="shared" si="13"/>
        <v>6.5615814774677081E-3</v>
      </c>
      <c r="E104" s="7">
        <f t="shared" si="14"/>
        <v>54.673011428306438</v>
      </c>
      <c r="F104" s="8">
        <f t="shared" si="15"/>
        <v>0</v>
      </c>
      <c r="P104" s="14" t="s">
        <v>110</v>
      </c>
      <c r="Q104" s="6">
        <f t="shared" ca="1" si="16"/>
        <v>-0.81478636233064994</v>
      </c>
      <c r="R104" s="7">
        <f t="shared" ca="1" si="11"/>
        <v>37.242158994605802</v>
      </c>
      <c r="S104" s="8">
        <f t="shared" ca="1" si="12"/>
        <v>7.242158994605802</v>
      </c>
    </row>
    <row r="105" spans="3:19" x14ac:dyDescent="0.3">
      <c r="C105" s="6">
        <f t="shared" si="17"/>
        <v>1.9999999999999962</v>
      </c>
      <c r="D105" s="19">
        <f t="shared" si="13"/>
        <v>5.399096651318846E-3</v>
      </c>
      <c r="E105" s="7">
        <f t="shared" si="14"/>
        <v>55.451697736510951</v>
      </c>
      <c r="F105" s="8">
        <f t="shared" si="15"/>
        <v>0</v>
      </c>
      <c r="P105" s="14" t="s">
        <v>111</v>
      </c>
      <c r="Q105" s="6">
        <f t="shared" ca="1" si="16"/>
        <v>1.8263975904127689</v>
      </c>
      <c r="R105" s="7">
        <f t="shared" ca="1" si="11"/>
        <v>54.106874203932797</v>
      </c>
      <c r="S105" s="8">
        <f t="shared" ca="1" si="12"/>
        <v>0</v>
      </c>
    </row>
    <row r="106" spans="3:19" x14ac:dyDescent="0.3">
      <c r="C106" s="6">
        <f t="shared" si="17"/>
        <v>2.0999999999999961</v>
      </c>
      <c r="D106" s="19">
        <f t="shared" si="13"/>
        <v>4.3983595980427569E-3</v>
      </c>
      <c r="E106" s="7">
        <f t="shared" si="14"/>
        <v>56.241474569102991</v>
      </c>
      <c r="F106" s="8">
        <f t="shared" si="15"/>
        <v>0</v>
      </c>
      <c r="P106" s="14" t="s">
        <v>112</v>
      </c>
      <c r="Q106" s="6">
        <f t="shared" ca="1" si="16"/>
        <v>-1.0710077901978785</v>
      </c>
      <c r="R106" s="7">
        <f t="shared" ca="1" si="11"/>
        <v>35.916839201305713</v>
      </c>
      <c r="S106" s="8">
        <f t="shared" ca="1" si="12"/>
        <v>5.9168392013057129</v>
      </c>
    </row>
    <row r="107" spans="3:19" x14ac:dyDescent="0.3">
      <c r="C107" s="6">
        <f t="shared" si="17"/>
        <v>2.1999999999999962</v>
      </c>
      <c r="D107" s="19">
        <f t="shared" si="13"/>
        <v>3.5474592846231738E-3</v>
      </c>
      <c r="E107" s="7">
        <f t="shared" si="14"/>
        <v>57.042499884081678</v>
      </c>
      <c r="F107" s="8">
        <f t="shared" si="15"/>
        <v>0</v>
      </c>
      <c r="P107" s="14" t="s">
        <v>113</v>
      </c>
      <c r="Q107" s="6">
        <f t="shared" ca="1" si="16"/>
        <v>-0.55346988955746057</v>
      </c>
      <c r="R107" s="7">
        <f t="shared" ca="1" si="11"/>
        <v>38.644217651750665</v>
      </c>
      <c r="S107" s="8">
        <f t="shared" ca="1" si="12"/>
        <v>8.6442176517506653</v>
      </c>
    </row>
    <row r="108" spans="3:19" x14ac:dyDescent="0.3">
      <c r="C108" s="6">
        <f t="shared" si="17"/>
        <v>2.2999999999999963</v>
      </c>
      <c r="D108" s="19">
        <f t="shared" si="13"/>
        <v>2.8327037741601416E-3</v>
      </c>
      <c r="E108" s="7">
        <f t="shared" si="14"/>
        <v>57.854933889180124</v>
      </c>
      <c r="F108" s="8">
        <f t="shared" si="15"/>
        <v>0</v>
      </c>
      <c r="P108" s="14" t="s">
        <v>114</v>
      </c>
      <c r="Q108" s="6">
        <f t="shared" ca="1" si="16"/>
        <v>-1.8095203556144812</v>
      </c>
      <c r="R108" s="7">
        <f t="shared" ca="1" si="11"/>
        <v>32.354877923007315</v>
      </c>
      <c r="S108" s="8">
        <f t="shared" ca="1" si="12"/>
        <v>2.3548779230073151</v>
      </c>
    </row>
    <row r="109" spans="3:19" x14ac:dyDescent="0.3">
      <c r="C109" s="6">
        <f t="shared" si="17"/>
        <v>2.3999999999999964</v>
      </c>
      <c r="D109" s="19">
        <f t="shared" si="13"/>
        <v>2.2394530294843093E-3</v>
      </c>
      <c r="E109" s="7">
        <f t="shared" si="14"/>
        <v>58.678939073907458</v>
      </c>
      <c r="F109" s="8">
        <f t="shared" si="15"/>
        <v>0</v>
      </c>
      <c r="P109" s="14" t="s">
        <v>115</v>
      </c>
      <c r="Q109" s="6">
        <f t="shared" ca="1" si="16"/>
        <v>-1.0843236013923054</v>
      </c>
      <c r="R109" s="7">
        <f t="shared" ca="1" si="11"/>
        <v>35.849266406400261</v>
      </c>
      <c r="S109" s="8">
        <f t="shared" ca="1" si="12"/>
        <v>5.8492664064002611</v>
      </c>
    </row>
    <row r="110" spans="3:19" x14ac:dyDescent="0.3">
      <c r="C110" s="6">
        <f t="shared" si="17"/>
        <v>2.4999999999999964</v>
      </c>
      <c r="D110" s="19">
        <f t="shared" si="13"/>
        <v>1.7528300493568694E-3</v>
      </c>
      <c r="E110" s="7">
        <f t="shared" si="14"/>
        <v>59.514680242047355</v>
      </c>
      <c r="F110" s="8">
        <f t="shared" si="15"/>
        <v>0</v>
      </c>
      <c r="P110" s="14" t="s">
        <v>116</v>
      </c>
      <c r="Q110" s="6">
        <f t="shared" ca="1" si="16"/>
        <v>0.12187557988898755</v>
      </c>
      <c r="R110" s="7">
        <f t="shared" ca="1" si="11"/>
        <v>42.517060889990461</v>
      </c>
      <c r="S110" s="8">
        <f t="shared" ca="1" si="12"/>
        <v>7.4829391100095393</v>
      </c>
    </row>
    <row r="111" spans="3:19" x14ac:dyDescent="0.3">
      <c r="C111" s="6">
        <f t="shared" si="17"/>
        <v>2.5999999999999965</v>
      </c>
      <c r="D111" s="19">
        <f t="shared" si="13"/>
        <v>1.3582969233685742E-3</v>
      </c>
      <c r="E111" s="7">
        <f t="shared" si="14"/>
        <v>60.362324544619248</v>
      </c>
      <c r="F111" s="8">
        <f t="shared" si="15"/>
        <v>0</v>
      </c>
      <c r="P111" s="14" t="s">
        <v>117</v>
      </c>
      <c r="Q111" s="6">
        <f t="shared" ca="1" si="16"/>
        <v>-0.25607565026279155</v>
      </c>
      <c r="R111" s="7">
        <f t="shared" ca="1" si="11"/>
        <v>40.304174634128032</v>
      </c>
      <c r="S111" s="8">
        <f t="shared" ca="1" si="12"/>
        <v>9.6958253658719684</v>
      </c>
    </row>
    <row r="112" spans="3:19" x14ac:dyDescent="0.3">
      <c r="C112" s="6">
        <f t="shared" si="17"/>
        <v>2.6999999999999966</v>
      </c>
      <c r="D112" s="19">
        <f t="shared" si="13"/>
        <v>1.0420934814422693E-3</v>
      </c>
      <c r="E112" s="7">
        <f t="shared" si="14"/>
        <v>61.222041513309151</v>
      </c>
      <c r="F112" s="8">
        <f t="shared" si="15"/>
        <v>0</v>
      </c>
      <c r="P112" s="14" t="s">
        <v>118</v>
      </c>
      <c r="Q112" s="6">
        <f t="shared" ca="1" si="16"/>
        <v>-0.88793128780379638</v>
      </c>
      <c r="R112" s="7">
        <f t="shared" ca="1" si="11"/>
        <v>36.858902291447656</v>
      </c>
      <c r="S112" s="8">
        <f t="shared" ca="1" si="12"/>
        <v>6.8589022914476558</v>
      </c>
    </row>
    <row r="113" spans="3:19" x14ac:dyDescent="0.3">
      <c r="C113" s="6">
        <f t="shared" si="17"/>
        <v>2.7999999999999967</v>
      </c>
      <c r="D113" s="19">
        <f t="shared" si="13"/>
        <v>7.9154515829800388E-4</v>
      </c>
      <c r="E113" s="7">
        <f t="shared" si="14"/>
        <v>62.094003094376539</v>
      </c>
      <c r="F113" s="8">
        <f t="shared" si="15"/>
        <v>0</v>
      </c>
      <c r="P113" s="14" t="s">
        <v>119</v>
      </c>
      <c r="Q113" s="6">
        <f t="shared" ca="1" si="16"/>
        <v>-0.62837667529291463</v>
      </c>
      <c r="R113" s="7">
        <f t="shared" ca="1" si="11"/>
        <v>38.237003954191898</v>
      </c>
      <c r="S113" s="8">
        <f t="shared" ca="1" si="12"/>
        <v>8.2370039541918985</v>
      </c>
    </row>
    <row r="114" spans="3:19" x14ac:dyDescent="0.3">
      <c r="C114" s="6">
        <f t="shared" si="17"/>
        <v>2.8999999999999968</v>
      </c>
      <c r="D114" s="19">
        <f t="shared" si="13"/>
        <v>5.9525324197759119E-4</v>
      </c>
      <c r="E114" s="7">
        <f t="shared" si="14"/>
        <v>62.978383683044214</v>
      </c>
      <c r="F114" s="8">
        <f t="shared" si="15"/>
        <v>0</v>
      </c>
      <c r="P114" s="14" t="s">
        <v>120</v>
      </c>
      <c r="Q114" s="6">
        <f t="shared" ca="1" si="16"/>
        <v>-0.46698387261974728</v>
      </c>
      <c r="R114" s="7">
        <f t="shared" ca="1" si="11"/>
        <v>39.119776254187769</v>
      </c>
      <c r="S114" s="8">
        <f t="shared" ca="1" si="12"/>
        <v>9.1197762541877694</v>
      </c>
    </row>
    <row r="115" spans="3:19" x14ac:dyDescent="0.3">
      <c r="C115" s="6">
        <f t="shared" si="17"/>
        <v>2.9999999999999969</v>
      </c>
      <c r="D115" s="19">
        <f t="shared" si="13"/>
        <v>4.4318484119380467E-4</v>
      </c>
      <c r="E115" s="7">
        <f t="shared" si="14"/>
        <v>63.875360158377831</v>
      </c>
      <c r="F115" s="8">
        <f t="shared" si="15"/>
        <v>0</v>
      </c>
      <c r="P115" s="14" t="s">
        <v>121</v>
      </c>
      <c r="Q115" s="6">
        <f t="shared" ca="1" si="16"/>
        <v>0.6566167277242233</v>
      </c>
      <c r="R115" s="7">
        <f t="shared" ca="1" si="11"/>
        <v>45.857063633105717</v>
      </c>
      <c r="S115" s="8">
        <f t="shared" ca="1" si="12"/>
        <v>4.1429363668942827</v>
      </c>
    </row>
    <row r="116" spans="3:19" x14ac:dyDescent="0.3">
      <c r="C116" s="6">
        <f t="shared" si="17"/>
        <v>3.099999999999997</v>
      </c>
      <c r="D116" s="19">
        <f t="shared" si="13"/>
        <v>3.2668190561999512E-4</v>
      </c>
      <c r="E116" s="7">
        <f t="shared" si="14"/>
        <v>64.785111918662409</v>
      </c>
      <c r="F116" s="8">
        <f t="shared" si="15"/>
        <v>0</v>
      </c>
      <c r="P116" s="14" t="s">
        <v>122</v>
      </c>
      <c r="Q116" s="6">
        <f t="shared" ca="1" si="16"/>
        <v>0.2540415480983107</v>
      </c>
      <c r="R116" s="7">
        <f t="shared" ca="1" si="11"/>
        <v>43.319224423998747</v>
      </c>
      <c r="S116" s="8">
        <f t="shared" ca="1" si="12"/>
        <v>6.6807755760012526</v>
      </c>
    </row>
    <row r="117" spans="3:19" x14ac:dyDescent="0.3">
      <c r="C117" s="6">
        <f t="shared" si="17"/>
        <v>3.1999999999999971</v>
      </c>
      <c r="D117" s="19">
        <f t="shared" si="13"/>
        <v>2.3840882014648657E-4</v>
      </c>
      <c r="E117" s="7">
        <f t="shared" si="14"/>
        <v>65.707820917282532</v>
      </c>
      <c r="F117" s="8">
        <f t="shared" si="15"/>
        <v>0</v>
      </c>
      <c r="P117" s="14" t="s">
        <v>123</v>
      </c>
      <c r="Q117" s="6">
        <f t="shared" ca="1" si="16"/>
        <v>-0.81257847834551078</v>
      </c>
      <c r="R117" s="7">
        <f t="shared" ca="1" si="11"/>
        <v>37.253789374514582</v>
      </c>
      <c r="S117" s="8">
        <f t="shared" ca="1" si="12"/>
        <v>7.2537893745145823</v>
      </c>
    </row>
    <row r="118" spans="3:19" x14ac:dyDescent="0.3">
      <c r="C118" s="6">
        <f t="shared" si="17"/>
        <v>3.2999999999999972</v>
      </c>
      <c r="D118" s="19">
        <f t="shared" si="13"/>
        <v>1.7225689390536967E-4</v>
      </c>
      <c r="E118" s="7">
        <f t="shared" si="14"/>
        <v>66.643671699113654</v>
      </c>
      <c r="F118" s="8">
        <f t="shared" si="15"/>
        <v>0</v>
      </c>
      <c r="P118" s="14" t="s">
        <v>124</v>
      </c>
      <c r="Q118" s="6">
        <f t="shared" ca="1" si="16"/>
        <v>0.2547065386832254</v>
      </c>
      <c r="R118" s="7">
        <f t="shared" ca="1" si="11"/>
        <v>43.323298523095488</v>
      </c>
      <c r="S118" s="8">
        <f t="shared" ca="1" si="12"/>
        <v>6.6767014769045119</v>
      </c>
    </row>
    <row r="119" spans="3:19" x14ac:dyDescent="0.3">
      <c r="C119" s="6">
        <f t="shared" si="17"/>
        <v>3.3999999999999972</v>
      </c>
      <c r="D119" s="19">
        <f t="shared" si="13"/>
        <v>1.2322191684730309E-4</v>
      </c>
      <c r="E119" s="7">
        <f t="shared" si="14"/>
        <v>67.592851437431634</v>
      </c>
      <c r="F119" s="8">
        <f t="shared" si="15"/>
        <v>0</v>
      </c>
      <c r="P119" s="14" t="s">
        <v>125</v>
      </c>
      <c r="Q119" s="6">
        <f t="shared" ca="1" si="16"/>
        <v>1.6310063541719964</v>
      </c>
      <c r="R119" s="7">
        <f t="shared" ca="1" si="11"/>
        <v>52.632234167570289</v>
      </c>
      <c r="S119" s="8">
        <f t="shared" ca="1" si="12"/>
        <v>0</v>
      </c>
    </row>
    <row r="120" spans="3:19" x14ac:dyDescent="0.3">
      <c r="C120" s="6">
        <f t="shared" si="17"/>
        <v>3.4999999999999973</v>
      </c>
      <c r="D120" s="19">
        <f t="shared" si="13"/>
        <v>8.7268269504576796E-5</v>
      </c>
      <c r="E120" s="7">
        <f t="shared" si="14"/>
        <v>68.555549971348114</v>
      </c>
      <c r="F120" s="8">
        <f t="shared" si="15"/>
        <v>0</v>
      </c>
      <c r="P120" s="14" t="s">
        <v>126</v>
      </c>
      <c r="Q120" s="6">
        <f t="shared" ca="1" si="16"/>
        <v>-1.4849130682290914</v>
      </c>
      <c r="R120" s="7">
        <f t="shared" ca="1" si="11"/>
        <v>33.874794009462683</v>
      </c>
      <c r="S120" s="8">
        <f t="shared" ca="1" si="12"/>
        <v>3.8747940094626827</v>
      </c>
    </row>
    <row r="121" spans="3:19" x14ac:dyDescent="0.3">
      <c r="C121" s="6">
        <f t="shared" si="17"/>
        <v>3.5999999999999974</v>
      </c>
      <c r="D121" s="19">
        <f t="shared" ref="D121:D145" si="18">NORMDIST(C121,0,1,FALSE)*paso</f>
        <v>6.1190193011377784E-5</v>
      </c>
      <c r="E121" s="7">
        <f t="shared" ref="E121:E145" si="19">S0*EXP((tipo-0.5*sigma^2)*T)*EXP(sigma*SQRT(T)*C121)</f>
        <v>69.531959843778893</v>
      </c>
      <c r="F121" s="8">
        <f t="shared" ref="F121:F145" si="20">IF(E121&lt;=corte1,0,IF(E121&lt;=corte2,E121-corte1,IF(E121&lt;=corte3,corte3-E121,0)))</f>
        <v>0</v>
      </c>
      <c r="P121" s="14" t="s">
        <v>127</v>
      </c>
      <c r="Q121" s="6">
        <f t="shared" ca="1" si="16"/>
        <v>-0.84547911857146485</v>
      </c>
      <c r="R121" s="7">
        <f t="shared" ca="1" si="11"/>
        <v>37.080855592567737</v>
      </c>
      <c r="S121" s="8">
        <f t="shared" ca="1" si="12"/>
        <v>7.0808555925677368</v>
      </c>
    </row>
    <row r="122" spans="3:19" x14ac:dyDescent="0.3">
      <c r="C122" s="6">
        <f t="shared" ref="C122:C145" si="21">C121+paso</f>
        <v>3.6999999999999975</v>
      </c>
      <c r="D122" s="19">
        <f t="shared" si="18"/>
        <v>4.2478027055075562E-5</v>
      </c>
      <c r="E122" s="7">
        <f t="shared" si="19"/>
        <v>70.522276339953166</v>
      </c>
      <c r="F122" s="8">
        <f t="shared" si="20"/>
        <v>0</v>
      </c>
      <c r="P122" s="14" t="s">
        <v>128</v>
      </c>
      <c r="Q122" s="6">
        <f t="shared" ca="1" si="16"/>
        <v>1.342581346157333</v>
      </c>
      <c r="R122" s="7">
        <f t="shared" ca="1" si="11"/>
        <v>50.528588909425345</v>
      </c>
      <c r="S122" s="8">
        <f t="shared" ca="1" si="12"/>
        <v>0</v>
      </c>
    </row>
    <row r="123" spans="3:19" x14ac:dyDescent="0.3">
      <c r="C123" s="6">
        <f t="shared" si="21"/>
        <v>3.7999999999999976</v>
      </c>
      <c r="D123" s="19">
        <f t="shared" si="18"/>
        <v>2.9194692579146287E-5</v>
      </c>
      <c r="E123" s="7">
        <f t="shared" si="19"/>
        <v>71.526697526471253</v>
      </c>
      <c r="F123" s="8">
        <f t="shared" si="20"/>
        <v>0</v>
      </c>
      <c r="P123" s="14" t="s">
        <v>129</v>
      </c>
      <c r="Q123" s="6">
        <f t="shared" ca="1" si="16"/>
        <v>0.73123200552371503</v>
      </c>
      <c r="R123" s="7">
        <f t="shared" ca="1" si="11"/>
        <v>46.343518323096077</v>
      </c>
      <c r="S123" s="8">
        <f t="shared" ca="1" si="12"/>
        <v>3.6564816769039226</v>
      </c>
    </row>
    <row r="124" spans="3:19" x14ac:dyDescent="0.3">
      <c r="C124" s="6">
        <f t="shared" si="21"/>
        <v>3.8999999999999977</v>
      </c>
      <c r="D124" s="19">
        <f t="shared" si="18"/>
        <v>1.9865547139277448E-5</v>
      </c>
      <c r="E124" s="7">
        <f t="shared" si="19"/>
        <v>72.545424290918561</v>
      </c>
      <c r="F124" s="8">
        <f t="shared" si="20"/>
        <v>0</v>
      </c>
      <c r="P124" s="14" t="s">
        <v>130</v>
      </c>
      <c r="Q124" s="6">
        <f t="shared" ca="1" si="16"/>
        <v>-0.23422519131634648</v>
      </c>
      <c r="R124" s="7">
        <f t="shared" ca="1" si="11"/>
        <v>40.428912059905798</v>
      </c>
      <c r="S124" s="8">
        <f t="shared" ca="1" si="12"/>
        <v>9.5710879400942019</v>
      </c>
    </row>
    <row r="125" spans="3:19" x14ac:dyDescent="0.3">
      <c r="C125" s="6">
        <f t="shared" si="21"/>
        <v>3.9999999999999978</v>
      </c>
      <c r="D125" s="19">
        <f t="shared" si="18"/>
        <v>1.3383022576488656E-5</v>
      </c>
      <c r="E125" s="7">
        <f t="shared" si="19"/>
        <v>73.578660382043722</v>
      </c>
      <c r="F125" s="8">
        <f t="shared" si="20"/>
        <v>0</v>
      </c>
      <c r="P125" s="14" t="s">
        <v>131</v>
      </c>
      <c r="Q125" s="6">
        <f t="shared" ca="1" si="16"/>
        <v>2.8897494764515432</v>
      </c>
      <c r="R125" s="7">
        <f t="shared" ca="1" si="11"/>
        <v>62.88715365507602</v>
      </c>
      <c r="S125" s="8">
        <f t="shared" ca="1" si="12"/>
        <v>0</v>
      </c>
    </row>
    <row r="126" spans="3:19" x14ac:dyDescent="0.3">
      <c r="C126" s="6">
        <f t="shared" si="21"/>
        <v>4.0999999999999979</v>
      </c>
      <c r="D126" s="19">
        <f t="shared" si="18"/>
        <v>8.9261657177133731E-6</v>
      </c>
      <c r="E126" s="7">
        <f t="shared" si="19"/>
        <v>74.626612450509143</v>
      </c>
      <c r="F126" s="8">
        <f t="shared" si="20"/>
        <v>0</v>
      </c>
      <c r="P126" s="14" t="s">
        <v>132</v>
      </c>
      <c r="Q126" s="6">
        <f t="shared" ca="1" si="16"/>
        <v>-3.3813757601476112E-2</v>
      </c>
      <c r="R126" s="7">
        <f t="shared" ca="1" si="11"/>
        <v>41.591159423463111</v>
      </c>
      <c r="S126" s="8">
        <f t="shared" ca="1" si="12"/>
        <v>8.408840576536889</v>
      </c>
    </row>
    <row r="127" spans="3:19" x14ac:dyDescent="0.3">
      <c r="C127" s="6">
        <f t="shared" si="21"/>
        <v>4.1999999999999975</v>
      </c>
      <c r="D127" s="19">
        <f t="shared" si="18"/>
        <v>5.8943067756540485E-6</v>
      </c>
      <c r="E127" s="7">
        <f t="shared" si="19"/>
        <v>75.689490090221696</v>
      </c>
      <c r="F127" s="8">
        <f t="shared" si="20"/>
        <v>0</v>
      </c>
      <c r="P127" s="14" t="s">
        <v>133</v>
      </c>
      <c r="Q127" s="6">
        <f t="shared" ca="1" si="16"/>
        <v>-1.6008890633166899</v>
      </c>
      <c r="R127" s="7">
        <f t="shared" ca="1" si="11"/>
        <v>33.323728665466014</v>
      </c>
      <c r="S127" s="8">
        <f t="shared" ca="1" si="12"/>
        <v>3.3237286654660139</v>
      </c>
    </row>
    <row r="128" spans="3:19" x14ac:dyDescent="0.3">
      <c r="C128" s="6">
        <f t="shared" si="21"/>
        <v>4.2999999999999972</v>
      </c>
      <c r="D128" s="19">
        <f t="shared" si="18"/>
        <v>3.8535196742087543E-6</v>
      </c>
      <c r="E128" s="7">
        <f t="shared" si="19"/>
        <v>76.767505880252259</v>
      </c>
      <c r="F128" s="8">
        <f t="shared" si="20"/>
        <v>0</v>
      </c>
      <c r="P128" s="14" t="s">
        <v>134</v>
      </c>
      <c r="Q128" s="6">
        <f t="shared" ca="1" si="16"/>
        <v>0.31675447493053249</v>
      </c>
      <c r="R128" s="7">
        <f t="shared" ca="1" si="11"/>
        <v>43.705129091204654</v>
      </c>
      <c r="S128" s="8">
        <f t="shared" ca="1" si="12"/>
        <v>6.2948709087953461</v>
      </c>
    </row>
    <row r="129" spans="3:19" x14ac:dyDescent="0.3">
      <c r="C129" s="6">
        <f t="shared" si="21"/>
        <v>4.3999999999999968</v>
      </c>
      <c r="D129" s="19">
        <f t="shared" si="18"/>
        <v>2.4942471290053939E-6</v>
      </c>
      <c r="E129" s="7">
        <f t="shared" si="19"/>
        <v>77.860875427352283</v>
      </c>
      <c r="F129" s="8">
        <f t="shared" si="20"/>
        <v>0</v>
      </c>
      <c r="P129" s="14" t="s">
        <v>135</v>
      </c>
      <c r="Q129" s="6">
        <f t="shared" ca="1" si="16"/>
        <v>-0.85321354104728764</v>
      </c>
      <c r="R129" s="7">
        <f t="shared" ca="1" si="11"/>
        <v>37.040318262768594</v>
      </c>
      <c r="S129" s="8">
        <f t="shared" ca="1" si="12"/>
        <v>7.0403182627685936</v>
      </c>
    </row>
    <row r="130" spans="3:19" x14ac:dyDescent="0.3">
      <c r="C130" s="6">
        <f t="shared" si="21"/>
        <v>4.4999999999999964</v>
      </c>
      <c r="D130" s="19">
        <f t="shared" si="18"/>
        <v>1.598374110690573E-6</v>
      </c>
      <c r="E130" s="7">
        <f t="shared" si="19"/>
        <v>78.969817409075745</v>
      </c>
      <c r="F130" s="8">
        <f t="shared" si="20"/>
        <v>0</v>
      </c>
      <c r="P130" s="14" t="s">
        <v>136</v>
      </c>
      <c r="Q130" s="6">
        <f t="shared" ca="1" si="16"/>
        <v>0.53011438782716647</v>
      </c>
      <c r="R130" s="7">
        <f t="shared" ca="1" si="11"/>
        <v>45.043969556393087</v>
      </c>
      <c r="S130" s="8">
        <f t="shared" ca="1" si="12"/>
        <v>4.9560304436069131</v>
      </c>
    </row>
    <row r="131" spans="3:19" x14ac:dyDescent="0.3">
      <c r="C131" s="6">
        <f t="shared" si="21"/>
        <v>4.5999999999999961</v>
      </c>
      <c r="D131" s="19">
        <f t="shared" si="18"/>
        <v>1.0140852065486921E-6</v>
      </c>
      <c r="E131" s="7">
        <f t="shared" si="19"/>
        <v>80.094553617515515</v>
      </c>
      <c r="F131" s="8">
        <f t="shared" si="20"/>
        <v>0</v>
      </c>
      <c r="P131" s="14" t="s">
        <v>137</v>
      </c>
      <c r="Q131" s="6">
        <f t="shared" ca="1" si="16"/>
        <v>-0.79489994287448495</v>
      </c>
      <c r="R131" s="7">
        <f t="shared" ca="1" si="11"/>
        <v>37.34704493673442</v>
      </c>
      <c r="S131" s="8">
        <f t="shared" ca="1" si="12"/>
        <v>7.3470449367344202</v>
      </c>
    </row>
    <row r="132" spans="3:19" x14ac:dyDescent="0.3">
      <c r="C132" s="6">
        <f t="shared" si="21"/>
        <v>4.6999999999999957</v>
      </c>
      <c r="D132" s="19">
        <f t="shared" si="18"/>
        <v>6.3698251788672269E-7</v>
      </c>
      <c r="E132" s="7">
        <f t="shared" si="19"/>
        <v>81.235309003662408</v>
      </c>
      <c r="F132" s="8">
        <f t="shared" si="20"/>
        <v>0</v>
      </c>
      <c r="P132" s="14" t="s">
        <v>138</v>
      </c>
      <c r="Q132" s="6">
        <f t="shared" ca="1" si="16"/>
        <v>-0.95629026172686138</v>
      </c>
      <c r="R132" s="7">
        <f t="shared" ca="1" si="11"/>
        <v>36.504288707200992</v>
      </c>
      <c r="S132" s="8">
        <f t="shared" ca="1" si="12"/>
        <v>6.5042887072009918</v>
      </c>
    </row>
    <row r="133" spans="3:19" x14ac:dyDescent="0.3">
      <c r="C133" s="6">
        <f t="shared" si="21"/>
        <v>4.7999999999999954</v>
      </c>
      <c r="D133" s="19">
        <f t="shared" si="18"/>
        <v>3.9612990910321602E-7</v>
      </c>
      <c r="E133" s="7">
        <f t="shared" si="19"/>
        <v>82.392311722396201</v>
      </c>
      <c r="F133" s="8">
        <f t="shared" si="20"/>
        <v>0</v>
      </c>
      <c r="P133" s="14" t="s">
        <v>139</v>
      </c>
      <c r="Q133" s="6">
        <f t="shared" ca="1" si="16"/>
        <v>0.29521492994509618</v>
      </c>
      <c r="R133" s="7">
        <f t="shared" ca="1" si="11"/>
        <v>43.572199204559226</v>
      </c>
      <c r="S133" s="8">
        <f t="shared" ca="1" si="12"/>
        <v>6.4278007954407741</v>
      </c>
    </row>
    <row r="134" spans="3:19" x14ac:dyDescent="0.3">
      <c r="C134" s="6">
        <f t="shared" si="21"/>
        <v>4.899999999999995</v>
      </c>
      <c r="D134" s="19">
        <f t="shared" si="18"/>
        <v>2.4389607458934171E-7</v>
      </c>
      <c r="E134" s="7">
        <f t="shared" si="19"/>
        <v>83.565793178117332</v>
      </c>
      <c r="F134" s="8">
        <f t="shared" si="20"/>
        <v>0</v>
      </c>
      <c r="P134" s="14" t="s">
        <v>140</v>
      </c>
      <c r="Q134" s="6">
        <f t="shared" ca="1" si="16"/>
        <v>1.1291727099358564</v>
      </c>
      <c r="R134" s="7">
        <f t="shared" ca="1" si="11"/>
        <v>49.026391460348982</v>
      </c>
      <c r="S134" s="8">
        <f t="shared" ca="1" si="12"/>
        <v>0.97360853965101768</v>
      </c>
    </row>
    <row r="135" spans="3:19" x14ac:dyDescent="0.3">
      <c r="C135" s="6">
        <f t="shared" si="21"/>
        <v>4.9999999999999947</v>
      </c>
      <c r="D135" s="19">
        <f t="shared" si="18"/>
        <v>1.4867195147343377E-7</v>
      </c>
      <c r="E135" s="7">
        <f t="shared" si="19"/>
        <v>84.755988071028611</v>
      </c>
      <c r="F135" s="8">
        <f t="shared" si="20"/>
        <v>0</v>
      </c>
      <c r="P135" s="14" t="s">
        <v>141</v>
      </c>
      <c r="Q135" s="6">
        <f t="shared" ca="1" si="16"/>
        <v>-1.380389627844854</v>
      </c>
      <c r="R135" s="7">
        <f t="shared" ca="1" si="11"/>
        <v>34.379245196174246</v>
      </c>
      <c r="S135" s="8">
        <f t="shared" ca="1" si="12"/>
        <v>4.3792451961742458</v>
      </c>
    </row>
    <row r="136" spans="3:19" x14ac:dyDescent="0.3">
      <c r="C136" s="6">
        <f t="shared" si="21"/>
        <v>5.0999999999999943</v>
      </c>
      <c r="D136" s="19">
        <f t="shared" si="18"/>
        <v>8.972435162383592E-8</v>
      </c>
      <c r="E136" s="7">
        <f t="shared" si="19"/>
        <v>85.963134444075934</v>
      </c>
      <c r="F136" s="8">
        <f t="shared" si="20"/>
        <v>0</v>
      </c>
      <c r="P136" s="14" t="s">
        <v>142</v>
      </c>
      <c r="Q136" s="6">
        <f t="shared" ca="1" si="16"/>
        <v>0.39144892361104988</v>
      </c>
      <c r="R136" s="7">
        <f t="shared" ca="1" si="11"/>
        <v>44.169250456903484</v>
      </c>
      <c r="S136" s="8">
        <f t="shared" ca="1" si="12"/>
        <v>5.8307495430965162</v>
      </c>
    </row>
    <row r="137" spans="3:19" x14ac:dyDescent="0.3">
      <c r="C137" s="6">
        <f t="shared" si="21"/>
        <v>5.199999999999994</v>
      </c>
      <c r="D137" s="19">
        <f t="shared" si="18"/>
        <v>5.3610353446977862E-8</v>
      </c>
      <c r="E137" s="7">
        <f t="shared" si="19"/>
        <v>87.187473730557741</v>
      </c>
      <c r="F137" s="8">
        <f t="shared" si="20"/>
        <v>0</v>
      </c>
      <c r="P137" s="14" t="s">
        <v>143</v>
      </c>
      <c r="Q137" s="6">
        <f t="shared" ca="1" si="16"/>
        <v>0.33427613803058526</v>
      </c>
      <c r="R137" s="7">
        <f t="shared" ca="1" si="11"/>
        <v>43.813561952802218</v>
      </c>
      <c r="S137" s="8">
        <f t="shared" ca="1" si="12"/>
        <v>6.1864380471977825</v>
      </c>
    </row>
    <row r="138" spans="3:19" x14ac:dyDescent="0.3">
      <c r="C138" s="6">
        <f t="shared" si="21"/>
        <v>5.2999999999999936</v>
      </c>
      <c r="D138" s="19">
        <f t="shared" si="18"/>
        <v>3.1713492167160833E-8</v>
      </c>
      <c r="E138" s="7">
        <f t="shared" si="19"/>
        <v>88.42925080241254</v>
      </c>
      <c r="F138" s="8">
        <f t="shared" si="20"/>
        <v>0</v>
      </c>
      <c r="P138" s="14" t="s">
        <v>144</v>
      </c>
      <c r="Q138" s="6">
        <f t="shared" ca="1" si="16"/>
        <v>0.60756274921384601</v>
      </c>
      <c r="R138" s="7">
        <f t="shared" ca="1" si="11"/>
        <v>45.540041242903676</v>
      </c>
      <c r="S138" s="8">
        <f t="shared" ca="1" si="12"/>
        <v>4.4599587570963237</v>
      </c>
    </row>
    <row r="139" spans="3:19" x14ac:dyDescent="0.3">
      <c r="C139" s="6">
        <f t="shared" si="21"/>
        <v>5.3999999999999932</v>
      </c>
      <c r="D139" s="19">
        <f t="shared" si="18"/>
        <v>1.8573618445553626E-8</v>
      </c>
      <c r="E139" s="7">
        <f t="shared" si="19"/>
        <v>89.688714019193924</v>
      </c>
      <c r="F139" s="8">
        <f t="shared" si="20"/>
        <v>0</v>
      </c>
      <c r="P139" s="14" t="s">
        <v>145</v>
      </c>
      <c r="Q139" s="6">
        <f t="shared" ca="1" si="16"/>
        <v>0.60325004842294794</v>
      </c>
      <c r="R139" s="7">
        <f t="shared" ca="1" si="11"/>
        <v>45.512274476109077</v>
      </c>
      <c r="S139" s="8">
        <f t="shared" ca="1" si="12"/>
        <v>4.4877255238909228</v>
      </c>
    </row>
    <row r="140" spans="3:19" x14ac:dyDescent="0.3">
      <c r="C140" s="6">
        <f t="shared" si="21"/>
        <v>5.4999999999999929</v>
      </c>
      <c r="D140" s="19">
        <f t="shared" si="18"/>
        <v>1.0769760042543698E-8</v>
      </c>
      <c r="E140" s="7">
        <f t="shared" si="19"/>
        <v>90.96611527774354</v>
      </c>
      <c r="F140" s="8">
        <f t="shared" si="20"/>
        <v>0</v>
      </c>
      <c r="P140" s="14" t="s">
        <v>146</v>
      </c>
      <c r="Q140" s="6">
        <f t="shared" ca="1" si="16"/>
        <v>0.52253621089087809</v>
      </c>
      <c r="R140" s="7">
        <f t="shared" ca="1" si="11"/>
        <v>44.995721069764294</v>
      </c>
      <c r="S140" s="8">
        <f t="shared" ca="1" si="12"/>
        <v>5.0042789302357065</v>
      </c>
    </row>
    <row r="141" spans="3:19" x14ac:dyDescent="0.3">
      <c r="C141" s="6">
        <f t="shared" si="21"/>
        <v>5.5999999999999925</v>
      </c>
      <c r="D141" s="19">
        <f t="shared" si="18"/>
        <v>6.1826205001660983E-9</v>
      </c>
      <c r="E141" s="7">
        <f t="shared" si="19"/>
        <v>92.261710062571112</v>
      </c>
      <c r="F141" s="8">
        <f t="shared" si="20"/>
        <v>0</v>
      </c>
      <c r="P141" s="14" t="s">
        <v>147</v>
      </c>
      <c r="Q141" s="6">
        <f t="shared" ca="1" si="16"/>
        <v>0.26657653252334729</v>
      </c>
      <c r="R141" s="7">
        <f t="shared" ca="1" si="11"/>
        <v>43.396085147099789</v>
      </c>
      <c r="S141" s="8">
        <f t="shared" ca="1" si="12"/>
        <v>6.6039148529002105</v>
      </c>
    </row>
    <row r="142" spans="3:19" x14ac:dyDescent="0.3">
      <c r="C142" s="6">
        <f t="shared" si="21"/>
        <v>5.6999999999999922</v>
      </c>
      <c r="D142" s="19">
        <f t="shared" si="18"/>
        <v>3.5139550948205964E-9</v>
      </c>
      <c r="E142" s="7">
        <f t="shared" si="19"/>
        <v>93.575757496952278</v>
      </c>
      <c r="F142" s="8">
        <f t="shared" si="20"/>
        <v>0</v>
      </c>
      <c r="P142" s="14" t="s">
        <v>148</v>
      </c>
      <c r="Q142" s="6">
        <f t="shared" ca="1" si="16"/>
        <v>-0.37683890105872908</v>
      </c>
      <c r="R142" s="7">
        <f t="shared" ca="1" si="11"/>
        <v>39.621684224241072</v>
      </c>
      <c r="S142" s="8">
        <f t="shared" ca="1" si="12"/>
        <v>9.6216842242410721</v>
      </c>
    </row>
    <row r="143" spans="3:19" x14ac:dyDescent="0.3">
      <c r="C143" s="6">
        <f t="shared" si="21"/>
        <v>5.7999999999999918</v>
      </c>
      <c r="D143" s="19">
        <f t="shared" si="18"/>
        <v>1.9773196406245586E-9</v>
      </c>
      <c r="E143" s="7">
        <f t="shared" si="19"/>
        <v>94.908520394754106</v>
      </c>
      <c r="F143" s="8">
        <f t="shared" si="20"/>
        <v>0</v>
      </c>
      <c r="P143" s="14" t="s">
        <v>149</v>
      </c>
      <c r="Q143" s="6">
        <f t="shared" ca="1" si="16"/>
        <v>-2.0181849997480694</v>
      </c>
      <c r="R143" s="7">
        <f t="shared" ca="1" si="11"/>
        <v>31.414047280001775</v>
      </c>
      <c r="S143" s="8">
        <f t="shared" ca="1" si="12"/>
        <v>1.4140472800017747</v>
      </c>
    </row>
    <row r="144" spans="3:19" x14ac:dyDescent="0.3">
      <c r="C144" s="6">
        <f t="shared" si="21"/>
        <v>5.8999999999999915</v>
      </c>
      <c r="D144" s="19">
        <f t="shared" si="18"/>
        <v>1.1015763624682856E-9</v>
      </c>
      <c r="E144" s="7">
        <f t="shared" si="19"/>
        <v>96.260265312998712</v>
      </c>
      <c r="F144" s="8">
        <f t="shared" si="20"/>
        <v>0</v>
      </c>
      <c r="P144" s="14" t="s">
        <v>150</v>
      </c>
      <c r="Q144" s="6">
        <f t="shared" ca="1" si="16"/>
        <v>-1.2714264380549918</v>
      </c>
      <c r="R144" s="7">
        <f t="shared" ca="1" si="11"/>
        <v>34.913122697444585</v>
      </c>
      <c r="S144" s="8">
        <f t="shared" ca="1" si="12"/>
        <v>4.9131226974445852</v>
      </c>
    </row>
    <row r="145" spans="3:19" ht="17.25" thickBot="1" x14ac:dyDescent="0.35">
      <c r="C145" s="9">
        <f t="shared" si="21"/>
        <v>5.9999999999999911</v>
      </c>
      <c r="D145" s="20">
        <f t="shared" si="18"/>
        <v>6.0758828498236097E-10</v>
      </c>
      <c r="E145" s="10">
        <f t="shared" si="19"/>
        <v>97.631262605175621</v>
      </c>
      <c r="F145" s="11">
        <f t="shared" si="20"/>
        <v>0</v>
      </c>
      <c r="P145" s="14" t="s">
        <v>151</v>
      </c>
      <c r="Q145" s="6">
        <f t="shared" ca="1" si="16"/>
        <v>0.4326321660470453</v>
      </c>
      <c r="R145" s="7">
        <f t="shared" ca="1" si="11"/>
        <v>44.42725115694352</v>
      </c>
      <c r="S145" s="8">
        <f t="shared" ca="1" si="12"/>
        <v>5.5727488430564804</v>
      </c>
    </row>
    <row r="146" spans="3:19" x14ac:dyDescent="0.3">
      <c r="P146" s="14" t="s">
        <v>152</v>
      </c>
      <c r="Q146" s="6">
        <f t="shared" ca="1" si="16"/>
        <v>-0.28921048330642529</v>
      </c>
      <c r="R146" s="7">
        <f t="shared" ca="1" si="11"/>
        <v>40.115752174955396</v>
      </c>
      <c r="S146" s="8">
        <f t="shared" ca="1" si="12"/>
        <v>9.8842478250446035</v>
      </c>
    </row>
    <row r="147" spans="3:19" x14ac:dyDescent="0.3">
      <c r="P147" s="14" t="s">
        <v>153</v>
      </c>
      <c r="Q147" s="6">
        <f t="shared" ca="1" si="16"/>
        <v>0.83759908889874646</v>
      </c>
      <c r="R147" s="7">
        <f t="shared" ca="1" si="11"/>
        <v>47.045913950203044</v>
      </c>
      <c r="S147" s="8">
        <f t="shared" ca="1" si="12"/>
        <v>2.9540860497969561</v>
      </c>
    </row>
    <row r="148" spans="3:19" x14ac:dyDescent="0.3">
      <c r="P148" s="14" t="s">
        <v>154</v>
      </c>
      <c r="Q148" s="6">
        <f t="shared" ca="1" si="16"/>
        <v>2.5033118504962788</v>
      </c>
      <c r="R148" s="7">
        <f t="shared" ca="1" si="11"/>
        <v>59.542561446715148</v>
      </c>
      <c r="S148" s="8">
        <f t="shared" ca="1" si="12"/>
        <v>0</v>
      </c>
    </row>
    <row r="149" spans="3:19" x14ac:dyDescent="0.3">
      <c r="P149" s="14" t="s">
        <v>155</v>
      </c>
      <c r="Q149" s="6">
        <f t="shared" ca="1" si="16"/>
        <v>-2.5321455201329387E-2</v>
      </c>
      <c r="R149" s="7">
        <f t="shared" ca="1" si="11"/>
        <v>41.641140118813396</v>
      </c>
      <c r="S149" s="8">
        <f t="shared" ca="1" si="12"/>
        <v>8.3588598811866035</v>
      </c>
    </row>
    <row r="150" spans="3:19" x14ac:dyDescent="0.3">
      <c r="P150" s="14" t="s">
        <v>156</v>
      </c>
      <c r="Q150" s="6">
        <f t="shared" ca="1" si="16"/>
        <v>-1.0751184794611948</v>
      </c>
      <c r="R150" s="7">
        <f t="shared" ca="1" si="11"/>
        <v>35.895965400884947</v>
      </c>
      <c r="S150" s="8">
        <f t="shared" ca="1" si="12"/>
        <v>5.8959654008849469</v>
      </c>
    </row>
    <row r="151" spans="3:19" x14ac:dyDescent="0.3">
      <c r="P151" s="14" t="s">
        <v>157</v>
      </c>
      <c r="Q151" s="6">
        <f t="shared" ca="1" si="16"/>
        <v>-0.40769530222901246</v>
      </c>
      <c r="R151" s="7">
        <f t="shared" ca="1" si="11"/>
        <v>39.449161634025188</v>
      </c>
      <c r="S151" s="8">
        <f t="shared" ca="1" si="12"/>
        <v>9.4491616340251881</v>
      </c>
    </row>
    <row r="152" spans="3:19" x14ac:dyDescent="0.3">
      <c r="P152" s="14" t="s">
        <v>158</v>
      </c>
      <c r="Q152" s="6">
        <f t="shared" ca="1" si="16"/>
        <v>1.2676422353057866</v>
      </c>
      <c r="R152" s="7">
        <f t="shared" ref="R152:R215" ca="1" si="22">S0*EXP((tipo-0.5*sigma^2)*T)*EXP(sigma*SQRT(T)*Q152)</f>
        <v>49.995915016673038</v>
      </c>
      <c r="S152" s="8">
        <f t="shared" ref="S152:S215" ca="1" si="23">IF(R152&lt;=corte1,0,IF(R152&lt;=corte2,R152-corte1,IF(R152&lt;=corte3,corte3-R152,0)))</f>
        <v>4.084983326961833E-3</v>
      </c>
    </row>
    <row r="153" spans="3:19" x14ac:dyDescent="0.3">
      <c r="P153" s="14" t="s">
        <v>159</v>
      </c>
      <c r="Q153" s="6">
        <f t="shared" ref="Q153:Q216" ca="1" si="24">NORMSINV(RAND())</f>
        <v>-1.3502458509926194</v>
      </c>
      <c r="R153" s="7">
        <f t="shared" ca="1" si="22"/>
        <v>34.526115848314745</v>
      </c>
      <c r="S153" s="8">
        <f t="shared" ca="1" si="23"/>
        <v>4.5261158483147454</v>
      </c>
    </row>
    <row r="154" spans="3:19" x14ac:dyDescent="0.3">
      <c r="P154" s="14" t="s">
        <v>160</v>
      </c>
      <c r="Q154" s="6">
        <f t="shared" ca="1" si="24"/>
        <v>1.5715735759323148</v>
      </c>
      <c r="R154" s="7">
        <f t="shared" ca="1" si="22"/>
        <v>52.191710772561542</v>
      </c>
      <c r="S154" s="8">
        <f t="shared" ca="1" si="23"/>
        <v>0</v>
      </c>
    </row>
    <row r="155" spans="3:19" x14ac:dyDescent="0.3">
      <c r="P155" s="14" t="s">
        <v>161</v>
      </c>
      <c r="Q155" s="6">
        <f t="shared" ca="1" si="24"/>
        <v>0.19798947154684768</v>
      </c>
      <c r="R155" s="7">
        <f t="shared" ca="1" si="22"/>
        <v>42.977192064596075</v>
      </c>
      <c r="S155" s="8">
        <f t="shared" ca="1" si="23"/>
        <v>7.0228079354039252</v>
      </c>
    </row>
    <row r="156" spans="3:19" x14ac:dyDescent="0.3">
      <c r="P156" s="14" t="s">
        <v>162</v>
      </c>
      <c r="Q156" s="6">
        <f t="shared" ca="1" si="24"/>
        <v>1.7915262924008934</v>
      </c>
      <c r="R156" s="7">
        <f t="shared" ca="1" si="22"/>
        <v>53.840700514268256</v>
      </c>
      <c r="S156" s="8">
        <f t="shared" ca="1" si="23"/>
        <v>0</v>
      </c>
    </row>
    <row r="157" spans="3:19" x14ac:dyDescent="0.3">
      <c r="P157" s="14" t="s">
        <v>163</v>
      </c>
      <c r="Q157" s="6">
        <f t="shared" ca="1" si="24"/>
        <v>-1.0508991858151955</v>
      </c>
      <c r="R157" s="7">
        <f t="shared" ca="1" si="22"/>
        <v>36.019124379171217</v>
      </c>
      <c r="S157" s="8">
        <f t="shared" ca="1" si="23"/>
        <v>6.0191243791712168</v>
      </c>
    </row>
    <row r="158" spans="3:19" x14ac:dyDescent="0.3">
      <c r="P158" s="14" t="s">
        <v>164</v>
      </c>
      <c r="Q158" s="6">
        <f t="shared" ca="1" si="24"/>
        <v>-0.27003570395098997</v>
      </c>
      <c r="R158" s="7">
        <f t="shared" ca="1" si="22"/>
        <v>40.224682622771027</v>
      </c>
      <c r="S158" s="8">
        <f t="shared" ca="1" si="23"/>
        <v>9.7753173772289728</v>
      </c>
    </row>
    <row r="159" spans="3:19" x14ac:dyDescent="0.3">
      <c r="P159" s="14" t="s">
        <v>165</v>
      </c>
      <c r="Q159" s="6">
        <f t="shared" ca="1" si="24"/>
        <v>-1.5900365888809807E-2</v>
      </c>
      <c r="R159" s="7">
        <f t="shared" ca="1" si="22"/>
        <v>41.696657385663649</v>
      </c>
      <c r="S159" s="8">
        <f t="shared" ca="1" si="23"/>
        <v>8.3033426143363513</v>
      </c>
    </row>
    <row r="160" spans="3:19" x14ac:dyDescent="0.3">
      <c r="P160" s="14" t="s">
        <v>166</v>
      </c>
      <c r="Q160" s="6">
        <f t="shared" ca="1" si="24"/>
        <v>7.8450917873679471E-2</v>
      </c>
      <c r="R160" s="7">
        <f t="shared" ca="1" si="22"/>
        <v>42.256756301797452</v>
      </c>
      <c r="S160" s="8">
        <f t="shared" ca="1" si="23"/>
        <v>7.7432436982025479</v>
      </c>
    </row>
    <row r="161" spans="16:19" x14ac:dyDescent="0.3">
      <c r="P161" s="14" t="s">
        <v>167</v>
      </c>
      <c r="Q161" s="6">
        <f t="shared" ca="1" si="24"/>
        <v>-0.84052807743841851</v>
      </c>
      <c r="R161" s="7">
        <f t="shared" ca="1" si="22"/>
        <v>37.106828067173502</v>
      </c>
      <c r="S161" s="8">
        <f t="shared" ca="1" si="23"/>
        <v>7.1068280671735025</v>
      </c>
    </row>
    <row r="162" spans="16:19" x14ac:dyDescent="0.3">
      <c r="P162" s="14" t="s">
        <v>168</v>
      </c>
      <c r="Q162" s="6">
        <f t="shared" ca="1" si="24"/>
        <v>-0.65965641384276019</v>
      </c>
      <c r="R162" s="7">
        <f t="shared" ca="1" si="22"/>
        <v>38.068231430426664</v>
      </c>
      <c r="S162" s="8">
        <f t="shared" ca="1" si="23"/>
        <v>8.068231430426664</v>
      </c>
    </row>
    <row r="163" spans="16:19" x14ac:dyDescent="0.3">
      <c r="P163" s="14" t="s">
        <v>169</v>
      </c>
      <c r="Q163" s="6">
        <f t="shared" ca="1" si="24"/>
        <v>0.2611513318661724</v>
      </c>
      <c r="R163" s="7">
        <f t="shared" ca="1" si="22"/>
        <v>43.362802737356283</v>
      </c>
      <c r="S163" s="8">
        <f t="shared" ca="1" si="23"/>
        <v>6.637197262643717</v>
      </c>
    </row>
    <row r="164" spans="16:19" x14ac:dyDescent="0.3">
      <c r="P164" s="14" t="s">
        <v>170</v>
      </c>
      <c r="Q164" s="6">
        <f t="shared" ca="1" si="24"/>
        <v>-0.20013641913031732</v>
      </c>
      <c r="R164" s="7">
        <f t="shared" ca="1" si="22"/>
        <v>40.624285567214976</v>
      </c>
      <c r="S164" s="8">
        <f t="shared" ca="1" si="23"/>
        <v>9.3757144327850241</v>
      </c>
    </row>
    <row r="165" spans="16:19" x14ac:dyDescent="0.3">
      <c r="P165" s="14" t="s">
        <v>171</v>
      </c>
      <c r="Q165" s="6">
        <f t="shared" ca="1" si="24"/>
        <v>-0.17044644111826401</v>
      </c>
      <c r="R165" s="7">
        <f t="shared" ca="1" si="22"/>
        <v>40.795217296526602</v>
      </c>
      <c r="S165" s="8">
        <f t="shared" ca="1" si="23"/>
        <v>9.2047827034733984</v>
      </c>
    </row>
    <row r="166" spans="16:19" x14ac:dyDescent="0.3">
      <c r="P166" s="14" t="s">
        <v>172</v>
      </c>
      <c r="Q166" s="6">
        <f t="shared" ca="1" si="24"/>
        <v>1.1685397613531385</v>
      </c>
      <c r="R166" s="7">
        <f t="shared" ca="1" si="22"/>
        <v>49.300099344653674</v>
      </c>
      <c r="S166" s="8">
        <f t="shared" ca="1" si="23"/>
        <v>0.69990065534632606</v>
      </c>
    </row>
    <row r="167" spans="16:19" x14ac:dyDescent="0.3">
      <c r="P167" s="14" t="s">
        <v>173</v>
      </c>
      <c r="Q167" s="6">
        <f t="shared" ca="1" si="24"/>
        <v>-0.87570205582279681</v>
      </c>
      <c r="R167" s="7">
        <f t="shared" ca="1" si="22"/>
        <v>36.92270398152808</v>
      </c>
      <c r="S167" s="8">
        <f t="shared" ca="1" si="23"/>
        <v>6.9227039815280804</v>
      </c>
    </row>
    <row r="168" spans="16:19" x14ac:dyDescent="0.3">
      <c r="P168" s="14" t="s">
        <v>174</v>
      </c>
      <c r="Q168" s="6">
        <f t="shared" ca="1" si="24"/>
        <v>0.48510522659310984</v>
      </c>
      <c r="R168" s="7">
        <f t="shared" ca="1" si="22"/>
        <v>44.75816370953283</v>
      </c>
      <c r="S168" s="8">
        <f t="shared" ca="1" si="23"/>
        <v>5.2418362904671696</v>
      </c>
    </row>
    <row r="169" spans="16:19" x14ac:dyDescent="0.3">
      <c r="P169" s="14" t="s">
        <v>175</v>
      </c>
      <c r="Q169" s="6">
        <f t="shared" ca="1" si="24"/>
        <v>3.202536430558478E-2</v>
      </c>
      <c r="R169" s="7">
        <f t="shared" ca="1" si="22"/>
        <v>41.980225615608148</v>
      </c>
      <c r="S169" s="8">
        <f t="shared" ca="1" si="23"/>
        <v>8.0197743843918516</v>
      </c>
    </row>
    <row r="170" spans="16:19" x14ac:dyDescent="0.3">
      <c r="P170" s="14" t="s">
        <v>176</v>
      </c>
      <c r="Q170" s="6">
        <f t="shared" ca="1" si="24"/>
        <v>0.38483439024431992</v>
      </c>
      <c r="R170" s="7">
        <f t="shared" ca="1" si="22"/>
        <v>44.127952256512295</v>
      </c>
      <c r="S170" s="8">
        <f t="shared" ca="1" si="23"/>
        <v>5.8720477434877054</v>
      </c>
    </row>
    <row r="171" spans="16:19" x14ac:dyDescent="0.3">
      <c r="P171" s="14" t="s">
        <v>177</v>
      </c>
      <c r="Q171" s="6">
        <f t="shared" ca="1" si="24"/>
        <v>-0.42678528491454815</v>
      </c>
      <c r="R171" s="7">
        <f t="shared" ca="1" si="22"/>
        <v>39.342803134176023</v>
      </c>
      <c r="S171" s="8">
        <f t="shared" ca="1" si="23"/>
        <v>9.3428031341760231</v>
      </c>
    </row>
    <row r="172" spans="16:19" x14ac:dyDescent="0.3">
      <c r="P172" s="14" t="s">
        <v>178</v>
      </c>
      <c r="Q172" s="6">
        <f t="shared" ca="1" si="24"/>
        <v>0.16127288829160108</v>
      </c>
      <c r="R172" s="7">
        <f t="shared" ca="1" si="22"/>
        <v>42.754610985224701</v>
      </c>
      <c r="S172" s="8">
        <f t="shared" ca="1" si="23"/>
        <v>7.2453890147752986</v>
      </c>
    </row>
    <row r="173" spans="16:19" x14ac:dyDescent="0.3">
      <c r="P173" s="14" t="s">
        <v>179</v>
      </c>
      <c r="Q173" s="6">
        <f t="shared" ca="1" si="24"/>
        <v>0.25897097095695965</v>
      </c>
      <c r="R173" s="7">
        <f t="shared" ca="1" si="22"/>
        <v>43.349433895857537</v>
      </c>
      <c r="S173" s="8">
        <f t="shared" ca="1" si="23"/>
        <v>6.6505661041424631</v>
      </c>
    </row>
    <row r="174" spans="16:19" x14ac:dyDescent="0.3">
      <c r="P174" s="14" t="s">
        <v>180</v>
      </c>
      <c r="Q174" s="6">
        <f t="shared" ca="1" si="24"/>
        <v>0.65204327218725822</v>
      </c>
      <c r="R174" s="7">
        <f t="shared" ca="1" si="22"/>
        <v>45.827413594627117</v>
      </c>
      <c r="S174" s="8">
        <f t="shared" ca="1" si="23"/>
        <v>4.1725864053728827</v>
      </c>
    </row>
    <row r="175" spans="16:19" x14ac:dyDescent="0.3">
      <c r="P175" s="14" t="s">
        <v>181</v>
      </c>
      <c r="Q175" s="6">
        <f t="shared" ca="1" si="24"/>
        <v>-0.47191511777779338</v>
      </c>
      <c r="R175" s="7">
        <f t="shared" ca="1" si="22"/>
        <v>39.092504283084573</v>
      </c>
      <c r="S175" s="8">
        <f t="shared" ca="1" si="23"/>
        <v>9.0925042830845726</v>
      </c>
    </row>
    <row r="176" spans="16:19" x14ac:dyDescent="0.3">
      <c r="P176" s="14" t="s">
        <v>182</v>
      </c>
      <c r="Q176" s="6">
        <f t="shared" ca="1" si="24"/>
        <v>0.40508583389976244</v>
      </c>
      <c r="R176" s="7">
        <f t="shared" ca="1" si="22"/>
        <v>44.254515272557128</v>
      </c>
      <c r="S176" s="8">
        <f t="shared" ca="1" si="23"/>
        <v>5.7454847274428715</v>
      </c>
    </row>
    <row r="177" spans="16:19" x14ac:dyDescent="0.3">
      <c r="P177" s="14" t="s">
        <v>183</v>
      </c>
      <c r="Q177" s="6">
        <f t="shared" ca="1" si="24"/>
        <v>0.32869319978702627</v>
      </c>
      <c r="R177" s="7">
        <f t="shared" ca="1" si="22"/>
        <v>43.778982752369409</v>
      </c>
      <c r="S177" s="8">
        <f t="shared" ca="1" si="23"/>
        <v>6.2210172476305914</v>
      </c>
    </row>
    <row r="178" spans="16:19" x14ac:dyDescent="0.3">
      <c r="P178" s="14" t="s">
        <v>184</v>
      </c>
      <c r="Q178" s="6">
        <f t="shared" ca="1" si="24"/>
        <v>0.38701971483051106</v>
      </c>
      <c r="R178" s="7">
        <f t="shared" ca="1" si="22"/>
        <v>44.141592176907572</v>
      </c>
      <c r="S178" s="8">
        <f t="shared" ca="1" si="23"/>
        <v>5.8584078230924277</v>
      </c>
    </row>
    <row r="179" spans="16:19" x14ac:dyDescent="0.3">
      <c r="P179" s="14" t="s">
        <v>185</v>
      </c>
      <c r="Q179" s="6">
        <f t="shared" ca="1" si="24"/>
        <v>-1.6306860023958404E-2</v>
      </c>
      <c r="R179" s="7">
        <f t="shared" ca="1" si="22"/>
        <v>41.694260440823506</v>
      </c>
      <c r="S179" s="8">
        <f t="shared" ca="1" si="23"/>
        <v>8.3057395591764944</v>
      </c>
    </row>
    <row r="180" spans="16:19" x14ac:dyDescent="0.3">
      <c r="P180" s="14" t="s">
        <v>186</v>
      </c>
      <c r="Q180" s="6">
        <f t="shared" ca="1" si="24"/>
        <v>1.6424112337270333</v>
      </c>
      <c r="R180" s="7">
        <f t="shared" ca="1" si="22"/>
        <v>52.71719285400021</v>
      </c>
      <c r="S180" s="8">
        <f t="shared" ca="1" si="23"/>
        <v>0</v>
      </c>
    </row>
    <row r="181" spans="16:19" x14ac:dyDescent="0.3">
      <c r="P181" s="14" t="s">
        <v>187</v>
      </c>
      <c r="Q181" s="6">
        <f t="shared" ca="1" si="24"/>
        <v>0.83370129375778212</v>
      </c>
      <c r="R181" s="7">
        <f t="shared" ca="1" si="22"/>
        <v>47.019987907937271</v>
      </c>
      <c r="S181" s="8">
        <f t="shared" ca="1" si="23"/>
        <v>2.9800120920627293</v>
      </c>
    </row>
    <row r="182" spans="16:19" x14ac:dyDescent="0.3">
      <c r="P182" s="14" t="s">
        <v>188</v>
      </c>
      <c r="Q182" s="6">
        <f t="shared" ca="1" si="24"/>
        <v>1.2874352959918811E-2</v>
      </c>
      <c r="R182" s="7">
        <f t="shared" ca="1" si="22"/>
        <v>41.866681796179513</v>
      </c>
      <c r="S182" s="8">
        <f t="shared" ca="1" si="23"/>
        <v>8.1333182038204868</v>
      </c>
    </row>
    <row r="183" spans="16:19" x14ac:dyDescent="0.3">
      <c r="P183" s="14" t="s">
        <v>189</v>
      </c>
      <c r="Q183" s="6">
        <f t="shared" ca="1" si="24"/>
        <v>-1.1492023390823816</v>
      </c>
      <c r="R183" s="7">
        <f t="shared" ca="1" si="22"/>
        <v>35.521845197383563</v>
      </c>
      <c r="S183" s="8">
        <f t="shared" ca="1" si="23"/>
        <v>5.5218451973835627</v>
      </c>
    </row>
    <row r="184" spans="16:19" x14ac:dyDescent="0.3">
      <c r="P184" s="14" t="s">
        <v>190</v>
      </c>
      <c r="Q184" s="6">
        <f t="shared" ca="1" si="24"/>
        <v>0.8757768996127705</v>
      </c>
      <c r="R184" s="7">
        <f t="shared" ca="1" si="22"/>
        <v>47.300609213261417</v>
      </c>
      <c r="S184" s="8">
        <f t="shared" ca="1" si="23"/>
        <v>2.6993907867385829</v>
      </c>
    </row>
    <row r="185" spans="16:19" x14ac:dyDescent="0.3">
      <c r="P185" s="14" t="s">
        <v>191</v>
      </c>
      <c r="Q185" s="6">
        <f t="shared" ca="1" si="24"/>
        <v>1.2751820362294031</v>
      </c>
      <c r="R185" s="7">
        <f t="shared" ca="1" si="22"/>
        <v>50.049253536601064</v>
      </c>
      <c r="S185" s="8">
        <f t="shared" ca="1" si="23"/>
        <v>0</v>
      </c>
    </row>
    <row r="186" spans="16:19" x14ac:dyDescent="0.3">
      <c r="P186" s="14" t="s">
        <v>192</v>
      </c>
      <c r="Q186" s="6">
        <f t="shared" ca="1" si="24"/>
        <v>6.2563658329440511E-2</v>
      </c>
      <c r="R186" s="7">
        <f t="shared" ca="1" si="22"/>
        <v>42.161920493394192</v>
      </c>
      <c r="S186" s="8">
        <f t="shared" ca="1" si="23"/>
        <v>7.8380795066058084</v>
      </c>
    </row>
    <row r="187" spans="16:19" x14ac:dyDescent="0.3">
      <c r="P187" s="14" t="s">
        <v>193</v>
      </c>
      <c r="Q187" s="6">
        <f t="shared" ca="1" si="24"/>
        <v>-0.65194816776704179</v>
      </c>
      <c r="R187" s="7">
        <f t="shared" ca="1" si="22"/>
        <v>38.109752640818584</v>
      </c>
      <c r="S187" s="8">
        <f t="shared" ca="1" si="23"/>
        <v>8.1097526408185843</v>
      </c>
    </row>
    <row r="188" spans="16:19" x14ac:dyDescent="0.3">
      <c r="P188" s="14" t="s">
        <v>194</v>
      </c>
      <c r="Q188" s="6">
        <f t="shared" ca="1" si="24"/>
        <v>-0.23125951733129876</v>
      </c>
      <c r="R188" s="7">
        <f t="shared" ca="1" si="22"/>
        <v>40.445871891551938</v>
      </c>
      <c r="S188" s="8">
        <f t="shared" ca="1" si="23"/>
        <v>9.5541281084480616</v>
      </c>
    </row>
    <row r="189" spans="16:19" x14ac:dyDescent="0.3">
      <c r="P189" s="14" t="s">
        <v>195</v>
      </c>
      <c r="Q189" s="6">
        <f t="shared" ca="1" si="24"/>
        <v>0.48596704713318939</v>
      </c>
      <c r="R189" s="7">
        <f t="shared" ca="1" si="22"/>
        <v>44.763619159347343</v>
      </c>
      <c r="S189" s="8">
        <f t="shared" ca="1" si="23"/>
        <v>5.2363808406526573</v>
      </c>
    </row>
    <row r="190" spans="16:19" x14ac:dyDescent="0.3">
      <c r="P190" s="14" t="s">
        <v>196</v>
      </c>
      <c r="Q190" s="6">
        <f t="shared" ca="1" si="24"/>
        <v>0.17427710693921758</v>
      </c>
      <c r="R190" s="7">
        <f t="shared" ca="1" si="22"/>
        <v>42.833312235380227</v>
      </c>
      <c r="S190" s="8">
        <f t="shared" ca="1" si="23"/>
        <v>7.1666877646197733</v>
      </c>
    </row>
    <row r="191" spans="16:19" x14ac:dyDescent="0.3">
      <c r="P191" s="14" t="s">
        <v>197</v>
      </c>
      <c r="Q191" s="6">
        <f t="shared" ca="1" si="24"/>
        <v>1.3649871421362003</v>
      </c>
      <c r="R191" s="7">
        <f t="shared" ca="1" si="22"/>
        <v>50.688950661280117</v>
      </c>
      <c r="S191" s="8">
        <f t="shared" ca="1" si="23"/>
        <v>0</v>
      </c>
    </row>
    <row r="192" spans="16:19" x14ac:dyDescent="0.3">
      <c r="P192" s="14" t="s">
        <v>198</v>
      </c>
      <c r="Q192" s="6">
        <f t="shared" ca="1" si="24"/>
        <v>-1.0159541503898282</v>
      </c>
      <c r="R192" s="7">
        <f t="shared" ca="1" si="22"/>
        <v>36.197570541281664</v>
      </c>
      <c r="S192" s="8">
        <f t="shared" ca="1" si="23"/>
        <v>6.1975705412816637</v>
      </c>
    </row>
    <row r="193" spans="16:19" x14ac:dyDescent="0.3">
      <c r="P193" s="14" t="s">
        <v>199</v>
      </c>
      <c r="Q193" s="6">
        <f t="shared" ca="1" si="24"/>
        <v>0.45976715673287599</v>
      </c>
      <c r="R193" s="7">
        <f t="shared" ca="1" si="22"/>
        <v>44.598066815466559</v>
      </c>
      <c r="S193" s="8">
        <f t="shared" ca="1" si="23"/>
        <v>5.4019331845334406</v>
      </c>
    </row>
    <row r="194" spans="16:19" x14ac:dyDescent="0.3">
      <c r="P194" s="14" t="s">
        <v>200</v>
      </c>
      <c r="Q194" s="6">
        <f t="shared" ca="1" si="24"/>
        <v>1.0541740685411312</v>
      </c>
      <c r="R194" s="7">
        <f t="shared" ca="1" si="22"/>
        <v>48.509145383065537</v>
      </c>
      <c r="S194" s="8">
        <f t="shared" ca="1" si="23"/>
        <v>1.4908546169344632</v>
      </c>
    </row>
    <row r="195" spans="16:19" x14ac:dyDescent="0.3">
      <c r="P195" s="14" t="s">
        <v>201</v>
      </c>
      <c r="Q195" s="6">
        <f t="shared" ca="1" si="24"/>
        <v>0.27304162975662538</v>
      </c>
      <c r="R195" s="7">
        <f t="shared" ca="1" si="22"/>
        <v>43.435780454080842</v>
      </c>
      <c r="S195" s="8">
        <f t="shared" ca="1" si="23"/>
        <v>6.5642195459191583</v>
      </c>
    </row>
    <row r="196" spans="16:19" x14ac:dyDescent="0.3">
      <c r="P196" s="14" t="s">
        <v>202</v>
      </c>
      <c r="Q196" s="6">
        <f t="shared" ca="1" si="24"/>
        <v>-0.46763593385213204</v>
      </c>
      <c r="R196" s="7">
        <f t="shared" ca="1" si="22"/>
        <v>39.116168975330865</v>
      </c>
      <c r="S196" s="8">
        <f t="shared" ca="1" si="23"/>
        <v>9.116168975330865</v>
      </c>
    </row>
    <row r="197" spans="16:19" x14ac:dyDescent="0.3">
      <c r="P197" s="14" t="s">
        <v>203</v>
      </c>
      <c r="Q197" s="6">
        <f t="shared" ca="1" si="24"/>
        <v>-0.14454058551331297</v>
      </c>
      <c r="R197" s="7">
        <f t="shared" ca="1" si="22"/>
        <v>40.944950453574172</v>
      </c>
      <c r="S197" s="8">
        <f t="shared" ca="1" si="23"/>
        <v>9.0550495464258276</v>
      </c>
    </row>
    <row r="198" spans="16:19" x14ac:dyDescent="0.3">
      <c r="P198" s="14" t="s">
        <v>204</v>
      </c>
      <c r="Q198" s="6">
        <f t="shared" ca="1" si="24"/>
        <v>0.16583560110137072</v>
      </c>
      <c r="R198" s="7">
        <f t="shared" ca="1" si="22"/>
        <v>42.782207943440568</v>
      </c>
      <c r="S198" s="8">
        <f t="shared" ca="1" si="23"/>
        <v>7.217792056559432</v>
      </c>
    </row>
    <row r="199" spans="16:19" x14ac:dyDescent="0.3">
      <c r="P199" s="14" t="s">
        <v>205</v>
      </c>
      <c r="Q199" s="6">
        <f t="shared" ca="1" si="24"/>
        <v>-0.64460851326589075</v>
      </c>
      <c r="R199" s="7">
        <f t="shared" ca="1" si="22"/>
        <v>38.149330487289099</v>
      </c>
      <c r="S199" s="8">
        <f t="shared" ca="1" si="23"/>
        <v>8.1493304872890988</v>
      </c>
    </row>
    <row r="200" spans="16:19" x14ac:dyDescent="0.3">
      <c r="P200" s="14" t="s">
        <v>206</v>
      </c>
      <c r="Q200" s="6">
        <f t="shared" ca="1" si="24"/>
        <v>0.68270039290430795</v>
      </c>
      <c r="R200" s="7">
        <f t="shared" ca="1" si="22"/>
        <v>46.026532963289505</v>
      </c>
      <c r="S200" s="8">
        <f t="shared" ca="1" si="23"/>
        <v>3.9734670367104954</v>
      </c>
    </row>
    <row r="201" spans="16:19" x14ac:dyDescent="0.3">
      <c r="P201" s="14" t="s">
        <v>207</v>
      </c>
      <c r="Q201" s="6">
        <f t="shared" ca="1" si="24"/>
        <v>-0.83081090220514553</v>
      </c>
      <c r="R201" s="7">
        <f t="shared" ca="1" si="22"/>
        <v>37.157855921352926</v>
      </c>
      <c r="S201" s="8">
        <f t="shared" ca="1" si="23"/>
        <v>7.157855921352926</v>
      </c>
    </row>
    <row r="202" spans="16:19" x14ac:dyDescent="0.3">
      <c r="P202" s="14" t="s">
        <v>208</v>
      </c>
      <c r="Q202" s="6">
        <f t="shared" ca="1" si="24"/>
        <v>2.3298354894064919</v>
      </c>
      <c r="R202" s="7">
        <f t="shared" ca="1" si="22"/>
        <v>58.099561297107726</v>
      </c>
      <c r="S202" s="8">
        <f t="shared" ca="1" si="23"/>
        <v>0</v>
      </c>
    </row>
    <row r="203" spans="16:19" x14ac:dyDescent="0.3">
      <c r="P203" s="14" t="s">
        <v>209</v>
      </c>
      <c r="Q203" s="6">
        <f t="shared" ca="1" si="24"/>
        <v>0.11261359451283814</v>
      </c>
      <c r="R203" s="7">
        <f t="shared" ca="1" si="22"/>
        <v>42.461406692318668</v>
      </c>
      <c r="S203" s="8">
        <f t="shared" ca="1" si="23"/>
        <v>7.5385933076813316</v>
      </c>
    </row>
    <row r="204" spans="16:19" x14ac:dyDescent="0.3">
      <c r="P204" s="14" t="s">
        <v>210</v>
      </c>
      <c r="Q204" s="6">
        <f t="shared" ca="1" si="24"/>
        <v>-0.28629829770573201</v>
      </c>
      <c r="R204" s="7">
        <f t="shared" ca="1" si="22"/>
        <v>40.132277059041776</v>
      </c>
      <c r="S204" s="8">
        <f t="shared" ca="1" si="23"/>
        <v>9.8677229409582239</v>
      </c>
    </row>
    <row r="205" spans="16:19" x14ac:dyDescent="0.3">
      <c r="P205" s="14" t="s">
        <v>211</v>
      </c>
      <c r="Q205" s="6">
        <f t="shared" ca="1" si="24"/>
        <v>0.55704356772029373</v>
      </c>
      <c r="R205" s="7">
        <f t="shared" ca="1" si="22"/>
        <v>45.21584032502065</v>
      </c>
      <c r="S205" s="8">
        <f t="shared" ca="1" si="23"/>
        <v>4.7841596749793496</v>
      </c>
    </row>
    <row r="206" spans="16:19" x14ac:dyDescent="0.3">
      <c r="P206" s="14" t="s">
        <v>212</v>
      </c>
      <c r="Q206" s="6">
        <f t="shared" ca="1" si="24"/>
        <v>-2.1409233040317419</v>
      </c>
      <c r="R206" s="7">
        <f t="shared" ca="1" si="22"/>
        <v>30.873473147943731</v>
      </c>
      <c r="S206" s="8">
        <f t="shared" ca="1" si="23"/>
        <v>0.87347314794373077</v>
      </c>
    </row>
    <row r="207" spans="16:19" x14ac:dyDescent="0.3">
      <c r="P207" s="14" t="s">
        <v>213</v>
      </c>
      <c r="Q207" s="6">
        <f t="shared" ca="1" si="24"/>
        <v>0.23390802626653587</v>
      </c>
      <c r="R207" s="7">
        <f t="shared" ca="1" si="22"/>
        <v>43.196056596397852</v>
      </c>
      <c r="S207" s="8">
        <f t="shared" ca="1" si="23"/>
        <v>6.8039434036021476</v>
      </c>
    </row>
    <row r="208" spans="16:19" x14ac:dyDescent="0.3">
      <c r="P208" s="14" t="s">
        <v>214</v>
      </c>
      <c r="Q208" s="6">
        <f t="shared" ca="1" si="24"/>
        <v>1.3720411860941537</v>
      </c>
      <c r="R208" s="7">
        <f t="shared" ca="1" si="22"/>
        <v>50.739542807418211</v>
      </c>
      <c r="S208" s="8">
        <f t="shared" ca="1" si="23"/>
        <v>0</v>
      </c>
    </row>
    <row r="209" spans="16:19" x14ac:dyDescent="0.3">
      <c r="P209" s="14" t="s">
        <v>215</v>
      </c>
      <c r="Q209" s="6">
        <f t="shared" ca="1" si="24"/>
        <v>-0.25787722188855655</v>
      </c>
      <c r="R209" s="7">
        <f t="shared" ca="1" si="22"/>
        <v>40.293907216219552</v>
      </c>
      <c r="S209" s="8">
        <f t="shared" ca="1" si="23"/>
        <v>9.7060927837804485</v>
      </c>
    </row>
    <row r="210" spans="16:19" x14ac:dyDescent="0.3">
      <c r="P210" s="14" t="s">
        <v>216</v>
      </c>
      <c r="Q210" s="6">
        <f t="shared" ca="1" si="24"/>
        <v>-0.43754458046409583</v>
      </c>
      <c r="R210" s="7">
        <f t="shared" ca="1" si="22"/>
        <v>39.282984875441812</v>
      </c>
      <c r="S210" s="8">
        <f t="shared" ca="1" si="23"/>
        <v>9.2829848754418123</v>
      </c>
    </row>
    <row r="211" spans="16:19" x14ac:dyDescent="0.3">
      <c r="P211" s="14" t="s">
        <v>217</v>
      </c>
      <c r="Q211" s="6">
        <f t="shared" ca="1" si="24"/>
        <v>0.66453864834766563</v>
      </c>
      <c r="R211" s="7">
        <f t="shared" ca="1" si="22"/>
        <v>45.908467409465452</v>
      </c>
      <c r="S211" s="8">
        <f t="shared" ca="1" si="23"/>
        <v>4.0915325905345483</v>
      </c>
    </row>
    <row r="212" spans="16:19" x14ac:dyDescent="0.3">
      <c r="P212" s="14" t="s">
        <v>218</v>
      </c>
      <c r="Q212" s="6">
        <f t="shared" ca="1" si="24"/>
        <v>0.16962743882745171</v>
      </c>
      <c r="R212" s="7">
        <f t="shared" ca="1" si="22"/>
        <v>42.805155919335327</v>
      </c>
      <c r="S212" s="8">
        <f t="shared" ca="1" si="23"/>
        <v>7.194844080664673</v>
      </c>
    </row>
    <row r="213" spans="16:19" x14ac:dyDescent="0.3">
      <c r="P213" s="14" t="s">
        <v>219</v>
      </c>
      <c r="Q213" s="6">
        <f t="shared" ca="1" si="24"/>
        <v>-0.89697833717149233</v>
      </c>
      <c r="R213" s="7">
        <f t="shared" ca="1" si="22"/>
        <v>36.811773472477178</v>
      </c>
      <c r="S213" s="8">
        <f t="shared" ca="1" si="23"/>
        <v>6.8117734724771779</v>
      </c>
    </row>
    <row r="214" spans="16:19" x14ac:dyDescent="0.3">
      <c r="P214" s="14" t="s">
        <v>220</v>
      </c>
      <c r="Q214" s="6">
        <f t="shared" ca="1" si="24"/>
        <v>-0.36831705124590897</v>
      </c>
      <c r="R214" s="7">
        <f t="shared" ca="1" si="22"/>
        <v>39.669463936747498</v>
      </c>
      <c r="S214" s="8">
        <f t="shared" ca="1" si="23"/>
        <v>9.6694639367474977</v>
      </c>
    </row>
    <row r="215" spans="16:19" x14ac:dyDescent="0.3">
      <c r="P215" s="14" t="s">
        <v>221</v>
      </c>
      <c r="Q215" s="6">
        <f t="shared" ca="1" si="24"/>
        <v>1.9337009367494367</v>
      </c>
      <c r="R215" s="7">
        <f t="shared" ca="1" si="22"/>
        <v>54.934206698346578</v>
      </c>
      <c r="S215" s="8">
        <f t="shared" ca="1" si="23"/>
        <v>0</v>
      </c>
    </row>
    <row r="216" spans="16:19" x14ac:dyDescent="0.3">
      <c r="P216" s="14" t="s">
        <v>222</v>
      </c>
      <c r="Q216" s="6">
        <f t="shared" ca="1" si="24"/>
        <v>1.9040404178998336</v>
      </c>
      <c r="R216" s="7">
        <f t="shared" ref="R216:R279" ca="1" si="25">S0*EXP((tipo-0.5*sigma^2)*T)*EXP(sigma*SQRT(T)*Q216)</f>
        <v>54.704260589496101</v>
      </c>
      <c r="S216" s="8">
        <f t="shared" ref="S216:S279" ca="1" si="26">IF(R216&lt;=corte1,0,IF(R216&lt;=corte2,R216-corte1,IF(R216&lt;=corte3,corte3-R216,0)))</f>
        <v>0</v>
      </c>
    </row>
    <row r="217" spans="16:19" x14ac:dyDescent="0.3">
      <c r="P217" s="14" t="s">
        <v>223</v>
      </c>
      <c r="Q217" s="6">
        <f t="shared" ref="Q217:Q280" ca="1" si="27">NORMSINV(RAND())</f>
        <v>1.9591758954961052</v>
      </c>
      <c r="R217" s="7">
        <f t="shared" ca="1" si="25"/>
        <v>55.132475278463403</v>
      </c>
      <c r="S217" s="8">
        <f t="shared" ca="1" si="26"/>
        <v>0</v>
      </c>
    </row>
    <row r="218" spans="16:19" x14ac:dyDescent="0.3">
      <c r="P218" s="14" t="s">
        <v>224</v>
      </c>
      <c r="Q218" s="6">
        <f t="shared" ca="1" si="27"/>
        <v>-0.73821488301660243</v>
      </c>
      <c r="R218" s="7">
        <f t="shared" ca="1" si="25"/>
        <v>37.647639949335648</v>
      </c>
      <c r="S218" s="8">
        <f t="shared" ca="1" si="26"/>
        <v>7.6476399493356482</v>
      </c>
    </row>
    <row r="219" spans="16:19" x14ac:dyDescent="0.3">
      <c r="P219" s="14" t="s">
        <v>225</v>
      </c>
      <c r="Q219" s="6">
        <f t="shared" ca="1" si="27"/>
        <v>-0.4573404956518427</v>
      </c>
      <c r="R219" s="7">
        <f t="shared" ca="1" si="25"/>
        <v>39.173163396982183</v>
      </c>
      <c r="S219" s="8">
        <f t="shared" ca="1" si="26"/>
        <v>9.1731633969821829</v>
      </c>
    </row>
    <row r="220" spans="16:19" x14ac:dyDescent="0.3">
      <c r="P220" s="14" t="s">
        <v>226</v>
      </c>
      <c r="Q220" s="6">
        <f t="shared" ca="1" si="27"/>
        <v>0.10217103542088429</v>
      </c>
      <c r="R220" s="7">
        <f t="shared" ca="1" si="25"/>
        <v>42.398745930122999</v>
      </c>
      <c r="S220" s="8">
        <f t="shared" ca="1" si="26"/>
        <v>7.601254069877001</v>
      </c>
    </row>
    <row r="221" spans="16:19" x14ac:dyDescent="0.3">
      <c r="P221" s="14" t="s">
        <v>227</v>
      </c>
      <c r="Q221" s="6">
        <f t="shared" ca="1" si="27"/>
        <v>-0.60292466835186376</v>
      </c>
      <c r="R221" s="7">
        <f t="shared" ca="1" si="25"/>
        <v>38.374884417312593</v>
      </c>
      <c r="S221" s="8">
        <f t="shared" ca="1" si="26"/>
        <v>8.3748844173125931</v>
      </c>
    </row>
    <row r="222" spans="16:19" x14ac:dyDescent="0.3">
      <c r="P222" s="14" t="s">
        <v>228</v>
      </c>
      <c r="Q222" s="6">
        <f t="shared" ca="1" si="27"/>
        <v>-0.50310564881769604</v>
      </c>
      <c r="R222" s="7">
        <f t="shared" ca="1" si="25"/>
        <v>38.920446717726769</v>
      </c>
      <c r="S222" s="8">
        <f t="shared" ca="1" si="26"/>
        <v>8.9204467177267688</v>
      </c>
    </row>
    <row r="223" spans="16:19" x14ac:dyDescent="0.3">
      <c r="P223" s="14" t="s">
        <v>229</v>
      </c>
      <c r="Q223" s="6">
        <f t="shared" ca="1" si="27"/>
        <v>0.64159468339657655</v>
      </c>
      <c r="R223" s="7">
        <f t="shared" ca="1" si="25"/>
        <v>45.759746558594841</v>
      </c>
      <c r="S223" s="8">
        <f t="shared" ca="1" si="26"/>
        <v>4.2402534414051587</v>
      </c>
    </row>
    <row r="224" spans="16:19" x14ac:dyDescent="0.3">
      <c r="P224" s="14" t="s">
        <v>230</v>
      </c>
      <c r="Q224" s="6">
        <f t="shared" ca="1" si="27"/>
        <v>-1.0426723438981846</v>
      </c>
      <c r="R224" s="7">
        <f t="shared" ca="1" si="25"/>
        <v>36.061055258078916</v>
      </c>
      <c r="S224" s="8">
        <f t="shared" ca="1" si="26"/>
        <v>6.0610552580789161</v>
      </c>
    </row>
    <row r="225" spans="16:19" x14ac:dyDescent="0.3">
      <c r="P225" s="14" t="s">
        <v>231</v>
      </c>
      <c r="Q225" s="6">
        <f t="shared" ca="1" si="27"/>
        <v>0.27015528840433223</v>
      </c>
      <c r="R225" s="7">
        <f t="shared" ca="1" si="25"/>
        <v>43.41805400758075</v>
      </c>
      <c r="S225" s="8">
        <f t="shared" ca="1" si="26"/>
        <v>6.58194599241925</v>
      </c>
    </row>
    <row r="226" spans="16:19" x14ac:dyDescent="0.3">
      <c r="P226" s="14" t="s">
        <v>232</v>
      </c>
      <c r="Q226" s="6">
        <f t="shared" ca="1" si="27"/>
        <v>1.4550689146495777</v>
      </c>
      <c r="R226" s="7">
        <f t="shared" ca="1" si="25"/>
        <v>51.338832653021157</v>
      </c>
      <c r="S226" s="8">
        <f t="shared" ca="1" si="26"/>
        <v>0</v>
      </c>
    </row>
    <row r="227" spans="16:19" x14ac:dyDescent="0.3">
      <c r="P227" s="14" t="s">
        <v>233</v>
      </c>
      <c r="Q227" s="6">
        <f t="shared" ca="1" si="27"/>
        <v>-1.1952824613472237</v>
      </c>
      <c r="R227" s="7">
        <f t="shared" ca="1" si="25"/>
        <v>35.291112140436134</v>
      </c>
      <c r="S227" s="8">
        <f t="shared" ca="1" si="26"/>
        <v>5.2911121404361339</v>
      </c>
    </row>
    <row r="228" spans="16:19" x14ac:dyDescent="0.3">
      <c r="P228" s="14" t="s">
        <v>234</v>
      </c>
      <c r="Q228" s="6">
        <f t="shared" ca="1" si="27"/>
        <v>0.28720645589220217</v>
      </c>
      <c r="R228" s="7">
        <f t="shared" ca="1" si="25"/>
        <v>43.522878605833576</v>
      </c>
      <c r="S228" s="8">
        <f t="shared" ca="1" si="26"/>
        <v>6.4771213941664243</v>
      </c>
    </row>
    <row r="229" spans="16:19" x14ac:dyDescent="0.3">
      <c r="P229" s="14" t="s">
        <v>235</v>
      </c>
      <c r="Q229" s="6">
        <f t="shared" ca="1" si="27"/>
        <v>0.68460814226525024</v>
      </c>
      <c r="R229" s="7">
        <f t="shared" ca="1" si="25"/>
        <v>46.038952436171343</v>
      </c>
      <c r="S229" s="8">
        <f t="shared" ca="1" si="26"/>
        <v>3.9610475638286573</v>
      </c>
    </row>
    <row r="230" spans="16:19" x14ac:dyDescent="0.3">
      <c r="P230" s="14" t="s">
        <v>236</v>
      </c>
      <c r="Q230" s="6">
        <f t="shared" ca="1" si="27"/>
        <v>-1.3100244419108438</v>
      </c>
      <c r="R230" s="7">
        <f t="shared" ca="1" si="25"/>
        <v>34.723065745109608</v>
      </c>
      <c r="S230" s="8">
        <f t="shared" ca="1" si="26"/>
        <v>4.7230657451096079</v>
      </c>
    </row>
    <row r="231" spans="16:19" x14ac:dyDescent="0.3">
      <c r="P231" s="14" t="s">
        <v>237</v>
      </c>
      <c r="Q231" s="6">
        <f t="shared" ca="1" si="27"/>
        <v>-0.45829857556259757</v>
      </c>
      <c r="R231" s="7">
        <f t="shared" ca="1" si="25"/>
        <v>39.167856068667689</v>
      </c>
      <c r="S231" s="8">
        <f t="shared" ca="1" si="26"/>
        <v>9.1678560686676889</v>
      </c>
    </row>
    <row r="232" spans="16:19" x14ac:dyDescent="0.3">
      <c r="P232" s="14" t="s">
        <v>238</v>
      </c>
      <c r="Q232" s="6">
        <f t="shared" ca="1" si="27"/>
        <v>1.4906782565494723</v>
      </c>
      <c r="R232" s="7">
        <f t="shared" ca="1" si="25"/>
        <v>51.598023063880021</v>
      </c>
      <c r="S232" s="8">
        <f t="shared" ca="1" si="26"/>
        <v>0</v>
      </c>
    </row>
    <row r="233" spans="16:19" x14ac:dyDescent="0.3">
      <c r="P233" s="14" t="s">
        <v>239</v>
      </c>
      <c r="Q233" s="6">
        <f t="shared" ca="1" si="27"/>
        <v>1.216144520521991</v>
      </c>
      <c r="R233" s="7">
        <f t="shared" ca="1" si="25"/>
        <v>49.633123619755821</v>
      </c>
      <c r="S233" s="8">
        <f t="shared" ca="1" si="26"/>
        <v>0.36687638024417879</v>
      </c>
    </row>
    <row r="234" spans="16:19" x14ac:dyDescent="0.3">
      <c r="P234" s="14" t="s">
        <v>240</v>
      </c>
      <c r="Q234" s="6">
        <f t="shared" ca="1" si="27"/>
        <v>-1.2447008513337696</v>
      </c>
      <c r="R234" s="7">
        <f t="shared" ca="1" si="25"/>
        <v>35.045328927806146</v>
      </c>
      <c r="S234" s="8">
        <f t="shared" ca="1" si="26"/>
        <v>5.0453289278061462</v>
      </c>
    </row>
    <row r="235" spans="16:19" x14ac:dyDescent="0.3">
      <c r="P235" s="14" t="s">
        <v>241</v>
      </c>
      <c r="Q235" s="6">
        <f t="shared" ca="1" si="27"/>
        <v>0.45823169151489479</v>
      </c>
      <c r="R235" s="7">
        <f t="shared" ca="1" si="25"/>
        <v>44.58838350486289</v>
      </c>
      <c r="S235" s="8">
        <f t="shared" ca="1" si="26"/>
        <v>5.4116164951371104</v>
      </c>
    </row>
    <row r="236" spans="16:19" x14ac:dyDescent="0.3">
      <c r="P236" s="14" t="s">
        <v>242</v>
      </c>
      <c r="Q236" s="6">
        <f t="shared" ca="1" si="27"/>
        <v>0.87806279783195851</v>
      </c>
      <c r="R236" s="7">
        <f t="shared" ca="1" si="25"/>
        <v>47.315902781372003</v>
      </c>
      <c r="S236" s="8">
        <f t="shared" ca="1" si="26"/>
        <v>2.684097218627997</v>
      </c>
    </row>
    <row r="237" spans="16:19" x14ac:dyDescent="0.3">
      <c r="P237" s="14" t="s">
        <v>243</v>
      </c>
      <c r="Q237" s="6">
        <f t="shared" ca="1" si="27"/>
        <v>1.6329025776687933</v>
      </c>
      <c r="R237" s="7">
        <f t="shared" ca="1" si="25"/>
        <v>52.646350262170159</v>
      </c>
      <c r="S237" s="8">
        <f t="shared" ca="1" si="26"/>
        <v>0</v>
      </c>
    </row>
    <row r="238" spans="16:19" x14ac:dyDescent="0.3">
      <c r="P238" s="14" t="s">
        <v>244</v>
      </c>
      <c r="Q238" s="6">
        <f t="shared" ca="1" si="27"/>
        <v>-0.46624061942273076</v>
      </c>
      <c r="R238" s="7">
        <f t="shared" ca="1" si="25"/>
        <v>39.123888423340411</v>
      </c>
      <c r="S238" s="8">
        <f t="shared" ca="1" si="26"/>
        <v>9.1238884233404107</v>
      </c>
    </row>
    <row r="239" spans="16:19" x14ac:dyDescent="0.3">
      <c r="P239" s="14" t="s">
        <v>245</v>
      </c>
      <c r="Q239" s="6">
        <f t="shared" ca="1" si="27"/>
        <v>2.3749306809738697</v>
      </c>
      <c r="R239" s="7">
        <f t="shared" ca="1" si="25"/>
        <v>58.471270798960234</v>
      </c>
      <c r="S239" s="8">
        <f t="shared" ca="1" si="26"/>
        <v>0</v>
      </c>
    </row>
    <row r="240" spans="16:19" x14ac:dyDescent="0.3">
      <c r="P240" s="14" t="s">
        <v>246</v>
      </c>
      <c r="Q240" s="6">
        <f t="shared" ca="1" si="27"/>
        <v>-0.25723580980976846</v>
      </c>
      <c r="R240" s="7">
        <f t="shared" ca="1" si="25"/>
        <v>40.297562416778348</v>
      </c>
      <c r="S240" s="8">
        <f t="shared" ca="1" si="26"/>
        <v>9.7024375832216521</v>
      </c>
    </row>
    <row r="241" spans="16:19" x14ac:dyDescent="0.3">
      <c r="P241" s="14" t="s">
        <v>247</v>
      </c>
      <c r="Q241" s="6">
        <f t="shared" ca="1" si="27"/>
        <v>-0.41968040017968422</v>
      </c>
      <c r="R241" s="7">
        <f t="shared" ca="1" si="25"/>
        <v>39.382353958372619</v>
      </c>
      <c r="S241" s="8">
        <f t="shared" ca="1" si="26"/>
        <v>9.3823539583726188</v>
      </c>
    </row>
    <row r="242" spans="16:19" x14ac:dyDescent="0.3">
      <c r="P242" s="14" t="s">
        <v>248</v>
      </c>
      <c r="Q242" s="6">
        <f t="shared" ca="1" si="27"/>
        <v>-2.3354292764391623E-3</v>
      </c>
      <c r="R242" s="7">
        <f t="shared" ca="1" si="25"/>
        <v>41.776723848617593</v>
      </c>
      <c r="S242" s="8">
        <f t="shared" ca="1" si="26"/>
        <v>8.2232761513824073</v>
      </c>
    </row>
    <row r="243" spans="16:19" x14ac:dyDescent="0.3">
      <c r="P243" s="14" t="s">
        <v>249</v>
      </c>
      <c r="Q243" s="6">
        <f t="shared" ca="1" si="27"/>
        <v>-0.78979309377419771</v>
      </c>
      <c r="R243" s="7">
        <f t="shared" ca="1" si="25"/>
        <v>37.374027369546987</v>
      </c>
      <c r="S243" s="8">
        <f t="shared" ca="1" si="26"/>
        <v>7.3740273695469867</v>
      </c>
    </row>
    <row r="244" spans="16:19" x14ac:dyDescent="0.3">
      <c r="P244" s="14" t="s">
        <v>250</v>
      </c>
      <c r="Q244" s="6">
        <f t="shared" ca="1" si="27"/>
        <v>-0.83842275231193553</v>
      </c>
      <c r="R244" s="7">
        <f t="shared" ca="1" si="25"/>
        <v>37.117877822409795</v>
      </c>
      <c r="S244" s="8">
        <f t="shared" ca="1" si="26"/>
        <v>7.1178778224097954</v>
      </c>
    </row>
    <row r="245" spans="16:19" x14ac:dyDescent="0.3">
      <c r="P245" s="14" t="s">
        <v>251</v>
      </c>
      <c r="Q245" s="6">
        <f t="shared" ca="1" si="27"/>
        <v>-0.26617206096512519</v>
      </c>
      <c r="R245" s="7">
        <f t="shared" ca="1" si="25"/>
        <v>40.246667460694368</v>
      </c>
      <c r="S245" s="8">
        <f t="shared" ca="1" si="26"/>
        <v>9.7533325393056316</v>
      </c>
    </row>
    <row r="246" spans="16:19" x14ac:dyDescent="0.3">
      <c r="P246" s="14" t="s">
        <v>252</v>
      </c>
      <c r="Q246" s="6">
        <f t="shared" ca="1" si="27"/>
        <v>1.0781534682288607</v>
      </c>
      <c r="R246" s="7">
        <f t="shared" ca="1" si="25"/>
        <v>48.673928808113978</v>
      </c>
      <c r="S246" s="8">
        <f t="shared" ca="1" si="26"/>
        <v>1.3260711918860224</v>
      </c>
    </row>
    <row r="247" spans="16:19" x14ac:dyDescent="0.3">
      <c r="P247" s="14" t="s">
        <v>253</v>
      </c>
      <c r="Q247" s="6">
        <f t="shared" ca="1" si="27"/>
        <v>-0.14408968504855804</v>
      </c>
      <c r="R247" s="7">
        <f t="shared" ca="1" si="25"/>
        <v>40.947561471645059</v>
      </c>
      <c r="S247" s="8">
        <f t="shared" ca="1" si="26"/>
        <v>9.0524385283549407</v>
      </c>
    </row>
    <row r="248" spans="16:19" x14ac:dyDescent="0.3">
      <c r="P248" s="14" t="s">
        <v>254</v>
      </c>
      <c r="Q248" s="6">
        <f t="shared" ca="1" si="27"/>
        <v>1.0757542999198662</v>
      </c>
      <c r="R248" s="7">
        <f t="shared" ca="1" si="25"/>
        <v>48.657416855184096</v>
      </c>
      <c r="S248" s="8">
        <f t="shared" ca="1" si="26"/>
        <v>1.3425831448159045</v>
      </c>
    </row>
    <row r="249" spans="16:19" x14ac:dyDescent="0.3">
      <c r="P249" s="14" t="s">
        <v>255</v>
      </c>
      <c r="Q249" s="6">
        <f t="shared" ca="1" si="27"/>
        <v>-0.52113627873999568</v>
      </c>
      <c r="R249" s="7">
        <f t="shared" ca="1" si="25"/>
        <v>38.821329266864915</v>
      </c>
      <c r="S249" s="8">
        <f t="shared" ca="1" si="26"/>
        <v>8.8213292668649146</v>
      </c>
    </row>
    <row r="250" spans="16:19" x14ac:dyDescent="0.3">
      <c r="P250" s="14" t="s">
        <v>256</v>
      </c>
      <c r="Q250" s="6">
        <f t="shared" ca="1" si="27"/>
        <v>-0.91193776722924014</v>
      </c>
      <c r="R250" s="7">
        <f t="shared" ca="1" si="25"/>
        <v>36.733977435465725</v>
      </c>
      <c r="S250" s="8">
        <f t="shared" ca="1" si="26"/>
        <v>6.7339774354657251</v>
      </c>
    </row>
    <row r="251" spans="16:19" x14ac:dyDescent="0.3">
      <c r="P251" s="14" t="s">
        <v>257</v>
      </c>
      <c r="Q251" s="6">
        <f t="shared" ca="1" si="27"/>
        <v>-0.51938305489184955</v>
      </c>
      <c r="R251" s="7">
        <f t="shared" ca="1" si="25"/>
        <v>38.830955948522302</v>
      </c>
      <c r="S251" s="8">
        <f t="shared" ca="1" si="26"/>
        <v>8.8309559485223019</v>
      </c>
    </row>
    <row r="252" spans="16:19" x14ac:dyDescent="0.3">
      <c r="P252" s="14" t="s">
        <v>258</v>
      </c>
      <c r="Q252" s="6">
        <f t="shared" ca="1" si="27"/>
        <v>-0.72653143081390159</v>
      </c>
      <c r="R252" s="7">
        <f t="shared" ca="1" si="25"/>
        <v>37.709896173892574</v>
      </c>
      <c r="S252" s="8">
        <f t="shared" ca="1" si="26"/>
        <v>7.7098961738925738</v>
      </c>
    </row>
    <row r="253" spans="16:19" x14ac:dyDescent="0.3">
      <c r="P253" s="14" t="s">
        <v>259</v>
      </c>
      <c r="Q253" s="6">
        <f t="shared" ca="1" si="27"/>
        <v>0.53770629333691633</v>
      </c>
      <c r="R253" s="7">
        <f t="shared" ca="1" si="25"/>
        <v>45.092357326752811</v>
      </c>
      <c r="S253" s="8">
        <f t="shared" ca="1" si="26"/>
        <v>4.9076426732471887</v>
      </c>
    </row>
    <row r="254" spans="16:19" x14ac:dyDescent="0.3">
      <c r="P254" s="14" t="s">
        <v>260</v>
      </c>
      <c r="Q254" s="6">
        <f t="shared" ca="1" si="27"/>
        <v>0.74659628021836444</v>
      </c>
      <c r="R254" s="7">
        <f t="shared" ca="1" si="25"/>
        <v>46.44432469247748</v>
      </c>
      <c r="S254" s="8">
        <f t="shared" ca="1" si="26"/>
        <v>3.5556753075225203</v>
      </c>
    </row>
    <row r="255" spans="16:19" x14ac:dyDescent="0.3">
      <c r="P255" s="14" t="s">
        <v>261</v>
      </c>
      <c r="Q255" s="6">
        <f t="shared" ca="1" si="27"/>
        <v>0.35920834254828216</v>
      </c>
      <c r="R255" s="7">
        <f t="shared" ca="1" si="25"/>
        <v>43.968318886041715</v>
      </c>
      <c r="S255" s="8">
        <f t="shared" ca="1" si="26"/>
        <v>6.0316811139582853</v>
      </c>
    </row>
    <row r="256" spans="16:19" x14ac:dyDescent="0.3">
      <c r="P256" s="14" t="s">
        <v>262</v>
      </c>
      <c r="Q256" s="6">
        <f t="shared" ca="1" si="27"/>
        <v>0.6176846959594644</v>
      </c>
      <c r="R256" s="7">
        <f t="shared" ca="1" si="25"/>
        <v>45.605276644456886</v>
      </c>
      <c r="S256" s="8">
        <f t="shared" ca="1" si="26"/>
        <v>4.394723355543114</v>
      </c>
    </row>
    <row r="257" spans="16:19" x14ac:dyDescent="0.3">
      <c r="P257" s="14" t="s">
        <v>263</v>
      </c>
      <c r="Q257" s="6">
        <f t="shared" ca="1" si="27"/>
        <v>-0.4359640883861996</v>
      </c>
      <c r="R257" s="7">
        <f t="shared" ca="1" si="25"/>
        <v>39.291766206238968</v>
      </c>
      <c r="S257" s="8">
        <f t="shared" ca="1" si="26"/>
        <v>9.2917662062389681</v>
      </c>
    </row>
    <row r="258" spans="16:19" x14ac:dyDescent="0.3">
      <c r="P258" s="14" t="s">
        <v>264</v>
      </c>
      <c r="Q258" s="6">
        <f t="shared" ca="1" si="27"/>
        <v>7.3734154984741548E-2</v>
      </c>
      <c r="R258" s="7">
        <f t="shared" ca="1" si="25"/>
        <v>42.228578289177264</v>
      </c>
      <c r="S258" s="8">
        <f t="shared" ca="1" si="26"/>
        <v>7.7714217108227359</v>
      </c>
    </row>
    <row r="259" spans="16:19" x14ac:dyDescent="0.3">
      <c r="P259" s="14" t="s">
        <v>265</v>
      </c>
      <c r="Q259" s="6">
        <f t="shared" ca="1" si="27"/>
        <v>-0.5551425134086756</v>
      </c>
      <c r="R259" s="7">
        <f t="shared" ca="1" si="25"/>
        <v>38.635077646637043</v>
      </c>
      <c r="S259" s="8">
        <f t="shared" ca="1" si="26"/>
        <v>8.6350776466370434</v>
      </c>
    </row>
    <row r="260" spans="16:19" x14ac:dyDescent="0.3">
      <c r="P260" s="14" t="s">
        <v>266</v>
      </c>
      <c r="Q260" s="6">
        <f t="shared" ca="1" si="27"/>
        <v>-0.5092753750464134</v>
      </c>
      <c r="R260" s="7">
        <f t="shared" ca="1" si="25"/>
        <v>38.886502230414621</v>
      </c>
      <c r="S260" s="8">
        <f t="shared" ca="1" si="26"/>
        <v>8.8865022304146208</v>
      </c>
    </row>
    <row r="261" spans="16:19" x14ac:dyDescent="0.3">
      <c r="P261" s="14" t="s">
        <v>267</v>
      </c>
      <c r="Q261" s="6">
        <f t="shared" ca="1" si="27"/>
        <v>-1.3205639312825581</v>
      </c>
      <c r="R261" s="7">
        <f t="shared" ca="1" si="25"/>
        <v>34.671349258756713</v>
      </c>
      <c r="S261" s="8">
        <f t="shared" ca="1" si="26"/>
        <v>4.6713492587567131</v>
      </c>
    </row>
    <row r="262" spans="16:19" x14ac:dyDescent="0.3">
      <c r="P262" s="14" t="s">
        <v>268</v>
      </c>
      <c r="Q262" s="6">
        <f t="shared" ca="1" si="27"/>
        <v>-0.98828453464893773</v>
      </c>
      <c r="R262" s="7">
        <f t="shared" ca="1" si="25"/>
        <v>36.339491827788841</v>
      </c>
      <c r="S262" s="8">
        <f t="shared" ca="1" si="26"/>
        <v>6.3394918277888408</v>
      </c>
    </row>
    <row r="263" spans="16:19" x14ac:dyDescent="0.3">
      <c r="P263" s="14" t="s">
        <v>269</v>
      </c>
      <c r="Q263" s="6">
        <f t="shared" ca="1" si="27"/>
        <v>1.6168773619148751</v>
      </c>
      <c r="R263" s="7">
        <f t="shared" ca="1" si="25"/>
        <v>52.527172528496912</v>
      </c>
      <c r="S263" s="8">
        <f t="shared" ca="1" si="26"/>
        <v>0</v>
      </c>
    </row>
    <row r="264" spans="16:19" x14ac:dyDescent="0.3">
      <c r="P264" s="14" t="s">
        <v>270</v>
      </c>
      <c r="Q264" s="6">
        <f t="shared" ca="1" si="27"/>
        <v>1.3265272765888696</v>
      </c>
      <c r="R264" s="7">
        <f t="shared" ca="1" si="25"/>
        <v>50.413999523202236</v>
      </c>
      <c r="S264" s="8">
        <f t="shared" ca="1" si="26"/>
        <v>0</v>
      </c>
    </row>
    <row r="265" spans="16:19" x14ac:dyDescent="0.3">
      <c r="P265" s="14" t="s">
        <v>271</v>
      </c>
      <c r="Q265" s="6">
        <f t="shared" ca="1" si="27"/>
        <v>-1.3216021135392678E-2</v>
      </c>
      <c r="R265" s="7">
        <f t="shared" ca="1" si="25"/>
        <v>41.712489428921245</v>
      </c>
      <c r="S265" s="8">
        <f t="shared" ca="1" si="26"/>
        <v>8.2875105710787551</v>
      </c>
    </row>
    <row r="266" spans="16:19" x14ac:dyDescent="0.3">
      <c r="P266" s="14" t="s">
        <v>272</v>
      </c>
      <c r="Q266" s="6">
        <f t="shared" ca="1" si="27"/>
        <v>1.0894206754381845</v>
      </c>
      <c r="R266" s="7">
        <f t="shared" ca="1" si="25"/>
        <v>48.751548825409294</v>
      </c>
      <c r="S266" s="8">
        <f t="shared" ca="1" si="26"/>
        <v>1.2484511745907056</v>
      </c>
    </row>
    <row r="267" spans="16:19" x14ac:dyDescent="0.3">
      <c r="P267" s="14" t="s">
        <v>273</v>
      </c>
      <c r="Q267" s="6">
        <f t="shared" ca="1" si="27"/>
        <v>1.9312692956272464</v>
      </c>
      <c r="R267" s="7">
        <f t="shared" ca="1" si="25"/>
        <v>54.915318842365522</v>
      </c>
      <c r="S267" s="8">
        <f t="shared" ca="1" si="26"/>
        <v>0</v>
      </c>
    </row>
    <row r="268" spans="16:19" x14ac:dyDescent="0.3">
      <c r="P268" s="14" t="s">
        <v>274</v>
      </c>
      <c r="Q268" s="6">
        <f t="shared" ca="1" si="27"/>
        <v>1.104326901986032</v>
      </c>
      <c r="R268" s="7">
        <f t="shared" ca="1" si="25"/>
        <v>48.85442835564394</v>
      </c>
      <c r="S268" s="8">
        <f t="shared" ca="1" si="26"/>
        <v>1.1455716443560604</v>
      </c>
    </row>
    <row r="269" spans="16:19" x14ac:dyDescent="0.3">
      <c r="P269" s="14" t="s">
        <v>275</v>
      </c>
      <c r="Q269" s="6">
        <f t="shared" ca="1" si="27"/>
        <v>1.5142538225774902</v>
      </c>
      <c r="R269" s="7">
        <f t="shared" ca="1" si="25"/>
        <v>51.770342544896522</v>
      </c>
      <c r="S269" s="8">
        <f t="shared" ca="1" si="26"/>
        <v>0</v>
      </c>
    </row>
    <row r="270" spans="16:19" x14ac:dyDescent="0.3">
      <c r="P270" s="14" t="s">
        <v>276</v>
      </c>
      <c r="Q270" s="6">
        <f t="shared" ca="1" si="27"/>
        <v>-0.62583099964615874</v>
      </c>
      <c r="R270" s="7">
        <f t="shared" ca="1" si="25"/>
        <v>38.250772247201375</v>
      </c>
      <c r="S270" s="8">
        <f t="shared" ca="1" si="26"/>
        <v>8.2507722472013754</v>
      </c>
    </row>
    <row r="271" spans="16:19" x14ac:dyDescent="0.3">
      <c r="P271" s="14" t="s">
        <v>277</v>
      </c>
      <c r="Q271" s="6">
        <f t="shared" ca="1" si="27"/>
        <v>-0.56377456012853211</v>
      </c>
      <c r="R271" s="7">
        <f t="shared" ca="1" si="25"/>
        <v>38.587942429432346</v>
      </c>
      <c r="S271" s="8">
        <f t="shared" ca="1" si="26"/>
        <v>8.5879424294323456</v>
      </c>
    </row>
    <row r="272" spans="16:19" x14ac:dyDescent="0.3">
      <c r="P272" s="14" t="s">
        <v>278</v>
      </c>
      <c r="Q272" s="6">
        <f t="shared" ca="1" si="27"/>
        <v>0.27780451586106281</v>
      </c>
      <c r="R272" s="7">
        <f t="shared" ca="1" si="25"/>
        <v>43.465047513975932</v>
      </c>
      <c r="S272" s="8">
        <f t="shared" ca="1" si="26"/>
        <v>6.5349524860240678</v>
      </c>
    </row>
    <row r="273" spans="16:19" x14ac:dyDescent="0.3">
      <c r="P273" s="14" t="s">
        <v>279</v>
      </c>
      <c r="Q273" s="6">
        <f t="shared" ca="1" si="27"/>
        <v>-0.61337959600641301</v>
      </c>
      <c r="R273" s="7">
        <f t="shared" ca="1" si="25"/>
        <v>38.318187155303654</v>
      </c>
      <c r="S273" s="8">
        <f t="shared" ca="1" si="26"/>
        <v>8.3181871553036544</v>
      </c>
    </row>
    <row r="274" spans="16:19" x14ac:dyDescent="0.3">
      <c r="P274" s="14" t="s">
        <v>280</v>
      </c>
      <c r="Q274" s="6">
        <f t="shared" ca="1" si="27"/>
        <v>5.124030145867383E-2</v>
      </c>
      <c r="R274" s="7">
        <f t="shared" ca="1" si="25"/>
        <v>42.094457921761716</v>
      </c>
      <c r="S274" s="8">
        <f t="shared" ca="1" si="26"/>
        <v>7.9055420782382839</v>
      </c>
    </row>
    <row r="275" spans="16:19" x14ac:dyDescent="0.3">
      <c r="P275" s="14" t="s">
        <v>281</v>
      </c>
      <c r="Q275" s="6">
        <f t="shared" ca="1" si="27"/>
        <v>8.1792707679324422E-2</v>
      </c>
      <c r="R275" s="7">
        <f t="shared" ca="1" si="25"/>
        <v>42.2767315834882</v>
      </c>
      <c r="S275" s="8">
        <f t="shared" ca="1" si="26"/>
        <v>7.7232684165118002</v>
      </c>
    </row>
    <row r="276" spans="16:19" x14ac:dyDescent="0.3">
      <c r="P276" s="14" t="s">
        <v>282</v>
      </c>
      <c r="Q276" s="6">
        <f t="shared" ca="1" si="27"/>
        <v>-0.95529331306527232</v>
      </c>
      <c r="R276" s="7">
        <f t="shared" ca="1" si="25"/>
        <v>36.50943580356217</v>
      </c>
      <c r="S276" s="8">
        <f t="shared" ca="1" si="26"/>
        <v>6.5094358035621696</v>
      </c>
    </row>
    <row r="277" spans="16:19" x14ac:dyDescent="0.3">
      <c r="P277" s="14" t="s">
        <v>283</v>
      </c>
      <c r="Q277" s="6">
        <f t="shared" ca="1" si="27"/>
        <v>-0.64404570551703877</v>
      </c>
      <c r="R277" s="7">
        <f t="shared" ca="1" si="25"/>
        <v>38.152367029133465</v>
      </c>
      <c r="S277" s="8">
        <f t="shared" ca="1" si="26"/>
        <v>8.1523670291334653</v>
      </c>
    </row>
    <row r="278" spans="16:19" x14ac:dyDescent="0.3">
      <c r="P278" s="14" t="s">
        <v>284</v>
      </c>
      <c r="Q278" s="6">
        <f t="shared" ca="1" si="27"/>
        <v>-0.73252257198568993</v>
      </c>
      <c r="R278" s="7">
        <f t="shared" ca="1" si="25"/>
        <v>37.677959041607053</v>
      </c>
      <c r="S278" s="8">
        <f t="shared" ca="1" si="26"/>
        <v>7.6779590416070533</v>
      </c>
    </row>
    <row r="279" spans="16:19" x14ac:dyDescent="0.3">
      <c r="P279" s="14" t="s">
        <v>285</v>
      </c>
      <c r="Q279" s="6">
        <f t="shared" ca="1" si="27"/>
        <v>-0.74303644090892562</v>
      </c>
      <c r="R279" s="7">
        <f t="shared" ca="1" si="25"/>
        <v>37.621977855902571</v>
      </c>
      <c r="S279" s="8">
        <f t="shared" ca="1" si="26"/>
        <v>7.6219778559025713</v>
      </c>
    </row>
    <row r="280" spans="16:19" x14ac:dyDescent="0.3">
      <c r="P280" s="14" t="s">
        <v>286</v>
      </c>
      <c r="Q280" s="6">
        <f t="shared" ca="1" si="27"/>
        <v>-0.32724965118798299</v>
      </c>
      <c r="R280" s="7">
        <f t="shared" ref="R280:R343" ca="1" si="28">S0*EXP((tipo-0.5*sigma^2)*T)*EXP(sigma*SQRT(T)*Q280)</f>
        <v>39.900526878524225</v>
      </c>
      <c r="S280" s="8">
        <f t="shared" ref="S280:S343" ca="1" si="29">IF(R280&lt;=corte1,0,IF(R280&lt;=corte2,R280-corte1,IF(R280&lt;=corte3,corte3-R280,0)))</f>
        <v>9.9005268785242251</v>
      </c>
    </row>
    <row r="281" spans="16:19" x14ac:dyDescent="0.3">
      <c r="P281" s="14" t="s">
        <v>287</v>
      </c>
      <c r="Q281" s="6">
        <f t="shared" ref="Q281:Q344" ca="1" si="30">NORMSINV(RAND())</f>
        <v>-0.89422049203983855</v>
      </c>
      <c r="R281" s="7">
        <f t="shared" ca="1" si="28"/>
        <v>36.826133534222635</v>
      </c>
      <c r="S281" s="8">
        <f t="shared" ca="1" si="29"/>
        <v>6.8261335342226346</v>
      </c>
    </row>
    <row r="282" spans="16:19" x14ac:dyDescent="0.3">
      <c r="P282" s="14" t="s">
        <v>288</v>
      </c>
      <c r="Q282" s="6">
        <f t="shared" ca="1" si="30"/>
        <v>2.7521936937202097E-2</v>
      </c>
      <c r="R282" s="7">
        <f t="shared" ca="1" si="28"/>
        <v>41.953497727818402</v>
      </c>
      <c r="S282" s="8">
        <f t="shared" ca="1" si="29"/>
        <v>8.0465022721815984</v>
      </c>
    </row>
    <row r="283" spans="16:19" x14ac:dyDescent="0.3">
      <c r="P283" s="14" t="s">
        <v>289</v>
      </c>
      <c r="Q283" s="6">
        <f t="shared" ca="1" si="30"/>
        <v>0.3192391496018181</v>
      </c>
      <c r="R283" s="7">
        <f t="shared" ca="1" si="28"/>
        <v>43.720489162896925</v>
      </c>
      <c r="S283" s="8">
        <f t="shared" ca="1" si="29"/>
        <v>6.279510837103075</v>
      </c>
    </row>
    <row r="284" spans="16:19" x14ac:dyDescent="0.3">
      <c r="P284" s="14" t="s">
        <v>290</v>
      </c>
      <c r="Q284" s="6">
        <f t="shared" ca="1" si="30"/>
        <v>-3.6219430191927526</v>
      </c>
      <c r="R284" s="7">
        <f t="shared" ca="1" si="28"/>
        <v>25.039373458535589</v>
      </c>
      <c r="S284" s="8">
        <f t="shared" ca="1" si="29"/>
        <v>0</v>
      </c>
    </row>
    <row r="285" spans="16:19" x14ac:dyDescent="0.3">
      <c r="P285" s="14" t="s">
        <v>291</v>
      </c>
      <c r="Q285" s="6">
        <f t="shared" ca="1" si="30"/>
        <v>0.78053227151325422</v>
      </c>
      <c r="R285" s="7">
        <f t="shared" ca="1" si="28"/>
        <v>46.667759461901227</v>
      </c>
      <c r="S285" s="8">
        <f t="shared" ca="1" si="29"/>
        <v>3.3322405380987732</v>
      </c>
    </row>
    <row r="286" spans="16:19" x14ac:dyDescent="0.3">
      <c r="P286" s="14" t="s">
        <v>292</v>
      </c>
      <c r="Q286" s="6">
        <f t="shared" ca="1" si="30"/>
        <v>0.69554837176738371</v>
      </c>
      <c r="R286" s="7">
        <f t="shared" ca="1" si="28"/>
        <v>46.110238210811971</v>
      </c>
      <c r="S286" s="8">
        <f t="shared" ca="1" si="29"/>
        <v>3.8897617891880287</v>
      </c>
    </row>
    <row r="287" spans="16:19" x14ac:dyDescent="0.3">
      <c r="P287" s="14" t="s">
        <v>293</v>
      </c>
      <c r="Q287" s="6">
        <f t="shared" ca="1" si="30"/>
        <v>0.80595158963740654</v>
      </c>
      <c r="R287" s="7">
        <f t="shared" ca="1" si="28"/>
        <v>46.835824232551047</v>
      </c>
      <c r="S287" s="8">
        <f t="shared" ca="1" si="29"/>
        <v>3.1641757674489526</v>
      </c>
    </row>
    <row r="288" spans="16:19" x14ac:dyDescent="0.3">
      <c r="P288" s="14" t="s">
        <v>294</v>
      </c>
      <c r="Q288" s="6">
        <f t="shared" ca="1" si="30"/>
        <v>-0.42342530150554442</v>
      </c>
      <c r="R288" s="7">
        <f t="shared" ca="1" si="28"/>
        <v>39.361502230430112</v>
      </c>
      <c r="S288" s="8">
        <f t="shared" ca="1" si="29"/>
        <v>9.3615022304301121</v>
      </c>
    </row>
    <row r="289" spans="16:19" x14ac:dyDescent="0.3">
      <c r="P289" s="14" t="s">
        <v>295</v>
      </c>
      <c r="Q289" s="6">
        <f t="shared" ca="1" si="30"/>
        <v>-1.1950501063350396</v>
      </c>
      <c r="R289" s="7">
        <f t="shared" ca="1" si="28"/>
        <v>35.292271824056485</v>
      </c>
      <c r="S289" s="8">
        <f t="shared" ca="1" si="29"/>
        <v>5.2922718240564848</v>
      </c>
    </row>
    <row r="290" spans="16:19" x14ac:dyDescent="0.3">
      <c r="P290" s="14" t="s">
        <v>296</v>
      </c>
      <c r="Q290" s="6">
        <f t="shared" ca="1" si="30"/>
        <v>0.14407325188046877</v>
      </c>
      <c r="R290" s="7">
        <f t="shared" ca="1" si="28"/>
        <v>42.650741221820219</v>
      </c>
      <c r="S290" s="8">
        <f t="shared" ca="1" si="29"/>
        <v>7.3492587781797809</v>
      </c>
    </row>
    <row r="291" spans="16:19" x14ac:dyDescent="0.3">
      <c r="P291" s="14" t="s">
        <v>297</v>
      </c>
      <c r="Q291" s="6">
        <f t="shared" ca="1" si="30"/>
        <v>0.2834321411885723</v>
      </c>
      <c r="R291" s="7">
        <f t="shared" ca="1" si="28"/>
        <v>43.499653654242323</v>
      </c>
      <c r="S291" s="8">
        <f t="shared" ca="1" si="29"/>
        <v>6.5003463457576771</v>
      </c>
    </row>
    <row r="292" spans="16:19" x14ac:dyDescent="0.3">
      <c r="P292" s="14" t="s">
        <v>298</v>
      </c>
      <c r="Q292" s="6">
        <f t="shared" ca="1" si="30"/>
        <v>0.70762829893612655</v>
      </c>
      <c r="R292" s="7">
        <f t="shared" ca="1" si="28"/>
        <v>46.189078407297679</v>
      </c>
      <c r="S292" s="8">
        <f t="shared" ca="1" si="29"/>
        <v>3.8109215927023214</v>
      </c>
    </row>
    <row r="293" spans="16:19" x14ac:dyDescent="0.3">
      <c r="P293" s="14" t="s">
        <v>299</v>
      </c>
      <c r="Q293" s="6">
        <f t="shared" ca="1" si="30"/>
        <v>0.25415195530439405</v>
      </c>
      <c r="R293" s="7">
        <f t="shared" ca="1" si="28"/>
        <v>43.31990081291265</v>
      </c>
      <c r="S293" s="8">
        <f t="shared" ca="1" si="29"/>
        <v>6.6800991870873503</v>
      </c>
    </row>
    <row r="294" spans="16:19" x14ac:dyDescent="0.3">
      <c r="P294" s="14" t="s">
        <v>300</v>
      </c>
      <c r="Q294" s="6">
        <f t="shared" ca="1" si="30"/>
        <v>0.15387552837465482</v>
      </c>
      <c r="R294" s="7">
        <f t="shared" ca="1" si="28"/>
        <v>42.709906864303832</v>
      </c>
      <c r="S294" s="8">
        <f t="shared" ca="1" si="29"/>
        <v>7.2900931356961678</v>
      </c>
    </row>
    <row r="295" spans="16:19" x14ac:dyDescent="0.3">
      <c r="P295" s="14" t="s">
        <v>301</v>
      </c>
      <c r="Q295" s="6">
        <f t="shared" ca="1" si="30"/>
        <v>-0.9485493204430917</v>
      </c>
      <c r="R295" s="7">
        <f t="shared" ca="1" si="28"/>
        <v>36.54427309048733</v>
      </c>
      <c r="S295" s="8">
        <f t="shared" ca="1" si="29"/>
        <v>6.5442730904873301</v>
      </c>
    </row>
    <row r="296" spans="16:19" x14ac:dyDescent="0.3">
      <c r="P296" s="14" t="s">
        <v>302</v>
      </c>
      <c r="Q296" s="6">
        <f t="shared" ca="1" si="30"/>
        <v>-1.2042916413962599</v>
      </c>
      <c r="R296" s="7">
        <f t="shared" ca="1" si="28"/>
        <v>35.24617670308038</v>
      </c>
      <c r="S296" s="8">
        <f t="shared" ca="1" si="29"/>
        <v>5.2461767030803799</v>
      </c>
    </row>
    <row r="297" spans="16:19" x14ac:dyDescent="0.3">
      <c r="P297" s="14" t="s">
        <v>303</v>
      </c>
      <c r="Q297" s="6">
        <f t="shared" ca="1" si="30"/>
        <v>0.20940646709572838</v>
      </c>
      <c r="R297" s="7">
        <f t="shared" ca="1" si="28"/>
        <v>43.046639389496299</v>
      </c>
      <c r="S297" s="8">
        <f t="shared" ca="1" si="29"/>
        <v>6.9533606105037009</v>
      </c>
    </row>
    <row r="298" spans="16:19" x14ac:dyDescent="0.3">
      <c r="P298" s="14" t="s">
        <v>304</v>
      </c>
      <c r="Q298" s="6">
        <f t="shared" ca="1" si="30"/>
        <v>-0.98438011339717713</v>
      </c>
      <c r="R298" s="7">
        <f t="shared" ca="1" si="28"/>
        <v>36.35956289304908</v>
      </c>
      <c r="S298" s="8">
        <f t="shared" ca="1" si="29"/>
        <v>6.3595628930490804</v>
      </c>
    </row>
    <row r="299" spans="16:19" x14ac:dyDescent="0.3">
      <c r="P299" s="14" t="s">
        <v>305</v>
      </c>
      <c r="Q299" s="6">
        <f t="shared" ca="1" si="30"/>
        <v>1.2347148613774797</v>
      </c>
      <c r="R299" s="7">
        <f t="shared" ca="1" si="28"/>
        <v>49.763643566302441</v>
      </c>
      <c r="S299" s="8">
        <f t="shared" ca="1" si="29"/>
        <v>0.23635643369755854</v>
      </c>
    </row>
    <row r="300" spans="16:19" x14ac:dyDescent="0.3">
      <c r="P300" s="14" t="s">
        <v>306</v>
      </c>
      <c r="Q300" s="6">
        <f t="shared" ca="1" si="30"/>
        <v>0.4679099456616807</v>
      </c>
      <c r="R300" s="7">
        <f t="shared" ca="1" si="28"/>
        <v>44.649453937110259</v>
      </c>
      <c r="S300" s="8">
        <f t="shared" ca="1" si="29"/>
        <v>5.350546062889741</v>
      </c>
    </row>
    <row r="301" spans="16:19" x14ac:dyDescent="0.3">
      <c r="P301" s="14" t="s">
        <v>307</v>
      </c>
      <c r="Q301" s="6">
        <f t="shared" ca="1" si="30"/>
        <v>0.35879051710544507</v>
      </c>
      <c r="R301" s="7">
        <f t="shared" ca="1" si="28"/>
        <v>43.96572089942353</v>
      </c>
      <c r="S301" s="8">
        <f t="shared" ca="1" si="29"/>
        <v>6.0342791005764695</v>
      </c>
    </row>
    <row r="302" spans="16:19" x14ac:dyDescent="0.3">
      <c r="P302" s="14" t="s">
        <v>308</v>
      </c>
      <c r="Q302" s="6">
        <f t="shared" ca="1" si="30"/>
        <v>-1.0126647342599706</v>
      </c>
      <c r="R302" s="7">
        <f t="shared" ca="1" si="28"/>
        <v>36.21441333998024</v>
      </c>
      <c r="S302" s="8">
        <f t="shared" ca="1" si="29"/>
        <v>6.2144133399802399</v>
      </c>
    </row>
    <row r="303" spans="16:19" x14ac:dyDescent="0.3">
      <c r="P303" s="14" t="s">
        <v>309</v>
      </c>
      <c r="Q303" s="6">
        <f t="shared" ca="1" si="30"/>
        <v>1.2641148913661555</v>
      </c>
      <c r="R303" s="7">
        <f t="shared" ca="1" si="28"/>
        <v>49.970981185775571</v>
      </c>
      <c r="S303" s="8">
        <f t="shared" ca="1" si="29"/>
        <v>2.9018814224428979E-2</v>
      </c>
    </row>
    <row r="304" spans="16:19" x14ac:dyDescent="0.3">
      <c r="P304" s="14" t="s">
        <v>310</v>
      </c>
      <c r="Q304" s="6">
        <f t="shared" ca="1" si="30"/>
        <v>-1.8138516714674671</v>
      </c>
      <c r="R304" s="7">
        <f t="shared" ca="1" si="28"/>
        <v>32.335065316525792</v>
      </c>
      <c r="S304" s="8">
        <f t="shared" ca="1" si="29"/>
        <v>2.3350653165257924</v>
      </c>
    </row>
    <row r="305" spans="16:19" x14ac:dyDescent="0.3">
      <c r="P305" s="14" t="s">
        <v>311</v>
      </c>
      <c r="Q305" s="6">
        <f t="shared" ca="1" si="30"/>
        <v>-2.5995995472379754</v>
      </c>
      <c r="R305" s="7">
        <f t="shared" ca="1" si="28"/>
        <v>28.934386283968742</v>
      </c>
      <c r="S305" s="8">
        <f t="shared" ca="1" si="29"/>
        <v>0</v>
      </c>
    </row>
    <row r="306" spans="16:19" x14ac:dyDescent="0.3">
      <c r="P306" s="14" t="s">
        <v>312</v>
      </c>
      <c r="Q306" s="6">
        <f t="shared" ca="1" si="30"/>
        <v>-1.6326393960375114</v>
      </c>
      <c r="R306" s="7">
        <f t="shared" ca="1" si="28"/>
        <v>33.17443471711487</v>
      </c>
      <c r="S306" s="8">
        <f t="shared" ca="1" si="29"/>
        <v>3.1744347171148704</v>
      </c>
    </row>
    <row r="307" spans="16:19" x14ac:dyDescent="0.3">
      <c r="P307" s="14" t="s">
        <v>313</v>
      </c>
      <c r="Q307" s="6">
        <f t="shared" ca="1" si="30"/>
        <v>2.3222482276696916</v>
      </c>
      <c r="R307" s="7">
        <f t="shared" ca="1" si="28"/>
        <v>58.03725385269324</v>
      </c>
      <c r="S307" s="8">
        <f t="shared" ca="1" si="29"/>
        <v>0</v>
      </c>
    </row>
    <row r="308" spans="16:19" x14ac:dyDescent="0.3">
      <c r="P308" s="14" t="s">
        <v>314</v>
      </c>
      <c r="Q308" s="6">
        <f t="shared" ca="1" si="30"/>
        <v>0.1043484816508705</v>
      </c>
      <c r="R308" s="7">
        <f t="shared" ca="1" si="28"/>
        <v>42.411804100110935</v>
      </c>
      <c r="S308" s="8">
        <f t="shared" ca="1" si="29"/>
        <v>7.5881958998890653</v>
      </c>
    </row>
    <row r="309" spans="16:19" x14ac:dyDescent="0.3">
      <c r="P309" s="14" t="s">
        <v>315</v>
      </c>
      <c r="Q309" s="6">
        <f t="shared" ca="1" si="30"/>
        <v>-0.56699858929705838</v>
      </c>
      <c r="R309" s="7">
        <f t="shared" ca="1" si="28"/>
        <v>38.570352399508195</v>
      </c>
      <c r="S309" s="8">
        <f t="shared" ca="1" si="29"/>
        <v>8.5703523995081952</v>
      </c>
    </row>
    <row r="310" spans="16:19" x14ac:dyDescent="0.3">
      <c r="P310" s="14" t="s">
        <v>316</v>
      </c>
      <c r="Q310" s="6">
        <f t="shared" ca="1" si="30"/>
        <v>0.23381538297755541</v>
      </c>
      <c r="R310" s="7">
        <f t="shared" ca="1" si="28"/>
        <v>43.195490656621104</v>
      </c>
      <c r="S310" s="8">
        <f t="shared" ca="1" si="29"/>
        <v>6.8045093433788963</v>
      </c>
    </row>
    <row r="311" spans="16:19" x14ac:dyDescent="0.3">
      <c r="P311" s="14" t="s">
        <v>317</v>
      </c>
      <c r="Q311" s="6">
        <f t="shared" ca="1" si="30"/>
        <v>0.32339890411346361</v>
      </c>
      <c r="R311" s="7">
        <f t="shared" ca="1" si="28"/>
        <v>43.746216536954229</v>
      </c>
      <c r="S311" s="8">
        <f t="shared" ca="1" si="29"/>
        <v>6.2537834630457709</v>
      </c>
    </row>
    <row r="312" spans="16:19" x14ac:dyDescent="0.3">
      <c r="P312" s="14" t="s">
        <v>318</v>
      </c>
      <c r="Q312" s="6">
        <f t="shared" ca="1" si="30"/>
        <v>1.143726296668431</v>
      </c>
      <c r="R312" s="7">
        <f t="shared" ca="1" si="28"/>
        <v>49.127400902205089</v>
      </c>
      <c r="S312" s="8">
        <f t="shared" ca="1" si="29"/>
        <v>0.87259909779491096</v>
      </c>
    </row>
    <row r="313" spans="16:19" x14ac:dyDescent="0.3">
      <c r="P313" s="14" t="s">
        <v>319</v>
      </c>
      <c r="Q313" s="6">
        <f t="shared" ca="1" si="30"/>
        <v>0.19722233778141521</v>
      </c>
      <c r="R313" s="7">
        <f t="shared" ca="1" si="28"/>
        <v>42.972529760724065</v>
      </c>
      <c r="S313" s="8">
        <f t="shared" ca="1" si="29"/>
        <v>7.0274702392759352</v>
      </c>
    </row>
    <row r="314" spans="16:19" x14ac:dyDescent="0.3">
      <c r="P314" s="14" t="s">
        <v>320</v>
      </c>
      <c r="Q314" s="6">
        <f t="shared" ca="1" si="30"/>
        <v>-0.68165203459026757</v>
      </c>
      <c r="R314" s="7">
        <f t="shared" ca="1" si="28"/>
        <v>37.949998452704612</v>
      </c>
      <c r="S314" s="8">
        <f t="shared" ca="1" si="29"/>
        <v>7.9499984527046124</v>
      </c>
    </row>
    <row r="315" spans="16:19" x14ac:dyDescent="0.3">
      <c r="P315" s="14" t="s">
        <v>321</v>
      </c>
      <c r="Q315" s="6">
        <f t="shared" ca="1" si="30"/>
        <v>-0.76089019786655787</v>
      </c>
      <c r="R315" s="7">
        <f t="shared" ca="1" si="28"/>
        <v>37.52710585078281</v>
      </c>
      <c r="S315" s="8">
        <f t="shared" ca="1" si="29"/>
        <v>7.5271058507828101</v>
      </c>
    </row>
    <row r="316" spans="16:19" x14ac:dyDescent="0.3">
      <c r="P316" s="14" t="s">
        <v>322</v>
      </c>
      <c r="Q316" s="6">
        <f t="shared" ca="1" si="30"/>
        <v>1.4879092007955683</v>
      </c>
      <c r="R316" s="7">
        <f t="shared" ca="1" si="28"/>
        <v>51.577821047101949</v>
      </c>
      <c r="S316" s="8">
        <f t="shared" ca="1" si="29"/>
        <v>0</v>
      </c>
    </row>
    <row r="317" spans="16:19" x14ac:dyDescent="0.3">
      <c r="P317" s="14" t="s">
        <v>323</v>
      </c>
      <c r="Q317" s="6">
        <f t="shared" ca="1" si="30"/>
        <v>1.3098773962176868</v>
      </c>
      <c r="R317" s="7">
        <f t="shared" ca="1" si="28"/>
        <v>50.29543191392748</v>
      </c>
      <c r="S317" s="8">
        <f t="shared" ca="1" si="29"/>
        <v>0</v>
      </c>
    </row>
    <row r="318" spans="16:19" x14ac:dyDescent="0.3">
      <c r="P318" s="14" t="s">
        <v>324</v>
      </c>
      <c r="Q318" s="6">
        <f t="shared" ca="1" si="30"/>
        <v>1.0643946249614176</v>
      </c>
      <c r="R318" s="7">
        <f t="shared" ca="1" si="28"/>
        <v>48.579311438911006</v>
      </c>
      <c r="S318" s="8">
        <f t="shared" ca="1" si="29"/>
        <v>1.4206885610889941</v>
      </c>
    </row>
    <row r="319" spans="16:19" x14ac:dyDescent="0.3">
      <c r="P319" s="14" t="s">
        <v>325</v>
      </c>
      <c r="Q319" s="6">
        <f t="shared" ca="1" si="30"/>
        <v>0.56784157974545379</v>
      </c>
      <c r="R319" s="7">
        <f t="shared" ca="1" si="28"/>
        <v>45.284940803124179</v>
      </c>
      <c r="S319" s="8">
        <f t="shared" ca="1" si="29"/>
        <v>4.7150591968758206</v>
      </c>
    </row>
    <row r="320" spans="16:19" x14ac:dyDescent="0.3">
      <c r="P320" s="14" t="s">
        <v>326</v>
      </c>
      <c r="Q320" s="6">
        <f t="shared" ca="1" si="30"/>
        <v>0.58983355262458614</v>
      </c>
      <c r="R320" s="7">
        <f t="shared" ca="1" si="28"/>
        <v>45.426002312209953</v>
      </c>
      <c r="S320" s="8">
        <f t="shared" ca="1" si="29"/>
        <v>4.5739976877900475</v>
      </c>
    </row>
    <row r="321" spans="16:19" x14ac:dyDescent="0.3">
      <c r="P321" s="14" t="s">
        <v>327</v>
      </c>
      <c r="Q321" s="6">
        <f t="shared" ca="1" si="30"/>
        <v>-0.49730783730512956</v>
      </c>
      <c r="R321" s="7">
        <f t="shared" ca="1" si="28"/>
        <v>38.952372016117977</v>
      </c>
      <c r="S321" s="8">
        <f t="shared" ca="1" si="29"/>
        <v>8.9523720161179767</v>
      </c>
    </row>
    <row r="322" spans="16:19" x14ac:dyDescent="0.3">
      <c r="P322" s="14" t="s">
        <v>328</v>
      </c>
      <c r="Q322" s="6">
        <f t="shared" ca="1" si="30"/>
        <v>1.1440736853583535</v>
      </c>
      <c r="R322" s="7">
        <f t="shared" ca="1" si="28"/>
        <v>49.129814501270729</v>
      </c>
      <c r="S322" s="8">
        <f t="shared" ca="1" si="29"/>
        <v>0.87018549872927053</v>
      </c>
    </row>
    <row r="323" spans="16:19" x14ac:dyDescent="0.3">
      <c r="P323" s="14" t="s">
        <v>329</v>
      </c>
      <c r="Q323" s="6">
        <f t="shared" ca="1" si="30"/>
        <v>-0.29954287944714164</v>
      </c>
      <c r="R323" s="7">
        <f t="shared" ca="1" si="28"/>
        <v>40.057176982462401</v>
      </c>
      <c r="S323" s="8">
        <f t="shared" ca="1" si="29"/>
        <v>9.9428230175375987</v>
      </c>
    </row>
    <row r="324" spans="16:19" x14ac:dyDescent="0.3">
      <c r="P324" s="14" t="s">
        <v>330</v>
      </c>
      <c r="Q324" s="6">
        <f t="shared" ca="1" si="30"/>
        <v>0.65645564172497561</v>
      </c>
      <c r="R324" s="7">
        <f t="shared" ca="1" si="28"/>
        <v>45.856018975216102</v>
      </c>
      <c r="S324" s="8">
        <f t="shared" ca="1" si="29"/>
        <v>4.1439810247838977</v>
      </c>
    </row>
    <row r="325" spans="16:19" x14ac:dyDescent="0.3">
      <c r="P325" s="14" t="s">
        <v>331</v>
      </c>
      <c r="Q325" s="6">
        <f t="shared" ca="1" si="30"/>
        <v>0.19247072859983683</v>
      </c>
      <c r="R325" s="7">
        <f t="shared" ca="1" si="28"/>
        <v>42.943662822587925</v>
      </c>
      <c r="S325" s="8">
        <f t="shared" ca="1" si="29"/>
        <v>7.0563371774120753</v>
      </c>
    </row>
    <row r="326" spans="16:19" x14ac:dyDescent="0.3">
      <c r="P326" s="14" t="s">
        <v>332</v>
      </c>
      <c r="Q326" s="6">
        <f t="shared" ca="1" si="30"/>
        <v>4.0573350063414289E-2</v>
      </c>
      <c r="R326" s="7">
        <f t="shared" ca="1" si="28"/>
        <v>42.031004842530237</v>
      </c>
      <c r="S326" s="8">
        <f t="shared" ca="1" si="29"/>
        <v>7.9689951574697631</v>
      </c>
    </row>
    <row r="327" spans="16:19" x14ac:dyDescent="0.3">
      <c r="P327" s="14" t="s">
        <v>333</v>
      </c>
      <c r="Q327" s="6">
        <f t="shared" ca="1" si="30"/>
        <v>-1.4482994669292504</v>
      </c>
      <c r="R327" s="7">
        <f t="shared" ca="1" si="28"/>
        <v>34.050650730215786</v>
      </c>
      <c r="S327" s="8">
        <f t="shared" ca="1" si="29"/>
        <v>4.0506507302157857</v>
      </c>
    </row>
    <row r="328" spans="16:19" x14ac:dyDescent="0.3">
      <c r="P328" s="14" t="s">
        <v>334</v>
      </c>
      <c r="Q328" s="6">
        <f t="shared" ca="1" si="30"/>
        <v>-0.77222481439179047</v>
      </c>
      <c r="R328" s="7">
        <f t="shared" ca="1" si="28"/>
        <v>37.466999706368085</v>
      </c>
      <c r="S328" s="8">
        <f t="shared" ca="1" si="29"/>
        <v>7.4669997063680853</v>
      </c>
    </row>
    <row r="329" spans="16:19" x14ac:dyDescent="0.3">
      <c r="P329" s="14" t="s">
        <v>335</v>
      </c>
      <c r="Q329" s="6">
        <f t="shared" ca="1" si="30"/>
        <v>1.3836692122100942</v>
      </c>
      <c r="R329" s="7">
        <f t="shared" ca="1" si="28"/>
        <v>50.823050153737185</v>
      </c>
      <c r="S329" s="8">
        <f t="shared" ca="1" si="29"/>
        <v>0</v>
      </c>
    </row>
    <row r="330" spans="16:19" x14ac:dyDescent="0.3">
      <c r="P330" s="14" t="s">
        <v>336</v>
      </c>
      <c r="Q330" s="6">
        <f t="shared" ca="1" si="30"/>
        <v>0.38725535705094905</v>
      </c>
      <c r="R330" s="7">
        <f t="shared" ca="1" si="28"/>
        <v>44.143063213021087</v>
      </c>
      <c r="S330" s="8">
        <f t="shared" ca="1" si="29"/>
        <v>5.8569367869789133</v>
      </c>
    </row>
    <row r="331" spans="16:19" x14ac:dyDescent="0.3">
      <c r="P331" s="14" t="s">
        <v>337</v>
      </c>
      <c r="Q331" s="6">
        <f t="shared" ca="1" si="30"/>
        <v>-2.1574232069453783</v>
      </c>
      <c r="R331" s="7">
        <f t="shared" ca="1" si="28"/>
        <v>30.801515779210433</v>
      </c>
      <c r="S331" s="8">
        <f t="shared" ca="1" si="29"/>
        <v>0.80151577921043327</v>
      </c>
    </row>
    <row r="332" spans="16:19" x14ac:dyDescent="0.3">
      <c r="P332" s="14" t="s">
        <v>338</v>
      </c>
      <c r="Q332" s="6">
        <f t="shared" ca="1" si="30"/>
        <v>-1.1786607075659747</v>
      </c>
      <c r="R332" s="7">
        <f t="shared" ca="1" si="28"/>
        <v>35.374167512670418</v>
      </c>
      <c r="S332" s="8">
        <f t="shared" ca="1" si="29"/>
        <v>5.374167512670418</v>
      </c>
    </row>
    <row r="333" spans="16:19" x14ac:dyDescent="0.3">
      <c r="P333" s="14" t="s">
        <v>339</v>
      </c>
      <c r="Q333" s="6">
        <f t="shared" ca="1" si="30"/>
        <v>1.9028957258226467</v>
      </c>
      <c r="R333" s="7">
        <f t="shared" ca="1" si="28"/>
        <v>54.695405566877554</v>
      </c>
      <c r="S333" s="8">
        <f t="shared" ca="1" si="29"/>
        <v>0</v>
      </c>
    </row>
    <row r="334" spans="16:19" x14ac:dyDescent="0.3">
      <c r="P334" s="14" t="s">
        <v>340</v>
      </c>
      <c r="Q334" s="6">
        <f t="shared" ca="1" si="30"/>
        <v>1.0436968819043044</v>
      </c>
      <c r="R334" s="7">
        <f t="shared" ca="1" si="28"/>
        <v>48.437322704996618</v>
      </c>
      <c r="S334" s="8">
        <f t="shared" ca="1" si="29"/>
        <v>1.5626772950033825</v>
      </c>
    </row>
    <row r="335" spans="16:19" x14ac:dyDescent="0.3">
      <c r="P335" s="14" t="s">
        <v>341</v>
      </c>
      <c r="Q335" s="6">
        <f t="shared" ca="1" si="30"/>
        <v>0.91226341426806268</v>
      </c>
      <c r="R335" s="7">
        <f t="shared" ca="1" si="28"/>
        <v>47.545309831968638</v>
      </c>
      <c r="S335" s="8">
        <f t="shared" ca="1" si="29"/>
        <v>2.4546901680313624</v>
      </c>
    </row>
    <row r="336" spans="16:19" x14ac:dyDescent="0.3">
      <c r="P336" s="14" t="s">
        <v>342</v>
      </c>
      <c r="Q336" s="6">
        <f t="shared" ca="1" si="30"/>
        <v>-9.1876437313109766E-2</v>
      </c>
      <c r="R336" s="7">
        <f t="shared" ca="1" si="28"/>
        <v>41.2510401372923</v>
      </c>
      <c r="S336" s="8">
        <f t="shared" ca="1" si="29"/>
        <v>8.7489598627077001</v>
      </c>
    </row>
    <row r="337" spans="16:19" x14ac:dyDescent="0.3">
      <c r="P337" s="14" t="s">
        <v>343</v>
      </c>
      <c r="Q337" s="6">
        <f t="shared" ca="1" si="30"/>
        <v>-1.2116532082705549</v>
      </c>
      <c r="R337" s="7">
        <f t="shared" ca="1" si="28"/>
        <v>35.2095016099736</v>
      </c>
      <c r="S337" s="8">
        <f t="shared" ca="1" si="29"/>
        <v>5.2095016099736</v>
      </c>
    </row>
    <row r="338" spans="16:19" x14ac:dyDescent="0.3">
      <c r="P338" s="14" t="s">
        <v>344</v>
      </c>
      <c r="Q338" s="6">
        <f t="shared" ca="1" si="30"/>
        <v>-1.2010487734843918</v>
      </c>
      <c r="R338" s="7">
        <f t="shared" ca="1" si="28"/>
        <v>35.262344686728973</v>
      </c>
      <c r="S338" s="8">
        <f t="shared" ca="1" si="29"/>
        <v>5.2623446867289729</v>
      </c>
    </row>
    <row r="339" spans="16:19" x14ac:dyDescent="0.3">
      <c r="P339" s="14" t="s">
        <v>345</v>
      </c>
      <c r="Q339" s="6">
        <f t="shared" ca="1" si="30"/>
        <v>1.4256447565187431</v>
      </c>
      <c r="R339" s="7">
        <f t="shared" ca="1" si="28"/>
        <v>51.125645145327489</v>
      </c>
      <c r="S339" s="8">
        <f t="shared" ca="1" si="29"/>
        <v>0</v>
      </c>
    </row>
    <row r="340" spans="16:19" x14ac:dyDescent="0.3">
      <c r="P340" s="14" t="s">
        <v>346</v>
      </c>
      <c r="Q340" s="6">
        <f t="shared" ca="1" si="30"/>
        <v>0.18841221245373477</v>
      </c>
      <c r="R340" s="7">
        <f t="shared" ca="1" si="28"/>
        <v>42.919021913177005</v>
      </c>
      <c r="S340" s="8">
        <f t="shared" ca="1" si="29"/>
        <v>7.080978086822995</v>
      </c>
    </row>
    <row r="341" spans="16:19" x14ac:dyDescent="0.3">
      <c r="P341" s="14" t="s">
        <v>347</v>
      </c>
      <c r="Q341" s="6">
        <f t="shared" ca="1" si="30"/>
        <v>-0.88631592889180677</v>
      </c>
      <c r="R341" s="7">
        <f t="shared" ca="1" si="28"/>
        <v>36.867323531250527</v>
      </c>
      <c r="S341" s="8">
        <f t="shared" ca="1" si="29"/>
        <v>6.867323531250527</v>
      </c>
    </row>
    <row r="342" spans="16:19" x14ac:dyDescent="0.3">
      <c r="P342" s="14" t="s">
        <v>348</v>
      </c>
      <c r="Q342" s="6">
        <f t="shared" ca="1" si="30"/>
        <v>-0.18672430478578908</v>
      </c>
      <c r="R342" s="7">
        <f t="shared" ca="1" si="28"/>
        <v>40.701413185902197</v>
      </c>
      <c r="S342" s="8">
        <f t="shared" ca="1" si="29"/>
        <v>9.2985868140978027</v>
      </c>
    </row>
    <row r="343" spans="16:19" x14ac:dyDescent="0.3">
      <c r="P343" s="14" t="s">
        <v>349</v>
      </c>
      <c r="Q343" s="6">
        <f t="shared" ca="1" si="30"/>
        <v>-1.0432952611291693</v>
      </c>
      <c r="R343" s="7">
        <f t="shared" ca="1" si="28"/>
        <v>36.057878642624701</v>
      </c>
      <c r="S343" s="8">
        <f t="shared" ca="1" si="29"/>
        <v>6.0578786426247007</v>
      </c>
    </row>
    <row r="344" spans="16:19" x14ac:dyDescent="0.3">
      <c r="P344" s="14" t="s">
        <v>350</v>
      </c>
      <c r="Q344" s="6">
        <f t="shared" ca="1" si="30"/>
        <v>1.8896179218416111E-2</v>
      </c>
      <c r="R344" s="7">
        <f t="shared" ref="R344:R407" ca="1" si="31">S0*EXP((tipo-0.5*sigma^2)*T)*EXP(sigma*SQRT(T)*Q344)</f>
        <v>41.902351269722928</v>
      </c>
      <c r="S344" s="8">
        <f t="shared" ref="S344:S407" ca="1" si="32">IF(R344&lt;=corte1,0,IF(R344&lt;=corte2,R344-corte1,IF(R344&lt;=corte3,corte3-R344,0)))</f>
        <v>8.0976487302770721</v>
      </c>
    </row>
    <row r="345" spans="16:19" x14ac:dyDescent="0.3">
      <c r="P345" s="14" t="s">
        <v>351</v>
      </c>
      <c r="Q345" s="6">
        <f t="shared" ref="Q345:Q408" ca="1" si="33">NORMSINV(RAND())</f>
        <v>0.59273032165481043</v>
      </c>
      <c r="R345" s="7">
        <f t="shared" ca="1" si="31"/>
        <v>45.444615568011976</v>
      </c>
      <c r="S345" s="8">
        <f t="shared" ca="1" si="32"/>
        <v>4.5553844319880241</v>
      </c>
    </row>
    <row r="346" spans="16:19" x14ac:dyDescent="0.3">
      <c r="P346" s="14" t="s">
        <v>352</v>
      </c>
      <c r="Q346" s="6">
        <f t="shared" ca="1" si="33"/>
        <v>-1.4628287092332304</v>
      </c>
      <c r="R346" s="7">
        <f t="shared" ca="1" si="31"/>
        <v>33.980757152050835</v>
      </c>
      <c r="S346" s="8">
        <f t="shared" ca="1" si="32"/>
        <v>3.9807571520508347</v>
      </c>
    </row>
    <row r="347" spans="16:19" x14ac:dyDescent="0.3">
      <c r="P347" s="14" t="s">
        <v>353</v>
      </c>
      <c r="Q347" s="6">
        <f t="shared" ca="1" si="33"/>
        <v>-2.5297946585623388</v>
      </c>
      <c r="R347" s="7">
        <f t="shared" ca="1" si="31"/>
        <v>29.221438253877089</v>
      </c>
      <c r="S347" s="8">
        <f t="shared" ca="1" si="32"/>
        <v>0</v>
      </c>
    </row>
    <row r="348" spans="16:19" x14ac:dyDescent="0.3">
      <c r="P348" s="14" t="s">
        <v>354</v>
      </c>
      <c r="Q348" s="6">
        <f t="shared" ca="1" si="33"/>
        <v>0.21953316043807924</v>
      </c>
      <c r="R348" s="7">
        <f t="shared" ca="1" si="31"/>
        <v>43.108331968959575</v>
      </c>
      <c r="S348" s="8">
        <f t="shared" ca="1" si="32"/>
        <v>6.8916680310404246</v>
      </c>
    </row>
    <row r="349" spans="16:19" x14ac:dyDescent="0.3">
      <c r="P349" s="14" t="s">
        <v>355</v>
      </c>
      <c r="Q349" s="6">
        <f t="shared" ca="1" si="33"/>
        <v>0.12909737279899278</v>
      </c>
      <c r="R349" s="7">
        <f t="shared" ca="1" si="31"/>
        <v>42.560506415850909</v>
      </c>
      <c r="S349" s="8">
        <f t="shared" ca="1" si="32"/>
        <v>7.4394935841490906</v>
      </c>
    </row>
    <row r="350" spans="16:19" x14ac:dyDescent="0.3">
      <c r="P350" s="14" t="s">
        <v>356</v>
      </c>
      <c r="Q350" s="6">
        <f t="shared" ca="1" si="33"/>
        <v>0.71459586447647905</v>
      </c>
      <c r="R350" s="7">
        <f t="shared" ca="1" si="31"/>
        <v>46.234613826993318</v>
      </c>
      <c r="S350" s="8">
        <f t="shared" ca="1" si="32"/>
        <v>3.7653861730066822</v>
      </c>
    </row>
    <row r="351" spans="16:19" x14ac:dyDescent="0.3">
      <c r="P351" s="14" t="s">
        <v>357</v>
      </c>
      <c r="Q351" s="6">
        <f t="shared" ca="1" si="33"/>
        <v>-0.83379264018565402</v>
      </c>
      <c r="R351" s="7">
        <f t="shared" ca="1" si="31"/>
        <v>37.142190446715937</v>
      </c>
      <c r="S351" s="8">
        <f t="shared" ca="1" si="32"/>
        <v>7.1421904467159365</v>
      </c>
    </row>
    <row r="352" spans="16:19" x14ac:dyDescent="0.3">
      <c r="P352" s="14" t="s">
        <v>358</v>
      </c>
      <c r="Q352" s="6">
        <f t="shared" ca="1" si="33"/>
        <v>-0.47478747812661615</v>
      </c>
      <c r="R352" s="7">
        <f t="shared" ca="1" si="31"/>
        <v>39.076627620756547</v>
      </c>
      <c r="S352" s="8">
        <f t="shared" ca="1" si="32"/>
        <v>9.0766276207565468</v>
      </c>
    </row>
    <row r="353" spans="16:19" x14ac:dyDescent="0.3">
      <c r="P353" s="14" t="s">
        <v>359</v>
      </c>
      <c r="Q353" s="6">
        <f t="shared" ca="1" si="33"/>
        <v>0.50681632480421657</v>
      </c>
      <c r="R353" s="7">
        <f t="shared" ca="1" si="31"/>
        <v>44.895800948652962</v>
      </c>
      <c r="S353" s="8">
        <f t="shared" ca="1" si="32"/>
        <v>5.1041990513470381</v>
      </c>
    </row>
    <row r="354" spans="16:19" x14ac:dyDescent="0.3">
      <c r="P354" s="14" t="s">
        <v>360</v>
      </c>
      <c r="Q354" s="6">
        <f t="shared" ca="1" si="33"/>
        <v>-2.7096629406276548E-2</v>
      </c>
      <c r="R354" s="7">
        <f t="shared" ca="1" si="31"/>
        <v>41.630687524976885</v>
      </c>
      <c r="S354" s="8">
        <f t="shared" ca="1" si="32"/>
        <v>8.3693124750231149</v>
      </c>
    </row>
    <row r="355" spans="16:19" x14ac:dyDescent="0.3">
      <c r="P355" s="14" t="s">
        <v>361</v>
      </c>
      <c r="Q355" s="6">
        <f t="shared" ca="1" si="33"/>
        <v>-8.3187655541183611E-2</v>
      </c>
      <c r="R355" s="7">
        <f t="shared" ca="1" si="31"/>
        <v>41.301759716811681</v>
      </c>
      <c r="S355" s="8">
        <f t="shared" ca="1" si="32"/>
        <v>8.6982402831883192</v>
      </c>
    </row>
    <row r="356" spans="16:19" x14ac:dyDescent="0.3">
      <c r="P356" s="14" t="s">
        <v>362</v>
      </c>
      <c r="Q356" s="6">
        <f t="shared" ca="1" si="33"/>
        <v>1.2803632332761137</v>
      </c>
      <c r="R356" s="7">
        <f t="shared" ca="1" si="31"/>
        <v>50.085939660808705</v>
      </c>
      <c r="S356" s="8">
        <f t="shared" ca="1" si="32"/>
        <v>0</v>
      </c>
    </row>
    <row r="357" spans="16:19" x14ac:dyDescent="0.3">
      <c r="P357" s="14" t="s">
        <v>363</v>
      </c>
      <c r="Q357" s="6">
        <f t="shared" ca="1" si="33"/>
        <v>-0.90202715071835193</v>
      </c>
      <c r="R357" s="7">
        <f t="shared" ca="1" si="31"/>
        <v>36.785498877200268</v>
      </c>
      <c r="S357" s="8">
        <f t="shared" ca="1" si="32"/>
        <v>6.7854988772002685</v>
      </c>
    </row>
    <row r="358" spans="16:19" x14ac:dyDescent="0.3">
      <c r="P358" s="14" t="s">
        <v>364</v>
      </c>
      <c r="Q358" s="6">
        <f t="shared" ca="1" si="33"/>
        <v>1.4503462182776918</v>
      </c>
      <c r="R358" s="7">
        <f t="shared" ca="1" si="31"/>
        <v>51.304555401604446</v>
      </c>
      <c r="S358" s="8">
        <f t="shared" ca="1" si="32"/>
        <v>0</v>
      </c>
    </row>
    <row r="359" spans="16:19" x14ac:dyDescent="0.3">
      <c r="P359" s="14" t="s">
        <v>365</v>
      </c>
      <c r="Q359" s="6">
        <f t="shared" ca="1" si="33"/>
        <v>-0.43708106258362234</v>
      </c>
      <c r="R359" s="7">
        <f t="shared" ca="1" si="31"/>
        <v>39.285560011641451</v>
      </c>
      <c r="S359" s="8">
        <f t="shared" ca="1" si="32"/>
        <v>9.2855600116414507</v>
      </c>
    </row>
    <row r="360" spans="16:19" x14ac:dyDescent="0.3">
      <c r="P360" s="14" t="s">
        <v>366</v>
      </c>
      <c r="Q360" s="6">
        <f t="shared" ca="1" si="33"/>
        <v>0.35402233526971671</v>
      </c>
      <c r="R360" s="7">
        <f t="shared" ca="1" si="31"/>
        <v>43.936083807558397</v>
      </c>
      <c r="S360" s="8">
        <f t="shared" ca="1" si="32"/>
        <v>6.063916192441603</v>
      </c>
    </row>
    <row r="361" spans="16:19" x14ac:dyDescent="0.3">
      <c r="P361" s="14" t="s">
        <v>367</v>
      </c>
      <c r="Q361" s="6">
        <f t="shared" ca="1" si="33"/>
        <v>1.4760600344971187E-2</v>
      </c>
      <c r="R361" s="7">
        <f t="shared" ca="1" si="31"/>
        <v>41.877851460375481</v>
      </c>
      <c r="S361" s="8">
        <f t="shared" ca="1" si="32"/>
        <v>8.1221485396245185</v>
      </c>
    </row>
    <row r="362" spans="16:19" x14ac:dyDescent="0.3">
      <c r="P362" s="14" t="s">
        <v>368</v>
      </c>
      <c r="Q362" s="6">
        <f t="shared" ca="1" si="33"/>
        <v>-1.2739259450005755</v>
      </c>
      <c r="R362" s="7">
        <f t="shared" ca="1" si="31"/>
        <v>34.900783659928301</v>
      </c>
      <c r="S362" s="8">
        <f t="shared" ca="1" si="32"/>
        <v>4.900783659928301</v>
      </c>
    </row>
    <row r="363" spans="16:19" x14ac:dyDescent="0.3">
      <c r="P363" s="14" t="s">
        <v>369</v>
      </c>
      <c r="Q363" s="6">
        <f t="shared" ca="1" si="33"/>
        <v>4.7600717744204962E-2</v>
      </c>
      <c r="R363" s="7">
        <f t="shared" ca="1" si="31"/>
        <v>42.072796853648704</v>
      </c>
      <c r="S363" s="8">
        <f t="shared" ca="1" si="32"/>
        <v>7.927203146351296</v>
      </c>
    </row>
    <row r="364" spans="16:19" x14ac:dyDescent="0.3">
      <c r="P364" s="14" t="s">
        <v>370</v>
      </c>
      <c r="Q364" s="6">
        <f t="shared" ca="1" si="33"/>
        <v>-1.0064845213817311</v>
      </c>
      <c r="R364" s="7">
        <f t="shared" ca="1" si="31"/>
        <v>36.246079083531754</v>
      </c>
      <c r="S364" s="8">
        <f t="shared" ca="1" si="32"/>
        <v>6.2460790835317539</v>
      </c>
    </row>
    <row r="365" spans="16:19" x14ac:dyDescent="0.3">
      <c r="P365" s="14" t="s">
        <v>371</v>
      </c>
      <c r="Q365" s="6">
        <f t="shared" ca="1" si="33"/>
        <v>0.20165611471474576</v>
      </c>
      <c r="R365" s="7">
        <f t="shared" ca="1" si="31"/>
        <v>42.999483307635742</v>
      </c>
      <c r="S365" s="8">
        <f t="shared" ca="1" si="32"/>
        <v>7.0005166923642577</v>
      </c>
    </row>
    <row r="366" spans="16:19" x14ac:dyDescent="0.3">
      <c r="P366" s="14" t="s">
        <v>372</v>
      </c>
      <c r="Q366" s="6">
        <f t="shared" ca="1" si="33"/>
        <v>-0.77348190425522834</v>
      </c>
      <c r="R366" s="7">
        <f t="shared" ca="1" si="31"/>
        <v>37.460339439432978</v>
      </c>
      <c r="S366" s="8">
        <f t="shared" ca="1" si="32"/>
        <v>7.4603394394329783</v>
      </c>
    </row>
    <row r="367" spans="16:19" x14ac:dyDescent="0.3">
      <c r="P367" s="14" t="s">
        <v>373</v>
      </c>
      <c r="Q367" s="6">
        <f t="shared" ca="1" si="33"/>
        <v>1.5835576259431128</v>
      </c>
      <c r="R367" s="7">
        <f t="shared" ca="1" si="31"/>
        <v>52.280240314363532</v>
      </c>
      <c r="S367" s="8">
        <f t="shared" ca="1" si="32"/>
        <v>0</v>
      </c>
    </row>
    <row r="368" spans="16:19" x14ac:dyDescent="0.3">
      <c r="P368" s="14" t="s">
        <v>374</v>
      </c>
      <c r="Q368" s="6">
        <f t="shared" ca="1" si="33"/>
        <v>3.8973979719876671E-2</v>
      </c>
      <c r="R368" s="7">
        <f t="shared" ca="1" si="31"/>
        <v>42.021499129591497</v>
      </c>
      <c r="S368" s="8">
        <f t="shared" ca="1" si="32"/>
        <v>7.978500870408503</v>
      </c>
    </row>
    <row r="369" spans="16:19" x14ac:dyDescent="0.3">
      <c r="P369" s="14" t="s">
        <v>375</v>
      </c>
      <c r="Q369" s="6">
        <f t="shared" ca="1" si="33"/>
        <v>0.55168022875965028</v>
      </c>
      <c r="R369" s="7">
        <f t="shared" ca="1" si="31"/>
        <v>45.18155753523979</v>
      </c>
      <c r="S369" s="8">
        <f t="shared" ca="1" si="32"/>
        <v>4.81844246476021</v>
      </c>
    </row>
    <row r="370" spans="16:19" x14ac:dyDescent="0.3">
      <c r="P370" s="14" t="s">
        <v>376</v>
      </c>
      <c r="Q370" s="6">
        <f t="shared" ca="1" si="33"/>
        <v>-0.96737668402844779</v>
      </c>
      <c r="R370" s="7">
        <f t="shared" ca="1" si="31"/>
        <v>36.447100050614758</v>
      </c>
      <c r="S370" s="8">
        <f t="shared" ca="1" si="32"/>
        <v>6.4471000506147575</v>
      </c>
    </row>
    <row r="371" spans="16:19" x14ac:dyDescent="0.3">
      <c r="P371" s="14" t="s">
        <v>377</v>
      </c>
      <c r="Q371" s="6">
        <f t="shared" ca="1" si="33"/>
        <v>0.88983910984976966</v>
      </c>
      <c r="R371" s="7">
        <f t="shared" ca="1" si="31"/>
        <v>47.394769382477918</v>
      </c>
      <c r="S371" s="8">
        <f t="shared" ca="1" si="32"/>
        <v>2.6052306175220821</v>
      </c>
    </row>
    <row r="372" spans="16:19" x14ac:dyDescent="0.3">
      <c r="P372" s="14" t="s">
        <v>378</v>
      </c>
      <c r="Q372" s="6">
        <f t="shared" ca="1" si="33"/>
        <v>-0.17177033663916724</v>
      </c>
      <c r="R372" s="7">
        <f t="shared" ca="1" si="31"/>
        <v>40.787580041267823</v>
      </c>
      <c r="S372" s="8">
        <f t="shared" ca="1" si="32"/>
        <v>9.2124199587321769</v>
      </c>
    </row>
    <row r="373" spans="16:19" x14ac:dyDescent="0.3">
      <c r="P373" s="14" t="s">
        <v>379</v>
      </c>
      <c r="Q373" s="6">
        <f t="shared" ca="1" si="33"/>
        <v>1.1384603070447774</v>
      </c>
      <c r="R373" s="7">
        <f t="shared" ca="1" si="31"/>
        <v>49.090828197406552</v>
      </c>
      <c r="S373" s="8">
        <f t="shared" ca="1" si="32"/>
        <v>0.90917180259344832</v>
      </c>
    </row>
    <row r="374" spans="16:19" x14ac:dyDescent="0.3">
      <c r="P374" s="14" t="s">
        <v>380</v>
      </c>
      <c r="Q374" s="6">
        <f t="shared" ca="1" si="33"/>
        <v>1.5773242795763354</v>
      </c>
      <c r="R374" s="7">
        <f t="shared" ca="1" si="31"/>
        <v>52.234174110462206</v>
      </c>
      <c r="S374" s="8">
        <f t="shared" ca="1" si="32"/>
        <v>0</v>
      </c>
    </row>
    <row r="375" spans="16:19" x14ac:dyDescent="0.3">
      <c r="P375" s="14" t="s">
        <v>381</v>
      </c>
      <c r="Q375" s="6">
        <f t="shared" ca="1" si="33"/>
        <v>-1.0466394542399917</v>
      </c>
      <c r="R375" s="7">
        <f t="shared" ca="1" si="31"/>
        <v>36.040829449714771</v>
      </c>
      <c r="S375" s="8">
        <f t="shared" ca="1" si="32"/>
        <v>6.0408294497147708</v>
      </c>
    </row>
    <row r="376" spans="16:19" x14ac:dyDescent="0.3">
      <c r="P376" s="14" t="s">
        <v>382</v>
      </c>
      <c r="Q376" s="6">
        <f t="shared" ca="1" si="33"/>
        <v>2.9046617152354393</v>
      </c>
      <c r="R376" s="7">
        <f t="shared" ca="1" si="31"/>
        <v>63.019916885083269</v>
      </c>
      <c r="S376" s="8">
        <f t="shared" ca="1" si="32"/>
        <v>0</v>
      </c>
    </row>
    <row r="377" spans="16:19" x14ac:dyDescent="0.3">
      <c r="P377" s="14" t="s">
        <v>383</v>
      </c>
      <c r="Q377" s="6">
        <f t="shared" ca="1" si="33"/>
        <v>3.7737102947675496E-4</v>
      </c>
      <c r="R377" s="7">
        <f t="shared" ca="1" si="31"/>
        <v>41.792754475788399</v>
      </c>
      <c r="S377" s="8">
        <f t="shared" ca="1" si="32"/>
        <v>8.2072455242116007</v>
      </c>
    </row>
    <row r="378" spans="16:19" x14ac:dyDescent="0.3">
      <c r="P378" s="14" t="s">
        <v>384</v>
      </c>
      <c r="Q378" s="6">
        <f t="shared" ca="1" si="33"/>
        <v>-1.7129122182520684</v>
      </c>
      <c r="R378" s="7">
        <f t="shared" ca="1" si="31"/>
        <v>32.799958471047717</v>
      </c>
      <c r="S378" s="8">
        <f t="shared" ca="1" si="32"/>
        <v>2.7999584710477166</v>
      </c>
    </row>
    <row r="379" spans="16:19" x14ac:dyDescent="0.3">
      <c r="P379" s="14" t="s">
        <v>385</v>
      </c>
      <c r="Q379" s="6">
        <f t="shared" ca="1" si="33"/>
        <v>-0.40218001014093219</v>
      </c>
      <c r="R379" s="7">
        <f t="shared" ca="1" si="31"/>
        <v>39.47994319749688</v>
      </c>
      <c r="S379" s="8">
        <f t="shared" ca="1" si="32"/>
        <v>9.4799431974968797</v>
      </c>
    </row>
    <row r="380" spans="16:19" x14ac:dyDescent="0.3">
      <c r="P380" s="14" t="s">
        <v>386</v>
      </c>
      <c r="Q380" s="6">
        <f t="shared" ca="1" si="33"/>
        <v>0.38146974654320387</v>
      </c>
      <c r="R380" s="7">
        <f t="shared" ca="1" si="31"/>
        <v>44.106959738609753</v>
      </c>
      <c r="S380" s="8">
        <f t="shared" ca="1" si="32"/>
        <v>5.8930402613902473</v>
      </c>
    </row>
    <row r="381" spans="16:19" x14ac:dyDescent="0.3">
      <c r="P381" s="14" t="s">
        <v>387</v>
      </c>
      <c r="Q381" s="6">
        <f t="shared" ca="1" si="33"/>
        <v>2.5192734681511837</v>
      </c>
      <c r="R381" s="7">
        <f t="shared" ca="1" si="31"/>
        <v>59.677119494150013</v>
      </c>
      <c r="S381" s="8">
        <f t="shared" ca="1" si="32"/>
        <v>0</v>
      </c>
    </row>
    <row r="382" spans="16:19" x14ac:dyDescent="0.3">
      <c r="P382" s="14" t="s">
        <v>388</v>
      </c>
      <c r="Q382" s="6">
        <f t="shared" ca="1" si="33"/>
        <v>0.57068339058449713</v>
      </c>
      <c r="R382" s="7">
        <f t="shared" ca="1" si="31"/>
        <v>45.303144149852848</v>
      </c>
      <c r="S382" s="8">
        <f t="shared" ca="1" si="32"/>
        <v>4.696855850147152</v>
      </c>
    </row>
    <row r="383" spans="16:19" x14ac:dyDescent="0.3">
      <c r="P383" s="14" t="s">
        <v>389</v>
      </c>
      <c r="Q383" s="6">
        <f t="shared" ca="1" si="33"/>
        <v>-4.6028774228199239E-2</v>
      </c>
      <c r="R383" s="7">
        <f t="shared" ca="1" si="31"/>
        <v>41.519374204831401</v>
      </c>
      <c r="S383" s="8">
        <f t="shared" ca="1" si="32"/>
        <v>8.4806257951685993</v>
      </c>
    </row>
    <row r="384" spans="16:19" x14ac:dyDescent="0.3">
      <c r="P384" s="14" t="s">
        <v>390</v>
      </c>
      <c r="Q384" s="6">
        <f t="shared" ca="1" si="33"/>
        <v>-2.1219020188657298</v>
      </c>
      <c r="R384" s="7">
        <f t="shared" ca="1" si="31"/>
        <v>30.956635086328568</v>
      </c>
      <c r="S384" s="8">
        <f t="shared" ca="1" si="32"/>
        <v>0.95663508632856775</v>
      </c>
    </row>
    <row r="385" spans="16:19" x14ac:dyDescent="0.3">
      <c r="P385" s="14" t="s">
        <v>391</v>
      </c>
      <c r="Q385" s="6">
        <f t="shared" ca="1" si="33"/>
        <v>-1.4407857105150768</v>
      </c>
      <c r="R385" s="7">
        <f t="shared" ca="1" si="31"/>
        <v>34.086852373761111</v>
      </c>
      <c r="S385" s="8">
        <f t="shared" ca="1" si="32"/>
        <v>4.0868523737611113</v>
      </c>
    </row>
    <row r="386" spans="16:19" x14ac:dyDescent="0.3">
      <c r="P386" s="14" t="s">
        <v>392</v>
      </c>
      <c r="Q386" s="6">
        <f t="shared" ca="1" si="33"/>
        <v>0.37934534844778006</v>
      </c>
      <c r="R386" s="7">
        <f t="shared" ca="1" si="31"/>
        <v>44.093710443077235</v>
      </c>
      <c r="S386" s="8">
        <f t="shared" ca="1" si="32"/>
        <v>5.9062895569227649</v>
      </c>
    </row>
    <row r="387" spans="16:19" x14ac:dyDescent="0.3">
      <c r="P387" s="14" t="s">
        <v>393</v>
      </c>
      <c r="Q387" s="6">
        <f t="shared" ca="1" si="33"/>
        <v>-0.63315980603570188</v>
      </c>
      <c r="R387" s="7">
        <f t="shared" ca="1" si="31"/>
        <v>38.211147782211533</v>
      </c>
      <c r="S387" s="8">
        <f t="shared" ca="1" si="32"/>
        <v>8.2111477822115333</v>
      </c>
    </row>
    <row r="388" spans="16:19" x14ac:dyDescent="0.3">
      <c r="P388" s="14" t="s">
        <v>394</v>
      </c>
      <c r="Q388" s="6">
        <f t="shared" ca="1" si="33"/>
        <v>0.71469914702756565</v>
      </c>
      <c r="R388" s="7">
        <f t="shared" ca="1" si="31"/>
        <v>46.235289151267693</v>
      </c>
      <c r="S388" s="8">
        <f t="shared" ca="1" si="32"/>
        <v>3.7647108487323067</v>
      </c>
    </row>
    <row r="389" spans="16:19" x14ac:dyDescent="0.3">
      <c r="P389" s="14" t="s">
        <v>395</v>
      </c>
      <c r="Q389" s="6">
        <f t="shared" ca="1" si="33"/>
        <v>-7.1880908104920108E-2</v>
      </c>
      <c r="R389" s="7">
        <f t="shared" ca="1" si="31"/>
        <v>41.367854702505461</v>
      </c>
      <c r="S389" s="8">
        <f t="shared" ca="1" si="32"/>
        <v>8.6321452974945387</v>
      </c>
    </row>
    <row r="390" spans="16:19" x14ac:dyDescent="0.3">
      <c r="P390" s="14" t="s">
        <v>396</v>
      </c>
      <c r="Q390" s="6">
        <f t="shared" ca="1" si="33"/>
        <v>-2.1430582359080699</v>
      </c>
      <c r="R390" s="7">
        <f t="shared" ca="1" si="31"/>
        <v>30.864153082805451</v>
      </c>
      <c r="S390" s="8">
        <f t="shared" ca="1" si="32"/>
        <v>0.86415308280545133</v>
      </c>
    </row>
    <row r="391" spans="16:19" x14ac:dyDescent="0.3">
      <c r="P391" s="14" t="s">
        <v>397</v>
      </c>
      <c r="Q391" s="6">
        <f t="shared" ca="1" si="33"/>
        <v>-0.14620156160547004</v>
      </c>
      <c r="R391" s="7">
        <f t="shared" ca="1" si="31"/>
        <v>40.935333716935567</v>
      </c>
      <c r="S391" s="8">
        <f t="shared" ca="1" si="32"/>
        <v>9.0646662830644331</v>
      </c>
    </row>
    <row r="392" spans="16:19" x14ac:dyDescent="0.3">
      <c r="P392" s="14" t="s">
        <v>398</v>
      </c>
      <c r="Q392" s="6">
        <f t="shared" ca="1" si="33"/>
        <v>-0.64691737157166751</v>
      </c>
      <c r="R392" s="7">
        <f t="shared" ca="1" si="31"/>
        <v>38.136875929899475</v>
      </c>
      <c r="S392" s="8">
        <f t="shared" ca="1" si="32"/>
        <v>8.1368759298994746</v>
      </c>
    </row>
    <row r="393" spans="16:19" x14ac:dyDescent="0.3">
      <c r="P393" s="14" t="s">
        <v>399</v>
      </c>
      <c r="Q393" s="6">
        <f t="shared" ca="1" si="33"/>
        <v>-2.200110409871836</v>
      </c>
      <c r="R393" s="7">
        <f t="shared" ca="1" si="31"/>
        <v>30.616130795629889</v>
      </c>
      <c r="S393" s="8">
        <f t="shared" ca="1" si="32"/>
        <v>0.61613079562988915</v>
      </c>
    </row>
    <row r="394" spans="16:19" x14ac:dyDescent="0.3">
      <c r="P394" s="14" t="s">
        <v>400</v>
      </c>
      <c r="Q394" s="6">
        <f t="shared" ca="1" si="33"/>
        <v>-2.2874078537935651</v>
      </c>
      <c r="R394" s="7">
        <f t="shared" ca="1" si="31"/>
        <v>30.24047616341409</v>
      </c>
      <c r="S394" s="8">
        <f t="shared" ca="1" si="32"/>
        <v>0.24047616341409039</v>
      </c>
    </row>
    <row r="395" spans="16:19" x14ac:dyDescent="0.3">
      <c r="P395" s="14" t="s">
        <v>401</v>
      </c>
      <c r="Q395" s="6">
        <f t="shared" ca="1" si="33"/>
        <v>0.33482239734963304</v>
      </c>
      <c r="R395" s="7">
        <f t="shared" ca="1" si="31"/>
        <v>43.816946800981412</v>
      </c>
      <c r="S395" s="8">
        <f t="shared" ca="1" si="32"/>
        <v>6.1830531990185875</v>
      </c>
    </row>
    <row r="396" spans="16:19" x14ac:dyDescent="0.3">
      <c r="P396" s="14" t="s">
        <v>402</v>
      </c>
      <c r="Q396" s="6">
        <f t="shared" ca="1" si="33"/>
        <v>0.60381850379472535</v>
      </c>
      <c r="R396" s="7">
        <f t="shared" ca="1" si="31"/>
        <v>45.515933433646921</v>
      </c>
      <c r="S396" s="8">
        <f t="shared" ca="1" si="32"/>
        <v>4.4840665663530785</v>
      </c>
    </row>
    <row r="397" spans="16:19" x14ac:dyDescent="0.3">
      <c r="P397" s="14" t="s">
        <v>403</v>
      </c>
      <c r="Q397" s="6">
        <f t="shared" ca="1" si="33"/>
        <v>-0.23566497539572484</v>
      </c>
      <c r="R397" s="7">
        <f t="shared" ca="1" si="31"/>
        <v>40.420680915792516</v>
      </c>
      <c r="S397" s="8">
        <f t="shared" ca="1" si="32"/>
        <v>9.5793190842074836</v>
      </c>
    </row>
    <row r="398" spans="16:19" x14ac:dyDescent="0.3">
      <c r="P398" s="14" t="s">
        <v>404</v>
      </c>
      <c r="Q398" s="6">
        <f t="shared" ca="1" si="33"/>
        <v>-0.92622154712355198</v>
      </c>
      <c r="R398" s="7">
        <f t="shared" ca="1" si="31"/>
        <v>36.659848539573375</v>
      </c>
      <c r="S398" s="8">
        <f t="shared" ca="1" si="32"/>
        <v>6.6598485395733746</v>
      </c>
    </row>
    <row r="399" spans="16:19" x14ac:dyDescent="0.3">
      <c r="P399" s="14" t="s">
        <v>405</v>
      </c>
      <c r="Q399" s="6">
        <f t="shared" ca="1" si="33"/>
        <v>-1.6422316296797763</v>
      </c>
      <c r="R399" s="7">
        <f t="shared" ca="1" si="31"/>
        <v>33.129462557785949</v>
      </c>
      <c r="S399" s="8">
        <f t="shared" ca="1" si="32"/>
        <v>3.1294625577859492</v>
      </c>
    </row>
    <row r="400" spans="16:19" x14ac:dyDescent="0.3">
      <c r="P400" s="14" t="s">
        <v>406</v>
      </c>
      <c r="Q400" s="6">
        <f t="shared" ca="1" si="33"/>
        <v>0.94890193499406517</v>
      </c>
      <c r="R400" s="7">
        <f t="shared" ca="1" si="31"/>
        <v>47.792303737892254</v>
      </c>
      <c r="S400" s="8">
        <f t="shared" ca="1" si="32"/>
        <v>2.2076962621077456</v>
      </c>
    </row>
    <row r="401" spans="16:19" x14ac:dyDescent="0.3">
      <c r="P401" s="14" t="s">
        <v>407</v>
      </c>
      <c r="Q401" s="6">
        <f t="shared" ca="1" si="33"/>
        <v>1.3274577367649385</v>
      </c>
      <c r="R401" s="7">
        <f t="shared" ca="1" si="31"/>
        <v>50.420633783615337</v>
      </c>
      <c r="S401" s="8">
        <f t="shared" ca="1" si="32"/>
        <v>0</v>
      </c>
    </row>
    <row r="402" spans="16:19" x14ac:dyDescent="0.3">
      <c r="P402" s="14" t="s">
        <v>408</v>
      </c>
      <c r="Q402" s="6">
        <f t="shared" ca="1" si="33"/>
        <v>-1.2477243799460753</v>
      </c>
      <c r="R402" s="7">
        <f t="shared" ca="1" si="31"/>
        <v>35.030347045738139</v>
      </c>
      <c r="S402" s="8">
        <f t="shared" ca="1" si="32"/>
        <v>5.0303470457381394</v>
      </c>
    </row>
    <row r="403" spans="16:19" x14ac:dyDescent="0.3">
      <c r="P403" s="14" t="s">
        <v>409</v>
      </c>
      <c r="Q403" s="6">
        <f t="shared" ca="1" si="33"/>
        <v>0.44812458746606781</v>
      </c>
      <c r="R403" s="7">
        <f t="shared" ca="1" si="31"/>
        <v>44.524696163789315</v>
      </c>
      <c r="S403" s="8">
        <f t="shared" ca="1" si="32"/>
        <v>5.4753038362106849</v>
      </c>
    </row>
    <row r="404" spans="16:19" x14ac:dyDescent="0.3">
      <c r="P404" s="14" t="s">
        <v>410</v>
      </c>
      <c r="Q404" s="6">
        <f t="shared" ca="1" si="33"/>
        <v>-0.65722115229298128</v>
      </c>
      <c r="R404" s="7">
        <f t="shared" ca="1" si="31"/>
        <v>38.081344310753614</v>
      </c>
      <c r="S404" s="8">
        <f t="shared" ca="1" si="32"/>
        <v>8.0813443107536145</v>
      </c>
    </row>
    <row r="405" spans="16:19" x14ac:dyDescent="0.3">
      <c r="P405" s="14" t="s">
        <v>411</v>
      </c>
      <c r="Q405" s="6">
        <f t="shared" ca="1" si="33"/>
        <v>0.38677876320839805</v>
      </c>
      <c r="R405" s="7">
        <f t="shared" ca="1" si="31"/>
        <v>44.140088046653368</v>
      </c>
      <c r="S405" s="8">
        <f t="shared" ca="1" si="32"/>
        <v>5.8599119533466322</v>
      </c>
    </row>
    <row r="406" spans="16:19" x14ac:dyDescent="0.3">
      <c r="P406" s="14" t="s">
        <v>412</v>
      </c>
      <c r="Q406" s="6">
        <f t="shared" ca="1" si="33"/>
        <v>7.0698829539932603E-2</v>
      </c>
      <c r="R406" s="7">
        <f t="shared" ca="1" si="31"/>
        <v>42.210455146421047</v>
      </c>
      <c r="S406" s="8">
        <f t="shared" ca="1" si="32"/>
        <v>7.7895448535789527</v>
      </c>
    </row>
    <row r="407" spans="16:19" x14ac:dyDescent="0.3">
      <c r="P407" s="14" t="s">
        <v>413</v>
      </c>
      <c r="Q407" s="6">
        <f t="shared" ca="1" si="33"/>
        <v>-1.2543441348106827</v>
      </c>
      <c r="R407" s="7">
        <f t="shared" ca="1" si="31"/>
        <v>34.997567866632778</v>
      </c>
      <c r="S407" s="8">
        <f t="shared" ca="1" si="32"/>
        <v>4.9975678666327781</v>
      </c>
    </row>
    <row r="408" spans="16:19" x14ac:dyDescent="0.3">
      <c r="P408" s="14" t="s">
        <v>414</v>
      </c>
      <c r="Q408" s="6">
        <f t="shared" ca="1" si="33"/>
        <v>1.0976244546208336</v>
      </c>
      <c r="R408" s="7">
        <f t="shared" ref="R408:R471" ca="1" si="34">S0*EXP((tipo-0.5*sigma^2)*T)*EXP(sigma*SQRT(T)*Q408)</f>
        <v>48.808142687738112</v>
      </c>
      <c r="S408" s="8">
        <f t="shared" ref="S408:S471" ca="1" si="35">IF(R408&lt;=corte1,0,IF(R408&lt;=corte2,R408-corte1,IF(R408&lt;=corte3,corte3-R408,0)))</f>
        <v>1.1918573122618881</v>
      </c>
    </row>
    <row r="409" spans="16:19" x14ac:dyDescent="0.3">
      <c r="P409" s="14" t="s">
        <v>415</v>
      </c>
      <c r="Q409" s="6">
        <f t="shared" ref="Q409:Q472" ca="1" si="36">NORMSINV(RAND())</f>
        <v>-0.56432220263441402</v>
      </c>
      <c r="R409" s="7">
        <f t="shared" ca="1" si="34"/>
        <v>38.584953972845923</v>
      </c>
      <c r="S409" s="8">
        <f t="shared" ca="1" si="35"/>
        <v>8.5849539728459234</v>
      </c>
    </row>
    <row r="410" spans="16:19" x14ac:dyDescent="0.3">
      <c r="P410" s="14" t="s">
        <v>416</v>
      </c>
      <c r="Q410" s="6">
        <f t="shared" ca="1" si="36"/>
        <v>-1.7657517276176358</v>
      </c>
      <c r="R410" s="7">
        <f t="shared" ca="1" si="34"/>
        <v>32.555769853350569</v>
      </c>
      <c r="S410" s="8">
        <f t="shared" ca="1" si="35"/>
        <v>2.5557698533505686</v>
      </c>
    </row>
    <row r="411" spans="16:19" x14ac:dyDescent="0.3">
      <c r="P411" s="14" t="s">
        <v>417</v>
      </c>
      <c r="Q411" s="6">
        <f t="shared" ca="1" si="36"/>
        <v>-0.40417501533407862</v>
      </c>
      <c r="R411" s="7">
        <f t="shared" ca="1" si="34"/>
        <v>39.468806041987207</v>
      </c>
      <c r="S411" s="8">
        <f t="shared" ca="1" si="35"/>
        <v>9.4688060419872073</v>
      </c>
    </row>
    <row r="412" spans="16:19" x14ac:dyDescent="0.3">
      <c r="P412" s="14" t="s">
        <v>418</v>
      </c>
      <c r="Q412" s="6">
        <f t="shared" ca="1" si="36"/>
        <v>1.3978997587486037</v>
      </c>
      <c r="R412" s="7">
        <f t="shared" ca="1" si="34"/>
        <v>50.925434694423259</v>
      </c>
      <c r="S412" s="8">
        <f t="shared" ca="1" si="35"/>
        <v>0</v>
      </c>
    </row>
    <row r="413" spans="16:19" x14ac:dyDescent="0.3">
      <c r="P413" s="14" t="s">
        <v>419</v>
      </c>
      <c r="Q413" s="6">
        <f t="shared" ca="1" si="36"/>
        <v>-0.29317996540641722</v>
      </c>
      <c r="R413" s="7">
        <f t="shared" ca="1" si="34"/>
        <v>40.09323873329577</v>
      </c>
      <c r="S413" s="8">
        <f t="shared" ca="1" si="35"/>
        <v>9.9067612667042297</v>
      </c>
    </row>
    <row r="414" spans="16:19" x14ac:dyDescent="0.3">
      <c r="P414" s="14" t="s">
        <v>420</v>
      </c>
      <c r="Q414" s="6">
        <f t="shared" ca="1" si="36"/>
        <v>-0.51018159857825707</v>
      </c>
      <c r="R414" s="7">
        <f t="shared" ca="1" si="34"/>
        <v>38.88151888047836</v>
      </c>
      <c r="S414" s="8">
        <f t="shared" ca="1" si="35"/>
        <v>8.8815188804783602</v>
      </c>
    </row>
    <row r="415" spans="16:19" x14ac:dyDescent="0.3">
      <c r="P415" s="14" t="s">
        <v>421</v>
      </c>
      <c r="Q415" s="6">
        <f t="shared" ca="1" si="36"/>
        <v>-0.10424405339351855</v>
      </c>
      <c r="R415" s="7">
        <f t="shared" ca="1" si="34"/>
        <v>41.178953270131188</v>
      </c>
      <c r="S415" s="8">
        <f t="shared" ca="1" si="35"/>
        <v>8.8210467298688116</v>
      </c>
    </row>
    <row r="416" spans="16:19" x14ac:dyDescent="0.3">
      <c r="P416" s="14" t="s">
        <v>422</v>
      </c>
      <c r="Q416" s="6">
        <f t="shared" ca="1" si="36"/>
        <v>0.25108040229006828</v>
      </c>
      <c r="R416" s="7">
        <f t="shared" ca="1" si="34"/>
        <v>43.301087462472765</v>
      </c>
      <c r="S416" s="8">
        <f t="shared" ca="1" si="35"/>
        <v>6.6989125375272351</v>
      </c>
    </row>
    <row r="417" spans="16:19" x14ac:dyDescent="0.3">
      <c r="P417" s="14" t="s">
        <v>423</v>
      </c>
      <c r="Q417" s="6">
        <f t="shared" ca="1" si="36"/>
        <v>0.38652617857151783</v>
      </c>
      <c r="R417" s="7">
        <f t="shared" ca="1" si="34"/>
        <v>44.138511352824054</v>
      </c>
      <c r="S417" s="8">
        <f t="shared" ca="1" si="35"/>
        <v>5.8614886471759462</v>
      </c>
    </row>
    <row r="418" spans="16:19" x14ac:dyDescent="0.3">
      <c r="P418" s="14" t="s">
        <v>424</v>
      </c>
      <c r="Q418" s="6">
        <f t="shared" ca="1" si="36"/>
        <v>-0.36366725156687091</v>
      </c>
      <c r="R418" s="7">
        <f t="shared" ca="1" si="34"/>
        <v>39.6955584002649</v>
      </c>
      <c r="S418" s="8">
        <f t="shared" ca="1" si="35"/>
        <v>9.6955584002649005</v>
      </c>
    </row>
    <row r="419" spans="16:19" x14ac:dyDescent="0.3">
      <c r="P419" s="14" t="s">
        <v>425</v>
      </c>
      <c r="Q419" s="6">
        <f t="shared" ca="1" si="36"/>
        <v>1.3894700348172204</v>
      </c>
      <c r="R419" s="7">
        <f t="shared" ca="1" si="34"/>
        <v>50.864760467747388</v>
      </c>
      <c r="S419" s="8">
        <f t="shared" ca="1" si="35"/>
        <v>0</v>
      </c>
    </row>
    <row r="420" spans="16:19" x14ac:dyDescent="0.3">
      <c r="P420" s="14" t="s">
        <v>426</v>
      </c>
      <c r="Q420" s="6">
        <f t="shared" ca="1" si="36"/>
        <v>-1.3486482030953546</v>
      </c>
      <c r="R420" s="7">
        <f t="shared" ca="1" si="34"/>
        <v>34.533917613176214</v>
      </c>
      <c r="S420" s="8">
        <f t="shared" ca="1" si="35"/>
        <v>4.5339176131762144</v>
      </c>
    </row>
    <row r="421" spans="16:19" x14ac:dyDescent="0.3">
      <c r="P421" s="14" t="s">
        <v>427</v>
      </c>
      <c r="Q421" s="6">
        <f t="shared" ca="1" si="36"/>
        <v>1.1573446386172894</v>
      </c>
      <c r="R421" s="7">
        <f t="shared" ca="1" si="34"/>
        <v>49.222107731549571</v>
      </c>
      <c r="S421" s="8">
        <f t="shared" ca="1" si="35"/>
        <v>0.77789226845042947</v>
      </c>
    </row>
    <row r="422" spans="16:19" x14ac:dyDescent="0.3">
      <c r="P422" s="14" t="s">
        <v>428</v>
      </c>
      <c r="Q422" s="6">
        <f t="shared" ca="1" si="36"/>
        <v>1.7053663761973648</v>
      </c>
      <c r="R422" s="7">
        <f t="shared" ca="1" si="34"/>
        <v>53.188640232715642</v>
      </c>
      <c r="S422" s="8">
        <f t="shared" ca="1" si="35"/>
        <v>0</v>
      </c>
    </row>
    <row r="423" spans="16:19" x14ac:dyDescent="0.3">
      <c r="P423" s="14" t="s">
        <v>429</v>
      </c>
      <c r="Q423" s="6">
        <f t="shared" ca="1" si="36"/>
        <v>-0.72732116241543232</v>
      </c>
      <c r="R423" s="7">
        <f t="shared" ca="1" si="34"/>
        <v>37.705684782554528</v>
      </c>
      <c r="S423" s="8">
        <f t="shared" ca="1" si="35"/>
        <v>7.7056847825545276</v>
      </c>
    </row>
    <row r="424" spans="16:19" x14ac:dyDescent="0.3">
      <c r="P424" s="14" t="s">
        <v>430</v>
      </c>
      <c r="Q424" s="6">
        <f t="shared" ca="1" si="36"/>
        <v>-0.75427139787871522</v>
      </c>
      <c r="R424" s="7">
        <f t="shared" ca="1" si="34"/>
        <v>37.562249155792735</v>
      </c>
      <c r="S424" s="8">
        <f t="shared" ca="1" si="35"/>
        <v>7.5622491557927347</v>
      </c>
    </row>
    <row r="425" spans="16:19" x14ac:dyDescent="0.3">
      <c r="P425" s="14" t="s">
        <v>431</v>
      </c>
      <c r="Q425" s="6">
        <f t="shared" ca="1" si="36"/>
        <v>-0.88570245974346629</v>
      </c>
      <c r="R425" s="7">
        <f t="shared" ca="1" si="34"/>
        <v>36.870522191947288</v>
      </c>
      <c r="S425" s="8">
        <f t="shared" ca="1" si="35"/>
        <v>6.8705221919472876</v>
      </c>
    </row>
    <row r="426" spans="16:19" x14ac:dyDescent="0.3">
      <c r="P426" s="14" t="s">
        <v>432</v>
      </c>
      <c r="Q426" s="6">
        <f t="shared" ca="1" si="36"/>
        <v>1.2135659224363737</v>
      </c>
      <c r="R426" s="7">
        <f t="shared" ca="1" si="34"/>
        <v>49.615027266005015</v>
      </c>
      <c r="S426" s="8">
        <f t="shared" ca="1" si="35"/>
        <v>0.38497273399498511</v>
      </c>
    </row>
    <row r="427" spans="16:19" x14ac:dyDescent="0.3">
      <c r="P427" s="14" t="s">
        <v>433</v>
      </c>
      <c r="Q427" s="6">
        <f t="shared" ca="1" si="36"/>
        <v>-1.0162322115120179</v>
      </c>
      <c r="R427" s="7">
        <f t="shared" ca="1" si="34"/>
        <v>36.196147143931213</v>
      </c>
      <c r="S427" s="8">
        <f t="shared" ca="1" si="35"/>
        <v>6.1961471439312135</v>
      </c>
    </row>
    <row r="428" spans="16:19" x14ac:dyDescent="0.3">
      <c r="P428" s="14" t="s">
        <v>434</v>
      </c>
      <c r="Q428" s="6">
        <f t="shared" ca="1" si="36"/>
        <v>0.83681315283436986</v>
      </c>
      <c r="R428" s="7">
        <f t="shared" ca="1" si="34"/>
        <v>47.040685174767823</v>
      </c>
      <c r="S428" s="8">
        <f t="shared" ca="1" si="35"/>
        <v>2.9593148252321768</v>
      </c>
    </row>
    <row r="429" spans="16:19" x14ac:dyDescent="0.3">
      <c r="P429" s="14" t="s">
        <v>435</v>
      </c>
      <c r="Q429" s="6">
        <f t="shared" ca="1" si="36"/>
        <v>-1.8433262363368605</v>
      </c>
      <c r="R429" s="7">
        <f t="shared" ca="1" si="34"/>
        <v>32.20056251967172</v>
      </c>
      <c r="S429" s="8">
        <f t="shared" ca="1" si="35"/>
        <v>2.2005625196717205</v>
      </c>
    </row>
    <row r="430" spans="16:19" x14ac:dyDescent="0.3">
      <c r="P430" s="14" t="s">
        <v>436</v>
      </c>
      <c r="Q430" s="6">
        <f t="shared" ca="1" si="36"/>
        <v>0.83761276118266148</v>
      </c>
      <c r="R430" s="7">
        <f t="shared" ca="1" si="34"/>
        <v>47.046004916055935</v>
      </c>
      <c r="S430" s="8">
        <f t="shared" ca="1" si="35"/>
        <v>2.953995083944065</v>
      </c>
    </row>
    <row r="431" spans="16:19" x14ac:dyDescent="0.3">
      <c r="P431" s="14" t="s">
        <v>437</v>
      </c>
      <c r="Q431" s="6">
        <f t="shared" ca="1" si="36"/>
        <v>1.6869889353364789</v>
      </c>
      <c r="R431" s="7">
        <f t="shared" ca="1" si="34"/>
        <v>53.050584424087702</v>
      </c>
      <c r="S431" s="8">
        <f t="shared" ca="1" si="35"/>
        <v>0</v>
      </c>
    </row>
    <row r="432" spans="16:19" x14ac:dyDescent="0.3">
      <c r="P432" s="14" t="s">
        <v>438</v>
      </c>
      <c r="Q432" s="6">
        <f t="shared" ca="1" si="36"/>
        <v>0.38294385793328711</v>
      </c>
      <c r="R432" s="7">
        <f t="shared" ca="1" si="34"/>
        <v>44.116155711717568</v>
      </c>
      <c r="S432" s="8">
        <f t="shared" ca="1" si="35"/>
        <v>5.8838442882824324</v>
      </c>
    </row>
    <row r="433" spans="16:19" x14ac:dyDescent="0.3">
      <c r="P433" s="14" t="s">
        <v>439</v>
      </c>
      <c r="Q433" s="6">
        <f t="shared" ca="1" si="36"/>
        <v>0.78214584640787443</v>
      </c>
      <c r="R433" s="7">
        <f t="shared" ca="1" si="34"/>
        <v>46.678409977415299</v>
      </c>
      <c r="S433" s="8">
        <f t="shared" ca="1" si="35"/>
        <v>3.3215900225847008</v>
      </c>
    </row>
    <row r="434" spans="16:19" x14ac:dyDescent="0.3">
      <c r="P434" s="14" t="s">
        <v>440</v>
      </c>
      <c r="Q434" s="6">
        <f t="shared" ca="1" si="36"/>
        <v>-0.51362927476994935</v>
      </c>
      <c r="R434" s="7">
        <f t="shared" ca="1" si="34"/>
        <v>38.862565843131819</v>
      </c>
      <c r="S434" s="8">
        <f t="shared" ca="1" si="35"/>
        <v>8.8625658431318186</v>
      </c>
    </row>
    <row r="435" spans="16:19" x14ac:dyDescent="0.3">
      <c r="P435" s="14" t="s">
        <v>441</v>
      </c>
      <c r="Q435" s="6">
        <f t="shared" ca="1" si="36"/>
        <v>0.1628366824668975</v>
      </c>
      <c r="R435" s="7">
        <f t="shared" ca="1" si="34"/>
        <v>42.764067379514714</v>
      </c>
      <c r="S435" s="8">
        <f t="shared" ca="1" si="35"/>
        <v>7.2359326204852863</v>
      </c>
    </row>
    <row r="436" spans="16:19" x14ac:dyDescent="0.3">
      <c r="P436" s="14" t="s">
        <v>442</v>
      </c>
      <c r="Q436" s="6">
        <f t="shared" ca="1" si="36"/>
        <v>0.4094356035248311</v>
      </c>
      <c r="R436" s="7">
        <f t="shared" ca="1" si="34"/>
        <v>44.281746826665966</v>
      </c>
      <c r="S436" s="8">
        <f t="shared" ca="1" si="35"/>
        <v>5.718253173334034</v>
      </c>
    </row>
    <row r="437" spans="16:19" x14ac:dyDescent="0.3">
      <c r="P437" s="14" t="s">
        <v>443</v>
      </c>
      <c r="Q437" s="6">
        <f t="shared" ca="1" si="36"/>
        <v>0.77236829928589756</v>
      </c>
      <c r="R437" s="7">
        <f t="shared" ca="1" si="34"/>
        <v>46.613909824686367</v>
      </c>
      <c r="S437" s="8">
        <f t="shared" ca="1" si="35"/>
        <v>3.3860901753136332</v>
      </c>
    </row>
    <row r="438" spans="16:19" x14ac:dyDescent="0.3">
      <c r="P438" s="14" t="s">
        <v>444</v>
      </c>
      <c r="Q438" s="6">
        <f t="shared" ca="1" si="36"/>
        <v>-0.69606604018875284</v>
      </c>
      <c r="R438" s="7">
        <f t="shared" ca="1" si="34"/>
        <v>37.872718138608256</v>
      </c>
      <c r="S438" s="8">
        <f t="shared" ca="1" si="35"/>
        <v>7.8727181386082563</v>
      </c>
    </row>
    <row r="439" spans="16:19" x14ac:dyDescent="0.3">
      <c r="P439" s="14" t="s">
        <v>445</v>
      </c>
      <c r="Q439" s="6">
        <f t="shared" ca="1" si="36"/>
        <v>-2.4920072144534924E-2</v>
      </c>
      <c r="R439" s="7">
        <f t="shared" ca="1" si="34"/>
        <v>41.643503909253859</v>
      </c>
      <c r="S439" s="8">
        <f t="shared" ca="1" si="35"/>
        <v>8.3564960907461412</v>
      </c>
    </row>
    <row r="440" spans="16:19" x14ac:dyDescent="0.3">
      <c r="P440" s="14" t="s">
        <v>446</v>
      </c>
      <c r="Q440" s="6">
        <f t="shared" ca="1" si="36"/>
        <v>-0.58517536040351681</v>
      </c>
      <c r="R440" s="7">
        <f t="shared" ca="1" si="34"/>
        <v>38.471331408734756</v>
      </c>
      <c r="S440" s="8">
        <f t="shared" ca="1" si="35"/>
        <v>8.4713314087347555</v>
      </c>
    </row>
    <row r="441" spans="16:19" x14ac:dyDescent="0.3">
      <c r="P441" s="14" t="s">
        <v>447</v>
      </c>
      <c r="Q441" s="6">
        <f t="shared" ca="1" si="36"/>
        <v>0.43905016495401322</v>
      </c>
      <c r="R441" s="7">
        <f t="shared" ca="1" si="34"/>
        <v>44.467593506352152</v>
      </c>
      <c r="S441" s="8">
        <f t="shared" ca="1" si="35"/>
        <v>5.5324064936478479</v>
      </c>
    </row>
    <row r="442" spans="16:19" x14ac:dyDescent="0.3">
      <c r="P442" s="14" t="s">
        <v>448</v>
      </c>
      <c r="Q442" s="6">
        <f t="shared" ca="1" si="36"/>
        <v>-0.81654406124209711</v>
      </c>
      <c r="R442" s="7">
        <f t="shared" ca="1" si="34"/>
        <v>37.232902632090266</v>
      </c>
      <c r="S442" s="8">
        <f t="shared" ca="1" si="35"/>
        <v>7.2329026320902656</v>
      </c>
    </row>
    <row r="443" spans="16:19" x14ac:dyDescent="0.3">
      <c r="P443" s="14" t="s">
        <v>449</v>
      </c>
      <c r="Q443" s="6">
        <f t="shared" ca="1" si="36"/>
        <v>0.21244841321372865</v>
      </c>
      <c r="R443" s="7">
        <f t="shared" ca="1" si="34"/>
        <v>43.065161871707616</v>
      </c>
      <c r="S443" s="8">
        <f t="shared" ca="1" si="35"/>
        <v>6.9348381282923839</v>
      </c>
    </row>
    <row r="444" spans="16:19" x14ac:dyDescent="0.3">
      <c r="P444" s="14" t="s">
        <v>450</v>
      </c>
      <c r="Q444" s="6">
        <f t="shared" ca="1" si="36"/>
        <v>-0.18197114653436292</v>
      </c>
      <c r="R444" s="7">
        <f t="shared" ca="1" si="34"/>
        <v>40.728781795489532</v>
      </c>
      <c r="S444" s="8">
        <f t="shared" ca="1" si="35"/>
        <v>9.2712182045104683</v>
      </c>
    </row>
    <row r="445" spans="16:19" x14ac:dyDescent="0.3">
      <c r="P445" s="14" t="s">
        <v>451</v>
      </c>
      <c r="Q445" s="6">
        <f t="shared" ca="1" si="36"/>
        <v>-0.74667921313794905</v>
      </c>
      <c r="R445" s="7">
        <f t="shared" ca="1" si="34"/>
        <v>37.602601291493315</v>
      </c>
      <c r="S445" s="8">
        <f t="shared" ca="1" si="35"/>
        <v>7.6026012914933148</v>
      </c>
    </row>
    <row r="446" spans="16:19" x14ac:dyDescent="0.3">
      <c r="P446" s="14" t="s">
        <v>452</v>
      </c>
      <c r="Q446" s="6">
        <f t="shared" ca="1" si="36"/>
        <v>0.84104164484395227</v>
      </c>
      <c r="R446" s="7">
        <f t="shared" ca="1" si="34"/>
        <v>47.068823873601282</v>
      </c>
      <c r="S446" s="8">
        <f t="shared" ca="1" si="35"/>
        <v>2.9311761263987179</v>
      </c>
    </row>
    <row r="447" spans="16:19" x14ac:dyDescent="0.3">
      <c r="P447" s="14" t="s">
        <v>453</v>
      </c>
      <c r="Q447" s="6">
        <f t="shared" ca="1" si="36"/>
        <v>1.9052394178289966</v>
      </c>
      <c r="R447" s="7">
        <f t="shared" ca="1" si="34"/>
        <v>54.713537259940139</v>
      </c>
      <c r="S447" s="8">
        <f t="shared" ca="1" si="35"/>
        <v>0</v>
      </c>
    </row>
    <row r="448" spans="16:19" x14ac:dyDescent="0.3">
      <c r="P448" s="14" t="s">
        <v>454</v>
      </c>
      <c r="Q448" s="6">
        <f t="shared" ca="1" si="36"/>
        <v>0.18791211694963125</v>
      </c>
      <c r="R448" s="7">
        <f t="shared" ca="1" si="34"/>
        <v>42.915986607691323</v>
      </c>
      <c r="S448" s="8">
        <f t="shared" ca="1" si="35"/>
        <v>7.0840133923086768</v>
      </c>
    </row>
    <row r="449" spans="16:19" x14ac:dyDescent="0.3">
      <c r="P449" s="14" t="s">
        <v>455</v>
      </c>
      <c r="Q449" s="6">
        <f t="shared" ca="1" si="36"/>
        <v>-0.22088427670754285</v>
      </c>
      <c r="R449" s="7">
        <f t="shared" ca="1" si="34"/>
        <v>40.50526089425145</v>
      </c>
      <c r="S449" s="8">
        <f t="shared" ca="1" si="35"/>
        <v>9.4947391057485504</v>
      </c>
    </row>
    <row r="450" spans="16:19" x14ac:dyDescent="0.3">
      <c r="P450" s="14" t="s">
        <v>456</v>
      </c>
      <c r="Q450" s="6">
        <f t="shared" ca="1" si="36"/>
        <v>-0.72005176647780866</v>
      </c>
      <c r="R450" s="7">
        <f t="shared" ca="1" si="34"/>
        <v>37.744467962135175</v>
      </c>
      <c r="S450" s="8">
        <f t="shared" ca="1" si="35"/>
        <v>7.7444679621351753</v>
      </c>
    </row>
    <row r="451" spans="16:19" x14ac:dyDescent="0.3">
      <c r="P451" s="14" t="s">
        <v>457</v>
      </c>
      <c r="Q451" s="6">
        <f t="shared" ca="1" si="36"/>
        <v>3.5598531590071363E-2</v>
      </c>
      <c r="R451" s="7">
        <f t="shared" ca="1" si="34"/>
        <v>42.00144451477621</v>
      </c>
      <c r="S451" s="8">
        <f t="shared" ca="1" si="35"/>
        <v>7.9985554852237897</v>
      </c>
    </row>
    <row r="452" spans="16:19" x14ac:dyDescent="0.3">
      <c r="P452" s="14" t="s">
        <v>458</v>
      </c>
      <c r="Q452" s="6">
        <f t="shared" ca="1" si="36"/>
        <v>-0.48122081503786057</v>
      </c>
      <c r="R452" s="7">
        <f t="shared" ca="1" si="34"/>
        <v>39.041091434135033</v>
      </c>
      <c r="S452" s="8">
        <f t="shared" ca="1" si="35"/>
        <v>9.0410914341350335</v>
      </c>
    </row>
    <row r="453" spans="16:19" x14ac:dyDescent="0.3">
      <c r="P453" s="14" t="s">
        <v>459</v>
      </c>
      <c r="Q453" s="6">
        <f t="shared" ca="1" si="36"/>
        <v>-1.7961149425392137E-2</v>
      </c>
      <c r="R453" s="7">
        <f t="shared" ca="1" si="34"/>
        <v>41.684507132374087</v>
      </c>
      <c r="S453" s="8">
        <f t="shared" ca="1" si="35"/>
        <v>8.3154928676259132</v>
      </c>
    </row>
    <row r="454" spans="16:19" x14ac:dyDescent="0.3">
      <c r="P454" s="14" t="s">
        <v>460</v>
      </c>
      <c r="Q454" s="6">
        <f t="shared" ca="1" si="36"/>
        <v>0.12888315121352442</v>
      </c>
      <c r="R454" s="7">
        <f t="shared" ca="1" si="34"/>
        <v>42.559217043255586</v>
      </c>
      <c r="S454" s="8">
        <f t="shared" ca="1" si="35"/>
        <v>7.4407829567444139</v>
      </c>
    </row>
    <row r="455" spans="16:19" x14ac:dyDescent="0.3">
      <c r="P455" s="14" t="s">
        <v>461</v>
      </c>
      <c r="Q455" s="6">
        <f t="shared" ca="1" si="36"/>
        <v>0.14644706707255484</v>
      </c>
      <c r="R455" s="7">
        <f t="shared" ca="1" si="34"/>
        <v>42.665061827483314</v>
      </c>
      <c r="S455" s="8">
        <f t="shared" ca="1" si="35"/>
        <v>7.3349381725166864</v>
      </c>
    </row>
    <row r="456" spans="16:19" x14ac:dyDescent="0.3">
      <c r="P456" s="14" t="s">
        <v>462</v>
      </c>
      <c r="Q456" s="6">
        <f t="shared" ca="1" si="36"/>
        <v>0.43361588407983831</v>
      </c>
      <c r="R456" s="7">
        <f t="shared" ca="1" si="34"/>
        <v>44.433432250015919</v>
      </c>
      <c r="S456" s="8">
        <f t="shared" ca="1" si="35"/>
        <v>5.5665677499840811</v>
      </c>
    </row>
    <row r="457" spans="16:19" x14ac:dyDescent="0.3">
      <c r="P457" s="14" t="s">
        <v>463</v>
      </c>
      <c r="Q457" s="6">
        <f t="shared" ca="1" si="36"/>
        <v>1.0901783510688403</v>
      </c>
      <c r="R457" s="7">
        <f t="shared" ca="1" si="34"/>
        <v>48.756772907617119</v>
      </c>
      <c r="S457" s="8">
        <f t="shared" ca="1" si="35"/>
        <v>1.243227092382881</v>
      </c>
    </row>
    <row r="458" spans="16:19" x14ac:dyDescent="0.3">
      <c r="P458" s="14" t="s">
        <v>464</v>
      </c>
      <c r="Q458" s="6">
        <f t="shared" ca="1" si="36"/>
        <v>1.1576515800803207</v>
      </c>
      <c r="R458" s="7">
        <f t="shared" ca="1" si="34"/>
        <v>49.224244415015008</v>
      </c>
      <c r="S458" s="8">
        <f t="shared" ca="1" si="35"/>
        <v>0.7757555849849922</v>
      </c>
    </row>
    <row r="459" spans="16:19" x14ac:dyDescent="0.3">
      <c r="P459" s="14" t="s">
        <v>465</v>
      </c>
      <c r="Q459" s="6">
        <f t="shared" ca="1" si="36"/>
        <v>-0.10269164642943424</v>
      </c>
      <c r="R459" s="7">
        <f t="shared" ca="1" si="34"/>
        <v>41.187994834060127</v>
      </c>
      <c r="S459" s="8">
        <f t="shared" ca="1" si="35"/>
        <v>8.8120051659398726</v>
      </c>
    </row>
    <row r="460" spans="16:19" x14ac:dyDescent="0.3">
      <c r="P460" s="14" t="s">
        <v>466</v>
      </c>
      <c r="Q460" s="6">
        <f t="shared" ca="1" si="36"/>
        <v>-1.6551642324077955</v>
      </c>
      <c r="R460" s="7">
        <f t="shared" ca="1" si="34"/>
        <v>33.068925928548254</v>
      </c>
      <c r="S460" s="8">
        <f t="shared" ca="1" si="35"/>
        <v>3.0689259285482535</v>
      </c>
    </row>
    <row r="461" spans="16:19" x14ac:dyDescent="0.3">
      <c r="P461" s="14" t="s">
        <v>467</v>
      </c>
      <c r="Q461" s="6">
        <f t="shared" ca="1" si="36"/>
        <v>1.0361129282994834</v>
      </c>
      <c r="R461" s="7">
        <f t="shared" ca="1" si="34"/>
        <v>48.385399927172855</v>
      </c>
      <c r="S461" s="8">
        <f t="shared" ca="1" si="35"/>
        <v>1.6146000728271446</v>
      </c>
    </row>
    <row r="462" spans="16:19" x14ac:dyDescent="0.3">
      <c r="P462" s="14" t="s">
        <v>468</v>
      </c>
      <c r="Q462" s="6">
        <f t="shared" ca="1" si="36"/>
        <v>-0.34567883844979364</v>
      </c>
      <c r="R462" s="7">
        <f t="shared" ca="1" si="34"/>
        <v>39.79667030559736</v>
      </c>
      <c r="S462" s="8">
        <f t="shared" ca="1" si="35"/>
        <v>9.7966703055973596</v>
      </c>
    </row>
    <row r="463" spans="16:19" x14ac:dyDescent="0.3">
      <c r="P463" s="14" t="s">
        <v>469</v>
      </c>
      <c r="Q463" s="6">
        <f t="shared" ca="1" si="36"/>
        <v>0.49556084220005348</v>
      </c>
      <c r="R463" s="7">
        <f t="shared" ca="1" si="34"/>
        <v>44.824394202923934</v>
      </c>
      <c r="S463" s="8">
        <f t="shared" ca="1" si="35"/>
        <v>5.1756057970760665</v>
      </c>
    </row>
    <row r="464" spans="16:19" x14ac:dyDescent="0.3">
      <c r="P464" s="14" t="s">
        <v>470</v>
      </c>
      <c r="Q464" s="6">
        <f t="shared" ca="1" si="36"/>
        <v>-0.92348950907026195</v>
      </c>
      <c r="R464" s="7">
        <f t="shared" ca="1" si="34"/>
        <v>36.674015487901137</v>
      </c>
      <c r="S464" s="8">
        <f t="shared" ca="1" si="35"/>
        <v>6.6740154879011371</v>
      </c>
    </row>
    <row r="465" spans="16:19" x14ac:dyDescent="0.3">
      <c r="P465" s="14" t="s">
        <v>471</v>
      </c>
      <c r="Q465" s="6">
        <f t="shared" ca="1" si="36"/>
        <v>3.2429530369449747E-2</v>
      </c>
      <c r="R465" s="7">
        <f t="shared" ca="1" si="34"/>
        <v>41.982625177867327</v>
      </c>
      <c r="S465" s="8">
        <f t="shared" ca="1" si="35"/>
        <v>8.0173748221326733</v>
      </c>
    </row>
    <row r="466" spans="16:19" x14ac:dyDescent="0.3">
      <c r="P466" s="14" t="s">
        <v>472</v>
      </c>
      <c r="Q466" s="6">
        <f t="shared" ca="1" si="36"/>
        <v>0.56757158543211128</v>
      </c>
      <c r="R466" s="7">
        <f t="shared" ca="1" si="34"/>
        <v>45.283211722962626</v>
      </c>
      <c r="S466" s="8">
        <f t="shared" ca="1" si="35"/>
        <v>4.7167882770373737</v>
      </c>
    </row>
    <row r="467" spans="16:19" x14ac:dyDescent="0.3">
      <c r="P467" s="14" t="s">
        <v>473</v>
      </c>
      <c r="Q467" s="6">
        <f t="shared" ca="1" si="36"/>
        <v>1.6435377050407818</v>
      </c>
      <c r="R467" s="7">
        <f t="shared" ca="1" si="34"/>
        <v>52.72559174614797</v>
      </c>
      <c r="S467" s="8">
        <f t="shared" ca="1" si="35"/>
        <v>0</v>
      </c>
    </row>
    <row r="468" spans="16:19" x14ac:dyDescent="0.3">
      <c r="P468" s="14" t="s">
        <v>474</v>
      </c>
      <c r="Q468" s="6">
        <f t="shared" ca="1" si="36"/>
        <v>0.22897563547906044</v>
      </c>
      <c r="R468" s="7">
        <f t="shared" ca="1" si="34"/>
        <v>43.165935892552127</v>
      </c>
      <c r="S468" s="8">
        <f t="shared" ca="1" si="35"/>
        <v>6.8340641074478725</v>
      </c>
    </row>
    <row r="469" spans="16:19" x14ac:dyDescent="0.3">
      <c r="P469" s="14" t="s">
        <v>475</v>
      </c>
      <c r="Q469" s="6">
        <f t="shared" ca="1" si="36"/>
        <v>0.88105567215478608</v>
      </c>
      <c r="R469" s="7">
        <f t="shared" ca="1" si="34"/>
        <v>47.335933776304451</v>
      </c>
      <c r="S469" s="8">
        <f t="shared" ca="1" si="35"/>
        <v>2.6640662236955492</v>
      </c>
    </row>
    <row r="470" spans="16:19" x14ac:dyDescent="0.3">
      <c r="P470" s="14" t="s">
        <v>476</v>
      </c>
      <c r="Q470" s="6">
        <f t="shared" ca="1" si="36"/>
        <v>1.1865507531807624</v>
      </c>
      <c r="R470" s="7">
        <f t="shared" ca="1" si="34"/>
        <v>49.425833608383499</v>
      </c>
      <c r="S470" s="8">
        <f t="shared" ca="1" si="35"/>
        <v>0.57416639161650096</v>
      </c>
    </row>
    <row r="471" spans="16:19" x14ac:dyDescent="0.3">
      <c r="P471" s="14" t="s">
        <v>477</v>
      </c>
      <c r="Q471" s="6">
        <f t="shared" ca="1" si="36"/>
        <v>-0.20696749105246295</v>
      </c>
      <c r="R471" s="7">
        <f t="shared" ca="1" si="34"/>
        <v>40.585059042636523</v>
      </c>
      <c r="S471" s="8">
        <f t="shared" ca="1" si="35"/>
        <v>9.414940957363477</v>
      </c>
    </row>
    <row r="472" spans="16:19" x14ac:dyDescent="0.3">
      <c r="P472" s="14" t="s">
        <v>478</v>
      </c>
      <c r="Q472" s="6">
        <f t="shared" ca="1" si="36"/>
        <v>1.1920019429582849</v>
      </c>
      <c r="R472" s="7">
        <f t="shared" ref="R472:R535" ca="1" si="37">S0*EXP((tipo-0.5*sigma^2)*T)*EXP(sigma*SQRT(T)*Q472)</f>
        <v>49.463951398565705</v>
      </c>
      <c r="S472" s="8">
        <f t="shared" ref="S472:S535" ca="1" si="38">IF(R472&lt;=corte1,0,IF(R472&lt;=corte2,R472-corte1,IF(R472&lt;=corte3,corte3-R472,0)))</f>
        <v>0.53604860143429534</v>
      </c>
    </row>
    <row r="473" spans="16:19" x14ac:dyDescent="0.3">
      <c r="P473" s="14" t="s">
        <v>479</v>
      </c>
      <c r="Q473" s="6">
        <f t="shared" ref="Q473:Q536" ca="1" si="39">NORMSINV(RAND())</f>
        <v>0.51451125799628539</v>
      </c>
      <c r="R473" s="7">
        <f t="shared" ca="1" si="37"/>
        <v>44.944684404653266</v>
      </c>
      <c r="S473" s="8">
        <f t="shared" ca="1" si="38"/>
        <v>5.0553155953467339</v>
      </c>
    </row>
    <row r="474" spans="16:19" x14ac:dyDescent="0.3">
      <c r="P474" s="14" t="s">
        <v>480</v>
      </c>
      <c r="Q474" s="6">
        <f t="shared" ca="1" si="39"/>
        <v>-0.41922806853017497</v>
      </c>
      <c r="R474" s="7">
        <f t="shared" ca="1" si="37"/>
        <v>39.384873302746776</v>
      </c>
      <c r="S474" s="8">
        <f t="shared" ca="1" si="38"/>
        <v>9.3848733027467759</v>
      </c>
    </row>
    <row r="475" spans="16:19" x14ac:dyDescent="0.3">
      <c r="P475" s="14" t="s">
        <v>481</v>
      </c>
      <c r="Q475" s="6">
        <f t="shared" ca="1" si="39"/>
        <v>-0.73583265376926432</v>
      </c>
      <c r="R475" s="7">
        <f t="shared" ca="1" si="37"/>
        <v>37.660325504115853</v>
      </c>
      <c r="S475" s="8">
        <f t="shared" ca="1" si="38"/>
        <v>7.6603255041158533</v>
      </c>
    </row>
    <row r="476" spans="16:19" x14ac:dyDescent="0.3">
      <c r="P476" s="14" t="s">
        <v>482</v>
      </c>
      <c r="Q476" s="6">
        <f t="shared" ca="1" si="39"/>
        <v>0.27981635081329109</v>
      </c>
      <c r="R476" s="7">
        <f t="shared" ca="1" si="37"/>
        <v>43.477415793420327</v>
      </c>
      <c r="S476" s="8">
        <f t="shared" ca="1" si="38"/>
        <v>6.5225842065796726</v>
      </c>
    </row>
    <row r="477" spans="16:19" x14ac:dyDescent="0.3">
      <c r="P477" s="14" t="s">
        <v>483</v>
      </c>
      <c r="Q477" s="6">
        <f t="shared" ca="1" si="39"/>
        <v>1.5190277365180416</v>
      </c>
      <c r="R477" s="7">
        <f t="shared" ca="1" si="37"/>
        <v>51.805306232699785</v>
      </c>
      <c r="S477" s="8">
        <f t="shared" ca="1" si="38"/>
        <v>0</v>
      </c>
    </row>
    <row r="478" spans="16:19" x14ac:dyDescent="0.3">
      <c r="P478" s="14" t="s">
        <v>484</v>
      </c>
      <c r="Q478" s="6">
        <f t="shared" ca="1" si="39"/>
        <v>-0.40774257220028787</v>
      </c>
      <c r="R478" s="7">
        <f t="shared" ca="1" si="37"/>
        <v>39.448897917914138</v>
      </c>
      <c r="S478" s="8">
        <f t="shared" ca="1" si="38"/>
        <v>9.4488979179141381</v>
      </c>
    </row>
    <row r="479" spans="16:19" x14ac:dyDescent="0.3">
      <c r="P479" s="14" t="s">
        <v>485</v>
      </c>
      <c r="Q479" s="6">
        <f t="shared" ca="1" si="39"/>
        <v>1.9322242393558489</v>
      </c>
      <c r="R479" s="7">
        <f t="shared" ca="1" si="37"/>
        <v>54.922735626075415</v>
      </c>
      <c r="S479" s="8">
        <f t="shared" ca="1" si="38"/>
        <v>0</v>
      </c>
    </row>
    <row r="480" spans="16:19" x14ac:dyDescent="0.3">
      <c r="P480" s="14" t="s">
        <v>486</v>
      </c>
      <c r="Q480" s="6">
        <f t="shared" ca="1" si="39"/>
        <v>0.37928174722211999</v>
      </c>
      <c r="R480" s="7">
        <f t="shared" ca="1" si="37"/>
        <v>44.093313840825573</v>
      </c>
      <c r="S480" s="8">
        <f t="shared" ca="1" si="38"/>
        <v>5.9066861591744271</v>
      </c>
    </row>
    <row r="481" spans="16:19" x14ac:dyDescent="0.3">
      <c r="P481" s="14" t="s">
        <v>487</v>
      </c>
      <c r="Q481" s="6">
        <f t="shared" ca="1" si="39"/>
        <v>0.81876018578191023</v>
      </c>
      <c r="R481" s="7">
        <f t="shared" ca="1" si="37"/>
        <v>46.920739953212994</v>
      </c>
      <c r="S481" s="8">
        <f t="shared" ca="1" si="38"/>
        <v>3.0792600467870059</v>
      </c>
    </row>
    <row r="482" spans="16:19" x14ac:dyDescent="0.3">
      <c r="P482" s="14" t="s">
        <v>488</v>
      </c>
      <c r="Q482" s="6">
        <f t="shared" ca="1" si="39"/>
        <v>-1.5386461160416292</v>
      </c>
      <c r="R482" s="7">
        <f t="shared" ca="1" si="37"/>
        <v>33.61835500702287</v>
      </c>
      <c r="S482" s="8">
        <f t="shared" ca="1" si="38"/>
        <v>3.6183550070228705</v>
      </c>
    </row>
    <row r="483" spans="16:19" x14ac:dyDescent="0.3">
      <c r="P483" s="14" t="s">
        <v>489</v>
      </c>
      <c r="Q483" s="6">
        <f t="shared" ca="1" si="39"/>
        <v>-0.84363141046514623</v>
      </c>
      <c r="R483" s="7">
        <f t="shared" ca="1" si="37"/>
        <v>37.090546285923708</v>
      </c>
      <c r="S483" s="8">
        <f t="shared" ca="1" si="38"/>
        <v>7.0905462859237076</v>
      </c>
    </row>
    <row r="484" spans="16:19" x14ac:dyDescent="0.3">
      <c r="P484" s="14" t="s">
        <v>490</v>
      </c>
      <c r="Q484" s="6">
        <f t="shared" ca="1" si="39"/>
        <v>-0.17170966628532566</v>
      </c>
      <c r="R484" s="7">
        <f t="shared" ca="1" si="37"/>
        <v>40.787930003620815</v>
      </c>
      <c r="S484" s="8">
        <f t="shared" ca="1" si="38"/>
        <v>9.212069996379185</v>
      </c>
    </row>
    <row r="485" spans="16:19" x14ac:dyDescent="0.3">
      <c r="P485" s="14" t="s">
        <v>491</v>
      </c>
      <c r="Q485" s="6">
        <f t="shared" ca="1" si="39"/>
        <v>-0.13898897387026191</v>
      </c>
      <c r="R485" s="7">
        <f t="shared" ca="1" si="37"/>
        <v>40.977109630329593</v>
      </c>
      <c r="S485" s="8">
        <f t="shared" ca="1" si="38"/>
        <v>9.0228903696704066</v>
      </c>
    </row>
    <row r="486" spans="16:19" x14ac:dyDescent="0.3">
      <c r="P486" s="14" t="s">
        <v>492</v>
      </c>
      <c r="Q486" s="6">
        <f t="shared" ca="1" si="39"/>
        <v>-0.45803836523844838</v>
      </c>
      <c r="R486" s="7">
        <f t="shared" ca="1" si="37"/>
        <v>39.169297444754626</v>
      </c>
      <c r="S486" s="8">
        <f t="shared" ca="1" si="38"/>
        <v>9.1692974447546263</v>
      </c>
    </row>
    <row r="487" spans="16:19" x14ac:dyDescent="0.3">
      <c r="P487" s="14" t="s">
        <v>493</v>
      </c>
      <c r="Q487" s="6">
        <f t="shared" ca="1" si="39"/>
        <v>-0.20232140340836749</v>
      </c>
      <c r="R487" s="7">
        <f t="shared" ca="1" si="37"/>
        <v>40.611734462495967</v>
      </c>
      <c r="S487" s="8">
        <f t="shared" ca="1" si="38"/>
        <v>9.3882655375040329</v>
      </c>
    </row>
    <row r="488" spans="16:19" x14ac:dyDescent="0.3">
      <c r="P488" s="14" t="s">
        <v>494</v>
      </c>
      <c r="Q488" s="6">
        <f t="shared" ca="1" si="39"/>
        <v>-0.83117319210612428</v>
      </c>
      <c r="R488" s="7">
        <f t="shared" ca="1" si="37"/>
        <v>37.155952167713139</v>
      </c>
      <c r="S488" s="8">
        <f t="shared" ca="1" si="38"/>
        <v>7.1559521677131386</v>
      </c>
    </row>
    <row r="489" spans="16:19" x14ac:dyDescent="0.3">
      <c r="P489" s="14" t="s">
        <v>495</v>
      </c>
      <c r="Q489" s="6">
        <f t="shared" ca="1" si="39"/>
        <v>1.255543776421145</v>
      </c>
      <c r="R489" s="7">
        <f t="shared" ca="1" si="37"/>
        <v>49.910446121462847</v>
      </c>
      <c r="S489" s="8">
        <f t="shared" ca="1" si="38"/>
        <v>8.9553878537152798E-2</v>
      </c>
    </row>
    <row r="490" spans="16:19" x14ac:dyDescent="0.3">
      <c r="P490" s="14" t="s">
        <v>496</v>
      </c>
      <c r="Q490" s="6">
        <f t="shared" ca="1" si="39"/>
        <v>0.48553933310173419</v>
      </c>
      <c r="R490" s="7">
        <f t="shared" ca="1" si="37"/>
        <v>44.760911583987763</v>
      </c>
      <c r="S490" s="8">
        <f t="shared" ca="1" si="38"/>
        <v>5.2390884160122368</v>
      </c>
    </row>
    <row r="491" spans="16:19" x14ac:dyDescent="0.3">
      <c r="P491" s="14" t="s">
        <v>497</v>
      </c>
      <c r="Q491" s="6">
        <f t="shared" ca="1" si="39"/>
        <v>-0.17735547897742548</v>
      </c>
      <c r="R491" s="7">
        <f t="shared" ca="1" si="37"/>
        <v>40.755376348236062</v>
      </c>
      <c r="S491" s="8">
        <f t="shared" ca="1" si="38"/>
        <v>9.2446236517639377</v>
      </c>
    </row>
    <row r="492" spans="16:19" x14ac:dyDescent="0.3">
      <c r="P492" s="14" t="s">
        <v>498</v>
      </c>
      <c r="Q492" s="6">
        <f t="shared" ca="1" si="39"/>
        <v>1.500352021348357</v>
      </c>
      <c r="R492" s="7">
        <f t="shared" ca="1" si="37"/>
        <v>51.668661437616279</v>
      </c>
      <c r="S492" s="8">
        <f t="shared" ca="1" si="38"/>
        <v>0</v>
      </c>
    </row>
    <row r="493" spans="16:19" x14ac:dyDescent="0.3">
      <c r="P493" s="14" t="s">
        <v>499</v>
      </c>
      <c r="Q493" s="6">
        <f t="shared" ca="1" si="39"/>
        <v>-0.62234788259821949</v>
      </c>
      <c r="R493" s="7">
        <f t="shared" ca="1" si="37"/>
        <v>38.269618726970712</v>
      </c>
      <c r="S493" s="8">
        <f t="shared" ca="1" si="38"/>
        <v>8.2696187269707124</v>
      </c>
    </row>
    <row r="494" spans="16:19" x14ac:dyDescent="0.3">
      <c r="P494" s="14" t="s">
        <v>500</v>
      </c>
      <c r="Q494" s="6">
        <f t="shared" ca="1" si="39"/>
        <v>0.52116726748687625</v>
      </c>
      <c r="R494" s="7">
        <f t="shared" ca="1" si="37"/>
        <v>44.987010838847759</v>
      </c>
      <c r="S494" s="8">
        <f t="shared" ca="1" si="38"/>
        <v>5.012989161152241</v>
      </c>
    </row>
    <row r="495" spans="16:19" x14ac:dyDescent="0.3">
      <c r="P495" s="14" t="s">
        <v>501</v>
      </c>
      <c r="Q495" s="6">
        <f t="shared" ca="1" si="39"/>
        <v>1.2647508028574692</v>
      </c>
      <c r="R495" s="7">
        <f t="shared" ca="1" si="37"/>
        <v>49.975475351428926</v>
      </c>
      <c r="S495" s="8">
        <f t="shared" ca="1" si="38"/>
        <v>2.4524648571073726E-2</v>
      </c>
    </row>
    <row r="496" spans="16:19" x14ac:dyDescent="0.3">
      <c r="P496" s="14" t="s">
        <v>502</v>
      </c>
      <c r="Q496" s="6">
        <f t="shared" ca="1" si="39"/>
        <v>-0.31740163739899852</v>
      </c>
      <c r="R496" s="7">
        <f t="shared" ca="1" si="37"/>
        <v>39.956135833871578</v>
      </c>
      <c r="S496" s="8">
        <f t="shared" ca="1" si="38"/>
        <v>9.9561358338715777</v>
      </c>
    </row>
    <row r="497" spans="16:19" x14ac:dyDescent="0.3">
      <c r="P497" s="14" t="s">
        <v>503</v>
      </c>
      <c r="Q497" s="6">
        <f t="shared" ca="1" si="39"/>
        <v>1.2366271749043647</v>
      </c>
      <c r="R497" s="7">
        <f t="shared" ca="1" si="37"/>
        <v>49.777103564220603</v>
      </c>
      <c r="S497" s="8">
        <f t="shared" ca="1" si="38"/>
        <v>0.222896435779397</v>
      </c>
    </row>
    <row r="498" spans="16:19" x14ac:dyDescent="0.3">
      <c r="P498" s="14" t="s">
        <v>504</v>
      </c>
      <c r="Q498" s="6">
        <f t="shared" ca="1" si="39"/>
        <v>-4.7243003040805615E-2</v>
      </c>
      <c r="R498" s="7">
        <f t="shared" ca="1" si="37"/>
        <v>41.512245197793803</v>
      </c>
      <c r="S498" s="8">
        <f t="shared" ca="1" si="38"/>
        <v>8.4877548022061973</v>
      </c>
    </row>
    <row r="499" spans="16:19" x14ac:dyDescent="0.3">
      <c r="P499" s="14" t="s">
        <v>505</v>
      </c>
      <c r="Q499" s="6">
        <f t="shared" ca="1" si="39"/>
        <v>0.51841823950921728</v>
      </c>
      <c r="R499" s="7">
        <f t="shared" ca="1" si="37"/>
        <v>44.969524581035834</v>
      </c>
      <c r="S499" s="8">
        <f t="shared" ca="1" si="38"/>
        <v>5.0304754189641656</v>
      </c>
    </row>
    <row r="500" spans="16:19" x14ac:dyDescent="0.3">
      <c r="P500" s="14" t="s">
        <v>506</v>
      </c>
      <c r="Q500" s="6">
        <f t="shared" ca="1" si="39"/>
        <v>0.6581903008653659</v>
      </c>
      <c r="R500" s="7">
        <f t="shared" ca="1" si="37"/>
        <v>45.867269655059971</v>
      </c>
      <c r="S500" s="8">
        <f t="shared" ca="1" si="38"/>
        <v>4.132730344940029</v>
      </c>
    </row>
    <row r="501" spans="16:19" x14ac:dyDescent="0.3">
      <c r="P501" s="14" t="s">
        <v>507</v>
      </c>
      <c r="Q501" s="6">
        <f t="shared" ca="1" si="39"/>
        <v>-0.23339923183256692</v>
      </c>
      <c r="R501" s="7">
        <f t="shared" ca="1" si="37"/>
        <v>40.433634768634988</v>
      </c>
      <c r="S501" s="8">
        <f t="shared" ca="1" si="38"/>
        <v>9.5663652313650118</v>
      </c>
    </row>
    <row r="502" spans="16:19" x14ac:dyDescent="0.3">
      <c r="P502" s="14" t="s">
        <v>508</v>
      </c>
      <c r="Q502" s="6">
        <f t="shared" ca="1" si="39"/>
        <v>0.4745021226181671</v>
      </c>
      <c r="R502" s="7">
        <f t="shared" ca="1" si="37"/>
        <v>44.691098898429793</v>
      </c>
      <c r="S502" s="8">
        <f t="shared" ca="1" si="38"/>
        <v>5.308901101570207</v>
      </c>
    </row>
    <row r="503" spans="16:19" x14ac:dyDescent="0.3">
      <c r="P503" s="14" t="s">
        <v>509</v>
      </c>
      <c r="Q503" s="6">
        <f t="shared" ca="1" si="39"/>
        <v>-0.37066781049220632</v>
      </c>
      <c r="R503" s="7">
        <f t="shared" ca="1" si="37"/>
        <v>39.656278112142587</v>
      </c>
      <c r="S503" s="8">
        <f t="shared" ca="1" si="38"/>
        <v>9.6562781121425871</v>
      </c>
    </row>
    <row r="504" spans="16:19" x14ac:dyDescent="0.3">
      <c r="P504" s="14" t="s">
        <v>510</v>
      </c>
      <c r="Q504" s="6">
        <f t="shared" ca="1" si="39"/>
        <v>-0.37269397199030008</v>
      </c>
      <c r="R504" s="7">
        <f t="shared" ca="1" si="37"/>
        <v>39.64491653065916</v>
      </c>
      <c r="S504" s="8">
        <f t="shared" ca="1" si="38"/>
        <v>9.6449165306591595</v>
      </c>
    </row>
    <row r="505" spans="16:19" x14ac:dyDescent="0.3">
      <c r="P505" s="14" t="s">
        <v>511</v>
      </c>
      <c r="Q505" s="6">
        <f t="shared" ca="1" si="39"/>
        <v>-0.39299384595193915</v>
      </c>
      <c r="R505" s="7">
        <f t="shared" ca="1" si="37"/>
        <v>39.531265703161054</v>
      </c>
      <c r="S505" s="8">
        <f t="shared" ca="1" si="38"/>
        <v>9.5312657031610541</v>
      </c>
    </row>
    <row r="506" spans="16:19" x14ac:dyDescent="0.3">
      <c r="P506" s="14" t="s">
        <v>512</v>
      </c>
      <c r="Q506" s="6">
        <f t="shared" ca="1" si="39"/>
        <v>-1.3300854679446226</v>
      </c>
      <c r="R506" s="7">
        <f t="shared" ca="1" si="37"/>
        <v>34.624694019797651</v>
      </c>
      <c r="S506" s="8">
        <f t="shared" ca="1" si="38"/>
        <v>4.6246940197976514</v>
      </c>
    </row>
    <row r="507" spans="16:19" x14ac:dyDescent="0.3">
      <c r="P507" s="14" t="s">
        <v>513</v>
      </c>
      <c r="Q507" s="6">
        <f t="shared" ca="1" si="39"/>
        <v>1.3099440047283337</v>
      </c>
      <c r="R507" s="7">
        <f t="shared" ca="1" si="37"/>
        <v>50.295905692383592</v>
      </c>
      <c r="S507" s="8">
        <f t="shared" ca="1" si="38"/>
        <v>0</v>
      </c>
    </row>
    <row r="508" spans="16:19" x14ac:dyDescent="0.3">
      <c r="P508" s="14" t="s">
        <v>514</v>
      </c>
      <c r="Q508" s="6">
        <f t="shared" ca="1" si="39"/>
        <v>0.39220815724731201</v>
      </c>
      <c r="R508" s="7">
        <f t="shared" ca="1" si="37"/>
        <v>44.173993245678503</v>
      </c>
      <c r="S508" s="8">
        <f t="shared" ca="1" si="38"/>
        <v>5.8260067543214973</v>
      </c>
    </row>
    <row r="509" spans="16:19" x14ac:dyDescent="0.3">
      <c r="P509" s="14" t="s">
        <v>515</v>
      </c>
      <c r="Q509" s="6">
        <f t="shared" ca="1" si="39"/>
        <v>-1.5374940737721858</v>
      </c>
      <c r="R509" s="7">
        <f t="shared" ca="1" si="37"/>
        <v>33.623832669264459</v>
      </c>
      <c r="S509" s="8">
        <f t="shared" ca="1" si="38"/>
        <v>3.6238326692644591</v>
      </c>
    </row>
    <row r="510" spans="16:19" x14ac:dyDescent="0.3">
      <c r="P510" s="14" t="s">
        <v>516</v>
      </c>
      <c r="Q510" s="6">
        <f t="shared" ca="1" si="39"/>
        <v>0.56086920799450179</v>
      </c>
      <c r="R510" s="7">
        <f t="shared" ca="1" si="37"/>
        <v>45.240309944906109</v>
      </c>
      <c r="S510" s="8">
        <f t="shared" ca="1" si="38"/>
        <v>4.7596900550938912</v>
      </c>
    </row>
    <row r="511" spans="16:19" x14ac:dyDescent="0.3">
      <c r="P511" s="14" t="s">
        <v>517</v>
      </c>
      <c r="Q511" s="6">
        <f t="shared" ca="1" si="39"/>
        <v>0.97851921163629674</v>
      </c>
      <c r="R511" s="7">
        <f t="shared" ca="1" si="37"/>
        <v>47.992902351496717</v>
      </c>
      <c r="S511" s="8">
        <f t="shared" ca="1" si="38"/>
        <v>2.007097648503283</v>
      </c>
    </row>
    <row r="512" spans="16:19" x14ac:dyDescent="0.3">
      <c r="P512" s="14" t="s">
        <v>518</v>
      </c>
      <c r="Q512" s="6">
        <f t="shared" ca="1" si="39"/>
        <v>-0.74722258422250276</v>
      </c>
      <c r="R512" s="7">
        <f t="shared" ca="1" si="37"/>
        <v>37.599711857851609</v>
      </c>
      <c r="S512" s="8">
        <f t="shared" ca="1" si="38"/>
        <v>7.5997118578516094</v>
      </c>
    </row>
    <row r="513" spans="16:19" x14ac:dyDescent="0.3">
      <c r="P513" s="14" t="s">
        <v>519</v>
      </c>
      <c r="Q513" s="6">
        <f t="shared" ca="1" si="39"/>
        <v>-0.20024786899658478</v>
      </c>
      <c r="R513" s="7">
        <f t="shared" ca="1" si="37"/>
        <v>40.623645277002247</v>
      </c>
      <c r="S513" s="8">
        <f t="shared" ca="1" si="38"/>
        <v>9.3763547229977533</v>
      </c>
    </row>
    <row r="514" spans="16:19" x14ac:dyDescent="0.3">
      <c r="P514" s="14" t="s">
        <v>520</v>
      </c>
      <c r="Q514" s="6">
        <f t="shared" ca="1" si="39"/>
        <v>0.36084106153939172</v>
      </c>
      <c r="R514" s="7">
        <f t="shared" ca="1" si="37"/>
        <v>43.978472401714676</v>
      </c>
      <c r="S514" s="8">
        <f t="shared" ca="1" si="38"/>
        <v>6.0215275982853242</v>
      </c>
    </row>
    <row r="515" spans="16:19" x14ac:dyDescent="0.3">
      <c r="P515" s="14" t="s">
        <v>521</v>
      </c>
      <c r="Q515" s="6">
        <f t="shared" ca="1" si="39"/>
        <v>6.5818082099357023E-2</v>
      </c>
      <c r="R515" s="7">
        <f t="shared" ca="1" si="37"/>
        <v>42.181329773644279</v>
      </c>
      <c r="S515" s="8">
        <f t="shared" ca="1" si="38"/>
        <v>7.8186702263557208</v>
      </c>
    </row>
    <row r="516" spans="16:19" x14ac:dyDescent="0.3">
      <c r="P516" s="14" t="s">
        <v>522</v>
      </c>
      <c r="Q516" s="6">
        <f t="shared" ca="1" si="39"/>
        <v>1.212072349170517</v>
      </c>
      <c r="R516" s="7">
        <f t="shared" ca="1" si="37"/>
        <v>49.604548530031153</v>
      </c>
      <c r="S516" s="8">
        <f t="shared" ca="1" si="38"/>
        <v>0.39545146996884739</v>
      </c>
    </row>
    <row r="517" spans="16:19" x14ac:dyDescent="0.3">
      <c r="P517" s="14" t="s">
        <v>523</v>
      </c>
      <c r="Q517" s="6">
        <f t="shared" ca="1" si="39"/>
        <v>2.4800405061369792</v>
      </c>
      <c r="R517" s="7">
        <f t="shared" ca="1" si="37"/>
        <v>59.346925104466102</v>
      </c>
      <c r="S517" s="8">
        <f t="shared" ca="1" si="38"/>
        <v>0</v>
      </c>
    </row>
    <row r="518" spans="16:19" x14ac:dyDescent="0.3">
      <c r="P518" s="14" t="s">
        <v>524</v>
      </c>
      <c r="Q518" s="6">
        <f t="shared" ca="1" si="39"/>
        <v>0.97267564935256223</v>
      </c>
      <c r="R518" s="7">
        <f t="shared" ca="1" si="37"/>
        <v>47.953257184589624</v>
      </c>
      <c r="S518" s="8">
        <f t="shared" ca="1" si="38"/>
        <v>2.0467428154103757</v>
      </c>
    </row>
    <row r="519" spans="16:19" x14ac:dyDescent="0.3">
      <c r="P519" s="14" t="s">
        <v>525</v>
      </c>
      <c r="Q519" s="6">
        <f t="shared" ca="1" si="39"/>
        <v>-1.148025815093612</v>
      </c>
      <c r="R519" s="7">
        <f t="shared" ca="1" si="37"/>
        <v>35.527756013277852</v>
      </c>
      <c r="S519" s="8">
        <f t="shared" ca="1" si="38"/>
        <v>5.5277560132778518</v>
      </c>
    </row>
    <row r="520" spans="16:19" x14ac:dyDescent="0.3">
      <c r="P520" s="14" t="s">
        <v>526</v>
      </c>
      <c r="Q520" s="6">
        <f t="shared" ca="1" si="39"/>
        <v>2.7923378041507994E-2</v>
      </c>
      <c r="R520" s="7">
        <f t="shared" ca="1" si="37"/>
        <v>41.955879593894423</v>
      </c>
      <c r="S520" s="8">
        <f t="shared" ca="1" si="38"/>
        <v>8.0441204061055771</v>
      </c>
    </row>
    <row r="521" spans="16:19" x14ac:dyDescent="0.3">
      <c r="P521" s="14" t="s">
        <v>527</v>
      </c>
      <c r="Q521" s="6">
        <f t="shared" ca="1" si="39"/>
        <v>-0.33716583647177684</v>
      </c>
      <c r="R521" s="7">
        <f t="shared" ca="1" si="37"/>
        <v>39.844611176972151</v>
      </c>
      <c r="S521" s="8">
        <f t="shared" ca="1" si="38"/>
        <v>9.8446111769721512</v>
      </c>
    </row>
    <row r="522" spans="16:19" x14ac:dyDescent="0.3">
      <c r="P522" s="14" t="s">
        <v>528</v>
      </c>
      <c r="Q522" s="6">
        <f t="shared" ca="1" si="39"/>
        <v>-0.78950117353861771</v>
      </c>
      <c r="R522" s="7">
        <f t="shared" ca="1" si="37"/>
        <v>37.375570341609397</v>
      </c>
      <c r="S522" s="8">
        <f t="shared" ca="1" si="38"/>
        <v>7.3755703416093965</v>
      </c>
    </row>
    <row r="523" spans="16:19" x14ac:dyDescent="0.3">
      <c r="P523" s="14" t="s">
        <v>529</v>
      </c>
      <c r="Q523" s="6">
        <f t="shared" ca="1" si="39"/>
        <v>-1.5770089828364224</v>
      </c>
      <c r="R523" s="7">
        <f t="shared" ca="1" si="37"/>
        <v>33.436458253394285</v>
      </c>
      <c r="S523" s="8">
        <f t="shared" ca="1" si="38"/>
        <v>3.4364582533942851</v>
      </c>
    </row>
    <row r="524" spans="16:19" x14ac:dyDescent="0.3">
      <c r="P524" s="14" t="s">
        <v>530</v>
      </c>
      <c r="Q524" s="6">
        <f t="shared" ca="1" si="39"/>
        <v>1.0351729468105955</v>
      </c>
      <c r="R524" s="7">
        <f t="shared" ca="1" si="37"/>
        <v>48.37896831618999</v>
      </c>
      <c r="S524" s="8">
        <f t="shared" ca="1" si="38"/>
        <v>1.6210316838100098</v>
      </c>
    </row>
    <row r="525" spans="16:19" x14ac:dyDescent="0.3">
      <c r="P525" s="14" t="s">
        <v>531</v>
      </c>
      <c r="Q525" s="6">
        <f t="shared" ca="1" si="39"/>
        <v>0.83426028317707424</v>
      </c>
      <c r="R525" s="7">
        <f t="shared" ca="1" si="37"/>
        <v>47.023705127933567</v>
      </c>
      <c r="S525" s="8">
        <f t="shared" ca="1" si="38"/>
        <v>2.9762948720664326</v>
      </c>
    </row>
    <row r="526" spans="16:19" x14ac:dyDescent="0.3">
      <c r="P526" s="14" t="s">
        <v>532</v>
      </c>
      <c r="Q526" s="6">
        <f t="shared" ca="1" si="39"/>
        <v>-1.5629668671604289</v>
      </c>
      <c r="R526" s="7">
        <f t="shared" ca="1" si="37"/>
        <v>33.502924186659577</v>
      </c>
      <c r="S526" s="8">
        <f t="shared" ca="1" si="38"/>
        <v>3.5029241866595768</v>
      </c>
    </row>
    <row r="527" spans="16:19" x14ac:dyDescent="0.3">
      <c r="P527" s="14" t="s">
        <v>533</v>
      </c>
      <c r="Q527" s="6">
        <f t="shared" ca="1" si="39"/>
        <v>1.8995186329128728</v>
      </c>
      <c r="R527" s="7">
        <f t="shared" ca="1" si="37"/>
        <v>54.66928965768048</v>
      </c>
      <c r="S527" s="8">
        <f t="shared" ca="1" si="38"/>
        <v>0</v>
      </c>
    </row>
    <row r="528" spans="16:19" x14ac:dyDescent="0.3">
      <c r="P528" s="14" t="s">
        <v>534</v>
      </c>
      <c r="Q528" s="6">
        <f t="shared" ca="1" si="39"/>
        <v>0.34756455169676714</v>
      </c>
      <c r="R528" s="7">
        <f t="shared" ca="1" si="37"/>
        <v>43.895976682787385</v>
      </c>
      <c r="S528" s="8">
        <f t="shared" ca="1" si="38"/>
        <v>6.104023317212615</v>
      </c>
    </row>
    <row r="529" spans="16:19" x14ac:dyDescent="0.3">
      <c r="P529" s="14" t="s">
        <v>535</v>
      </c>
      <c r="Q529" s="6">
        <f t="shared" ca="1" si="39"/>
        <v>5.9814171958198957E-2</v>
      </c>
      <c r="R529" s="7">
        <f t="shared" ca="1" si="37"/>
        <v>42.145529603907377</v>
      </c>
      <c r="S529" s="8">
        <f t="shared" ca="1" si="38"/>
        <v>7.8544703960926228</v>
      </c>
    </row>
    <row r="530" spans="16:19" x14ac:dyDescent="0.3">
      <c r="P530" s="14" t="s">
        <v>536</v>
      </c>
      <c r="Q530" s="6">
        <f t="shared" ca="1" si="39"/>
        <v>-0.14932406892765071</v>
      </c>
      <c r="R530" s="7">
        <f t="shared" ca="1" si="37"/>
        <v>40.917261105463055</v>
      </c>
      <c r="S530" s="8">
        <f t="shared" ca="1" si="38"/>
        <v>9.0827388945369449</v>
      </c>
    </row>
    <row r="531" spans="16:19" x14ac:dyDescent="0.3">
      <c r="P531" s="14" t="s">
        <v>537</v>
      </c>
      <c r="Q531" s="6">
        <f t="shared" ca="1" si="39"/>
        <v>1.6692437722095814</v>
      </c>
      <c r="R531" s="7">
        <f t="shared" ca="1" si="37"/>
        <v>52.9176185050502</v>
      </c>
      <c r="S531" s="8">
        <f t="shared" ca="1" si="38"/>
        <v>0</v>
      </c>
    </row>
    <row r="532" spans="16:19" x14ac:dyDescent="0.3">
      <c r="P532" s="14" t="s">
        <v>538</v>
      </c>
      <c r="Q532" s="6">
        <f t="shared" ca="1" si="39"/>
        <v>0.49628012901497165</v>
      </c>
      <c r="R532" s="7">
        <f t="shared" ca="1" si="37"/>
        <v>44.828954085037708</v>
      </c>
      <c r="S532" s="8">
        <f t="shared" ca="1" si="38"/>
        <v>5.171045914962292</v>
      </c>
    </row>
    <row r="533" spans="16:19" x14ac:dyDescent="0.3">
      <c r="P533" s="14" t="s">
        <v>539</v>
      </c>
      <c r="Q533" s="6">
        <f t="shared" ca="1" si="39"/>
        <v>5.9271989804452987E-2</v>
      </c>
      <c r="R533" s="7">
        <f t="shared" ca="1" si="37"/>
        <v>42.142298171456773</v>
      </c>
      <c r="S533" s="8">
        <f t="shared" ca="1" si="38"/>
        <v>7.8577018285432274</v>
      </c>
    </row>
    <row r="534" spans="16:19" x14ac:dyDescent="0.3">
      <c r="P534" s="14" t="s">
        <v>540</v>
      </c>
      <c r="Q534" s="6">
        <f t="shared" ca="1" si="39"/>
        <v>-2.0249054794321339</v>
      </c>
      <c r="R534" s="7">
        <f t="shared" ca="1" si="37"/>
        <v>31.38420494517101</v>
      </c>
      <c r="S534" s="8">
        <f t="shared" ca="1" si="38"/>
        <v>1.3842049451710103</v>
      </c>
    </row>
    <row r="535" spans="16:19" x14ac:dyDescent="0.3">
      <c r="P535" s="14" t="s">
        <v>541</v>
      </c>
      <c r="Q535" s="6">
        <f t="shared" ca="1" si="39"/>
        <v>0.15042152884544979</v>
      </c>
      <c r="R535" s="7">
        <f t="shared" ca="1" si="37"/>
        <v>42.689049480596537</v>
      </c>
      <c r="S535" s="8">
        <f t="shared" ca="1" si="38"/>
        <v>7.3109505194034625</v>
      </c>
    </row>
    <row r="536" spans="16:19" x14ac:dyDescent="0.3">
      <c r="P536" s="14" t="s">
        <v>542</v>
      </c>
      <c r="Q536" s="6">
        <f t="shared" ca="1" si="39"/>
        <v>-0.53837236525111087</v>
      </c>
      <c r="R536" s="7">
        <f t="shared" ref="R536:R599" ca="1" si="40">S0*EXP((tipo-0.5*sigma^2)*T)*EXP(sigma*SQRT(T)*Q536)</f>
        <v>38.726815545139651</v>
      </c>
      <c r="S536" s="8">
        <f t="shared" ref="S536:S599" ca="1" si="41">IF(R536&lt;=corte1,0,IF(R536&lt;=corte2,R536-corte1,IF(R536&lt;=corte3,corte3-R536,0)))</f>
        <v>8.726815545139651</v>
      </c>
    </row>
    <row r="537" spans="16:19" x14ac:dyDescent="0.3">
      <c r="P537" s="14" t="s">
        <v>543</v>
      </c>
      <c r="Q537" s="6">
        <f t="shared" ref="Q537:Q600" ca="1" si="42">NORMSINV(RAND())</f>
        <v>0.48361138628008399</v>
      </c>
      <c r="R537" s="7">
        <f t="shared" ca="1" si="40"/>
        <v>44.748709057287073</v>
      </c>
      <c r="S537" s="8">
        <f t="shared" ca="1" si="41"/>
        <v>5.2512909427129273</v>
      </c>
    </row>
    <row r="538" spans="16:19" x14ac:dyDescent="0.3">
      <c r="P538" s="14" t="s">
        <v>544</v>
      </c>
      <c r="Q538" s="6">
        <f t="shared" ca="1" si="42"/>
        <v>0.29785130408189514</v>
      </c>
      <c r="R538" s="7">
        <f t="shared" ca="1" si="40"/>
        <v>43.588447674990547</v>
      </c>
      <c r="S538" s="8">
        <f t="shared" ca="1" si="41"/>
        <v>6.4115523250094526</v>
      </c>
    </row>
    <row r="539" spans="16:19" x14ac:dyDescent="0.3">
      <c r="P539" s="14" t="s">
        <v>545</v>
      </c>
      <c r="Q539" s="6">
        <f t="shared" ca="1" si="42"/>
        <v>-1.3434691457844254</v>
      </c>
      <c r="R539" s="7">
        <f t="shared" ca="1" si="40"/>
        <v>34.559220531757141</v>
      </c>
      <c r="S539" s="8">
        <f t="shared" ca="1" si="41"/>
        <v>4.5592205317571413</v>
      </c>
    </row>
    <row r="540" spans="16:19" x14ac:dyDescent="0.3">
      <c r="P540" s="14" t="s">
        <v>546</v>
      </c>
      <c r="Q540" s="6">
        <f t="shared" ca="1" si="42"/>
        <v>1.0435154461862324</v>
      </c>
      <c r="R540" s="7">
        <f t="shared" ca="1" si="40"/>
        <v>48.436079873233041</v>
      </c>
      <c r="S540" s="8">
        <f t="shared" ca="1" si="41"/>
        <v>1.5639201267669591</v>
      </c>
    </row>
    <row r="541" spans="16:19" x14ac:dyDescent="0.3">
      <c r="P541" s="14" t="s">
        <v>547</v>
      </c>
      <c r="Q541" s="6">
        <f t="shared" ca="1" si="42"/>
        <v>-0.53579616671444497</v>
      </c>
      <c r="R541" s="7">
        <f t="shared" ca="1" si="40"/>
        <v>38.740927436667981</v>
      </c>
      <c r="S541" s="8">
        <f t="shared" ca="1" si="41"/>
        <v>8.740927436667981</v>
      </c>
    </row>
    <row r="542" spans="16:19" x14ac:dyDescent="0.3">
      <c r="P542" s="14" t="s">
        <v>548</v>
      </c>
      <c r="Q542" s="6">
        <f t="shared" ca="1" si="42"/>
        <v>-1.8883059060311742</v>
      </c>
      <c r="R542" s="7">
        <f t="shared" ca="1" si="40"/>
        <v>31.996382068915015</v>
      </c>
      <c r="S542" s="8">
        <f t="shared" ca="1" si="41"/>
        <v>1.9963820689150147</v>
      </c>
    </row>
    <row r="543" spans="16:19" x14ac:dyDescent="0.3">
      <c r="P543" s="14" t="s">
        <v>549</v>
      </c>
      <c r="Q543" s="6">
        <f t="shared" ca="1" si="42"/>
        <v>-7.941058531980022E-2</v>
      </c>
      <c r="R543" s="7">
        <f t="shared" ca="1" si="40"/>
        <v>41.323827291688424</v>
      </c>
      <c r="S543" s="8">
        <f t="shared" ca="1" si="41"/>
        <v>8.6761727083115758</v>
      </c>
    </row>
    <row r="544" spans="16:19" x14ac:dyDescent="0.3">
      <c r="P544" s="14" t="s">
        <v>550</v>
      </c>
      <c r="Q544" s="6">
        <f t="shared" ca="1" si="42"/>
        <v>-0.64004781212844608</v>
      </c>
      <c r="R544" s="7">
        <f t="shared" ca="1" si="40"/>
        <v>38.173943999842031</v>
      </c>
      <c r="S544" s="8">
        <f t="shared" ca="1" si="41"/>
        <v>8.1739439998420309</v>
      </c>
    </row>
    <row r="545" spans="16:19" x14ac:dyDescent="0.3">
      <c r="P545" s="14" t="s">
        <v>551</v>
      </c>
      <c r="Q545" s="6">
        <f t="shared" ca="1" si="42"/>
        <v>0.64047802322891223</v>
      </c>
      <c r="R545" s="7">
        <f t="shared" ca="1" si="40"/>
        <v>45.75252076849614</v>
      </c>
      <c r="S545" s="8">
        <f t="shared" ca="1" si="41"/>
        <v>4.2474792315038599</v>
      </c>
    </row>
    <row r="546" spans="16:19" x14ac:dyDescent="0.3">
      <c r="P546" s="14" t="s">
        <v>552</v>
      </c>
      <c r="Q546" s="6">
        <f t="shared" ca="1" si="42"/>
        <v>0.48133181221577276</v>
      </c>
      <c r="R546" s="7">
        <f t="shared" ca="1" si="40"/>
        <v>44.734285273161873</v>
      </c>
      <c r="S546" s="8">
        <f t="shared" ca="1" si="41"/>
        <v>5.2657147268381266</v>
      </c>
    </row>
    <row r="547" spans="16:19" x14ac:dyDescent="0.3">
      <c r="P547" s="14" t="s">
        <v>553</v>
      </c>
      <c r="Q547" s="6">
        <f t="shared" ca="1" si="42"/>
        <v>0.8641410725062787</v>
      </c>
      <c r="R547" s="7">
        <f t="shared" ca="1" si="40"/>
        <v>47.22283749161744</v>
      </c>
      <c r="S547" s="8">
        <f t="shared" ca="1" si="41"/>
        <v>2.7771625083825597</v>
      </c>
    </row>
    <row r="548" spans="16:19" x14ac:dyDescent="0.3">
      <c r="P548" s="14" t="s">
        <v>554</v>
      </c>
      <c r="Q548" s="6">
        <f t="shared" ca="1" si="42"/>
        <v>-0.25616337469835404</v>
      </c>
      <c r="R548" s="7">
        <f t="shared" ca="1" si="40"/>
        <v>40.303674619260001</v>
      </c>
      <c r="S548" s="8">
        <f t="shared" ca="1" si="41"/>
        <v>9.6963253807399994</v>
      </c>
    </row>
    <row r="549" spans="16:19" x14ac:dyDescent="0.3">
      <c r="P549" s="14" t="s">
        <v>555</v>
      </c>
      <c r="Q549" s="6">
        <f t="shared" ca="1" si="42"/>
        <v>-0.80021853961583866</v>
      </c>
      <c r="R549" s="7">
        <f t="shared" ca="1" si="40"/>
        <v>37.318964427118637</v>
      </c>
      <c r="S549" s="8">
        <f t="shared" ca="1" si="41"/>
        <v>7.3189644271186367</v>
      </c>
    </row>
    <row r="550" spans="16:19" x14ac:dyDescent="0.3">
      <c r="P550" s="14" t="s">
        <v>556</v>
      </c>
      <c r="Q550" s="6">
        <f t="shared" ca="1" si="42"/>
        <v>1.3155667883623079</v>
      </c>
      <c r="R550" s="7">
        <f t="shared" ca="1" si="40"/>
        <v>50.335915981154848</v>
      </c>
      <c r="S550" s="8">
        <f t="shared" ca="1" si="41"/>
        <v>0</v>
      </c>
    </row>
    <row r="551" spans="16:19" x14ac:dyDescent="0.3">
      <c r="P551" s="14" t="s">
        <v>557</v>
      </c>
      <c r="Q551" s="6">
        <f t="shared" ca="1" si="42"/>
        <v>-0.66407005834991573</v>
      </c>
      <c r="R551" s="7">
        <f t="shared" ca="1" si="40"/>
        <v>38.044477279232517</v>
      </c>
      <c r="S551" s="8">
        <f t="shared" ca="1" si="41"/>
        <v>8.0444772792325168</v>
      </c>
    </row>
    <row r="552" spans="16:19" x14ac:dyDescent="0.3">
      <c r="P552" s="14" t="s">
        <v>558</v>
      </c>
      <c r="Q552" s="6">
        <f t="shared" ca="1" si="42"/>
        <v>0.65669207892305115</v>
      </c>
      <c r="R552" s="7">
        <f t="shared" ca="1" si="40"/>
        <v>45.857552300902746</v>
      </c>
      <c r="S552" s="8">
        <f t="shared" ca="1" si="41"/>
        <v>4.1424476990972536</v>
      </c>
    </row>
    <row r="553" spans="16:19" x14ac:dyDescent="0.3">
      <c r="P553" s="14" t="s">
        <v>559</v>
      </c>
      <c r="Q553" s="6">
        <f t="shared" ca="1" si="42"/>
        <v>0.35120479635754703</v>
      </c>
      <c r="R553" s="7">
        <f t="shared" ca="1" si="40"/>
        <v>43.918580515364326</v>
      </c>
      <c r="S553" s="8">
        <f t="shared" ca="1" si="41"/>
        <v>6.0814194846356742</v>
      </c>
    </row>
    <row r="554" spans="16:19" x14ac:dyDescent="0.3">
      <c r="P554" s="14" t="s">
        <v>560</v>
      </c>
      <c r="Q554" s="6">
        <f t="shared" ca="1" si="42"/>
        <v>-0.46211794160506403</v>
      </c>
      <c r="R554" s="7">
        <f t="shared" ca="1" si="40"/>
        <v>39.146705658405963</v>
      </c>
      <c r="S554" s="8">
        <f t="shared" ca="1" si="41"/>
        <v>9.1467056584059634</v>
      </c>
    </row>
    <row r="555" spans="16:19" x14ac:dyDescent="0.3">
      <c r="P555" s="14" t="s">
        <v>561</v>
      </c>
      <c r="Q555" s="6">
        <f t="shared" ca="1" si="42"/>
        <v>-0.35856802198516297</v>
      </c>
      <c r="R555" s="7">
        <f t="shared" ca="1" si="40"/>
        <v>39.724194777966467</v>
      </c>
      <c r="S555" s="8">
        <f t="shared" ca="1" si="41"/>
        <v>9.724194777966467</v>
      </c>
    </row>
    <row r="556" spans="16:19" x14ac:dyDescent="0.3">
      <c r="P556" s="14" t="s">
        <v>562</v>
      </c>
      <c r="Q556" s="6">
        <f t="shared" ca="1" si="42"/>
        <v>0.10571578881309222</v>
      </c>
      <c r="R556" s="7">
        <f t="shared" ca="1" si="40"/>
        <v>42.42000591235054</v>
      </c>
      <c r="S556" s="8">
        <f t="shared" ca="1" si="41"/>
        <v>7.5799940876494603</v>
      </c>
    </row>
    <row r="557" spans="16:19" x14ac:dyDescent="0.3">
      <c r="P557" s="14" t="s">
        <v>563</v>
      </c>
      <c r="Q557" s="6">
        <f t="shared" ca="1" si="42"/>
        <v>-2.1842682015967161</v>
      </c>
      <c r="R557" s="7">
        <f t="shared" ca="1" si="40"/>
        <v>30.684800885265901</v>
      </c>
      <c r="S557" s="8">
        <f t="shared" ca="1" si="41"/>
        <v>0.68480088526590066</v>
      </c>
    </row>
    <row r="558" spans="16:19" x14ac:dyDescent="0.3">
      <c r="P558" s="14" t="s">
        <v>564</v>
      </c>
      <c r="Q558" s="6">
        <f t="shared" ca="1" si="42"/>
        <v>0.78338439991444575</v>
      </c>
      <c r="R558" s="7">
        <f t="shared" ca="1" si="40"/>
        <v>46.68658678655602</v>
      </c>
      <c r="S558" s="8">
        <f t="shared" ca="1" si="41"/>
        <v>3.3134132134439795</v>
      </c>
    </row>
    <row r="559" spans="16:19" x14ac:dyDescent="0.3">
      <c r="P559" s="14" t="s">
        <v>565</v>
      </c>
      <c r="Q559" s="6">
        <f t="shared" ca="1" si="42"/>
        <v>-1.3309428489534878</v>
      </c>
      <c r="R559" s="7">
        <f t="shared" ca="1" si="40"/>
        <v>34.620495961431359</v>
      </c>
      <c r="S559" s="8">
        <f t="shared" ca="1" si="41"/>
        <v>4.6204959614313594</v>
      </c>
    </row>
    <row r="560" spans="16:19" x14ac:dyDescent="0.3">
      <c r="P560" s="14" t="s">
        <v>566</v>
      </c>
      <c r="Q560" s="6">
        <f t="shared" ca="1" si="42"/>
        <v>1.3830691717681085</v>
      </c>
      <c r="R560" s="7">
        <f t="shared" ca="1" si="40"/>
        <v>50.8187375672358</v>
      </c>
      <c r="S560" s="8">
        <f t="shared" ca="1" si="41"/>
        <v>0</v>
      </c>
    </row>
    <row r="561" spans="16:19" x14ac:dyDescent="0.3">
      <c r="P561" s="14" t="s">
        <v>567</v>
      </c>
      <c r="Q561" s="6">
        <f t="shared" ca="1" si="42"/>
        <v>1.3171256599408083</v>
      </c>
      <c r="R561" s="7">
        <f t="shared" ca="1" si="40"/>
        <v>50.347014146365261</v>
      </c>
      <c r="S561" s="8">
        <f t="shared" ca="1" si="41"/>
        <v>0</v>
      </c>
    </row>
    <row r="562" spans="16:19" x14ac:dyDescent="0.3">
      <c r="P562" s="14" t="s">
        <v>568</v>
      </c>
      <c r="Q562" s="6">
        <f t="shared" ca="1" si="42"/>
        <v>0.64694934382486924</v>
      </c>
      <c r="R562" s="7">
        <f t="shared" ca="1" si="40"/>
        <v>45.794411860834217</v>
      </c>
      <c r="S562" s="8">
        <f t="shared" ca="1" si="41"/>
        <v>4.2055881391657834</v>
      </c>
    </row>
    <row r="563" spans="16:19" x14ac:dyDescent="0.3">
      <c r="P563" s="14" t="s">
        <v>569</v>
      </c>
      <c r="Q563" s="6">
        <f t="shared" ca="1" si="42"/>
        <v>1.1122021510414724</v>
      </c>
      <c r="R563" s="7">
        <f t="shared" ca="1" si="40"/>
        <v>48.908869230620311</v>
      </c>
      <c r="S563" s="8">
        <f t="shared" ca="1" si="41"/>
        <v>1.0911307693796886</v>
      </c>
    </row>
    <row r="564" spans="16:19" x14ac:dyDescent="0.3">
      <c r="P564" s="14" t="s">
        <v>570</v>
      </c>
      <c r="Q564" s="6">
        <f t="shared" ca="1" si="42"/>
        <v>1.2991332390393098</v>
      </c>
      <c r="R564" s="7">
        <f t="shared" ca="1" si="40"/>
        <v>50.219068385046427</v>
      </c>
      <c r="S564" s="8">
        <f t="shared" ca="1" si="41"/>
        <v>0</v>
      </c>
    </row>
    <row r="565" spans="16:19" x14ac:dyDescent="0.3">
      <c r="P565" s="14" t="s">
        <v>571</v>
      </c>
      <c r="Q565" s="6">
        <f t="shared" ca="1" si="42"/>
        <v>0.21545166241568703</v>
      </c>
      <c r="R565" s="7">
        <f t="shared" ca="1" si="40"/>
        <v>43.083456546041631</v>
      </c>
      <c r="S565" s="8">
        <f t="shared" ca="1" si="41"/>
        <v>6.9165434539583686</v>
      </c>
    </row>
    <row r="566" spans="16:19" x14ac:dyDescent="0.3">
      <c r="P566" s="14" t="s">
        <v>572</v>
      </c>
      <c r="Q566" s="6">
        <f t="shared" ca="1" si="42"/>
        <v>0.23357616105494527</v>
      </c>
      <c r="R566" s="7">
        <f t="shared" ca="1" si="40"/>
        <v>43.194029330862925</v>
      </c>
      <c r="S566" s="8">
        <f t="shared" ca="1" si="41"/>
        <v>6.8059706691370749</v>
      </c>
    </row>
    <row r="567" spans="16:19" x14ac:dyDescent="0.3">
      <c r="P567" s="14" t="s">
        <v>573</v>
      </c>
      <c r="Q567" s="6">
        <f t="shared" ca="1" si="42"/>
        <v>0.80625153277410633</v>
      </c>
      <c r="R567" s="7">
        <f t="shared" ca="1" si="40"/>
        <v>46.837810973784002</v>
      </c>
      <c r="S567" s="8">
        <f t="shared" ca="1" si="41"/>
        <v>3.162189026215998</v>
      </c>
    </row>
    <row r="568" spans="16:19" x14ac:dyDescent="0.3">
      <c r="P568" s="14" t="s">
        <v>574</v>
      </c>
      <c r="Q568" s="6">
        <f t="shared" ca="1" si="42"/>
        <v>0.38890547507399226</v>
      </c>
      <c r="R568" s="7">
        <f t="shared" ca="1" si="40"/>
        <v>44.153365725454641</v>
      </c>
      <c r="S568" s="8">
        <f t="shared" ca="1" si="41"/>
        <v>5.8466342745453588</v>
      </c>
    </row>
    <row r="569" spans="16:19" x14ac:dyDescent="0.3">
      <c r="P569" s="14" t="s">
        <v>575</v>
      </c>
      <c r="Q569" s="6">
        <f t="shared" ca="1" si="42"/>
        <v>1.1739354953966898</v>
      </c>
      <c r="R569" s="7">
        <f t="shared" ca="1" si="40"/>
        <v>49.33773322821488</v>
      </c>
      <c r="S569" s="8">
        <f t="shared" ca="1" si="41"/>
        <v>0.66226677178512006</v>
      </c>
    </row>
    <row r="570" spans="16:19" x14ac:dyDescent="0.3">
      <c r="P570" s="14" t="s">
        <v>576</v>
      </c>
      <c r="Q570" s="6">
        <f t="shared" ca="1" si="42"/>
        <v>0.70134880732323912</v>
      </c>
      <c r="R570" s="7">
        <f t="shared" ca="1" si="40"/>
        <v>46.148078209176852</v>
      </c>
      <c r="S570" s="8">
        <f t="shared" ca="1" si="41"/>
        <v>3.8519217908231482</v>
      </c>
    </row>
    <row r="571" spans="16:19" x14ac:dyDescent="0.3">
      <c r="P571" s="14" t="s">
        <v>577</v>
      </c>
      <c r="Q571" s="6">
        <f t="shared" ca="1" si="42"/>
        <v>-0.3382121649126173</v>
      </c>
      <c r="R571" s="7">
        <f t="shared" ca="1" si="40"/>
        <v>39.838715679063171</v>
      </c>
      <c r="S571" s="8">
        <f t="shared" ca="1" si="41"/>
        <v>9.8387156790631707</v>
      </c>
    </row>
    <row r="572" spans="16:19" x14ac:dyDescent="0.3">
      <c r="P572" s="14" t="s">
        <v>578</v>
      </c>
      <c r="Q572" s="6">
        <f t="shared" ca="1" si="42"/>
        <v>-1.0830395775816604</v>
      </c>
      <c r="R572" s="7">
        <f t="shared" ca="1" si="40"/>
        <v>35.855776808013374</v>
      </c>
      <c r="S572" s="8">
        <f t="shared" ca="1" si="41"/>
        <v>5.8557768080133741</v>
      </c>
    </row>
    <row r="573" spans="16:19" x14ac:dyDescent="0.3">
      <c r="P573" s="14" t="s">
        <v>579</v>
      </c>
      <c r="Q573" s="6">
        <f t="shared" ca="1" si="42"/>
        <v>0.32700722984257347</v>
      </c>
      <c r="R573" s="7">
        <f t="shared" ca="1" si="40"/>
        <v>43.768545679435377</v>
      </c>
      <c r="S573" s="8">
        <f t="shared" ca="1" si="41"/>
        <v>6.2314543205646231</v>
      </c>
    </row>
    <row r="574" spans="16:19" x14ac:dyDescent="0.3">
      <c r="P574" s="14" t="s">
        <v>580</v>
      </c>
      <c r="Q574" s="6">
        <f t="shared" ca="1" si="42"/>
        <v>-1.5119726418409889</v>
      </c>
      <c r="R574" s="7">
        <f t="shared" ca="1" si="40"/>
        <v>33.745409615667036</v>
      </c>
      <c r="S574" s="8">
        <f t="shared" ca="1" si="41"/>
        <v>3.745409615667036</v>
      </c>
    </row>
    <row r="575" spans="16:19" x14ac:dyDescent="0.3">
      <c r="P575" s="14" t="s">
        <v>581</v>
      </c>
      <c r="Q575" s="6">
        <f t="shared" ca="1" si="42"/>
        <v>-1.0334619065908643</v>
      </c>
      <c r="R575" s="7">
        <f t="shared" ca="1" si="40"/>
        <v>36.108057281696624</v>
      </c>
      <c r="S575" s="8">
        <f t="shared" ca="1" si="41"/>
        <v>6.1080572816966239</v>
      </c>
    </row>
    <row r="576" spans="16:19" x14ac:dyDescent="0.3">
      <c r="P576" s="14" t="s">
        <v>582</v>
      </c>
      <c r="Q576" s="6">
        <f t="shared" ca="1" si="42"/>
        <v>-1.4091577147427208</v>
      </c>
      <c r="R576" s="7">
        <f t="shared" ca="1" si="40"/>
        <v>34.239660061442642</v>
      </c>
      <c r="S576" s="8">
        <f t="shared" ca="1" si="41"/>
        <v>4.2396600614426418</v>
      </c>
    </row>
    <row r="577" spans="16:19" x14ac:dyDescent="0.3">
      <c r="P577" s="14" t="s">
        <v>583</v>
      </c>
      <c r="Q577" s="6">
        <f t="shared" ca="1" si="42"/>
        <v>-1.604024658762006</v>
      </c>
      <c r="R577" s="7">
        <f t="shared" ca="1" si="40"/>
        <v>33.308954861769571</v>
      </c>
      <c r="S577" s="8">
        <f t="shared" ca="1" si="41"/>
        <v>3.3089548617695712</v>
      </c>
    </row>
    <row r="578" spans="16:19" x14ac:dyDescent="0.3">
      <c r="P578" s="14" t="s">
        <v>584</v>
      </c>
      <c r="Q578" s="6">
        <f t="shared" ca="1" si="42"/>
        <v>-1.613807269235473</v>
      </c>
      <c r="R578" s="7">
        <f t="shared" ca="1" si="40"/>
        <v>33.262904782428826</v>
      </c>
      <c r="S578" s="8">
        <f t="shared" ca="1" si="41"/>
        <v>3.2629047824288264</v>
      </c>
    </row>
    <row r="579" spans="16:19" x14ac:dyDescent="0.3">
      <c r="P579" s="14" t="s">
        <v>585</v>
      </c>
      <c r="Q579" s="6">
        <f t="shared" ca="1" si="42"/>
        <v>-1.7103946667254544</v>
      </c>
      <c r="R579" s="7">
        <f t="shared" ca="1" si="40"/>
        <v>32.811638501473929</v>
      </c>
      <c r="S579" s="8">
        <f t="shared" ca="1" si="41"/>
        <v>2.8116385014739294</v>
      </c>
    </row>
    <row r="580" spans="16:19" x14ac:dyDescent="0.3">
      <c r="P580" s="14" t="s">
        <v>586</v>
      </c>
      <c r="Q580" s="6">
        <f t="shared" ca="1" si="42"/>
        <v>-1.4462128218885104</v>
      </c>
      <c r="R580" s="7">
        <f t="shared" ca="1" si="40"/>
        <v>34.06070042962935</v>
      </c>
      <c r="S580" s="8">
        <f t="shared" ca="1" si="41"/>
        <v>4.0607004296293496</v>
      </c>
    </row>
    <row r="581" spans="16:19" x14ac:dyDescent="0.3">
      <c r="P581" s="14" t="s">
        <v>587</v>
      </c>
      <c r="Q581" s="6">
        <f t="shared" ca="1" si="42"/>
        <v>-0.76125918926026048</v>
      </c>
      <c r="R581" s="7">
        <f t="shared" ca="1" si="40"/>
        <v>37.525147615029923</v>
      </c>
      <c r="S581" s="8">
        <f t="shared" ca="1" si="41"/>
        <v>7.5251476150299226</v>
      </c>
    </row>
    <row r="582" spans="16:19" x14ac:dyDescent="0.3">
      <c r="P582" s="14" t="s">
        <v>588</v>
      </c>
      <c r="Q582" s="6">
        <f t="shared" ca="1" si="42"/>
        <v>-0.74283769956492096</v>
      </c>
      <c r="R582" s="7">
        <f t="shared" ca="1" si="40"/>
        <v>37.623035284245638</v>
      </c>
      <c r="S582" s="8">
        <f t="shared" ca="1" si="41"/>
        <v>7.6230352842456384</v>
      </c>
    </row>
    <row r="583" spans="16:19" x14ac:dyDescent="0.3">
      <c r="P583" s="14" t="s">
        <v>589</v>
      </c>
      <c r="Q583" s="6">
        <f t="shared" ca="1" si="42"/>
        <v>1.2544335477910984</v>
      </c>
      <c r="R583" s="7">
        <f t="shared" ca="1" si="40"/>
        <v>49.902610295558802</v>
      </c>
      <c r="S583" s="8">
        <f t="shared" ca="1" si="41"/>
        <v>9.7389704441198433E-2</v>
      </c>
    </row>
    <row r="584" spans="16:19" x14ac:dyDescent="0.3">
      <c r="P584" s="14" t="s">
        <v>590</v>
      </c>
      <c r="Q584" s="6">
        <f t="shared" ca="1" si="42"/>
        <v>0.79736600261877777</v>
      </c>
      <c r="R584" s="7">
        <f t="shared" ca="1" si="40"/>
        <v>46.778991370228638</v>
      </c>
      <c r="S584" s="8">
        <f t="shared" ca="1" si="41"/>
        <v>3.2210086297713616</v>
      </c>
    </row>
    <row r="585" spans="16:19" x14ac:dyDescent="0.3">
      <c r="P585" s="14" t="s">
        <v>591</v>
      </c>
      <c r="Q585" s="6">
        <f t="shared" ca="1" si="42"/>
        <v>-1.0908135412031967</v>
      </c>
      <c r="R585" s="7">
        <f t="shared" ca="1" si="40"/>
        <v>35.816378467727723</v>
      </c>
      <c r="S585" s="8">
        <f t="shared" ca="1" si="41"/>
        <v>5.8163784677277235</v>
      </c>
    </row>
    <row r="586" spans="16:19" x14ac:dyDescent="0.3">
      <c r="P586" s="14" t="s">
        <v>592</v>
      </c>
      <c r="Q586" s="6">
        <f t="shared" ca="1" si="42"/>
        <v>-1.8948523266204092E-2</v>
      </c>
      <c r="R586" s="7">
        <f t="shared" ca="1" si="40"/>
        <v>41.678686891420256</v>
      </c>
      <c r="S586" s="8">
        <f t="shared" ca="1" si="41"/>
        <v>8.3213131085797443</v>
      </c>
    </row>
    <row r="587" spans="16:19" x14ac:dyDescent="0.3">
      <c r="P587" s="14" t="s">
        <v>593</v>
      </c>
      <c r="Q587" s="6">
        <f t="shared" ca="1" si="42"/>
        <v>0.77208451757038299</v>
      </c>
      <c r="R587" s="7">
        <f t="shared" ca="1" si="40"/>
        <v>46.612039115733978</v>
      </c>
      <c r="S587" s="8">
        <f t="shared" ca="1" si="41"/>
        <v>3.3879608842660218</v>
      </c>
    </row>
    <row r="588" spans="16:19" x14ac:dyDescent="0.3">
      <c r="P588" s="14" t="s">
        <v>594</v>
      </c>
      <c r="Q588" s="6">
        <f t="shared" ca="1" si="42"/>
        <v>-1.0112181813535415</v>
      </c>
      <c r="R588" s="7">
        <f t="shared" ca="1" si="40"/>
        <v>36.221822606166135</v>
      </c>
      <c r="S588" s="8">
        <f t="shared" ca="1" si="41"/>
        <v>6.2218226061661355</v>
      </c>
    </row>
    <row r="589" spans="16:19" x14ac:dyDescent="0.3">
      <c r="P589" s="14" t="s">
        <v>595</v>
      </c>
      <c r="Q589" s="6">
        <f t="shared" ca="1" si="42"/>
        <v>0.55454466629960231</v>
      </c>
      <c r="R589" s="7">
        <f t="shared" ca="1" si="40"/>
        <v>45.199863959388956</v>
      </c>
      <c r="S589" s="8">
        <f t="shared" ca="1" si="41"/>
        <v>4.8001360406110436</v>
      </c>
    </row>
    <row r="590" spans="16:19" x14ac:dyDescent="0.3">
      <c r="P590" s="14" t="s">
        <v>596</v>
      </c>
      <c r="Q590" s="6">
        <f t="shared" ca="1" si="42"/>
        <v>-0.14368818791188645</v>
      </c>
      <c r="R590" s="7">
        <f t="shared" ca="1" si="40"/>
        <v>40.949886551233313</v>
      </c>
      <c r="S590" s="8">
        <f t="shared" ca="1" si="41"/>
        <v>9.0501134487666874</v>
      </c>
    </row>
    <row r="591" spans="16:19" x14ac:dyDescent="0.3">
      <c r="P591" s="14" t="s">
        <v>597</v>
      </c>
      <c r="Q591" s="6">
        <f t="shared" ca="1" si="42"/>
        <v>-1.099801869153733</v>
      </c>
      <c r="R591" s="7">
        <f t="shared" ca="1" si="40"/>
        <v>35.770879705446028</v>
      </c>
      <c r="S591" s="8">
        <f t="shared" ca="1" si="41"/>
        <v>5.7708797054460277</v>
      </c>
    </row>
    <row r="592" spans="16:19" x14ac:dyDescent="0.3">
      <c r="P592" s="14" t="s">
        <v>598</v>
      </c>
      <c r="Q592" s="6">
        <f t="shared" ca="1" si="42"/>
        <v>1.1328983081735597</v>
      </c>
      <c r="R592" s="7">
        <f t="shared" ca="1" si="40"/>
        <v>49.052229250181043</v>
      </c>
      <c r="S592" s="8">
        <f t="shared" ca="1" si="41"/>
        <v>0.94777074981895737</v>
      </c>
    </row>
    <row r="593" spans="16:19" x14ac:dyDescent="0.3">
      <c r="P593" s="14" t="s">
        <v>599</v>
      </c>
      <c r="Q593" s="6">
        <f t="shared" ca="1" si="42"/>
        <v>8.3034653797718405E-2</v>
      </c>
      <c r="R593" s="7">
        <f t="shared" ca="1" si="40"/>
        <v>42.284157623701859</v>
      </c>
      <c r="S593" s="8">
        <f t="shared" ca="1" si="41"/>
        <v>7.7158423762981414</v>
      </c>
    </row>
    <row r="594" spans="16:19" x14ac:dyDescent="0.3">
      <c r="P594" s="14" t="s">
        <v>600</v>
      </c>
      <c r="Q594" s="6">
        <f t="shared" ca="1" si="42"/>
        <v>0.5949813311908374</v>
      </c>
      <c r="R594" s="7">
        <f t="shared" ca="1" si="40"/>
        <v>45.4590847472071</v>
      </c>
      <c r="S594" s="8">
        <f t="shared" ca="1" si="41"/>
        <v>4.5409152527928995</v>
      </c>
    </row>
    <row r="595" spans="16:19" x14ac:dyDescent="0.3">
      <c r="P595" s="14" t="s">
        <v>601</v>
      </c>
      <c r="Q595" s="6">
        <f t="shared" ca="1" si="42"/>
        <v>-1.0569257543633563</v>
      </c>
      <c r="R595" s="7">
        <f t="shared" ca="1" si="40"/>
        <v>35.988438880089227</v>
      </c>
      <c r="S595" s="8">
        <f t="shared" ca="1" si="41"/>
        <v>5.9884388800892268</v>
      </c>
    </row>
    <row r="596" spans="16:19" x14ac:dyDescent="0.3">
      <c r="P596" s="14" t="s">
        <v>602</v>
      </c>
      <c r="Q596" s="6">
        <f t="shared" ca="1" si="42"/>
        <v>0.34651537973849456</v>
      </c>
      <c r="R596" s="7">
        <f t="shared" ca="1" si="40"/>
        <v>43.889464086311079</v>
      </c>
      <c r="S596" s="8">
        <f t="shared" ca="1" si="41"/>
        <v>6.1105359136889206</v>
      </c>
    </row>
    <row r="597" spans="16:19" x14ac:dyDescent="0.3">
      <c r="P597" s="14" t="s">
        <v>603</v>
      </c>
      <c r="Q597" s="6">
        <f t="shared" ca="1" si="42"/>
        <v>-0.76356826314389303</v>
      </c>
      <c r="R597" s="7">
        <f t="shared" ca="1" si="40"/>
        <v>37.512895690062933</v>
      </c>
      <c r="S597" s="8">
        <f t="shared" ca="1" si="41"/>
        <v>7.5128956900629333</v>
      </c>
    </row>
    <row r="598" spans="16:19" x14ac:dyDescent="0.3">
      <c r="P598" s="14" t="s">
        <v>604</v>
      </c>
      <c r="Q598" s="6">
        <f t="shared" ca="1" si="42"/>
        <v>-0.24500844504314981</v>
      </c>
      <c r="R598" s="7">
        <f t="shared" ca="1" si="40"/>
        <v>40.367305668179455</v>
      </c>
      <c r="S598" s="8">
        <f t="shared" ca="1" si="41"/>
        <v>9.6326943318205451</v>
      </c>
    </row>
    <row r="599" spans="16:19" x14ac:dyDescent="0.3">
      <c r="P599" s="14" t="s">
        <v>605</v>
      </c>
      <c r="Q599" s="6">
        <f t="shared" ca="1" si="42"/>
        <v>0.4443317045117503</v>
      </c>
      <c r="R599" s="7">
        <f t="shared" ca="1" si="40"/>
        <v>44.500819759070041</v>
      </c>
      <c r="S599" s="8">
        <f t="shared" ca="1" si="41"/>
        <v>5.4991802409299595</v>
      </c>
    </row>
    <row r="600" spans="16:19" x14ac:dyDescent="0.3">
      <c r="P600" s="14" t="s">
        <v>606</v>
      </c>
      <c r="Q600" s="6">
        <f t="shared" ca="1" si="42"/>
        <v>1.1429929880042886</v>
      </c>
      <c r="R600" s="7">
        <f t="shared" ref="R600:R663" ca="1" si="43">S0*EXP((tipo-0.5*sigma^2)*T)*EXP(sigma*SQRT(T)*Q600)</f>
        <v>49.122306384414067</v>
      </c>
      <c r="S600" s="8">
        <f t="shared" ref="S600:S663" ca="1" si="44">IF(R600&lt;=corte1,0,IF(R600&lt;=corte2,R600-corte1,IF(R600&lt;=corte3,corte3-R600,0)))</f>
        <v>0.87769361558593317</v>
      </c>
    </row>
    <row r="601" spans="16:19" x14ac:dyDescent="0.3">
      <c r="P601" s="14" t="s">
        <v>607</v>
      </c>
      <c r="Q601" s="6">
        <f t="shared" ref="Q601:Q664" ca="1" si="45">NORMSINV(RAND())</f>
        <v>-1.3945781159684476</v>
      </c>
      <c r="R601" s="7">
        <f t="shared" ca="1" si="43"/>
        <v>34.310330505494683</v>
      </c>
      <c r="S601" s="8">
        <f t="shared" ca="1" si="44"/>
        <v>4.310330505494683</v>
      </c>
    </row>
    <row r="602" spans="16:19" x14ac:dyDescent="0.3">
      <c r="P602" s="14" t="s">
        <v>608</v>
      </c>
      <c r="Q602" s="6">
        <f t="shared" ca="1" si="45"/>
        <v>-0.12520212751383544</v>
      </c>
      <c r="R602" s="7">
        <f t="shared" ca="1" si="43"/>
        <v>41.057082873397036</v>
      </c>
      <c r="S602" s="8">
        <f t="shared" ca="1" si="44"/>
        <v>8.9429171266029641</v>
      </c>
    </row>
    <row r="603" spans="16:19" x14ac:dyDescent="0.3">
      <c r="P603" s="14" t="s">
        <v>609</v>
      </c>
      <c r="Q603" s="6">
        <f t="shared" ca="1" si="45"/>
        <v>0.66542900437187591</v>
      </c>
      <c r="R603" s="7">
        <f t="shared" ca="1" si="43"/>
        <v>45.9142483544519</v>
      </c>
      <c r="S603" s="8">
        <f t="shared" ca="1" si="44"/>
        <v>4.0857516455481004</v>
      </c>
    </row>
    <row r="604" spans="16:19" x14ac:dyDescent="0.3">
      <c r="P604" s="14" t="s">
        <v>610</v>
      </c>
      <c r="Q604" s="6">
        <f t="shared" ca="1" si="45"/>
        <v>-0.18003748402501865</v>
      </c>
      <c r="R604" s="7">
        <f t="shared" ca="1" si="43"/>
        <v>40.739921059007031</v>
      </c>
      <c r="S604" s="8">
        <f t="shared" ca="1" si="44"/>
        <v>9.2600789409929689</v>
      </c>
    </row>
    <row r="605" spans="16:19" x14ac:dyDescent="0.3">
      <c r="P605" s="14" t="s">
        <v>611</v>
      </c>
      <c r="Q605" s="6">
        <f t="shared" ca="1" si="45"/>
        <v>-1.5615227405315779</v>
      </c>
      <c r="R605" s="7">
        <f t="shared" ca="1" si="43"/>
        <v>33.509767199224285</v>
      </c>
      <c r="S605" s="8">
        <f t="shared" ca="1" si="44"/>
        <v>3.5097671992242852</v>
      </c>
    </row>
    <row r="606" spans="16:19" x14ac:dyDescent="0.3">
      <c r="P606" s="14" t="s">
        <v>612</v>
      </c>
      <c r="Q606" s="6">
        <f t="shared" ca="1" si="45"/>
        <v>0.25045582550275053</v>
      </c>
      <c r="R606" s="7">
        <f t="shared" ca="1" si="43"/>
        <v>43.297262911438366</v>
      </c>
      <c r="S606" s="8">
        <f t="shared" ca="1" si="44"/>
        <v>6.7027370885616335</v>
      </c>
    </row>
    <row r="607" spans="16:19" x14ac:dyDescent="0.3">
      <c r="P607" s="14" t="s">
        <v>613</v>
      </c>
      <c r="Q607" s="6">
        <f t="shared" ca="1" si="45"/>
        <v>-0.31701741286156065</v>
      </c>
      <c r="R607" s="7">
        <f t="shared" ca="1" si="43"/>
        <v>39.958307011595103</v>
      </c>
      <c r="S607" s="8">
        <f t="shared" ca="1" si="44"/>
        <v>9.9583070115951031</v>
      </c>
    </row>
    <row r="608" spans="16:19" x14ac:dyDescent="0.3">
      <c r="P608" s="14" t="s">
        <v>614</v>
      </c>
      <c r="Q608" s="6">
        <f t="shared" ca="1" si="45"/>
        <v>-0.37479131872090388</v>
      </c>
      <c r="R608" s="7">
        <f t="shared" ca="1" si="43"/>
        <v>39.633159210819365</v>
      </c>
      <c r="S608" s="8">
        <f t="shared" ca="1" si="44"/>
        <v>9.6331592108193647</v>
      </c>
    </row>
    <row r="609" spans="16:19" x14ac:dyDescent="0.3">
      <c r="P609" s="14" t="s">
        <v>615</v>
      </c>
      <c r="Q609" s="6">
        <f t="shared" ca="1" si="45"/>
        <v>0.45969092597949901</v>
      </c>
      <c r="R609" s="7">
        <f t="shared" ca="1" si="43"/>
        <v>44.597586021617985</v>
      </c>
      <c r="S609" s="8">
        <f t="shared" ca="1" si="44"/>
        <v>5.4024139783820146</v>
      </c>
    </row>
    <row r="610" spans="16:19" x14ac:dyDescent="0.3">
      <c r="P610" s="14" t="s">
        <v>616</v>
      </c>
      <c r="Q610" s="6">
        <f t="shared" ca="1" si="45"/>
        <v>-0.78937549820347985</v>
      </c>
      <c r="R610" s="7">
        <f t="shared" ca="1" si="43"/>
        <v>37.376234630115157</v>
      </c>
      <c r="S610" s="8">
        <f t="shared" ca="1" si="44"/>
        <v>7.3762346301151567</v>
      </c>
    </row>
    <row r="611" spans="16:19" x14ac:dyDescent="0.3">
      <c r="P611" s="14" t="s">
        <v>617</v>
      </c>
      <c r="Q611" s="6">
        <f t="shared" ca="1" si="45"/>
        <v>-0.24064829434540141</v>
      </c>
      <c r="R611" s="7">
        <f t="shared" ca="1" si="43"/>
        <v>40.392204568396473</v>
      </c>
      <c r="S611" s="8">
        <f t="shared" ca="1" si="44"/>
        <v>9.6077954316035274</v>
      </c>
    </row>
    <row r="612" spans="16:19" x14ac:dyDescent="0.3">
      <c r="P612" s="14" t="s">
        <v>618</v>
      </c>
      <c r="Q612" s="6">
        <f t="shared" ca="1" si="45"/>
        <v>-0.78017022249044599</v>
      </c>
      <c r="R612" s="7">
        <f t="shared" ca="1" si="43"/>
        <v>37.424923541443583</v>
      </c>
      <c r="S612" s="8">
        <f t="shared" ca="1" si="44"/>
        <v>7.424923541443583</v>
      </c>
    </row>
    <row r="613" spans="16:19" x14ac:dyDescent="0.3">
      <c r="P613" s="14" t="s">
        <v>619</v>
      </c>
      <c r="Q613" s="6">
        <f t="shared" ca="1" si="45"/>
        <v>-1.713135500626888</v>
      </c>
      <c r="R613" s="7">
        <f t="shared" ca="1" si="43"/>
        <v>32.798922766513634</v>
      </c>
      <c r="S613" s="8">
        <f t="shared" ca="1" si="44"/>
        <v>2.798922766513634</v>
      </c>
    </row>
    <row r="614" spans="16:19" x14ac:dyDescent="0.3">
      <c r="P614" s="14" t="s">
        <v>620</v>
      </c>
      <c r="Q614" s="6">
        <f t="shared" ca="1" si="45"/>
        <v>0.48724618734392316</v>
      </c>
      <c r="R614" s="7">
        <f t="shared" ca="1" si="43"/>
        <v>44.77171752950693</v>
      </c>
      <c r="S614" s="8">
        <f t="shared" ca="1" si="44"/>
        <v>5.2282824704930704</v>
      </c>
    </row>
    <row r="615" spans="16:19" x14ac:dyDescent="0.3">
      <c r="P615" s="14" t="s">
        <v>621</v>
      </c>
      <c r="Q615" s="6">
        <f t="shared" ca="1" si="45"/>
        <v>0.45247426379453604</v>
      </c>
      <c r="R615" s="7">
        <f t="shared" ca="1" si="43"/>
        <v>44.552093383063621</v>
      </c>
      <c r="S615" s="8">
        <f t="shared" ca="1" si="44"/>
        <v>5.447906616936379</v>
      </c>
    </row>
    <row r="616" spans="16:19" x14ac:dyDescent="0.3">
      <c r="P616" s="14" t="s">
        <v>622</v>
      </c>
      <c r="Q616" s="6">
        <f t="shared" ca="1" si="45"/>
        <v>-6.7445628421883105E-2</v>
      </c>
      <c r="R616" s="7">
        <f t="shared" ca="1" si="43"/>
        <v>41.393810550346394</v>
      </c>
      <c r="S616" s="8">
        <f t="shared" ca="1" si="44"/>
        <v>8.6061894496536055</v>
      </c>
    </row>
    <row r="617" spans="16:19" x14ac:dyDescent="0.3">
      <c r="P617" s="14" t="s">
        <v>623</v>
      </c>
      <c r="Q617" s="6">
        <f t="shared" ca="1" si="45"/>
        <v>0.31855128296768503</v>
      </c>
      <c r="R617" s="7">
        <f t="shared" ca="1" si="43"/>
        <v>43.716236282880445</v>
      </c>
      <c r="S617" s="8">
        <f t="shared" ca="1" si="44"/>
        <v>6.2837637171195553</v>
      </c>
    </row>
    <row r="618" spans="16:19" x14ac:dyDescent="0.3">
      <c r="P618" s="14" t="s">
        <v>624</v>
      </c>
      <c r="Q618" s="6">
        <f t="shared" ca="1" si="45"/>
        <v>0.50809996104840405</v>
      </c>
      <c r="R618" s="7">
        <f t="shared" ca="1" si="43"/>
        <v>44.90395178386462</v>
      </c>
      <c r="S618" s="8">
        <f t="shared" ca="1" si="44"/>
        <v>5.0960482161353795</v>
      </c>
    </row>
    <row r="619" spans="16:19" x14ac:dyDescent="0.3">
      <c r="P619" s="14" t="s">
        <v>625</v>
      </c>
      <c r="Q619" s="6">
        <f t="shared" ca="1" si="45"/>
        <v>0.43329790996765588</v>
      </c>
      <c r="R619" s="7">
        <f t="shared" ca="1" si="43"/>
        <v>44.431434197687757</v>
      </c>
      <c r="S619" s="8">
        <f t="shared" ca="1" si="44"/>
        <v>5.5685658023122429</v>
      </c>
    </row>
    <row r="620" spans="16:19" x14ac:dyDescent="0.3">
      <c r="P620" s="14" t="s">
        <v>626</v>
      </c>
      <c r="Q620" s="6">
        <f t="shared" ca="1" si="45"/>
        <v>0.15908908796113896</v>
      </c>
      <c r="R620" s="7">
        <f t="shared" ca="1" si="43"/>
        <v>42.741408860745324</v>
      </c>
      <c r="S620" s="8">
        <f t="shared" ca="1" si="44"/>
        <v>7.2585911392546762</v>
      </c>
    </row>
    <row r="621" spans="16:19" x14ac:dyDescent="0.3">
      <c r="P621" s="14" t="s">
        <v>627</v>
      </c>
      <c r="Q621" s="6">
        <f t="shared" ca="1" si="45"/>
        <v>1.7478380972224814</v>
      </c>
      <c r="R621" s="7">
        <f t="shared" ca="1" si="43"/>
        <v>53.509074293172773</v>
      </c>
      <c r="S621" s="8">
        <f t="shared" ca="1" si="44"/>
        <v>0</v>
      </c>
    </row>
    <row r="622" spans="16:19" x14ac:dyDescent="0.3">
      <c r="P622" s="14" t="s">
        <v>628</v>
      </c>
      <c r="Q622" s="6">
        <f t="shared" ca="1" si="45"/>
        <v>1.8637997032431546</v>
      </c>
      <c r="R622" s="7">
        <f t="shared" ca="1" si="43"/>
        <v>54.393828463858156</v>
      </c>
      <c r="S622" s="8">
        <f t="shared" ca="1" si="44"/>
        <v>0</v>
      </c>
    </row>
    <row r="623" spans="16:19" x14ac:dyDescent="0.3">
      <c r="P623" s="14" t="s">
        <v>629</v>
      </c>
      <c r="Q623" s="6">
        <f t="shared" ca="1" si="45"/>
        <v>0.97678940290327088</v>
      </c>
      <c r="R623" s="7">
        <f t="shared" ca="1" si="43"/>
        <v>47.98116319269414</v>
      </c>
      <c r="S623" s="8">
        <f t="shared" ca="1" si="44"/>
        <v>2.0188368073058598</v>
      </c>
    </row>
    <row r="624" spans="16:19" x14ac:dyDescent="0.3">
      <c r="P624" s="14" t="s">
        <v>630</v>
      </c>
      <c r="Q624" s="6">
        <f t="shared" ca="1" si="45"/>
        <v>0.28875160078765238</v>
      </c>
      <c r="R624" s="7">
        <f t="shared" ca="1" si="43"/>
        <v>43.532390111530049</v>
      </c>
      <c r="S624" s="8">
        <f t="shared" ca="1" si="44"/>
        <v>6.4676098884699513</v>
      </c>
    </row>
    <row r="625" spans="16:19" x14ac:dyDescent="0.3">
      <c r="P625" s="14" t="s">
        <v>631</v>
      </c>
      <c r="Q625" s="6">
        <f t="shared" ca="1" si="45"/>
        <v>-1.9181152702405035</v>
      </c>
      <c r="R625" s="7">
        <f t="shared" ca="1" si="43"/>
        <v>31.861779458236569</v>
      </c>
      <c r="S625" s="8">
        <f t="shared" ca="1" si="44"/>
        <v>1.861779458236569</v>
      </c>
    </row>
    <row r="626" spans="16:19" x14ac:dyDescent="0.3">
      <c r="P626" s="14" t="s">
        <v>632</v>
      </c>
      <c r="Q626" s="6">
        <f t="shared" ca="1" si="45"/>
        <v>-0.79837459324498505</v>
      </c>
      <c r="R626" s="7">
        <f t="shared" ca="1" si="43"/>
        <v>37.328697489236376</v>
      </c>
      <c r="S626" s="8">
        <f t="shared" ca="1" si="44"/>
        <v>7.3286974892363759</v>
      </c>
    </row>
    <row r="627" spans="16:19" x14ac:dyDescent="0.3">
      <c r="P627" s="14" t="s">
        <v>633</v>
      </c>
      <c r="Q627" s="6">
        <f t="shared" ca="1" si="45"/>
        <v>-0.39280597296884479</v>
      </c>
      <c r="R627" s="7">
        <f t="shared" ca="1" si="43"/>
        <v>39.532316033277326</v>
      </c>
      <c r="S627" s="8">
        <f t="shared" ca="1" si="44"/>
        <v>9.5323160332773256</v>
      </c>
    </row>
    <row r="628" spans="16:19" x14ac:dyDescent="0.3">
      <c r="P628" s="14" t="s">
        <v>634</v>
      </c>
      <c r="Q628" s="6">
        <f t="shared" ca="1" si="45"/>
        <v>0.25887272055344707</v>
      </c>
      <c r="R628" s="7">
        <f t="shared" ca="1" si="43"/>
        <v>43.348831572432516</v>
      </c>
      <c r="S628" s="8">
        <f t="shared" ca="1" si="44"/>
        <v>6.6511684275674838</v>
      </c>
    </row>
    <row r="629" spans="16:19" x14ac:dyDescent="0.3">
      <c r="P629" s="14" t="s">
        <v>635</v>
      </c>
      <c r="Q629" s="6">
        <f t="shared" ca="1" si="45"/>
        <v>4.8142728567679441E-2</v>
      </c>
      <c r="R629" s="7">
        <f t="shared" ca="1" si="43"/>
        <v>42.076021937310642</v>
      </c>
      <c r="S629" s="8">
        <f t="shared" ca="1" si="44"/>
        <v>7.9239780626893577</v>
      </c>
    </row>
    <row r="630" spans="16:19" x14ac:dyDescent="0.3">
      <c r="P630" s="14" t="s">
        <v>636</v>
      </c>
      <c r="Q630" s="6">
        <f t="shared" ca="1" si="45"/>
        <v>-1.7076606512031602E-2</v>
      </c>
      <c r="R630" s="7">
        <f t="shared" ca="1" si="43"/>
        <v>41.689721909358397</v>
      </c>
      <c r="S630" s="8">
        <f t="shared" ca="1" si="44"/>
        <v>8.3102780906416029</v>
      </c>
    </row>
    <row r="631" spans="16:19" x14ac:dyDescent="0.3">
      <c r="P631" s="14" t="s">
        <v>637</v>
      </c>
      <c r="Q631" s="6">
        <f t="shared" ca="1" si="45"/>
        <v>0.74209347462361253</v>
      </c>
      <c r="R631" s="7">
        <f t="shared" ca="1" si="43"/>
        <v>46.41475869217998</v>
      </c>
      <c r="S631" s="8">
        <f t="shared" ca="1" si="44"/>
        <v>3.58524130782002</v>
      </c>
    </row>
    <row r="632" spans="16:19" x14ac:dyDescent="0.3">
      <c r="P632" s="14" t="s">
        <v>638</v>
      </c>
      <c r="Q632" s="6">
        <f t="shared" ca="1" si="45"/>
        <v>0.5046309905151678</v>
      </c>
      <c r="R632" s="7">
        <f t="shared" ca="1" si="43"/>
        <v>44.8819279132831</v>
      </c>
      <c r="S632" s="8">
        <f t="shared" ca="1" si="44"/>
        <v>5.1180720867169001</v>
      </c>
    </row>
    <row r="633" spans="16:19" x14ac:dyDescent="0.3">
      <c r="P633" s="14" t="s">
        <v>639</v>
      </c>
      <c r="Q633" s="6">
        <f t="shared" ca="1" si="45"/>
        <v>0.91547527331220568</v>
      </c>
      <c r="R633" s="7">
        <f t="shared" ca="1" si="43"/>
        <v>47.566911027831317</v>
      </c>
      <c r="S633" s="8">
        <f t="shared" ca="1" si="44"/>
        <v>2.433088972168683</v>
      </c>
    </row>
    <row r="634" spans="16:19" x14ac:dyDescent="0.3">
      <c r="P634" s="14" t="s">
        <v>640</v>
      </c>
      <c r="Q634" s="6">
        <f t="shared" ca="1" si="45"/>
        <v>1.3195981500898692</v>
      </c>
      <c r="R634" s="7">
        <f t="shared" ca="1" si="43"/>
        <v>50.364621708025958</v>
      </c>
      <c r="S634" s="8">
        <f t="shared" ca="1" si="44"/>
        <v>0</v>
      </c>
    </row>
    <row r="635" spans="16:19" x14ac:dyDescent="0.3">
      <c r="P635" s="14" t="s">
        <v>641</v>
      </c>
      <c r="Q635" s="6">
        <f t="shared" ca="1" si="45"/>
        <v>0.57511935952443571</v>
      </c>
      <c r="R635" s="7">
        <f t="shared" ca="1" si="43"/>
        <v>45.331573574532165</v>
      </c>
      <c r="S635" s="8">
        <f t="shared" ca="1" si="44"/>
        <v>4.6684264254678354</v>
      </c>
    </row>
    <row r="636" spans="16:19" x14ac:dyDescent="0.3">
      <c r="P636" s="14" t="s">
        <v>642</v>
      </c>
      <c r="Q636" s="6">
        <f t="shared" ca="1" si="45"/>
        <v>-0.56477089537131342</v>
      </c>
      <c r="R636" s="7">
        <f t="shared" ca="1" si="43"/>
        <v>38.582505652481267</v>
      </c>
      <c r="S636" s="8">
        <f t="shared" ca="1" si="44"/>
        <v>8.5825056524812666</v>
      </c>
    </row>
    <row r="637" spans="16:19" x14ac:dyDescent="0.3">
      <c r="P637" s="14" t="s">
        <v>643</v>
      </c>
      <c r="Q637" s="6">
        <f t="shared" ca="1" si="45"/>
        <v>-0.45445289338218808</v>
      </c>
      <c r="R637" s="7">
        <f t="shared" ca="1" si="43"/>
        <v>39.189163754821678</v>
      </c>
      <c r="S637" s="8">
        <f t="shared" ca="1" si="44"/>
        <v>9.1891637548216778</v>
      </c>
    </row>
    <row r="638" spans="16:19" x14ac:dyDescent="0.3">
      <c r="P638" s="14" t="s">
        <v>644</v>
      </c>
      <c r="Q638" s="6">
        <f t="shared" ca="1" si="45"/>
        <v>0.394838609574862</v>
      </c>
      <c r="R638" s="7">
        <f t="shared" ca="1" si="43"/>
        <v>44.190429122408482</v>
      </c>
      <c r="S638" s="8">
        <f t="shared" ca="1" si="44"/>
        <v>5.8095708775915185</v>
      </c>
    </row>
    <row r="639" spans="16:19" x14ac:dyDescent="0.3">
      <c r="P639" s="14" t="s">
        <v>645</v>
      </c>
      <c r="Q639" s="6">
        <f t="shared" ca="1" si="45"/>
        <v>1.2420361557918744</v>
      </c>
      <c r="R639" s="7">
        <f t="shared" ca="1" si="43"/>
        <v>49.815194898301385</v>
      </c>
      <c r="S639" s="8">
        <f t="shared" ca="1" si="44"/>
        <v>0.18480510169861475</v>
      </c>
    </row>
    <row r="640" spans="16:19" x14ac:dyDescent="0.3">
      <c r="P640" s="14" t="s">
        <v>646</v>
      </c>
      <c r="Q640" s="6">
        <f t="shared" ca="1" si="45"/>
        <v>1.5997665250993227</v>
      </c>
      <c r="R640" s="7">
        <f t="shared" ca="1" si="43"/>
        <v>52.400218959043286</v>
      </c>
      <c r="S640" s="8">
        <f t="shared" ca="1" si="44"/>
        <v>0</v>
      </c>
    </row>
    <row r="641" spans="16:19" x14ac:dyDescent="0.3">
      <c r="P641" s="14" t="s">
        <v>647</v>
      </c>
      <c r="Q641" s="6">
        <f t="shared" ca="1" si="45"/>
        <v>0.56555969216816959</v>
      </c>
      <c r="R641" s="7">
        <f t="shared" ca="1" si="43"/>
        <v>45.27032936467117</v>
      </c>
      <c r="S641" s="8">
        <f t="shared" ca="1" si="44"/>
        <v>4.72967063532883</v>
      </c>
    </row>
    <row r="642" spans="16:19" x14ac:dyDescent="0.3">
      <c r="P642" s="14" t="s">
        <v>648</v>
      </c>
      <c r="Q642" s="6">
        <f t="shared" ca="1" si="45"/>
        <v>-1.0142579685641999</v>
      </c>
      <c r="R642" s="7">
        <f t="shared" ca="1" si="43"/>
        <v>36.206254523309497</v>
      </c>
      <c r="S642" s="8">
        <f t="shared" ca="1" si="44"/>
        <v>6.2062545233094966</v>
      </c>
    </row>
    <row r="643" spans="16:19" x14ac:dyDescent="0.3">
      <c r="P643" s="14" t="s">
        <v>649</v>
      </c>
      <c r="Q643" s="6">
        <f t="shared" ca="1" si="45"/>
        <v>-0.83073404871091039</v>
      </c>
      <c r="R643" s="7">
        <f t="shared" ca="1" si="43"/>
        <v>37.158259782079597</v>
      </c>
      <c r="S643" s="8">
        <f t="shared" ca="1" si="44"/>
        <v>7.1582597820795968</v>
      </c>
    </row>
    <row r="644" spans="16:19" x14ac:dyDescent="0.3">
      <c r="P644" s="14" t="s">
        <v>650</v>
      </c>
      <c r="Q644" s="6">
        <f t="shared" ca="1" si="45"/>
        <v>-1.2689021059496068</v>
      </c>
      <c r="R644" s="7">
        <f t="shared" ca="1" si="43"/>
        <v>34.925588714192926</v>
      </c>
      <c r="S644" s="8">
        <f t="shared" ca="1" si="44"/>
        <v>4.9255887141929264</v>
      </c>
    </row>
    <row r="645" spans="16:19" x14ac:dyDescent="0.3">
      <c r="P645" s="14" t="s">
        <v>651</v>
      </c>
      <c r="Q645" s="6">
        <f t="shared" ca="1" si="45"/>
        <v>-0.36196261431710874</v>
      </c>
      <c r="R645" s="7">
        <f t="shared" ca="1" si="43"/>
        <v>39.705129045917239</v>
      </c>
      <c r="S645" s="8">
        <f t="shared" ca="1" si="44"/>
        <v>9.7051290459172392</v>
      </c>
    </row>
    <row r="646" spans="16:19" x14ac:dyDescent="0.3">
      <c r="P646" s="14" t="s">
        <v>652</v>
      </c>
      <c r="Q646" s="6">
        <f t="shared" ca="1" si="45"/>
        <v>-0.27599698099122799</v>
      </c>
      <c r="R646" s="7">
        <f t="shared" ca="1" si="43"/>
        <v>40.190785418863612</v>
      </c>
      <c r="S646" s="8">
        <f t="shared" ca="1" si="44"/>
        <v>9.8092145811363878</v>
      </c>
    </row>
    <row r="647" spans="16:19" x14ac:dyDescent="0.3">
      <c r="P647" s="14" t="s">
        <v>653</v>
      </c>
      <c r="Q647" s="6">
        <f t="shared" ca="1" si="45"/>
        <v>-6.8449927830712881E-2</v>
      </c>
      <c r="R647" s="7">
        <f t="shared" ca="1" si="43"/>
        <v>41.387931830398635</v>
      </c>
      <c r="S647" s="8">
        <f t="shared" ca="1" si="44"/>
        <v>8.6120681696013648</v>
      </c>
    </row>
    <row r="648" spans="16:19" x14ac:dyDescent="0.3">
      <c r="P648" s="14" t="s">
        <v>654</v>
      </c>
      <c r="Q648" s="6">
        <f t="shared" ca="1" si="45"/>
        <v>0.53286808025299703</v>
      </c>
      <c r="R648" s="7">
        <f t="shared" ca="1" si="43"/>
        <v>45.061514486833687</v>
      </c>
      <c r="S648" s="8">
        <f t="shared" ca="1" si="44"/>
        <v>4.938485513166313</v>
      </c>
    </row>
    <row r="649" spans="16:19" x14ac:dyDescent="0.3">
      <c r="P649" s="14" t="s">
        <v>655</v>
      </c>
      <c r="Q649" s="6">
        <f t="shared" ca="1" si="45"/>
        <v>0.7268407154648705</v>
      </c>
      <c r="R649" s="7">
        <f t="shared" ca="1" si="43"/>
        <v>46.314746904357655</v>
      </c>
      <c r="S649" s="8">
        <f t="shared" ca="1" si="44"/>
        <v>3.685253095642345</v>
      </c>
    </row>
    <row r="650" spans="16:19" x14ac:dyDescent="0.3">
      <c r="P650" s="14" t="s">
        <v>656</v>
      </c>
      <c r="Q650" s="6">
        <f t="shared" ca="1" si="45"/>
        <v>-0.11480375855615925</v>
      </c>
      <c r="R650" s="7">
        <f t="shared" ca="1" si="43"/>
        <v>41.117503840947386</v>
      </c>
      <c r="S650" s="8">
        <f t="shared" ca="1" si="44"/>
        <v>8.8824961590526144</v>
      </c>
    </row>
    <row r="651" spans="16:19" x14ac:dyDescent="0.3">
      <c r="P651" s="14" t="s">
        <v>657</v>
      </c>
      <c r="Q651" s="6">
        <f t="shared" ca="1" si="45"/>
        <v>-1.9121357369386378</v>
      </c>
      <c r="R651" s="7">
        <f t="shared" ca="1" si="43"/>
        <v>31.888734248315345</v>
      </c>
      <c r="S651" s="8">
        <f t="shared" ca="1" si="44"/>
        <v>1.8887342483153446</v>
      </c>
    </row>
    <row r="652" spans="16:19" x14ac:dyDescent="0.3">
      <c r="P652" s="14" t="s">
        <v>658</v>
      </c>
      <c r="Q652" s="6">
        <f t="shared" ca="1" si="45"/>
        <v>1.3079080265233929</v>
      </c>
      <c r="R652" s="7">
        <f t="shared" ca="1" si="43"/>
        <v>50.28142603673998</v>
      </c>
      <c r="S652" s="8">
        <f t="shared" ca="1" si="44"/>
        <v>0</v>
      </c>
    </row>
    <row r="653" spans="16:19" x14ac:dyDescent="0.3">
      <c r="P653" s="14" t="s">
        <v>659</v>
      </c>
      <c r="Q653" s="6">
        <f t="shared" ca="1" si="45"/>
        <v>-0.54302215497888151</v>
      </c>
      <c r="R653" s="7">
        <f t="shared" ca="1" si="43"/>
        <v>38.701357953558016</v>
      </c>
      <c r="S653" s="8">
        <f t="shared" ca="1" si="44"/>
        <v>8.7013579535580163</v>
      </c>
    </row>
    <row r="654" spans="16:19" x14ac:dyDescent="0.3">
      <c r="P654" s="14" t="s">
        <v>660</v>
      </c>
      <c r="Q654" s="6">
        <f t="shared" ca="1" si="45"/>
        <v>-0.62108563005117157</v>
      </c>
      <c r="R654" s="7">
        <f t="shared" ca="1" si="43"/>
        <v>38.276450825995489</v>
      </c>
      <c r="S654" s="8">
        <f t="shared" ca="1" si="44"/>
        <v>8.2764508259954894</v>
      </c>
    </row>
    <row r="655" spans="16:19" x14ac:dyDescent="0.3">
      <c r="P655" s="14" t="s">
        <v>661</v>
      </c>
      <c r="Q655" s="6">
        <f t="shared" ca="1" si="45"/>
        <v>-0.5127403399276752</v>
      </c>
      <c r="R655" s="7">
        <f t="shared" ca="1" si="43"/>
        <v>38.867451733259138</v>
      </c>
      <c r="S655" s="8">
        <f t="shared" ca="1" si="44"/>
        <v>8.8674517332591378</v>
      </c>
    </row>
    <row r="656" spans="16:19" x14ac:dyDescent="0.3">
      <c r="P656" s="14" t="s">
        <v>662</v>
      </c>
      <c r="Q656" s="6">
        <f t="shared" ca="1" si="45"/>
        <v>0.81738610293611136</v>
      </c>
      <c r="R656" s="7">
        <f t="shared" ca="1" si="43"/>
        <v>46.911622982246584</v>
      </c>
      <c r="S656" s="8">
        <f t="shared" ca="1" si="44"/>
        <v>3.088377017753416</v>
      </c>
    </row>
    <row r="657" spans="16:19" x14ac:dyDescent="0.3">
      <c r="P657" s="14" t="s">
        <v>663</v>
      </c>
      <c r="Q657" s="6">
        <f t="shared" ca="1" si="45"/>
        <v>0.54318523088982251</v>
      </c>
      <c r="R657" s="7">
        <f t="shared" ca="1" si="43"/>
        <v>45.127310173529189</v>
      </c>
      <c r="S657" s="8">
        <f t="shared" ca="1" si="44"/>
        <v>4.8726898264708112</v>
      </c>
    </row>
    <row r="658" spans="16:19" x14ac:dyDescent="0.3">
      <c r="P658" s="14" t="s">
        <v>664</v>
      </c>
      <c r="Q658" s="6">
        <f t="shared" ca="1" si="45"/>
        <v>1.2284436159910199</v>
      </c>
      <c r="R658" s="7">
        <f t="shared" ca="1" si="43"/>
        <v>49.719528352120584</v>
      </c>
      <c r="S658" s="8">
        <f t="shared" ca="1" si="44"/>
        <v>0.28047164787941625</v>
      </c>
    </row>
    <row r="659" spans="16:19" x14ac:dyDescent="0.3">
      <c r="P659" s="14" t="s">
        <v>665</v>
      </c>
      <c r="Q659" s="6">
        <f t="shared" ca="1" si="45"/>
        <v>1.9765838942351071</v>
      </c>
      <c r="R659" s="7">
        <f t="shared" ca="1" si="43"/>
        <v>55.268371077699491</v>
      </c>
      <c r="S659" s="8">
        <f t="shared" ca="1" si="44"/>
        <v>0</v>
      </c>
    </row>
    <row r="660" spans="16:19" x14ac:dyDescent="0.3">
      <c r="P660" s="14" t="s">
        <v>666</v>
      </c>
      <c r="Q660" s="6">
        <f t="shared" ca="1" si="45"/>
        <v>1.1234856394714126</v>
      </c>
      <c r="R660" s="7">
        <f t="shared" ca="1" si="43"/>
        <v>48.986976698960525</v>
      </c>
      <c r="S660" s="8">
        <f t="shared" ca="1" si="44"/>
        <v>1.0130233010394747</v>
      </c>
    </row>
    <row r="661" spans="16:19" x14ac:dyDescent="0.3">
      <c r="P661" s="14" t="s">
        <v>667</v>
      </c>
      <c r="Q661" s="6">
        <f t="shared" ca="1" si="45"/>
        <v>-0.35947546888211857</v>
      </c>
      <c r="R661" s="7">
        <f t="shared" ca="1" si="43"/>
        <v>39.719097204968087</v>
      </c>
      <c r="S661" s="8">
        <f t="shared" ca="1" si="44"/>
        <v>9.7190972049680866</v>
      </c>
    </row>
    <row r="662" spans="16:19" x14ac:dyDescent="0.3">
      <c r="P662" s="14" t="s">
        <v>668</v>
      </c>
      <c r="Q662" s="6">
        <f t="shared" ca="1" si="45"/>
        <v>-1.1628086971237404</v>
      </c>
      <c r="R662" s="7">
        <f t="shared" ca="1" si="43"/>
        <v>35.453558731625797</v>
      </c>
      <c r="S662" s="8">
        <f t="shared" ca="1" si="44"/>
        <v>5.4535587316257974</v>
      </c>
    </row>
    <row r="663" spans="16:19" x14ac:dyDescent="0.3">
      <c r="P663" s="14" t="s">
        <v>669</v>
      </c>
      <c r="Q663" s="6">
        <f t="shared" ca="1" si="45"/>
        <v>-0.52387467655872488</v>
      </c>
      <c r="R663" s="7">
        <f t="shared" ca="1" si="43"/>
        <v>38.806297921673128</v>
      </c>
      <c r="S663" s="8">
        <f t="shared" ca="1" si="44"/>
        <v>8.8062979216731279</v>
      </c>
    </row>
    <row r="664" spans="16:19" x14ac:dyDescent="0.3">
      <c r="P664" s="14" t="s">
        <v>670</v>
      </c>
      <c r="Q664" s="6">
        <f t="shared" ca="1" si="45"/>
        <v>2.2386444641173839</v>
      </c>
      <c r="R664" s="7">
        <f t="shared" ref="R664:R727" ca="1" si="46">S0*EXP((tipo-0.5*sigma^2)*T)*EXP(sigma*SQRT(T)*Q664)</f>
        <v>57.355099270048939</v>
      </c>
      <c r="S664" s="8">
        <f t="shared" ref="S664:S727" ca="1" si="47">IF(R664&lt;=corte1,0,IF(R664&lt;=corte2,R664-corte1,IF(R664&lt;=corte3,corte3-R664,0)))</f>
        <v>0</v>
      </c>
    </row>
    <row r="665" spans="16:19" x14ac:dyDescent="0.3">
      <c r="P665" s="14" t="s">
        <v>671</v>
      </c>
      <c r="Q665" s="6">
        <f t="shared" ref="Q665:Q728" ca="1" si="48">NORMSINV(RAND())</f>
        <v>-0.21326802380793522</v>
      </c>
      <c r="R665" s="7">
        <f t="shared" ca="1" si="46"/>
        <v>40.548912648202212</v>
      </c>
      <c r="S665" s="8">
        <f t="shared" ca="1" si="47"/>
        <v>9.4510873517977885</v>
      </c>
    </row>
    <row r="666" spans="16:19" x14ac:dyDescent="0.3">
      <c r="P666" s="14" t="s">
        <v>672</v>
      </c>
      <c r="Q666" s="6">
        <f t="shared" ca="1" si="48"/>
        <v>0.32991977184156951</v>
      </c>
      <c r="R666" s="7">
        <f t="shared" ca="1" si="46"/>
        <v>43.786577465904372</v>
      </c>
      <c r="S666" s="8">
        <f t="shared" ca="1" si="47"/>
        <v>6.2134225340956277</v>
      </c>
    </row>
    <row r="667" spans="16:19" x14ac:dyDescent="0.3">
      <c r="P667" s="14" t="s">
        <v>673</v>
      </c>
      <c r="Q667" s="6">
        <f t="shared" ca="1" si="48"/>
        <v>-0.338758735629133</v>
      </c>
      <c r="R667" s="7">
        <f t="shared" ca="1" si="46"/>
        <v>39.83563639395112</v>
      </c>
      <c r="S667" s="8">
        <f t="shared" ca="1" si="47"/>
        <v>9.8356363939511198</v>
      </c>
    </row>
    <row r="668" spans="16:19" x14ac:dyDescent="0.3">
      <c r="P668" s="14" t="s">
        <v>674</v>
      </c>
      <c r="Q668" s="6">
        <f t="shared" ca="1" si="48"/>
        <v>-0.69412988830555389</v>
      </c>
      <c r="R668" s="7">
        <f t="shared" ca="1" si="46"/>
        <v>37.883089609567165</v>
      </c>
      <c r="S668" s="8">
        <f t="shared" ca="1" si="47"/>
        <v>7.8830896095671648</v>
      </c>
    </row>
    <row r="669" spans="16:19" x14ac:dyDescent="0.3">
      <c r="P669" s="14" t="s">
        <v>675</v>
      </c>
      <c r="Q669" s="6">
        <f t="shared" ca="1" si="48"/>
        <v>0.24783052756051249</v>
      </c>
      <c r="R669" s="7">
        <f t="shared" ca="1" si="46"/>
        <v>43.281190782040078</v>
      </c>
      <c r="S669" s="8">
        <f t="shared" ca="1" si="47"/>
        <v>6.7188092179599224</v>
      </c>
    </row>
    <row r="670" spans="16:19" x14ac:dyDescent="0.3">
      <c r="P670" s="14" t="s">
        <v>676</v>
      </c>
      <c r="Q670" s="6">
        <f t="shared" ca="1" si="48"/>
        <v>0.45991687031695927</v>
      </c>
      <c r="R670" s="7">
        <f t="shared" ca="1" si="46"/>
        <v>44.599011086867812</v>
      </c>
      <c r="S670" s="8">
        <f t="shared" ca="1" si="47"/>
        <v>5.4009889131321884</v>
      </c>
    </row>
    <row r="671" spans="16:19" x14ac:dyDescent="0.3">
      <c r="P671" s="14" t="s">
        <v>677</v>
      </c>
      <c r="Q671" s="6">
        <f t="shared" ca="1" si="48"/>
        <v>0.51894077279135875</v>
      </c>
      <c r="R671" s="7">
        <f t="shared" ca="1" si="46"/>
        <v>44.972847833215724</v>
      </c>
      <c r="S671" s="8">
        <f t="shared" ca="1" si="47"/>
        <v>5.0271521667842762</v>
      </c>
    </row>
    <row r="672" spans="16:19" x14ac:dyDescent="0.3">
      <c r="P672" s="14" t="s">
        <v>678</v>
      </c>
      <c r="Q672" s="6">
        <f t="shared" ca="1" si="48"/>
        <v>-1.0914868535956566</v>
      </c>
      <c r="R672" s="7">
        <f t="shared" ca="1" si="46"/>
        <v>35.812968167614635</v>
      </c>
      <c r="S672" s="8">
        <f t="shared" ca="1" si="47"/>
        <v>5.8129681676146348</v>
      </c>
    </row>
    <row r="673" spans="16:19" x14ac:dyDescent="0.3">
      <c r="P673" s="14" t="s">
        <v>679</v>
      </c>
      <c r="Q673" s="6">
        <f t="shared" ca="1" si="48"/>
        <v>-1.2858471959213595</v>
      </c>
      <c r="R673" s="7">
        <f t="shared" ca="1" si="46"/>
        <v>34.841993320937675</v>
      </c>
      <c r="S673" s="8">
        <f t="shared" ca="1" si="47"/>
        <v>4.8419933209376751</v>
      </c>
    </row>
    <row r="674" spans="16:19" x14ac:dyDescent="0.3">
      <c r="P674" s="14" t="s">
        <v>680</v>
      </c>
      <c r="Q674" s="6">
        <f t="shared" ca="1" si="48"/>
        <v>-2.0357353392909752</v>
      </c>
      <c r="R674" s="7">
        <f t="shared" ca="1" si="46"/>
        <v>31.336174519979554</v>
      </c>
      <c r="S674" s="8">
        <f t="shared" ca="1" si="47"/>
        <v>1.3361745199795543</v>
      </c>
    </row>
    <row r="675" spans="16:19" x14ac:dyDescent="0.3">
      <c r="P675" s="14" t="s">
        <v>681</v>
      </c>
      <c r="Q675" s="6">
        <f t="shared" ca="1" si="48"/>
        <v>-1.2432152872325783</v>
      </c>
      <c r="R675" s="7">
        <f t="shared" ca="1" si="46"/>
        <v>35.052692391601454</v>
      </c>
      <c r="S675" s="8">
        <f t="shared" ca="1" si="47"/>
        <v>5.0526923916014539</v>
      </c>
    </row>
    <row r="676" spans="16:19" x14ac:dyDescent="0.3">
      <c r="P676" s="14" t="s">
        <v>682</v>
      </c>
      <c r="Q676" s="6">
        <f t="shared" ca="1" si="48"/>
        <v>0.49116595927891393</v>
      </c>
      <c r="R676" s="7">
        <f t="shared" ca="1" si="46"/>
        <v>44.796543139640185</v>
      </c>
      <c r="S676" s="8">
        <f t="shared" ca="1" si="47"/>
        <v>5.2034568603598146</v>
      </c>
    </row>
    <row r="677" spans="16:19" x14ac:dyDescent="0.3">
      <c r="P677" s="14" t="s">
        <v>683</v>
      </c>
      <c r="Q677" s="6">
        <f t="shared" ca="1" si="48"/>
        <v>-0.13276973669236369</v>
      </c>
      <c r="R677" s="7">
        <f t="shared" ca="1" si="46"/>
        <v>41.01316620285747</v>
      </c>
      <c r="S677" s="8">
        <f t="shared" ca="1" si="47"/>
        <v>8.9868337971425305</v>
      </c>
    </row>
    <row r="678" spans="16:19" x14ac:dyDescent="0.3">
      <c r="P678" s="14" t="s">
        <v>684</v>
      </c>
      <c r="Q678" s="6">
        <f t="shared" ca="1" si="48"/>
        <v>2.139934390410688</v>
      </c>
      <c r="R678" s="7">
        <f t="shared" ca="1" si="46"/>
        <v>56.560001156413939</v>
      </c>
      <c r="S678" s="8">
        <f t="shared" ca="1" si="47"/>
        <v>0</v>
      </c>
    </row>
    <row r="679" spans="16:19" x14ac:dyDescent="0.3">
      <c r="P679" s="14" t="s">
        <v>685</v>
      </c>
      <c r="Q679" s="6">
        <f t="shared" ca="1" si="48"/>
        <v>0.10927302488921682</v>
      </c>
      <c r="R679" s="7">
        <f t="shared" ca="1" si="46"/>
        <v>42.441351477379818</v>
      </c>
      <c r="S679" s="8">
        <f t="shared" ca="1" si="47"/>
        <v>7.5586485226201816</v>
      </c>
    </row>
    <row r="680" spans="16:19" x14ac:dyDescent="0.3">
      <c r="P680" s="14" t="s">
        <v>686</v>
      </c>
      <c r="Q680" s="6">
        <f t="shared" ca="1" si="48"/>
        <v>0.92855075410781873</v>
      </c>
      <c r="R680" s="7">
        <f t="shared" ca="1" si="46"/>
        <v>47.654950861757904</v>
      </c>
      <c r="S680" s="8">
        <f t="shared" ca="1" si="47"/>
        <v>2.3450491382420964</v>
      </c>
    </row>
    <row r="681" spans="16:19" x14ac:dyDescent="0.3">
      <c r="P681" s="14" t="s">
        <v>687</v>
      </c>
      <c r="Q681" s="6">
        <f t="shared" ca="1" si="48"/>
        <v>-0.68567713357444704</v>
      </c>
      <c r="R681" s="7">
        <f t="shared" ca="1" si="46"/>
        <v>37.928402134227504</v>
      </c>
      <c r="S681" s="8">
        <f t="shared" ca="1" si="47"/>
        <v>7.928402134227504</v>
      </c>
    </row>
    <row r="682" spans="16:19" x14ac:dyDescent="0.3">
      <c r="P682" s="14" t="s">
        <v>688</v>
      </c>
      <c r="Q682" s="6">
        <f t="shared" ca="1" si="48"/>
        <v>-0.49582297079228155</v>
      </c>
      <c r="R682" s="7">
        <f t="shared" ca="1" si="46"/>
        <v>38.960552555130391</v>
      </c>
      <c r="S682" s="8">
        <f t="shared" ca="1" si="47"/>
        <v>8.9605525551303913</v>
      </c>
    </row>
    <row r="683" spans="16:19" x14ac:dyDescent="0.3">
      <c r="P683" s="14" t="s">
        <v>689</v>
      </c>
      <c r="Q683" s="6">
        <f t="shared" ca="1" si="48"/>
        <v>1.0234115678888918</v>
      </c>
      <c r="R683" s="7">
        <f t="shared" ca="1" si="46"/>
        <v>48.298565972294668</v>
      </c>
      <c r="S683" s="8">
        <f t="shared" ca="1" si="47"/>
        <v>1.7014340277053321</v>
      </c>
    </row>
    <row r="684" spans="16:19" x14ac:dyDescent="0.3">
      <c r="P684" s="14" t="s">
        <v>690</v>
      </c>
      <c r="Q684" s="6">
        <f t="shared" ca="1" si="48"/>
        <v>-0.85478206775499577</v>
      </c>
      <c r="R684" s="7">
        <f t="shared" ca="1" si="46"/>
        <v>37.032102773021215</v>
      </c>
      <c r="S684" s="8">
        <f t="shared" ca="1" si="47"/>
        <v>7.0321027730212151</v>
      </c>
    </row>
    <row r="685" spans="16:19" x14ac:dyDescent="0.3">
      <c r="P685" s="14" t="s">
        <v>691</v>
      </c>
      <c r="Q685" s="6">
        <f t="shared" ca="1" si="48"/>
        <v>0.34663721731762853</v>
      </c>
      <c r="R685" s="7">
        <f t="shared" ca="1" si="46"/>
        <v>43.890220327414291</v>
      </c>
      <c r="S685" s="8">
        <f t="shared" ca="1" si="47"/>
        <v>6.1097796725857094</v>
      </c>
    </row>
    <row r="686" spans="16:19" x14ac:dyDescent="0.3">
      <c r="P686" s="14" t="s">
        <v>692</v>
      </c>
      <c r="Q686" s="6">
        <f t="shared" ca="1" si="48"/>
        <v>-9.9605013187453115E-2</v>
      </c>
      <c r="R686" s="7">
        <f t="shared" ca="1" si="46"/>
        <v>41.205977971694317</v>
      </c>
      <c r="S686" s="8">
        <f t="shared" ca="1" si="47"/>
        <v>8.7940220283056831</v>
      </c>
    </row>
    <row r="687" spans="16:19" x14ac:dyDescent="0.3">
      <c r="P687" s="14" t="s">
        <v>693</v>
      </c>
      <c r="Q687" s="6">
        <f t="shared" ca="1" si="48"/>
        <v>-0.11224246951272417</v>
      </c>
      <c r="R687" s="7">
        <f t="shared" ca="1" si="46"/>
        <v>41.132400160799278</v>
      </c>
      <c r="S687" s="8">
        <f t="shared" ca="1" si="47"/>
        <v>8.8675998392007216</v>
      </c>
    </row>
    <row r="688" spans="16:19" x14ac:dyDescent="0.3">
      <c r="P688" s="14" t="s">
        <v>694</v>
      </c>
      <c r="Q688" s="6">
        <f t="shared" ca="1" si="48"/>
        <v>0.68254931746929071</v>
      </c>
      <c r="R688" s="7">
        <f t="shared" ca="1" si="46"/>
        <v>46.025549603435842</v>
      </c>
      <c r="S688" s="8">
        <f t="shared" ca="1" si="47"/>
        <v>3.9744503965641584</v>
      </c>
    </row>
    <row r="689" spans="16:19" x14ac:dyDescent="0.3">
      <c r="P689" s="14" t="s">
        <v>695</v>
      </c>
      <c r="Q689" s="6">
        <f t="shared" ca="1" si="48"/>
        <v>1.3788301706471584</v>
      </c>
      <c r="R689" s="7">
        <f t="shared" ca="1" si="46"/>
        <v>50.788281611589795</v>
      </c>
      <c r="S689" s="8">
        <f t="shared" ca="1" si="47"/>
        <v>0</v>
      </c>
    </row>
    <row r="690" spans="16:19" x14ac:dyDescent="0.3">
      <c r="P690" s="14" t="s">
        <v>696</v>
      </c>
      <c r="Q690" s="6">
        <f t="shared" ca="1" si="48"/>
        <v>-1.9517693678270411</v>
      </c>
      <c r="R690" s="7">
        <f t="shared" ca="1" si="46"/>
        <v>31.710496540394956</v>
      </c>
      <c r="S690" s="8">
        <f t="shared" ca="1" si="47"/>
        <v>1.7104965403949564</v>
      </c>
    </row>
    <row r="691" spans="16:19" x14ac:dyDescent="0.3">
      <c r="P691" s="14" t="s">
        <v>697</v>
      </c>
      <c r="Q691" s="6">
        <f t="shared" ca="1" si="48"/>
        <v>2.7832946942786543</v>
      </c>
      <c r="R691" s="7">
        <f t="shared" ca="1" si="46"/>
        <v>61.94747996745803</v>
      </c>
      <c r="S691" s="8">
        <f t="shared" ca="1" si="47"/>
        <v>0</v>
      </c>
    </row>
    <row r="692" spans="16:19" x14ac:dyDescent="0.3">
      <c r="P692" s="14" t="s">
        <v>698</v>
      </c>
      <c r="Q692" s="6">
        <f t="shared" ca="1" si="48"/>
        <v>1.1018149234218746</v>
      </c>
      <c r="R692" s="7">
        <f t="shared" ca="1" si="46"/>
        <v>48.837076028607775</v>
      </c>
      <c r="S692" s="8">
        <f t="shared" ca="1" si="47"/>
        <v>1.1629239713922246</v>
      </c>
    </row>
    <row r="693" spans="16:19" x14ac:dyDescent="0.3">
      <c r="P693" s="14" t="s">
        <v>699</v>
      </c>
      <c r="Q693" s="6">
        <f t="shared" ca="1" si="48"/>
        <v>5.6228905804043182E-2</v>
      </c>
      <c r="R693" s="7">
        <f t="shared" ca="1" si="46"/>
        <v>42.124165837609745</v>
      </c>
      <c r="S693" s="8">
        <f t="shared" ca="1" si="47"/>
        <v>7.8758341623902552</v>
      </c>
    </row>
    <row r="694" spans="16:19" x14ac:dyDescent="0.3">
      <c r="P694" s="14" t="s">
        <v>700</v>
      </c>
      <c r="Q694" s="6">
        <f t="shared" ca="1" si="48"/>
        <v>0.76553253849422631</v>
      </c>
      <c r="R694" s="7">
        <f t="shared" ca="1" si="46"/>
        <v>46.568868880908504</v>
      </c>
      <c r="S694" s="8">
        <f t="shared" ca="1" si="47"/>
        <v>3.4311311190914964</v>
      </c>
    </row>
    <row r="695" spans="16:19" x14ac:dyDescent="0.3">
      <c r="P695" s="14" t="s">
        <v>701</v>
      </c>
      <c r="Q695" s="6">
        <f t="shared" ca="1" si="48"/>
        <v>0.14711073115221696</v>
      </c>
      <c r="R695" s="7">
        <f t="shared" ca="1" si="46"/>
        <v>42.669066399150459</v>
      </c>
      <c r="S695" s="8">
        <f t="shared" ca="1" si="47"/>
        <v>7.3309336008495407</v>
      </c>
    </row>
    <row r="696" spans="16:19" x14ac:dyDescent="0.3">
      <c r="P696" s="14" t="s">
        <v>702</v>
      </c>
      <c r="Q696" s="6">
        <f t="shared" ca="1" si="48"/>
        <v>1.7190112751150317</v>
      </c>
      <c r="R696" s="7">
        <f t="shared" ca="1" si="46"/>
        <v>53.291376385961819</v>
      </c>
      <c r="S696" s="8">
        <f t="shared" ca="1" si="47"/>
        <v>0</v>
      </c>
    </row>
    <row r="697" spans="16:19" x14ac:dyDescent="0.3">
      <c r="P697" s="14" t="s">
        <v>703</v>
      </c>
      <c r="Q697" s="6">
        <f t="shared" ca="1" si="48"/>
        <v>0.26796077386883216</v>
      </c>
      <c r="R697" s="7">
        <f t="shared" ca="1" si="46"/>
        <v>43.40458125221847</v>
      </c>
      <c r="S697" s="8">
        <f t="shared" ca="1" si="47"/>
        <v>6.5954187477815296</v>
      </c>
    </row>
    <row r="698" spans="16:19" x14ac:dyDescent="0.3">
      <c r="P698" s="14" t="s">
        <v>704</v>
      </c>
      <c r="Q698" s="6">
        <f t="shared" ca="1" si="48"/>
        <v>1.0003527547273678</v>
      </c>
      <c r="R698" s="7">
        <f t="shared" ca="1" si="46"/>
        <v>48.141320460650341</v>
      </c>
      <c r="S698" s="8">
        <f t="shared" ca="1" si="47"/>
        <v>1.8586795393496587</v>
      </c>
    </row>
    <row r="699" spans="16:19" x14ac:dyDescent="0.3">
      <c r="P699" s="14" t="s">
        <v>705</v>
      </c>
      <c r="Q699" s="6">
        <f t="shared" ca="1" si="48"/>
        <v>0.10795392734094719</v>
      </c>
      <c r="R699" s="7">
        <f t="shared" ca="1" si="46"/>
        <v>42.433434842636757</v>
      </c>
      <c r="S699" s="8">
        <f t="shared" ca="1" si="47"/>
        <v>7.5665651573632431</v>
      </c>
    </row>
    <row r="700" spans="16:19" x14ac:dyDescent="0.3">
      <c r="P700" s="14" t="s">
        <v>706</v>
      </c>
      <c r="Q700" s="6">
        <f t="shared" ca="1" si="48"/>
        <v>0.64315970256701083</v>
      </c>
      <c r="R700" s="7">
        <f t="shared" ca="1" si="46"/>
        <v>45.76987555300515</v>
      </c>
      <c r="S700" s="8">
        <f t="shared" ca="1" si="47"/>
        <v>4.23012444699485</v>
      </c>
    </row>
    <row r="701" spans="16:19" x14ac:dyDescent="0.3">
      <c r="P701" s="14" t="s">
        <v>707</v>
      </c>
      <c r="Q701" s="6">
        <f t="shared" ca="1" si="48"/>
        <v>-1.8124310984085497</v>
      </c>
      <c r="R701" s="7">
        <f t="shared" ca="1" si="46"/>
        <v>32.341562063306682</v>
      </c>
      <c r="S701" s="8">
        <f t="shared" ca="1" si="47"/>
        <v>2.3415620633066823</v>
      </c>
    </row>
    <row r="702" spans="16:19" x14ac:dyDescent="0.3">
      <c r="P702" s="14" t="s">
        <v>708</v>
      </c>
      <c r="Q702" s="6">
        <f t="shared" ca="1" si="48"/>
        <v>-0.92474742769714002</v>
      </c>
      <c r="R702" s="7">
        <f t="shared" ca="1" si="46"/>
        <v>36.667491887048932</v>
      </c>
      <c r="S702" s="8">
        <f t="shared" ca="1" si="47"/>
        <v>6.6674918870489321</v>
      </c>
    </row>
    <row r="703" spans="16:19" x14ac:dyDescent="0.3">
      <c r="P703" s="14" t="s">
        <v>709</v>
      </c>
      <c r="Q703" s="6">
        <f t="shared" ca="1" si="48"/>
        <v>-9.1510323900657574E-3</v>
      </c>
      <c r="R703" s="7">
        <f t="shared" ca="1" si="46"/>
        <v>41.736475841180003</v>
      </c>
      <c r="S703" s="8">
        <f t="shared" ca="1" si="47"/>
        <v>8.2635241588199975</v>
      </c>
    </row>
    <row r="704" spans="16:19" x14ac:dyDescent="0.3">
      <c r="P704" s="14" t="s">
        <v>710</v>
      </c>
      <c r="Q704" s="6">
        <f t="shared" ca="1" si="48"/>
        <v>0.5837245041094129</v>
      </c>
      <c r="R704" s="7">
        <f t="shared" ca="1" si="46"/>
        <v>45.386773469176696</v>
      </c>
      <c r="S704" s="8">
        <f t="shared" ca="1" si="47"/>
        <v>4.6132265308233045</v>
      </c>
    </row>
    <row r="705" spans="16:19" x14ac:dyDescent="0.3">
      <c r="P705" s="14" t="s">
        <v>711</v>
      </c>
      <c r="Q705" s="6">
        <f t="shared" ca="1" si="48"/>
        <v>1.4168988289525315</v>
      </c>
      <c r="R705" s="7">
        <f t="shared" ca="1" si="46"/>
        <v>51.06244892244522</v>
      </c>
      <c r="S705" s="8">
        <f t="shared" ca="1" si="47"/>
        <v>0</v>
      </c>
    </row>
    <row r="706" spans="16:19" x14ac:dyDescent="0.3">
      <c r="P706" s="14" t="s">
        <v>712</v>
      </c>
      <c r="Q706" s="6">
        <f t="shared" ca="1" si="48"/>
        <v>-0.25141270551823997</v>
      </c>
      <c r="R706" s="7">
        <f t="shared" ca="1" si="46"/>
        <v>40.330761583117898</v>
      </c>
      <c r="S706" s="8">
        <f t="shared" ca="1" si="47"/>
        <v>9.6692384168821022</v>
      </c>
    </row>
    <row r="707" spans="16:19" x14ac:dyDescent="0.3">
      <c r="P707" s="14" t="s">
        <v>713</v>
      </c>
      <c r="Q707" s="6">
        <f t="shared" ca="1" si="48"/>
        <v>-1.5539213361665105E-2</v>
      </c>
      <c r="R707" s="7">
        <f t="shared" ca="1" si="46"/>
        <v>41.698787083491275</v>
      </c>
      <c r="S707" s="8">
        <f t="shared" ca="1" si="47"/>
        <v>8.3012129165087245</v>
      </c>
    </row>
    <row r="708" spans="16:19" x14ac:dyDescent="0.3">
      <c r="P708" s="14" t="s">
        <v>714</v>
      </c>
      <c r="Q708" s="6">
        <f t="shared" ca="1" si="48"/>
        <v>0.61042225028632868</v>
      </c>
      <c r="R708" s="7">
        <f t="shared" ca="1" si="46"/>
        <v>45.558461110210928</v>
      </c>
      <c r="S708" s="8">
        <f t="shared" ca="1" si="47"/>
        <v>4.4415388897890722</v>
      </c>
    </row>
    <row r="709" spans="16:19" x14ac:dyDescent="0.3">
      <c r="P709" s="14" t="s">
        <v>715</v>
      </c>
      <c r="Q709" s="6">
        <f t="shared" ca="1" si="48"/>
        <v>-0.42009641460888075</v>
      </c>
      <c r="R709" s="7">
        <f t="shared" ca="1" si="46"/>
        <v>39.380037031708063</v>
      </c>
      <c r="S709" s="8">
        <f t="shared" ca="1" si="47"/>
        <v>9.3800370317080635</v>
      </c>
    </row>
    <row r="710" spans="16:19" x14ac:dyDescent="0.3">
      <c r="P710" s="14" t="s">
        <v>716</v>
      </c>
      <c r="Q710" s="6">
        <f t="shared" ca="1" si="48"/>
        <v>1.3167644372894605</v>
      </c>
      <c r="R710" s="7">
        <f t="shared" ca="1" si="46"/>
        <v>50.344442255117066</v>
      </c>
      <c r="S710" s="8">
        <f t="shared" ca="1" si="47"/>
        <v>0</v>
      </c>
    </row>
    <row r="711" spans="16:19" x14ac:dyDescent="0.3">
      <c r="P711" s="14" t="s">
        <v>717</v>
      </c>
      <c r="Q711" s="6">
        <f t="shared" ca="1" si="48"/>
        <v>-0.54790489758160554</v>
      </c>
      <c r="R711" s="7">
        <f t="shared" ca="1" si="46"/>
        <v>38.674642958657515</v>
      </c>
      <c r="S711" s="8">
        <f t="shared" ca="1" si="47"/>
        <v>8.6746429586575147</v>
      </c>
    </row>
    <row r="712" spans="16:19" x14ac:dyDescent="0.3">
      <c r="P712" s="14" t="s">
        <v>718</v>
      </c>
      <c r="Q712" s="6">
        <f t="shared" ca="1" si="48"/>
        <v>1.6778534193788803</v>
      </c>
      <c r="R712" s="7">
        <f t="shared" ca="1" si="46"/>
        <v>52.982089602892692</v>
      </c>
      <c r="S712" s="8">
        <f t="shared" ca="1" si="47"/>
        <v>0</v>
      </c>
    </row>
    <row r="713" spans="16:19" x14ac:dyDescent="0.3">
      <c r="P713" s="14" t="s">
        <v>719</v>
      </c>
      <c r="Q713" s="6">
        <f t="shared" ca="1" si="48"/>
        <v>0.32268445536419188</v>
      </c>
      <c r="R713" s="7">
        <f t="shared" ca="1" si="46"/>
        <v>43.741796716408388</v>
      </c>
      <c r="S713" s="8">
        <f t="shared" ca="1" si="47"/>
        <v>6.2582032835916124</v>
      </c>
    </row>
    <row r="714" spans="16:19" x14ac:dyDescent="0.3">
      <c r="P714" s="14" t="s">
        <v>720</v>
      </c>
      <c r="Q714" s="6">
        <f t="shared" ca="1" si="48"/>
        <v>2.7967779140281395E-3</v>
      </c>
      <c r="R714" s="7">
        <f t="shared" ca="1" si="46"/>
        <v>41.807056555881914</v>
      </c>
      <c r="S714" s="8">
        <f t="shared" ca="1" si="47"/>
        <v>8.1929434441180859</v>
      </c>
    </row>
    <row r="715" spans="16:19" x14ac:dyDescent="0.3">
      <c r="P715" s="14" t="s">
        <v>721</v>
      </c>
      <c r="Q715" s="6">
        <f t="shared" ca="1" si="48"/>
        <v>-1.1880956274302326</v>
      </c>
      <c r="R715" s="7">
        <f t="shared" ca="1" si="46"/>
        <v>35.326999265833756</v>
      </c>
      <c r="S715" s="8">
        <f t="shared" ca="1" si="47"/>
        <v>5.3269992658337557</v>
      </c>
    </row>
    <row r="716" spans="16:19" x14ac:dyDescent="0.3">
      <c r="P716" s="14" t="s">
        <v>722</v>
      </c>
      <c r="Q716" s="6">
        <f t="shared" ca="1" si="48"/>
        <v>-0.69375432064863596</v>
      </c>
      <c r="R716" s="7">
        <f t="shared" ca="1" si="46"/>
        <v>37.885101758428654</v>
      </c>
      <c r="S716" s="8">
        <f t="shared" ca="1" si="47"/>
        <v>7.8851017584286538</v>
      </c>
    </row>
    <row r="717" spans="16:19" x14ac:dyDescent="0.3">
      <c r="P717" s="14" t="s">
        <v>723</v>
      </c>
      <c r="Q717" s="6">
        <f t="shared" ca="1" si="48"/>
        <v>0.28340116189981418</v>
      </c>
      <c r="R717" s="7">
        <f t="shared" ca="1" si="46"/>
        <v>43.499463076890308</v>
      </c>
      <c r="S717" s="8">
        <f t="shared" ca="1" si="47"/>
        <v>6.5005369231096921</v>
      </c>
    </row>
    <row r="718" spans="16:19" x14ac:dyDescent="0.3">
      <c r="P718" s="14" t="s">
        <v>724</v>
      </c>
      <c r="Q718" s="6">
        <f t="shared" ca="1" si="48"/>
        <v>-0.44340509099192987</v>
      </c>
      <c r="R718" s="7">
        <f t="shared" ca="1" si="46"/>
        <v>39.250440572903173</v>
      </c>
      <c r="S718" s="8">
        <f t="shared" ca="1" si="47"/>
        <v>9.2504405729031731</v>
      </c>
    </row>
    <row r="719" spans="16:19" x14ac:dyDescent="0.3">
      <c r="P719" s="14" t="s">
        <v>725</v>
      </c>
      <c r="Q719" s="6">
        <f t="shared" ca="1" si="48"/>
        <v>-0.5107876762641238</v>
      </c>
      <c r="R719" s="7">
        <f t="shared" ca="1" si="46"/>
        <v>38.878186397785946</v>
      </c>
      <c r="S719" s="8">
        <f t="shared" ca="1" si="47"/>
        <v>8.8781863977859459</v>
      </c>
    </row>
    <row r="720" spans="16:19" x14ac:dyDescent="0.3">
      <c r="P720" s="14" t="s">
        <v>726</v>
      </c>
      <c r="Q720" s="6">
        <f t="shared" ca="1" si="48"/>
        <v>-0.58039362039364406</v>
      </c>
      <c r="R720" s="7">
        <f t="shared" ca="1" si="46"/>
        <v>38.497356066408393</v>
      </c>
      <c r="S720" s="8">
        <f t="shared" ca="1" si="47"/>
        <v>8.4973560664083934</v>
      </c>
    </row>
    <row r="721" spans="16:19" x14ac:dyDescent="0.3">
      <c r="P721" s="14" t="s">
        <v>727</v>
      </c>
      <c r="Q721" s="6">
        <f t="shared" ca="1" si="48"/>
        <v>-0.28873844471364163</v>
      </c>
      <c r="R721" s="7">
        <f t="shared" ca="1" si="46"/>
        <v>40.118430245054306</v>
      </c>
      <c r="S721" s="8">
        <f t="shared" ca="1" si="47"/>
        <v>9.8815697549456942</v>
      </c>
    </row>
    <row r="722" spans="16:19" x14ac:dyDescent="0.3">
      <c r="P722" s="14" t="s">
        <v>728</v>
      </c>
      <c r="Q722" s="6">
        <f t="shared" ca="1" si="48"/>
        <v>-0.37864323610230083</v>
      </c>
      <c r="R722" s="7">
        <f t="shared" ca="1" si="46"/>
        <v>39.611575189113431</v>
      </c>
      <c r="S722" s="8">
        <f t="shared" ca="1" si="47"/>
        <v>9.6115751891134309</v>
      </c>
    </row>
    <row r="723" spans="16:19" x14ac:dyDescent="0.3">
      <c r="P723" s="14" t="s">
        <v>729</v>
      </c>
      <c r="Q723" s="6">
        <f t="shared" ca="1" si="48"/>
        <v>0.9585596809785879</v>
      </c>
      <c r="R723" s="7">
        <f t="shared" ca="1" si="46"/>
        <v>47.857623614803799</v>
      </c>
      <c r="S723" s="8">
        <f t="shared" ca="1" si="47"/>
        <v>2.1423763851962008</v>
      </c>
    </row>
    <row r="724" spans="16:19" x14ac:dyDescent="0.3">
      <c r="P724" s="14" t="s">
        <v>730</v>
      </c>
      <c r="Q724" s="6">
        <f t="shared" ca="1" si="48"/>
        <v>0.25235760307950461</v>
      </c>
      <c r="R724" s="7">
        <f t="shared" ca="1" si="46"/>
        <v>43.308909361439021</v>
      </c>
      <c r="S724" s="8">
        <f t="shared" ca="1" si="47"/>
        <v>6.6910906385609792</v>
      </c>
    </row>
    <row r="725" spans="16:19" x14ac:dyDescent="0.3">
      <c r="P725" s="14" t="s">
        <v>731</v>
      </c>
      <c r="Q725" s="6">
        <f t="shared" ca="1" si="48"/>
        <v>-0.33829703378261738</v>
      </c>
      <c r="R725" s="7">
        <f t="shared" ca="1" si="46"/>
        <v>39.838237526882807</v>
      </c>
      <c r="S725" s="8">
        <f t="shared" ca="1" si="47"/>
        <v>9.8382375268828071</v>
      </c>
    </row>
    <row r="726" spans="16:19" x14ac:dyDescent="0.3">
      <c r="P726" s="14" t="s">
        <v>732</v>
      </c>
      <c r="Q726" s="6">
        <f t="shared" ca="1" si="48"/>
        <v>0.99038214785136458</v>
      </c>
      <c r="R726" s="7">
        <f t="shared" ca="1" si="46"/>
        <v>48.073486303174512</v>
      </c>
      <c r="S726" s="8">
        <f t="shared" ca="1" si="47"/>
        <v>1.9265136968254879</v>
      </c>
    </row>
    <row r="727" spans="16:19" x14ac:dyDescent="0.3">
      <c r="P727" s="14" t="s">
        <v>733</v>
      </c>
      <c r="Q727" s="6">
        <f t="shared" ca="1" si="48"/>
        <v>-5.8066036616311279E-3</v>
      </c>
      <c r="R727" s="7">
        <f t="shared" ca="1" si="46"/>
        <v>41.756220763401281</v>
      </c>
      <c r="S727" s="8">
        <f t="shared" ca="1" si="47"/>
        <v>8.2437792365987193</v>
      </c>
    </row>
    <row r="728" spans="16:19" x14ac:dyDescent="0.3">
      <c r="P728" s="14" t="s">
        <v>734</v>
      </c>
      <c r="Q728" s="6">
        <f t="shared" ca="1" si="48"/>
        <v>0.18859076374570322</v>
      </c>
      <c r="R728" s="7">
        <f t="shared" ref="R728:R791" ca="1" si="49">S0*EXP((tipo-0.5*sigma^2)*T)*EXP(sigma*SQRT(T)*Q728)</f>
        <v>42.920105673617378</v>
      </c>
      <c r="S728" s="8">
        <f t="shared" ref="S728:S791" ca="1" si="50">IF(R728&lt;=corte1,0,IF(R728&lt;=corte2,R728-corte1,IF(R728&lt;=corte3,corte3-R728,0)))</f>
        <v>7.0798943263826217</v>
      </c>
    </row>
    <row r="729" spans="16:19" x14ac:dyDescent="0.3">
      <c r="P729" s="14" t="s">
        <v>735</v>
      </c>
      <c r="Q729" s="6">
        <f t="shared" ref="Q729:Q792" ca="1" si="51">NORMSINV(RAND())</f>
        <v>-0.64176120204503939</v>
      </c>
      <c r="R729" s="7">
        <f t="shared" ca="1" si="49"/>
        <v>38.164695194889035</v>
      </c>
      <c r="S729" s="8">
        <f t="shared" ca="1" si="50"/>
        <v>8.1646951948890347</v>
      </c>
    </row>
    <row r="730" spans="16:19" x14ac:dyDescent="0.3">
      <c r="P730" s="14" t="s">
        <v>736</v>
      </c>
      <c r="Q730" s="6">
        <f t="shared" ca="1" si="51"/>
        <v>0.26354958279131296</v>
      </c>
      <c r="R730" s="7">
        <f t="shared" ca="1" si="49"/>
        <v>43.377512328919771</v>
      </c>
      <c r="S730" s="8">
        <f t="shared" ca="1" si="50"/>
        <v>6.6224876710802292</v>
      </c>
    </row>
    <row r="731" spans="16:19" x14ac:dyDescent="0.3">
      <c r="P731" s="14" t="s">
        <v>737</v>
      </c>
      <c r="Q731" s="6">
        <f t="shared" ca="1" si="51"/>
        <v>-0.30371009994618636</v>
      </c>
      <c r="R731" s="7">
        <f t="shared" ca="1" si="49"/>
        <v>40.033576881989028</v>
      </c>
      <c r="S731" s="8">
        <f t="shared" ca="1" si="50"/>
        <v>9.9664231180109724</v>
      </c>
    </row>
    <row r="732" spans="16:19" x14ac:dyDescent="0.3">
      <c r="P732" s="14" t="s">
        <v>738</v>
      </c>
      <c r="Q732" s="6">
        <f t="shared" ca="1" si="51"/>
        <v>0.85972742277916969</v>
      </c>
      <c r="R732" s="7">
        <f t="shared" ca="1" si="49"/>
        <v>47.193370933658407</v>
      </c>
      <c r="S732" s="8">
        <f t="shared" ca="1" si="50"/>
        <v>2.8066290663415927</v>
      </c>
    </row>
    <row r="733" spans="16:19" x14ac:dyDescent="0.3">
      <c r="P733" s="14" t="s">
        <v>739</v>
      </c>
      <c r="Q733" s="6">
        <f t="shared" ca="1" si="51"/>
        <v>-0.10571692624219223</v>
      </c>
      <c r="R733" s="7">
        <f t="shared" ca="1" si="49"/>
        <v>41.170376765485464</v>
      </c>
      <c r="S733" s="8">
        <f t="shared" ca="1" si="50"/>
        <v>8.8296232345145356</v>
      </c>
    </row>
    <row r="734" spans="16:19" x14ac:dyDescent="0.3">
      <c r="P734" s="14" t="s">
        <v>740</v>
      </c>
      <c r="Q734" s="6">
        <f t="shared" ca="1" si="51"/>
        <v>-0.57678935119840458</v>
      </c>
      <c r="R734" s="7">
        <f t="shared" ca="1" si="49"/>
        <v>38.516983965245117</v>
      </c>
      <c r="S734" s="8">
        <f t="shared" ca="1" si="50"/>
        <v>8.5169839652451174</v>
      </c>
    </row>
    <row r="735" spans="16:19" x14ac:dyDescent="0.3">
      <c r="P735" s="14" t="s">
        <v>741</v>
      </c>
      <c r="Q735" s="6">
        <f t="shared" ca="1" si="51"/>
        <v>-0.34343068201305771</v>
      </c>
      <c r="R735" s="7">
        <f t="shared" ca="1" si="49"/>
        <v>39.80932516440884</v>
      </c>
      <c r="S735" s="8">
        <f t="shared" ca="1" si="50"/>
        <v>9.8093251644088397</v>
      </c>
    </row>
    <row r="736" spans="16:19" x14ac:dyDescent="0.3">
      <c r="P736" s="14" t="s">
        <v>742</v>
      </c>
      <c r="Q736" s="6">
        <f t="shared" ca="1" si="51"/>
        <v>0.38154893835639214</v>
      </c>
      <c r="R736" s="7">
        <f t="shared" ca="1" si="49"/>
        <v>44.107453713461666</v>
      </c>
      <c r="S736" s="8">
        <f t="shared" ca="1" si="50"/>
        <v>5.8925462865383338</v>
      </c>
    </row>
    <row r="737" spans="16:19" x14ac:dyDescent="0.3">
      <c r="P737" s="14" t="s">
        <v>743</v>
      </c>
      <c r="Q737" s="6">
        <f t="shared" ca="1" si="51"/>
        <v>-3.6576444976390177E-2</v>
      </c>
      <c r="R737" s="7">
        <f t="shared" ca="1" si="49"/>
        <v>41.574912806900919</v>
      </c>
      <c r="S737" s="8">
        <f t="shared" ca="1" si="50"/>
        <v>8.4250871930990812</v>
      </c>
    </row>
    <row r="738" spans="16:19" x14ac:dyDescent="0.3">
      <c r="P738" s="14" t="s">
        <v>744</v>
      </c>
      <c r="Q738" s="6">
        <f t="shared" ca="1" si="51"/>
        <v>1.6822747039998727</v>
      </c>
      <c r="R738" s="7">
        <f t="shared" ca="1" si="49"/>
        <v>53.015227758707191</v>
      </c>
      <c r="S738" s="8">
        <f t="shared" ca="1" si="50"/>
        <v>0</v>
      </c>
    </row>
    <row r="739" spans="16:19" x14ac:dyDescent="0.3">
      <c r="P739" s="14" t="s">
        <v>745</v>
      </c>
      <c r="Q739" s="6">
        <f t="shared" ca="1" si="51"/>
        <v>0.21342477140165039</v>
      </c>
      <c r="R739" s="7">
        <f t="shared" ca="1" si="49"/>
        <v>43.071108629332116</v>
      </c>
      <c r="S739" s="8">
        <f t="shared" ca="1" si="50"/>
        <v>6.9288913706678841</v>
      </c>
    </row>
    <row r="740" spans="16:19" x14ac:dyDescent="0.3">
      <c r="P740" s="14" t="s">
        <v>746</v>
      </c>
      <c r="Q740" s="6">
        <f t="shared" ca="1" si="51"/>
        <v>-0.74199870449691663</v>
      </c>
      <c r="R740" s="7">
        <f t="shared" ca="1" si="49"/>
        <v>37.627499590714656</v>
      </c>
      <c r="S740" s="8">
        <f t="shared" ca="1" si="50"/>
        <v>7.6274995907146561</v>
      </c>
    </row>
    <row r="741" spans="16:19" x14ac:dyDescent="0.3">
      <c r="P741" s="14" t="s">
        <v>747</v>
      </c>
      <c r="Q741" s="6">
        <f t="shared" ca="1" si="51"/>
        <v>-0.66777900147313296</v>
      </c>
      <c r="R741" s="7">
        <f t="shared" ca="1" si="49"/>
        <v>38.024527279290119</v>
      </c>
      <c r="S741" s="8">
        <f t="shared" ca="1" si="50"/>
        <v>8.024527279290119</v>
      </c>
    </row>
    <row r="742" spans="16:19" x14ac:dyDescent="0.3">
      <c r="P742" s="14" t="s">
        <v>748</v>
      </c>
      <c r="Q742" s="6">
        <f t="shared" ca="1" si="51"/>
        <v>-2.9818444067849037</v>
      </c>
      <c r="R742" s="7">
        <f t="shared" ca="1" si="49"/>
        <v>27.411787954297285</v>
      </c>
      <c r="S742" s="8">
        <f t="shared" ca="1" si="50"/>
        <v>0</v>
      </c>
    </row>
    <row r="743" spans="16:19" x14ac:dyDescent="0.3">
      <c r="P743" s="14" t="s">
        <v>749</v>
      </c>
      <c r="Q743" s="6">
        <f t="shared" ca="1" si="51"/>
        <v>-0.21925425513577748</v>
      </c>
      <c r="R743" s="7">
        <f t="shared" ca="1" si="49"/>
        <v>40.514599237673217</v>
      </c>
      <c r="S743" s="8">
        <f t="shared" ca="1" si="50"/>
        <v>9.4854007623267833</v>
      </c>
    </row>
    <row r="744" spans="16:19" x14ac:dyDescent="0.3">
      <c r="P744" s="14" t="s">
        <v>750</v>
      </c>
      <c r="Q744" s="6">
        <f t="shared" ca="1" si="51"/>
        <v>1.294950770935104</v>
      </c>
      <c r="R744" s="7">
        <f t="shared" ca="1" si="49"/>
        <v>50.189373075742914</v>
      </c>
      <c r="S744" s="8">
        <f t="shared" ca="1" si="50"/>
        <v>0</v>
      </c>
    </row>
    <row r="745" spans="16:19" x14ac:dyDescent="0.3">
      <c r="P745" s="14" t="s">
        <v>751</v>
      </c>
      <c r="Q745" s="6">
        <f t="shared" ca="1" si="51"/>
        <v>-0.55658142116448883</v>
      </c>
      <c r="R745" s="7">
        <f t="shared" ca="1" si="49"/>
        <v>38.627216506222133</v>
      </c>
      <c r="S745" s="8">
        <f t="shared" ca="1" si="50"/>
        <v>8.6272165062221333</v>
      </c>
    </row>
    <row r="746" spans="16:19" x14ac:dyDescent="0.3">
      <c r="P746" s="14" t="s">
        <v>752</v>
      </c>
      <c r="Q746" s="6">
        <f t="shared" ca="1" si="51"/>
        <v>0.37721625344175702</v>
      </c>
      <c r="R746" s="7">
        <f t="shared" ca="1" si="49"/>
        <v>44.080435847351119</v>
      </c>
      <c r="S746" s="8">
        <f t="shared" ca="1" si="50"/>
        <v>5.9195641526488814</v>
      </c>
    </row>
    <row r="747" spans="16:19" x14ac:dyDescent="0.3">
      <c r="P747" s="14" t="s">
        <v>753</v>
      </c>
      <c r="Q747" s="6">
        <f t="shared" ca="1" si="51"/>
        <v>-0.64878448539261213</v>
      </c>
      <c r="R747" s="7">
        <f t="shared" ca="1" si="49"/>
        <v>38.126807226005113</v>
      </c>
      <c r="S747" s="8">
        <f t="shared" ca="1" si="50"/>
        <v>8.1268072260051127</v>
      </c>
    </row>
    <row r="748" spans="16:19" x14ac:dyDescent="0.3">
      <c r="P748" s="14" t="s">
        <v>754</v>
      </c>
      <c r="Q748" s="6">
        <f t="shared" ca="1" si="51"/>
        <v>1.0474800929410604</v>
      </c>
      <c r="R748" s="7">
        <f t="shared" ca="1" si="49"/>
        <v>48.463244906414012</v>
      </c>
      <c r="S748" s="8">
        <f t="shared" ca="1" si="50"/>
        <v>1.5367550935859882</v>
      </c>
    </row>
    <row r="749" spans="16:19" x14ac:dyDescent="0.3">
      <c r="P749" s="14" t="s">
        <v>755</v>
      </c>
      <c r="Q749" s="6">
        <f t="shared" ca="1" si="51"/>
        <v>1.2394462097488457</v>
      </c>
      <c r="R749" s="7">
        <f t="shared" ca="1" si="49"/>
        <v>49.796952244553033</v>
      </c>
      <c r="S749" s="8">
        <f t="shared" ca="1" si="50"/>
        <v>0.20304775544696696</v>
      </c>
    </row>
    <row r="750" spans="16:19" x14ac:dyDescent="0.3">
      <c r="P750" s="14" t="s">
        <v>756</v>
      </c>
      <c r="Q750" s="6">
        <f t="shared" ca="1" si="51"/>
        <v>2.042052379168811</v>
      </c>
      <c r="R750" s="7">
        <f t="shared" ca="1" si="49"/>
        <v>55.782457333461693</v>
      </c>
      <c r="S750" s="8">
        <f t="shared" ca="1" si="50"/>
        <v>0</v>
      </c>
    </row>
    <row r="751" spans="16:19" x14ac:dyDescent="0.3">
      <c r="P751" s="14" t="s">
        <v>757</v>
      </c>
      <c r="Q751" s="6">
        <f t="shared" ca="1" si="51"/>
        <v>-0.99978941724627435</v>
      </c>
      <c r="R751" s="7">
        <f t="shared" ca="1" si="49"/>
        <v>36.280414236439356</v>
      </c>
      <c r="S751" s="8">
        <f t="shared" ca="1" si="50"/>
        <v>6.2804142364393556</v>
      </c>
    </row>
    <row r="752" spans="16:19" x14ac:dyDescent="0.3">
      <c r="P752" s="14" t="s">
        <v>758</v>
      </c>
      <c r="Q752" s="6">
        <f t="shared" ca="1" si="51"/>
        <v>0.31839418964499622</v>
      </c>
      <c r="R752" s="7">
        <f t="shared" ca="1" si="49"/>
        <v>43.715265078430043</v>
      </c>
      <c r="S752" s="8">
        <f t="shared" ca="1" si="50"/>
        <v>6.2847349215699566</v>
      </c>
    </row>
    <row r="753" spans="16:19" x14ac:dyDescent="0.3">
      <c r="P753" s="14" t="s">
        <v>759</v>
      </c>
      <c r="Q753" s="6">
        <f t="shared" ca="1" si="51"/>
        <v>-0.4997243001135408</v>
      </c>
      <c r="R753" s="7">
        <f t="shared" ca="1" si="49"/>
        <v>38.939062728303902</v>
      </c>
      <c r="S753" s="8">
        <f t="shared" ca="1" si="50"/>
        <v>8.9390627283039024</v>
      </c>
    </row>
    <row r="754" spans="16:19" x14ac:dyDescent="0.3">
      <c r="P754" s="14" t="s">
        <v>760</v>
      </c>
      <c r="Q754" s="6">
        <f t="shared" ca="1" si="51"/>
        <v>0.5374808631829332</v>
      </c>
      <c r="R754" s="7">
        <f t="shared" ca="1" si="49"/>
        <v>45.090919776542343</v>
      </c>
      <c r="S754" s="8">
        <f t="shared" ca="1" si="50"/>
        <v>4.9090802234576572</v>
      </c>
    </row>
    <row r="755" spans="16:19" x14ac:dyDescent="0.3">
      <c r="P755" s="14" t="s">
        <v>761</v>
      </c>
      <c r="Q755" s="6">
        <f t="shared" ca="1" si="51"/>
        <v>0.88482796961718935</v>
      </c>
      <c r="R755" s="7">
        <f t="shared" ca="1" si="49"/>
        <v>47.361193449508193</v>
      </c>
      <c r="S755" s="8">
        <f t="shared" ca="1" si="50"/>
        <v>2.6388065504918075</v>
      </c>
    </row>
    <row r="756" spans="16:19" x14ac:dyDescent="0.3">
      <c r="P756" s="14" t="s">
        <v>762</v>
      </c>
      <c r="Q756" s="6">
        <f t="shared" ca="1" si="51"/>
        <v>-1.5346220977146128</v>
      </c>
      <c r="R756" s="7">
        <f t="shared" ca="1" si="49"/>
        <v>33.637492056834908</v>
      </c>
      <c r="S756" s="8">
        <f t="shared" ca="1" si="50"/>
        <v>3.6374920568349083</v>
      </c>
    </row>
    <row r="757" spans="16:19" x14ac:dyDescent="0.3">
      <c r="P757" s="14" t="s">
        <v>763</v>
      </c>
      <c r="Q757" s="6">
        <f t="shared" ca="1" si="51"/>
        <v>0.72055202585900968</v>
      </c>
      <c r="R757" s="7">
        <f t="shared" ca="1" si="49"/>
        <v>46.273574962971672</v>
      </c>
      <c r="S757" s="8">
        <f t="shared" ca="1" si="50"/>
        <v>3.7264250370283278</v>
      </c>
    </row>
    <row r="758" spans="16:19" x14ac:dyDescent="0.3">
      <c r="P758" s="14" t="s">
        <v>764</v>
      </c>
      <c r="Q758" s="6">
        <f t="shared" ca="1" si="51"/>
        <v>-1.8131719611941812</v>
      </c>
      <c r="R758" s="7">
        <f t="shared" ca="1" si="49"/>
        <v>32.338173691816223</v>
      </c>
      <c r="S758" s="8">
        <f t="shared" ca="1" si="50"/>
        <v>2.3381736918162233</v>
      </c>
    </row>
    <row r="759" spans="16:19" x14ac:dyDescent="0.3">
      <c r="P759" s="14" t="s">
        <v>765</v>
      </c>
      <c r="Q759" s="6">
        <f t="shared" ca="1" si="51"/>
        <v>-2.5680174412348986</v>
      </c>
      <c r="R759" s="7">
        <f t="shared" ca="1" si="49"/>
        <v>29.063907401777406</v>
      </c>
      <c r="S759" s="8">
        <f t="shared" ca="1" si="50"/>
        <v>0</v>
      </c>
    </row>
    <row r="760" spans="16:19" x14ac:dyDescent="0.3">
      <c r="P760" s="14" t="s">
        <v>766</v>
      </c>
      <c r="Q760" s="6">
        <f t="shared" ca="1" si="51"/>
        <v>-1.0087563352871001</v>
      </c>
      <c r="R760" s="7">
        <f t="shared" ca="1" si="49"/>
        <v>36.234435704884476</v>
      </c>
      <c r="S760" s="8">
        <f t="shared" ca="1" si="50"/>
        <v>6.2344357048844756</v>
      </c>
    </row>
    <row r="761" spans="16:19" x14ac:dyDescent="0.3">
      <c r="P761" s="14" t="s">
        <v>767</v>
      </c>
      <c r="Q761" s="6">
        <f t="shared" ca="1" si="51"/>
        <v>0.59996038991608558</v>
      </c>
      <c r="R761" s="7">
        <f t="shared" ca="1" si="49"/>
        <v>45.49110581766157</v>
      </c>
      <c r="S761" s="8">
        <f t="shared" ca="1" si="50"/>
        <v>4.5088941823384303</v>
      </c>
    </row>
    <row r="762" spans="16:19" x14ac:dyDescent="0.3">
      <c r="P762" s="14" t="s">
        <v>768</v>
      </c>
      <c r="Q762" s="6">
        <f t="shared" ca="1" si="51"/>
        <v>-0.61380576965612932</v>
      </c>
      <c r="R762" s="7">
        <f t="shared" ca="1" si="49"/>
        <v>38.315877785629404</v>
      </c>
      <c r="S762" s="8">
        <f t="shared" ca="1" si="50"/>
        <v>8.3158777856294037</v>
      </c>
    </row>
    <row r="763" spans="16:19" x14ac:dyDescent="0.3">
      <c r="P763" s="14" t="s">
        <v>769</v>
      </c>
      <c r="Q763" s="6">
        <f t="shared" ca="1" si="51"/>
        <v>0.82535610800801218</v>
      </c>
      <c r="R763" s="7">
        <f t="shared" ca="1" si="49"/>
        <v>46.964528239420169</v>
      </c>
      <c r="S763" s="8">
        <f t="shared" ca="1" si="50"/>
        <v>3.0354717605798314</v>
      </c>
    </row>
    <row r="764" spans="16:19" x14ac:dyDescent="0.3">
      <c r="P764" s="14" t="s">
        <v>770</v>
      </c>
      <c r="Q764" s="6">
        <f t="shared" ca="1" si="51"/>
        <v>0.41221804611063712</v>
      </c>
      <c r="R764" s="7">
        <f t="shared" ca="1" si="49"/>
        <v>44.299174981260556</v>
      </c>
      <c r="S764" s="8">
        <f t="shared" ca="1" si="50"/>
        <v>5.7008250187394438</v>
      </c>
    </row>
    <row r="765" spans="16:19" x14ac:dyDescent="0.3">
      <c r="P765" s="14" t="s">
        <v>771</v>
      </c>
      <c r="Q765" s="6">
        <f t="shared" ca="1" si="51"/>
        <v>0.48026085349256031</v>
      </c>
      <c r="R765" s="7">
        <f t="shared" ca="1" si="49"/>
        <v>44.727510490842313</v>
      </c>
      <c r="S765" s="8">
        <f t="shared" ca="1" si="50"/>
        <v>5.2724895091576869</v>
      </c>
    </row>
    <row r="766" spans="16:19" x14ac:dyDescent="0.3">
      <c r="P766" s="14" t="s">
        <v>772</v>
      </c>
      <c r="Q766" s="6">
        <f t="shared" ca="1" si="51"/>
        <v>-0.43522859202839626</v>
      </c>
      <c r="R766" s="7">
        <f t="shared" ca="1" si="49"/>
        <v>39.295853347632324</v>
      </c>
      <c r="S766" s="8">
        <f t="shared" ca="1" si="50"/>
        <v>9.295853347632324</v>
      </c>
    </row>
    <row r="767" spans="16:19" x14ac:dyDescent="0.3">
      <c r="P767" s="14" t="s">
        <v>773</v>
      </c>
      <c r="Q767" s="6">
        <f t="shared" ca="1" si="51"/>
        <v>-0.28662823202057891</v>
      </c>
      <c r="R767" s="7">
        <f t="shared" ca="1" si="49"/>
        <v>40.130404540381157</v>
      </c>
      <c r="S767" s="8">
        <f t="shared" ca="1" si="50"/>
        <v>9.8695954596188429</v>
      </c>
    </row>
    <row r="768" spans="16:19" x14ac:dyDescent="0.3">
      <c r="P768" s="14" t="s">
        <v>774</v>
      </c>
      <c r="Q768" s="6">
        <f t="shared" ca="1" si="51"/>
        <v>1.4445509039649154</v>
      </c>
      <c r="R768" s="7">
        <f t="shared" ca="1" si="49"/>
        <v>51.262524378284468</v>
      </c>
      <c r="S768" s="8">
        <f t="shared" ca="1" si="50"/>
        <v>0</v>
      </c>
    </row>
    <row r="769" spans="16:19" x14ac:dyDescent="0.3">
      <c r="P769" s="14" t="s">
        <v>775</v>
      </c>
      <c r="Q769" s="6">
        <f t="shared" ca="1" si="51"/>
        <v>0.87878295329373457</v>
      </c>
      <c r="R769" s="7">
        <f t="shared" ca="1" si="49"/>
        <v>47.320721932024057</v>
      </c>
      <c r="S769" s="8">
        <f t="shared" ca="1" si="50"/>
        <v>2.6792780679759431</v>
      </c>
    </row>
    <row r="770" spans="16:19" x14ac:dyDescent="0.3">
      <c r="P770" s="14" t="s">
        <v>776</v>
      </c>
      <c r="Q770" s="6">
        <f t="shared" ca="1" si="51"/>
        <v>-9.463290961487085E-2</v>
      </c>
      <c r="R770" s="7">
        <f t="shared" ca="1" si="49"/>
        <v>41.234962623608119</v>
      </c>
      <c r="S770" s="8">
        <f t="shared" ca="1" si="50"/>
        <v>8.7650373763918807</v>
      </c>
    </row>
    <row r="771" spans="16:19" x14ac:dyDescent="0.3">
      <c r="P771" s="14" t="s">
        <v>777</v>
      </c>
      <c r="Q771" s="6">
        <f t="shared" ca="1" si="51"/>
        <v>0.62791924706805713</v>
      </c>
      <c r="R771" s="7">
        <f t="shared" ca="1" si="49"/>
        <v>45.671332789443753</v>
      </c>
      <c r="S771" s="8">
        <f t="shared" ca="1" si="50"/>
        <v>4.3286672105562474</v>
      </c>
    </row>
    <row r="772" spans="16:19" x14ac:dyDescent="0.3">
      <c r="P772" s="14" t="s">
        <v>778</v>
      </c>
      <c r="Q772" s="6">
        <f t="shared" ca="1" si="51"/>
        <v>2.0876800971885046</v>
      </c>
      <c r="R772" s="7">
        <f t="shared" ca="1" si="49"/>
        <v>56.143570509954728</v>
      </c>
      <c r="S772" s="8">
        <f t="shared" ca="1" si="50"/>
        <v>0</v>
      </c>
    </row>
    <row r="773" spans="16:19" x14ac:dyDescent="0.3">
      <c r="P773" s="14" t="s">
        <v>779</v>
      </c>
      <c r="Q773" s="6">
        <f t="shared" ca="1" si="51"/>
        <v>0.12357492024226385</v>
      </c>
      <c r="R773" s="7">
        <f t="shared" ca="1" si="49"/>
        <v>42.5272799462455</v>
      </c>
      <c r="S773" s="8">
        <f t="shared" ca="1" si="50"/>
        <v>7.4727200537545002</v>
      </c>
    </row>
    <row r="774" spans="16:19" x14ac:dyDescent="0.3">
      <c r="P774" s="14" t="s">
        <v>780</v>
      </c>
      <c r="Q774" s="6">
        <f t="shared" ca="1" si="51"/>
        <v>-1.3290993610269972</v>
      </c>
      <c r="R774" s="7">
        <f t="shared" ca="1" si="49"/>
        <v>34.629522997837611</v>
      </c>
      <c r="S774" s="8">
        <f t="shared" ca="1" si="50"/>
        <v>4.6295229978376113</v>
      </c>
    </row>
    <row r="775" spans="16:19" x14ac:dyDescent="0.3">
      <c r="P775" s="14" t="s">
        <v>781</v>
      </c>
      <c r="Q775" s="6">
        <f t="shared" ca="1" si="51"/>
        <v>-1.2326356585001408</v>
      </c>
      <c r="R775" s="7">
        <f t="shared" ca="1" si="49"/>
        <v>35.105176973267454</v>
      </c>
      <c r="S775" s="8">
        <f t="shared" ca="1" si="50"/>
        <v>5.1051769732674543</v>
      </c>
    </row>
    <row r="776" spans="16:19" x14ac:dyDescent="0.3">
      <c r="P776" s="14" t="s">
        <v>782</v>
      </c>
      <c r="Q776" s="6">
        <f t="shared" ca="1" si="51"/>
        <v>3.0621995988336353E-2</v>
      </c>
      <c r="R776" s="7">
        <f t="shared" ca="1" si="49"/>
        <v>41.971894784347363</v>
      </c>
      <c r="S776" s="8">
        <f t="shared" ca="1" si="50"/>
        <v>8.0281052156526371</v>
      </c>
    </row>
    <row r="777" spans="16:19" x14ac:dyDescent="0.3">
      <c r="P777" s="14" t="s">
        <v>783</v>
      </c>
      <c r="Q777" s="6">
        <f t="shared" ca="1" si="51"/>
        <v>-0.57859990453873156</v>
      </c>
      <c r="R777" s="7">
        <f t="shared" ca="1" si="49"/>
        <v>38.507122919010413</v>
      </c>
      <c r="S777" s="8">
        <f t="shared" ca="1" si="50"/>
        <v>8.5071229190104134</v>
      </c>
    </row>
    <row r="778" spans="16:19" x14ac:dyDescent="0.3">
      <c r="P778" s="14" t="s">
        <v>784</v>
      </c>
      <c r="Q778" s="6">
        <f t="shared" ca="1" si="51"/>
        <v>0.41013479787870627</v>
      </c>
      <c r="R778" s="7">
        <f t="shared" ca="1" si="49"/>
        <v>44.286125667173479</v>
      </c>
      <c r="S778" s="8">
        <f t="shared" ca="1" si="50"/>
        <v>5.7138743328265207</v>
      </c>
    </row>
    <row r="779" spans="16:19" x14ac:dyDescent="0.3">
      <c r="P779" s="14" t="s">
        <v>785</v>
      </c>
      <c r="Q779" s="6">
        <f t="shared" ca="1" si="51"/>
        <v>-0.20595881102161304</v>
      </c>
      <c r="R779" s="7">
        <f t="shared" ca="1" si="49"/>
        <v>40.590848869529488</v>
      </c>
      <c r="S779" s="8">
        <f t="shared" ca="1" si="50"/>
        <v>9.4091511304705122</v>
      </c>
    </row>
    <row r="780" spans="16:19" x14ac:dyDescent="0.3">
      <c r="P780" s="14" t="s">
        <v>786</v>
      </c>
      <c r="Q780" s="6">
        <f t="shared" ca="1" si="51"/>
        <v>0.21843899363903957</v>
      </c>
      <c r="R780" s="7">
        <f t="shared" ca="1" si="49"/>
        <v>43.101661964129434</v>
      </c>
      <c r="S780" s="8">
        <f t="shared" ca="1" si="50"/>
        <v>6.8983380358705659</v>
      </c>
    </row>
    <row r="781" spans="16:19" x14ac:dyDescent="0.3">
      <c r="P781" s="14" t="s">
        <v>787</v>
      </c>
      <c r="Q781" s="6">
        <f t="shared" ca="1" si="51"/>
        <v>0.50383758879072893</v>
      </c>
      <c r="R781" s="7">
        <f t="shared" ca="1" si="49"/>
        <v>44.876892266296387</v>
      </c>
      <c r="S781" s="8">
        <f t="shared" ca="1" si="50"/>
        <v>5.1231077337036126</v>
      </c>
    </row>
    <row r="782" spans="16:19" x14ac:dyDescent="0.3">
      <c r="P782" s="14" t="s">
        <v>788</v>
      </c>
      <c r="Q782" s="6">
        <f t="shared" ca="1" si="51"/>
        <v>-0.24563004102680761</v>
      </c>
      <c r="R782" s="7">
        <f t="shared" ca="1" si="49"/>
        <v>40.363757257545167</v>
      </c>
      <c r="S782" s="8">
        <f t="shared" ca="1" si="50"/>
        <v>9.6362427424548329</v>
      </c>
    </row>
    <row r="783" spans="16:19" x14ac:dyDescent="0.3">
      <c r="P783" s="14" t="s">
        <v>789</v>
      </c>
      <c r="Q783" s="6">
        <f t="shared" ca="1" si="51"/>
        <v>-1.2225729973638049</v>
      </c>
      <c r="R783" s="7">
        <f t="shared" ca="1" si="49"/>
        <v>35.155169842861355</v>
      </c>
      <c r="S783" s="8">
        <f t="shared" ca="1" si="50"/>
        <v>5.1551698428613548</v>
      </c>
    </row>
    <row r="784" spans="16:19" x14ac:dyDescent="0.3">
      <c r="P784" s="14" t="s">
        <v>790</v>
      </c>
      <c r="Q784" s="6">
        <f t="shared" ca="1" si="51"/>
        <v>-2.9067575983084154E-2</v>
      </c>
      <c r="R784" s="7">
        <f t="shared" ca="1" si="49"/>
        <v>41.619085256551024</v>
      </c>
      <c r="S784" s="8">
        <f t="shared" ca="1" si="50"/>
        <v>8.3809147434489759</v>
      </c>
    </row>
    <row r="785" spans="16:19" x14ac:dyDescent="0.3">
      <c r="P785" s="14" t="s">
        <v>791</v>
      </c>
      <c r="Q785" s="6">
        <f t="shared" ca="1" si="51"/>
        <v>-0.7401677912423541</v>
      </c>
      <c r="R785" s="7">
        <f t="shared" ca="1" si="49"/>
        <v>37.637243749523442</v>
      </c>
      <c r="S785" s="8">
        <f t="shared" ca="1" si="50"/>
        <v>7.6372437495234422</v>
      </c>
    </row>
    <row r="786" spans="16:19" x14ac:dyDescent="0.3">
      <c r="P786" s="14" t="s">
        <v>792</v>
      </c>
      <c r="Q786" s="6">
        <f t="shared" ca="1" si="51"/>
        <v>0.12568170311696825</v>
      </c>
      <c r="R786" s="7">
        <f t="shared" ca="1" si="49"/>
        <v>42.539952585805722</v>
      </c>
      <c r="S786" s="8">
        <f t="shared" ca="1" si="50"/>
        <v>7.4600474141942783</v>
      </c>
    </row>
    <row r="787" spans="16:19" x14ac:dyDescent="0.3">
      <c r="P787" s="14" t="s">
        <v>793</v>
      </c>
      <c r="Q787" s="6">
        <f t="shared" ca="1" si="51"/>
        <v>2.1325605164241961</v>
      </c>
      <c r="R787" s="7">
        <f t="shared" ca="1" si="49"/>
        <v>56.50104981488591</v>
      </c>
      <c r="S787" s="8">
        <f t="shared" ca="1" si="50"/>
        <v>0</v>
      </c>
    </row>
    <row r="788" spans="16:19" x14ac:dyDescent="0.3">
      <c r="P788" s="14" t="s">
        <v>794</v>
      </c>
      <c r="Q788" s="6">
        <f t="shared" ca="1" si="51"/>
        <v>3.7842591854498092E-2</v>
      </c>
      <c r="R788" s="7">
        <f t="shared" ca="1" si="49"/>
        <v>42.014776126474914</v>
      </c>
      <c r="S788" s="8">
        <f t="shared" ca="1" si="50"/>
        <v>7.9852238735250864</v>
      </c>
    </row>
    <row r="789" spans="16:19" x14ac:dyDescent="0.3">
      <c r="P789" s="14" t="s">
        <v>795</v>
      </c>
      <c r="Q789" s="6">
        <f t="shared" ca="1" si="51"/>
        <v>0.23114878941525532</v>
      </c>
      <c r="R789" s="7">
        <f t="shared" ca="1" si="49"/>
        <v>43.179204134664701</v>
      </c>
      <c r="S789" s="8">
        <f t="shared" ca="1" si="50"/>
        <v>6.8207958653352989</v>
      </c>
    </row>
    <row r="790" spans="16:19" x14ac:dyDescent="0.3">
      <c r="P790" s="14" t="s">
        <v>796</v>
      </c>
      <c r="Q790" s="6">
        <f t="shared" ca="1" si="51"/>
        <v>1.3037643856712526</v>
      </c>
      <c r="R790" s="7">
        <f t="shared" ca="1" si="49"/>
        <v>50.251969787337224</v>
      </c>
      <c r="S790" s="8">
        <f t="shared" ca="1" si="50"/>
        <v>0</v>
      </c>
    </row>
    <row r="791" spans="16:19" x14ac:dyDescent="0.3">
      <c r="P791" s="14" t="s">
        <v>797</v>
      </c>
      <c r="Q791" s="6">
        <f t="shared" ca="1" si="51"/>
        <v>-1.6396966631101744</v>
      </c>
      <c r="R791" s="7">
        <f t="shared" ca="1" si="49"/>
        <v>33.141341546618733</v>
      </c>
      <c r="S791" s="8">
        <f t="shared" ca="1" si="50"/>
        <v>3.1413415466187331</v>
      </c>
    </row>
    <row r="792" spans="16:19" x14ac:dyDescent="0.3">
      <c r="P792" s="14" t="s">
        <v>798</v>
      </c>
      <c r="Q792" s="6">
        <f t="shared" ca="1" si="51"/>
        <v>1.5804258071991153</v>
      </c>
      <c r="R792" s="7">
        <f t="shared" ref="R792:R855" ca="1" si="52">S0*EXP((tipo-0.5*sigma^2)*T)*EXP(sigma*SQRT(T)*Q792)</f>
        <v>52.257090206449753</v>
      </c>
      <c r="S792" s="8">
        <f t="shared" ref="S792:S855" ca="1" si="53">IF(R792&lt;=corte1,0,IF(R792&lt;=corte2,R792-corte1,IF(R792&lt;=corte3,corte3-R792,0)))</f>
        <v>0</v>
      </c>
    </row>
    <row r="793" spans="16:19" x14ac:dyDescent="0.3">
      <c r="P793" s="14" t="s">
        <v>799</v>
      </c>
      <c r="Q793" s="6">
        <f t="shared" ref="Q793:Q856" ca="1" si="54">NORMSINV(RAND())</f>
        <v>-0.69053314962209067</v>
      </c>
      <c r="R793" s="7">
        <f t="shared" ca="1" si="52"/>
        <v>37.902363959203591</v>
      </c>
      <c r="S793" s="8">
        <f t="shared" ca="1" si="53"/>
        <v>7.9023639592035906</v>
      </c>
    </row>
    <row r="794" spans="16:19" x14ac:dyDescent="0.3">
      <c r="P794" s="14" t="s">
        <v>800</v>
      </c>
      <c r="Q794" s="6">
        <f t="shared" ca="1" si="54"/>
        <v>-0.84573058525106459</v>
      </c>
      <c r="R794" s="7">
        <f t="shared" ca="1" si="52"/>
        <v>37.079536918489303</v>
      </c>
      <c r="S794" s="8">
        <f t="shared" ca="1" si="53"/>
        <v>7.0795369184893033</v>
      </c>
    </row>
    <row r="795" spans="16:19" x14ac:dyDescent="0.3">
      <c r="P795" s="14" t="s">
        <v>801</v>
      </c>
      <c r="Q795" s="6">
        <f t="shared" ca="1" si="54"/>
        <v>1.5850640800965505</v>
      </c>
      <c r="R795" s="7">
        <f t="shared" ca="1" si="52"/>
        <v>52.291379533689891</v>
      </c>
      <c r="S795" s="8">
        <f t="shared" ca="1" si="53"/>
        <v>0</v>
      </c>
    </row>
    <row r="796" spans="16:19" x14ac:dyDescent="0.3">
      <c r="P796" s="14" t="s">
        <v>802</v>
      </c>
      <c r="Q796" s="6">
        <f t="shared" ca="1" si="54"/>
        <v>-1.2173754755196651</v>
      </c>
      <c r="R796" s="7">
        <f t="shared" ca="1" si="52"/>
        <v>35.181019818810334</v>
      </c>
      <c r="S796" s="8">
        <f t="shared" ca="1" si="53"/>
        <v>5.1810198188103342</v>
      </c>
    </row>
    <row r="797" spans="16:19" x14ac:dyDescent="0.3">
      <c r="P797" s="14" t="s">
        <v>803</v>
      </c>
      <c r="Q797" s="6">
        <f t="shared" ca="1" si="54"/>
        <v>2.1774156952508674</v>
      </c>
      <c r="R797" s="7">
        <f t="shared" ca="1" si="52"/>
        <v>56.860602308393403</v>
      </c>
      <c r="S797" s="8">
        <f t="shared" ca="1" si="53"/>
        <v>0</v>
      </c>
    </row>
    <row r="798" spans="16:19" x14ac:dyDescent="0.3">
      <c r="P798" s="14" t="s">
        <v>804</v>
      </c>
      <c r="Q798" s="6">
        <f t="shared" ca="1" si="54"/>
        <v>1.8818544147431111</v>
      </c>
      <c r="R798" s="7">
        <f t="shared" ca="1" si="52"/>
        <v>54.532890871128451</v>
      </c>
      <c r="S798" s="8">
        <f t="shared" ca="1" si="53"/>
        <v>0</v>
      </c>
    </row>
    <row r="799" spans="16:19" x14ac:dyDescent="0.3">
      <c r="P799" s="14" t="s">
        <v>805</v>
      </c>
      <c r="Q799" s="6">
        <f t="shared" ca="1" si="54"/>
        <v>1.5218575971816772</v>
      </c>
      <c r="R799" s="7">
        <f t="shared" ca="1" si="52"/>
        <v>51.826043007018839</v>
      </c>
      <c r="S799" s="8">
        <f t="shared" ca="1" si="53"/>
        <v>0</v>
      </c>
    </row>
    <row r="800" spans="16:19" x14ac:dyDescent="0.3">
      <c r="P800" s="14" t="s">
        <v>806</v>
      </c>
      <c r="Q800" s="6">
        <f t="shared" ca="1" si="54"/>
        <v>-2.2096476927123252</v>
      </c>
      <c r="R800" s="7">
        <f t="shared" ca="1" si="52"/>
        <v>30.574864345144405</v>
      </c>
      <c r="S800" s="8">
        <f t="shared" ca="1" si="53"/>
        <v>0.57486434514440532</v>
      </c>
    </row>
    <row r="801" spans="16:19" x14ac:dyDescent="0.3">
      <c r="P801" s="14" t="s">
        <v>807</v>
      </c>
      <c r="Q801" s="6">
        <f t="shared" ca="1" si="54"/>
        <v>0.55696039221457372</v>
      </c>
      <c r="R801" s="7">
        <f t="shared" ca="1" si="52"/>
        <v>45.215308463586602</v>
      </c>
      <c r="S801" s="8">
        <f t="shared" ca="1" si="53"/>
        <v>4.7846915364133977</v>
      </c>
    </row>
    <row r="802" spans="16:19" x14ac:dyDescent="0.3">
      <c r="P802" s="14" t="s">
        <v>808</v>
      </c>
      <c r="Q802" s="6">
        <f t="shared" ca="1" si="54"/>
        <v>-0.79159958531531438</v>
      </c>
      <c r="R802" s="7">
        <f t="shared" ca="1" si="52"/>
        <v>37.364480404014593</v>
      </c>
      <c r="S802" s="8">
        <f t="shared" ca="1" si="53"/>
        <v>7.3644804040145928</v>
      </c>
    </row>
    <row r="803" spans="16:19" x14ac:dyDescent="0.3">
      <c r="P803" s="14" t="s">
        <v>809</v>
      </c>
      <c r="Q803" s="6">
        <f t="shared" ca="1" si="54"/>
        <v>0.63599899605316146</v>
      </c>
      <c r="R803" s="7">
        <f t="shared" ca="1" si="52"/>
        <v>45.723548921578931</v>
      </c>
      <c r="S803" s="8">
        <f t="shared" ca="1" si="53"/>
        <v>4.2764510784210685</v>
      </c>
    </row>
    <row r="804" spans="16:19" x14ac:dyDescent="0.3">
      <c r="P804" s="14" t="s">
        <v>810</v>
      </c>
      <c r="Q804" s="6">
        <f t="shared" ca="1" si="54"/>
        <v>1.1212349038267388</v>
      </c>
      <c r="R804" s="7">
        <f t="shared" ca="1" si="52"/>
        <v>48.971386523346105</v>
      </c>
      <c r="S804" s="8">
        <f t="shared" ca="1" si="53"/>
        <v>1.028613476653895</v>
      </c>
    </row>
    <row r="805" spans="16:19" x14ac:dyDescent="0.3">
      <c r="P805" s="14" t="s">
        <v>811</v>
      </c>
      <c r="Q805" s="6">
        <f t="shared" ca="1" si="54"/>
        <v>-1.0417834146053058</v>
      </c>
      <c r="R805" s="7">
        <f t="shared" ca="1" si="52"/>
        <v>36.065588907622192</v>
      </c>
      <c r="S805" s="8">
        <f t="shared" ca="1" si="53"/>
        <v>6.0655889076221925</v>
      </c>
    </row>
    <row r="806" spans="16:19" x14ac:dyDescent="0.3">
      <c r="P806" s="14" t="s">
        <v>812</v>
      </c>
      <c r="Q806" s="6">
        <f t="shared" ca="1" si="54"/>
        <v>-0.12771732287718285</v>
      </c>
      <c r="R806" s="7">
        <f t="shared" ca="1" si="52"/>
        <v>41.04248137001489</v>
      </c>
      <c r="S806" s="8">
        <f t="shared" ca="1" si="53"/>
        <v>8.9575186299851097</v>
      </c>
    </row>
    <row r="807" spans="16:19" x14ac:dyDescent="0.3">
      <c r="P807" s="14" t="s">
        <v>813</v>
      </c>
      <c r="Q807" s="6">
        <f t="shared" ca="1" si="54"/>
        <v>0.88773723925284687</v>
      </c>
      <c r="R807" s="7">
        <f t="shared" ca="1" si="52"/>
        <v>47.380683409795473</v>
      </c>
      <c r="S807" s="8">
        <f t="shared" ca="1" si="53"/>
        <v>2.6193165902045266</v>
      </c>
    </row>
    <row r="808" spans="16:19" x14ac:dyDescent="0.3">
      <c r="P808" s="14" t="s">
        <v>814</v>
      </c>
      <c r="Q808" s="6">
        <f t="shared" ca="1" si="54"/>
        <v>-0.6072843178489683</v>
      </c>
      <c r="R808" s="7">
        <f t="shared" ca="1" si="52"/>
        <v>38.351231768791237</v>
      </c>
      <c r="S808" s="8">
        <f t="shared" ca="1" si="53"/>
        <v>8.3512317687912372</v>
      </c>
    </row>
    <row r="809" spans="16:19" x14ac:dyDescent="0.3">
      <c r="P809" s="14" t="s">
        <v>815</v>
      </c>
      <c r="Q809" s="6">
        <f t="shared" ca="1" si="54"/>
        <v>1.9582596202085629</v>
      </c>
      <c r="R809" s="7">
        <f t="shared" ca="1" si="52"/>
        <v>55.125331625887036</v>
      </c>
      <c r="S809" s="8">
        <f t="shared" ca="1" si="53"/>
        <v>0</v>
      </c>
    </row>
    <row r="810" spans="16:19" x14ac:dyDescent="0.3">
      <c r="P810" s="14" t="s">
        <v>816</v>
      </c>
      <c r="Q810" s="6">
        <f t="shared" ca="1" si="54"/>
        <v>5.8624671977599588E-2</v>
      </c>
      <c r="R810" s="7">
        <f t="shared" ca="1" si="52"/>
        <v>42.138440449682399</v>
      </c>
      <c r="S810" s="8">
        <f t="shared" ca="1" si="53"/>
        <v>7.861559550317601</v>
      </c>
    </row>
    <row r="811" spans="16:19" x14ac:dyDescent="0.3">
      <c r="P811" s="14" t="s">
        <v>817</v>
      </c>
      <c r="Q811" s="6">
        <f t="shared" ca="1" si="54"/>
        <v>0.82087775508483818</v>
      </c>
      <c r="R811" s="7">
        <f t="shared" ca="1" si="52"/>
        <v>46.934793388996532</v>
      </c>
      <c r="S811" s="8">
        <f t="shared" ca="1" si="53"/>
        <v>3.0652066110034681</v>
      </c>
    </row>
    <row r="812" spans="16:19" x14ac:dyDescent="0.3">
      <c r="P812" s="14" t="s">
        <v>818</v>
      </c>
      <c r="Q812" s="6">
        <f t="shared" ca="1" si="54"/>
        <v>0.78057033929192843</v>
      </c>
      <c r="R812" s="7">
        <f t="shared" ca="1" si="52"/>
        <v>46.668010702982173</v>
      </c>
      <c r="S812" s="8">
        <f t="shared" ca="1" si="53"/>
        <v>3.3319892970178273</v>
      </c>
    </row>
    <row r="813" spans="16:19" x14ac:dyDescent="0.3">
      <c r="P813" s="14" t="s">
        <v>819</v>
      </c>
      <c r="Q813" s="6">
        <f t="shared" ca="1" si="54"/>
        <v>-0.24019432226346032</v>
      </c>
      <c r="R813" s="7">
        <f t="shared" ca="1" si="52"/>
        <v>40.394797885605485</v>
      </c>
      <c r="S813" s="8">
        <f t="shared" ca="1" si="53"/>
        <v>9.6052021143945154</v>
      </c>
    </row>
    <row r="814" spans="16:19" x14ac:dyDescent="0.3">
      <c r="P814" s="14" t="s">
        <v>820</v>
      </c>
      <c r="Q814" s="6">
        <f t="shared" ca="1" si="54"/>
        <v>0.5023136884845435</v>
      </c>
      <c r="R814" s="7">
        <f t="shared" ca="1" si="52"/>
        <v>44.867221797421713</v>
      </c>
      <c r="S814" s="8">
        <f t="shared" ca="1" si="53"/>
        <v>5.1327782025782867</v>
      </c>
    </row>
    <row r="815" spans="16:19" x14ac:dyDescent="0.3">
      <c r="P815" s="14" t="s">
        <v>821</v>
      </c>
      <c r="Q815" s="6">
        <f t="shared" ca="1" si="54"/>
        <v>0.74363256213842033</v>
      </c>
      <c r="R815" s="7">
        <f t="shared" ca="1" si="52"/>
        <v>46.424862420850964</v>
      </c>
      <c r="S815" s="8">
        <f t="shared" ca="1" si="53"/>
        <v>3.5751375791490361</v>
      </c>
    </row>
    <row r="816" spans="16:19" x14ac:dyDescent="0.3">
      <c r="P816" s="14" t="s">
        <v>822</v>
      </c>
      <c r="Q816" s="6">
        <f t="shared" ca="1" si="54"/>
        <v>-0.1903259815908723</v>
      </c>
      <c r="R816" s="7">
        <f t="shared" ca="1" si="52"/>
        <v>40.680687036459055</v>
      </c>
      <c r="S816" s="8">
        <f t="shared" ca="1" si="53"/>
        <v>9.3193129635409448</v>
      </c>
    </row>
    <row r="817" spans="16:19" x14ac:dyDescent="0.3">
      <c r="P817" s="14" t="s">
        <v>823</v>
      </c>
      <c r="Q817" s="6">
        <f t="shared" ca="1" si="54"/>
        <v>0.74195746558972575</v>
      </c>
      <c r="R817" s="7">
        <f t="shared" ca="1" si="52"/>
        <v>46.413865932282334</v>
      </c>
      <c r="S817" s="8">
        <f t="shared" ca="1" si="53"/>
        <v>3.5861340677176656</v>
      </c>
    </row>
    <row r="818" spans="16:19" x14ac:dyDescent="0.3">
      <c r="P818" s="14" t="s">
        <v>824</v>
      </c>
      <c r="Q818" s="6">
        <f t="shared" ca="1" si="54"/>
        <v>-0.4289395839200702</v>
      </c>
      <c r="R818" s="7">
        <f t="shared" ca="1" si="52"/>
        <v>39.330818628559427</v>
      </c>
      <c r="S818" s="8">
        <f t="shared" ca="1" si="53"/>
        <v>9.3308186285594275</v>
      </c>
    </row>
    <row r="819" spans="16:19" x14ac:dyDescent="0.3">
      <c r="P819" s="14" t="s">
        <v>825</v>
      </c>
      <c r="Q819" s="6">
        <f t="shared" ca="1" si="54"/>
        <v>1.4459496763863617</v>
      </c>
      <c r="R819" s="7">
        <f t="shared" ca="1" si="52"/>
        <v>51.272665943872475</v>
      </c>
      <c r="S819" s="8">
        <f t="shared" ca="1" si="53"/>
        <v>0</v>
      </c>
    </row>
    <row r="820" spans="16:19" x14ac:dyDescent="0.3">
      <c r="P820" s="14" t="s">
        <v>826</v>
      </c>
      <c r="Q820" s="6">
        <f t="shared" ca="1" si="54"/>
        <v>-0.77079243426430599</v>
      </c>
      <c r="R820" s="7">
        <f t="shared" ca="1" si="52"/>
        <v>37.474590133054477</v>
      </c>
      <c r="S820" s="8">
        <f t="shared" ca="1" si="53"/>
        <v>7.4745901330544768</v>
      </c>
    </row>
    <row r="821" spans="16:19" x14ac:dyDescent="0.3">
      <c r="P821" s="14" t="s">
        <v>827</v>
      </c>
      <c r="Q821" s="6">
        <f t="shared" ca="1" si="54"/>
        <v>0.99042550258516915</v>
      </c>
      <c r="R821" s="7">
        <f t="shared" ca="1" si="52"/>
        <v>48.073781056335797</v>
      </c>
      <c r="S821" s="8">
        <f t="shared" ca="1" si="53"/>
        <v>1.9262189436642032</v>
      </c>
    </row>
    <row r="822" spans="16:19" x14ac:dyDescent="0.3">
      <c r="P822" s="14" t="s">
        <v>828</v>
      </c>
      <c r="Q822" s="6">
        <f t="shared" ca="1" si="54"/>
        <v>1.9004920533932848</v>
      </c>
      <c r="R822" s="7">
        <f t="shared" ca="1" si="52"/>
        <v>54.676816083776643</v>
      </c>
      <c r="S822" s="8">
        <f t="shared" ca="1" si="53"/>
        <v>0</v>
      </c>
    </row>
    <row r="823" spans="16:19" x14ac:dyDescent="0.3">
      <c r="P823" s="14" t="s">
        <v>829</v>
      </c>
      <c r="Q823" s="6">
        <f t="shared" ca="1" si="54"/>
        <v>-1.6661618104754345</v>
      </c>
      <c r="R823" s="7">
        <f t="shared" ca="1" si="52"/>
        <v>33.017534054243917</v>
      </c>
      <c r="S823" s="8">
        <f t="shared" ca="1" si="53"/>
        <v>3.0175340542439173</v>
      </c>
    </row>
    <row r="824" spans="16:19" x14ac:dyDescent="0.3">
      <c r="P824" s="14" t="s">
        <v>830</v>
      </c>
      <c r="Q824" s="6">
        <f t="shared" ca="1" si="54"/>
        <v>-0.279728324809769</v>
      </c>
      <c r="R824" s="7">
        <f t="shared" ca="1" si="52"/>
        <v>40.169582669594163</v>
      </c>
      <c r="S824" s="8">
        <f t="shared" ca="1" si="53"/>
        <v>9.8304173304058367</v>
      </c>
    </row>
    <row r="825" spans="16:19" x14ac:dyDescent="0.3">
      <c r="P825" s="14" t="s">
        <v>831</v>
      </c>
      <c r="Q825" s="6">
        <f t="shared" ca="1" si="54"/>
        <v>0.16025276448887729</v>
      </c>
      <c r="R825" s="7">
        <f t="shared" ca="1" si="52"/>
        <v>42.748443338195266</v>
      </c>
      <c r="S825" s="8">
        <f t="shared" ca="1" si="53"/>
        <v>7.2515566618047345</v>
      </c>
    </row>
    <row r="826" spans="16:19" x14ac:dyDescent="0.3">
      <c r="P826" s="14" t="s">
        <v>832</v>
      </c>
      <c r="Q826" s="6">
        <f t="shared" ca="1" si="54"/>
        <v>-1.6415085677597714</v>
      </c>
      <c r="R826" s="7">
        <f t="shared" ca="1" si="52"/>
        <v>33.132850430486812</v>
      </c>
      <c r="S826" s="8">
        <f t="shared" ca="1" si="53"/>
        <v>3.1328504304868119</v>
      </c>
    </row>
    <row r="827" spans="16:19" x14ac:dyDescent="0.3">
      <c r="P827" s="14" t="s">
        <v>833</v>
      </c>
      <c r="Q827" s="6">
        <f t="shared" ca="1" si="54"/>
        <v>-1.2355378957667498</v>
      </c>
      <c r="R827" s="7">
        <f t="shared" ca="1" si="52"/>
        <v>35.090771419541269</v>
      </c>
      <c r="S827" s="8">
        <f t="shared" ca="1" si="53"/>
        <v>5.0907714195412694</v>
      </c>
    </row>
    <row r="828" spans="16:19" x14ac:dyDescent="0.3">
      <c r="P828" s="14" t="s">
        <v>834</v>
      </c>
      <c r="Q828" s="6">
        <f t="shared" ca="1" si="54"/>
        <v>0.37533056357620598</v>
      </c>
      <c r="R828" s="7">
        <f t="shared" ca="1" si="52"/>
        <v>44.06868218425759</v>
      </c>
      <c r="S828" s="8">
        <f t="shared" ca="1" si="53"/>
        <v>5.9313178157424105</v>
      </c>
    </row>
    <row r="829" spans="16:19" x14ac:dyDescent="0.3">
      <c r="P829" s="14" t="s">
        <v>835</v>
      </c>
      <c r="Q829" s="6">
        <f t="shared" ca="1" si="54"/>
        <v>0.2827312393601647</v>
      </c>
      <c r="R829" s="7">
        <f t="shared" ca="1" si="52"/>
        <v>43.495342074072205</v>
      </c>
      <c r="S829" s="8">
        <f t="shared" ca="1" si="53"/>
        <v>6.5046579259277948</v>
      </c>
    </row>
    <row r="830" spans="16:19" x14ac:dyDescent="0.3">
      <c r="P830" s="14" t="s">
        <v>836</v>
      </c>
      <c r="Q830" s="6">
        <f t="shared" ca="1" si="54"/>
        <v>0.28350145409642535</v>
      </c>
      <c r="R830" s="7">
        <f t="shared" ca="1" si="52"/>
        <v>43.500080054093523</v>
      </c>
      <c r="S830" s="8">
        <f t="shared" ca="1" si="53"/>
        <v>6.4999199459064769</v>
      </c>
    </row>
    <row r="831" spans="16:19" x14ac:dyDescent="0.3">
      <c r="P831" s="14" t="s">
        <v>837</v>
      </c>
      <c r="Q831" s="6">
        <f t="shared" ca="1" si="54"/>
        <v>1.0930614089211299</v>
      </c>
      <c r="R831" s="7">
        <f t="shared" ca="1" si="52"/>
        <v>48.776656362471734</v>
      </c>
      <c r="S831" s="8">
        <f t="shared" ca="1" si="53"/>
        <v>1.2233436375282665</v>
      </c>
    </row>
    <row r="832" spans="16:19" x14ac:dyDescent="0.3">
      <c r="P832" s="14" t="s">
        <v>838</v>
      </c>
      <c r="Q832" s="6">
        <f t="shared" ca="1" si="54"/>
        <v>-1.8332183374092723</v>
      </c>
      <c r="R832" s="7">
        <f t="shared" ca="1" si="52"/>
        <v>32.246625262009232</v>
      </c>
      <c r="S832" s="8">
        <f t="shared" ca="1" si="53"/>
        <v>2.246625262009232</v>
      </c>
    </row>
    <row r="833" spans="16:19" x14ac:dyDescent="0.3">
      <c r="P833" s="14" t="s">
        <v>839</v>
      </c>
      <c r="Q833" s="6">
        <f t="shared" ca="1" si="54"/>
        <v>-0.81202287853323496</v>
      </c>
      <c r="R833" s="7">
        <f t="shared" ca="1" si="52"/>
        <v>37.256716656803754</v>
      </c>
      <c r="S833" s="8">
        <f t="shared" ca="1" si="53"/>
        <v>7.2567166568037536</v>
      </c>
    </row>
    <row r="834" spans="16:19" x14ac:dyDescent="0.3">
      <c r="P834" s="14" t="s">
        <v>840</v>
      </c>
      <c r="Q834" s="6">
        <f t="shared" ca="1" si="54"/>
        <v>0.44692234447165247</v>
      </c>
      <c r="R834" s="7">
        <f t="shared" ca="1" si="52"/>
        <v>44.517126592247308</v>
      </c>
      <c r="S834" s="8">
        <f t="shared" ca="1" si="53"/>
        <v>5.4828734077526917</v>
      </c>
    </row>
    <row r="835" spans="16:19" x14ac:dyDescent="0.3">
      <c r="P835" s="14" t="s">
        <v>841</v>
      </c>
      <c r="Q835" s="6">
        <f t="shared" ca="1" si="54"/>
        <v>0.39790159191936342</v>
      </c>
      <c r="R835" s="7">
        <f t="shared" ca="1" si="52"/>
        <v>44.209575286448235</v>
      </c>
      <c r="S835" s="8">
        <f t="shared" ca="1" si="53"/>
        <v>5.790424713551765</v>
      </c>
    </row>
    <row r="836" spans="16:19" x14ac:dyDescent="0.3">
      <c r="P836" s="14" t="s">
        <v>842</v>
      </c>
      <c r="Q836" s="6">
        <f t="shared" ca="1" si="54"/>
        <v>-1.8516066120654724</v>
      </c>
      <c r="R836" s="7">
        <f t="shared" ca="1" si="52"/>
        <v>32.162877023232006</v>
      </c>
      <c r="S836" s="8">
        <f t="shared" ca="1" si="53"/>
        <v>2.1628770232320065</v>
      </c>
    </row>
    <row r="837" spans="16:19" x14ac:dyDescent="0.3">
      <c r="P837" s="14" t="s">
        <v>843</v>
      </c>
      <c r="Q837" s="6">
        <f t="shared" ca="1" si="54"/>
        <v>1.2217930968104171</v>
      </c>
      <c r="R837" s="7">
        <f t="shared" ca="1" si="52"/>
        <v>49.672787854490188</v>
      </c>
      <c r="S837" s="8">
        <f t="shared" ca="1" si="53"/>
        <v>0.32721214550981159</v>
      </c>
    </row>
    <row r="838" spans="16:19" x14ac:dyDescent="0.3">
      <c r="P838" s="14" t="s">
        <v>844</v>
      </c>
      <c r="Q838" s="6">
        <f t="shared" ca="1" si="54"/>
        <v>-0.35830013539741473</v>
      </c>
      <c r="R838" s="7">
        <f t="shared" ca="1" si="52"/>
        <v>39.725699753007476</v>
      </c>
      <c r="S838" s="8">
        <f t="shared" ca="1" si="53"/>
        <v>9.7256997530074756</v>
      </c>
    </row>
    <row r="839" spans="16:19" x14ac:dyDescent="0.3">
      <c r="P839" s="14" t="s">
        <v>845</v>
      </c>
      <c r="Q839" s="6">
        <f t="shared" ca="1" si="54"/>
        <v>0.3569239338033437</v>
      </c>
      <c r="R839" s="7">
        <f t="shared" ca="1" si="52"/>
        <v>43.954116591276794</v>
      </c>
      <c r="S839" s="8">
        <f t="shared" ca="1" si="53"/>
        <v>6.0458834087232063</v>
      </c>
    </row>
    <row r="840" spans="16:19" x14ac:dyDescent="0.3">
      <c r="P840" s="14" t="s">
        <v>846</v>
      </c>
      <c r="Q840" s="6">
        <f t="shared" ca="1" si="54"/>
        <v>0.37035569166688842</v>
      </c>
      <c r="R840" s="7">
        <f t="shared" ca="1" si="52"/>
        <v>44.037688429015958</v>
      </c>
      <c r="S840" s="8">
        <f t="shared" ca="1" si="53"/>
        <v>5.962311570984042</v>
      </c>
    </row>
    <row r="841" spans="16:19" x14ac:dyDescent="0.3">
      <c r="P841" s="14" t="s">
        <v>847</v>
      </c>
      <c r="Q841" s="6">
        <f t="shared" ca="1" si="54"/>
        <v>1.7304800998994572</v>
      </c>
      <c r="R841" s="7">
        <f t="shared" ca="1" si="52"/>
        <v>53.377881762232022</v>
      </c>
      <c r="S841" s="8">
        <f t="shared" ca="1" si="53"/>
        <v>0</v>
      </c>
    </row>
    <row r="842" spans="16:19" x14ac:dyDescent="0.3">
      <c r="P842" s="14" t="s">
        <v>848</v>
      </c>
      <c r="Q842" s="6">
        <f t="shared" ca="1" si="54"/>
        <v>-0.94596096887439851</v>
      </c>
      <c r="R842" s="7">
        <f t="shared" ca="1" si="52"/>
        <v>36.557652504085723</v>
      </c>
      <c r="S842" s="8">
        <f t="shared" ca="1" si="53"/>
        <v>6.5576525040857234</v>
      </c>
    </row>
    <row r="843" spans="16:19" x14ac:dyDescent="0.3">
      <c r="P843" s="14" t="s">
        <v>849</v>
      </c>
      <c r="Q843" s="6">
        <f t="shared" ca="1" si="54"/>
        <v>-5.6997481196864229E-2</v>
      </c>
      <c r="R843" s="7">
        <f t="shared" ca="1" si="52"/>
        <v>41.455018887823236</v>
      </c>
      <c r="S843" s="8">
        <f t="shared" ca="1" si="53"/>
        <v>8.5449811121767638</v>
      </c>
    </row>
    <row r="844" spans="16:19" x14ac:dyDescent="0.3">
      <c r="P844" s="14" t="s">
        <v>850</v>
      </c>
      <c r="Q844" s="6">
        <f t="shared" ca="1" si="54"/>
        <v>-0.65561006155598101</v>
      </c>
      <c r="R844" s="7">
        <f t="shared" ca="1" si="52"/>
        <v>38.090021853183245</v>
      </c>
      <c r="S844" s="8">
        <f t="shared" ca="1" si="53"/>
        <v>8.0900218531832451</v>
      </c>
    </row>
    <row r="845" spans="16:19" x14ac:dyDescent="0.3">
      <c r="P845" s="14" t="s">
        <v>851</v>
      </c>
      <c r="Q845" s="6">
        <f t="shared" ca="1" si="54"/>
        <v>-0.27445832588463887</v>
      </c>
      <c r="R845" s="7">
        <f t="shared" ca="1" si="52"/>
        <v>40.199531832769011</v>
      </c>
      <c r="S845" s="8">
        <f t="shared" ca="1" si="53"/>
        <v>9.8004681672309886</v>
      </c>
    </row>
    <row r="846" spans="16:19" x14ac:dyDescent="0.3">
      <c r="P846" s="14" t="s">
        <v>852</v>
      </c>
      <c r="Q846" s="6">
        <f t="shared" ca="1" si="54"/>
        <v>0.81218020962860471</v>
      </c>
      <c r="R846" s="7">
        <f t="shared" ca="1" si="52"/>
        <v>46.877098207000799</v>
      </c>
      <c r="S846" s="8">
        <f t="shared" ca="1" si="53"/>
        <v>3.1229017929992011</v>
      </c>
    </row>
    <row r="847" spans="16:19" x14ac:dyDescent="0.3">
      <c r="P847" s="14" t="s">
        <v>853</v>
      </c>
      <c r="Q847" s="6">
        <f t="shared" ca="1" si="54"/>
        <v>0.97747254044748078</v>
      </c>
      <c r="R847" s="7">
        <f t="shared" ca="1" si="52"/>
        <v>47.985798888213871</v>
      </c>
      <c r="S847" s="8">
        <f t="shared" ca="1" si="53"/>
        <v>2.0142011117861287</v>
      </c>
    </row>
    <row r="848" spans="16:19" x14ac:dyDescent="0.3">
      <c r="P848" s="14" t="s">
        <v>854</v>
      </c>
      <c r="Q848" s="6">
        <f t="shared" ca="1" si="54"/>
        <v>0.17735169985319199</v>
      </c>
      <c r="R848" s="7">
        <f t="shared" ca="1" si="52"/>
        <v>42.851940770318812</v>
      </c>
      <c r="S848" s="8">
        <f t="shared" ca="1" si="53"/>
        <v>7.1480592296811878</v>
      </c>
    </row>
    <row r="849" spans="16:19" x14ac:dyDescent="0.3">
      <c r="P849" s="14" t="s">
        <v>855</v>
      </c>
      <c r="Q849" s="6">
        <f t="shared" ca="1" si="54"/>
        <v>-0.45584319518683369</v>
      </c>
      <c r="R849" s="7">
        <f t="shared" ca="1" si="52"/>
        <v>39.18145920290128</v>
      </c>
      <c r="S849" s="8">
        <f t="shared" ca="1" si="53"/>
        <v>9.18145920290128</v>
      </c>
    </row>
    <row r="850" spans="16:19" x14ac:dyDescent="0.3">
      <c r="P850" s="14" t="s">
        <v>856</v>
      </c>
      <c r="Q850" s="6">
        <f t="shared" ca="1" si="54"/>
        <v>2.1135569497054494</v>
      </c>
      <c r="R850" s="7">
        <f t="shared" ca="1" si="52"/>
        <v>56.349406531107824</v>
      </c>
      <c r="S850" s="8">
        <f t="shared" ca="1" si="53"/>
        <v>0</v>
      </c>
    </row>
    <row r="851" spans="16:19" x14ac:dyDescent="0.3">
      <c r="P851" s="14" t="s">
        <v>857</v>
      </c>
      <c r="Q851" s="6">
        <f t="shared" ca="1" si="54"/>
        <v>-1.6312481578840805</v>
      </c>
      <c r="R851" s="7">
        <f t="shared" ca="1" si="52"/>
        <v>33.180962455385156</v>
      </c>
      <c r="S851" s="8">
        <f t="shared" ca="1" si="53"/>
        <v>3.1809624553851563</v>
      </c>
    </row>
    <row r="852" spans="16:19" x14ac:dyDescent="0.3">
      <c r="P852" s="14" t="s">
        <v>858</v>
      </c>
      <c r="Q852" s="6">
        <f t="shared" ca="1" si="54"/>
        <v>1.2514684751985545</v>
      </c>
      <c r="R852" s="7">
        <f t="shared" ca="1" si="52"/>
        <v>49.881689290739857</v>
      </c>
      <c r="S852" s="8">
        <f t="shared" ca="1" si="53"/>
        <v>0.1183107092601432</v>
      </c>
    </row>
    <row r="853" spans="16:19" x14ac:dyDescent="0.3">
      <c r="P853" s="14" t="s">
        <v>859</v>
      </c>
      <c r="Q853" s="6">
        <f t="shared" ca="1" si="54"/>
        <v>-1.2135710975649925</v>
      </c>
      <c r="R853" s="7">
        <f t="shared" ca="1" si="52"/>
        <v>35.199953014060256</v>
      </c>
      <c r="S853" s="8">
        <f t="shared" ca="1" si="53"/>
        <v>5.1999530140602559</v>
      </c>
    </row>
    <row r="854" spans="16:19" x14ac:dyDescent="0.3">
      <c r="P854" s="14" t="s">
        <v>860</v>
      </c>
      <c r="Q854" s="6">
        <f t="shared" ca="1" si="54"/>
        <v>0.43190514630142329</v>
      </c>
      <c r="R854" s="7">
        <f t="shared" ca="1" si="52"/>
        <v>44.42268355424234</v>
      </c>
      <c r="S854" s="8">
        <f t="shared" ca="1" si="53"/>
        <v>5.5773164457576598</v>
      </c>
    </row>
    <row r="855" spans="16:19" x14ac:dyDescent="0.3">
      <c r="P855" s="14" t="s">
        <v>861</v>
      </c>
      <c r="Q855" s="6">
        <f t="shared" ca="1" si="54"/>
        <v>0.12383449637034748</v>
      </c>
      <c r="R855" s="7">
        <f t="shared" ca="1" si="52"/>
        <v>42.528841134680185</v>
      </c>
      <c r="S855" s="8">
        <f t="shared" ca="1" si="53"/>
        <v>7.4711588653198149</v>
      </c>
    </row>
    <row r="856" spans="16:19" x14ac:dyDescent="0.3">
      <c r="P856" s="14" t="s">
        <v>862</v>
      </c>
      <c r="Q856" s="6">
        <f t="shared" ca="1" si="54"/>
        <v>0.99286105759413756</v>
      </c>
      <c r="R856" s="7">
        <f t="shared" ref="R856:R919" ca="1" si="55">S0*EXP((tipo-0.5*sigma^2)*T)*EXP(sigma*SQRT(T)*Q856)</f>
        <v>48.090342417117853</v>
      </c>
      <c r="S856" s="8">
        <f t="shared" ref="S856:S919" ca="1" si="56">IF(R856&lt;=corte1,0,IF(R856&lt;=corte2,R856-corte1,IF(R856&lt;=corte3,corte3-R856,0)))</f>
        <v>1.9096575828821472</v>
      </c>
    </row>
    <row r="857" spans="16:19" x14ac:dyDescent="0.3">
      <c r="P857" s="14" t="s">
        <v>863</v>
      </c>
      <c r="Q857" s="6">
        <f t="shared" ref="Q857:Q920" ca="1" si="57">NORMSINV(RAND())</f>
        <v>-8.452103005515256E-2</v>
      </c>
      <c r="R857" s="7">
        <f t="shared" ca="1" si="55"/>
        <v>41.293972276031468</v>
      </c>
      <c r="S857" s="8">
        <f t="shared" ca="1" si="56"/>
        <v>8.706027723968532</v>
      </c>
    </row>
    <row r="858" spans="16:19" x14ac:dyDescent="0.3">
      <c r="P858" s="14" t="s">
        <v>864</v>
      </c>
      <c r="Q858" s="6">
        <f t="shared" ca="1" si="57"/>
        <v>2.3180769667483569E-2</v>
      </c>
      <c r="R858" s="7">
        <f t="shared" ca="1" si="55"/>
        <v>41.927748963916528</v>
      </c>
      <c r="S858" s="8">
        <f t="shared" ca="1" si="56"/>
        <v>8.0722510360834718</v>
      </c>
    </row>
    <row r="859" spans="16:19" x14ac:dyDescent="0.3">
      <c r="P859" s="14" t="s">
        <v>865</v>
      </c>
      <c r="Q859" s="6">
        <f t="shared" ca="1" si="57"/>
        <v>-1.1283266218393548</v>
      </c>
      <c r="R859" s="7">
        <f t="shared" ca="1" si="55"/>
        <v>35.626870310128929</v>
      </c>
      <c r="S859" s="8">
        <f t="shared" ca="1" si="56"/>
        <v>5.626870310128929</v>
      </c>
    </row>
    <row r="860" spans="16:19" x14ac:dyDescent="0.3">
      <c r="P860" s="14" t="s">
        <v>866</v>
      </c>
      <c r="Q860" s="6">
        <f t="shared" ca="1" si="57"/>
        <v>0.79412057786750168</v>
      </c>
      <c r="R860" s="7">
        <f t="shared" ca="1" si="55"/>
        <v>46.757526032073692</v>
      </c>
      <c r="S860" s="8">
        <f t="shared" ca="1" si="56"/>
        <v>3.2424739679263084</v>
      </c>
    </row>
    <row r="861" spans="16:19" x14ac:dyDescent="0.3">
      <c r="P861" s="14" t="s">
        <v>867</v>
      </c>
      <c r="Q861" s="6">
        <f t="shared" ca="1" si="57"/>
        <v>-0.38551163370765723</v>
      </c>
      <c r="R861" s="7">
        <f t="shared" ca="1" si="55"/>
        <v>39.573117637418321</v>
      </c>
      <c r="S861" s="8">
        <f t="shared" ca="1" si="56"/>
        <v>9.5731176374183207</v>
      </c>
    </row>
    <row r="862" spans="16:19" x14ac:dyDescent="0.3">
      <c r="P862" s="14" t="s">
        <v>868</v>
      </c>
      <c r="Q862" s="6">
        <f t="shared" ca="1" si="57"/>
        <v>-1.3824043715004166</v>
      </c>
      <c r="R862" s="7">
        <f t="shared" ca="1" si="55"/>
        <v>34.3694509895412</v>
      </c>
      <c r="S862" s="8">
        <f t="shared" ca="1" si="56"/>
        <v>4.3694509895411997</v>
      </c>
    </row>
    <row r="863" spans="16:19" x14ac:dyDescent="0.3">
      <c r="P863" s="14" t="s">
        <v>869</v>
      </c>
      <c r="Q863" s="6">
        <f t="shared" ca="1" si="57"/>
        <v>0.18406127275083559</v>
      </c>
      <c r="R863" s="7">
        <f t="shared" ca="1" si="55"/>
        <v>42.892621284338986</v>
      </c>
      <c r="S863" s="8">
        <f t="shared" ca="1" si="56"/>
        <v>7.1073787156610138</v>
      </c>
    </row>
    <row r="864" spans="16:19" x14ac:dyDescent="0.3">
      <c r="P864" s="14" t="s">
        <v>870</v>
      </c>
      <c r="Q864" s="6">
        <f t="shared" ca="1" si="57"/>
        <v>0.7047905345598382</v>
      </c>
      <c r="R864" s="7">
        <f t="shared" ca="1" si="55"/>
        <v>46.170545502933344</v>
      </c>
      <c r="S864" s="8">
        <f t="shared" ca="1" si="56"/>
        <v>3.8294544970666564</v>
      </c>
    </row>
    <row r="865" spans="16:19" x14ac:dyDescent="0.3">
      <c r="P865" s="14" t="s">
        <v>871</v>
      </c>
      <c r="Q865" s="6">
        <f t="shared" ca="1" si="57"/>
        <v>-0.33686164128355484</v>
      </c>
      <c r="R865" s="7">
        <f t="shared" ca="1" si="55"/>
        <v>39.846325316906004</v>
      </c>
      <c r="S865" s="8">
        <f t="shared" ca="1" si="56"/>
        <v>9.8463253169060039</v>
      </c>
    </row>
    <row r="866" spans="16:19" x14ac:dyDescent="0.3">
      <c r="P866" s="14" t="s">
        <v>872</v>
      </c>
      <c r="Q866" s="6">
        <f t="shared" ca="1" si="57"/>
        <v>-1.5090904566878425</v>
      </c>
      <c r="R866" s="7">
        <f t="shared" ca="1" si="55"/>
        <v>33.759167133722251</v>
      </c>
      <c r="S866" s="8">
        <f t="shared" ca="1" si="56"/>
        <v>3.7591671337222508</v>
      </c>
    </row>
    <row r="867" spans="16:19" x14ac:dyDescent="0.3">
      <c r="P867" s="14" t="s">
        <v>873</v>
      </c>
      <c r="Q867" s="6">
        <f t="shared" ca="1" si="57"/>
        <v>0.40107109686648651</v>
      </c>
      <c r="R867" s="7">
        <f t="shared" ca="1" si="55"/>
        <v>44.22939603770498</v>
      </c>
      <c r="S867" s="8">
        <f t="shared" ca="1" si="56"/>
        <v>5.77060396229502</v>
      </c>
    </row>
    <row r="868" spans="16:19" x14ac:dyDescent="0.3">
      <c r="P868" s="14" t="s">
        <v>874</v>
      </c>
      <c r="Q868" s="6">
        <f t="shared" ca="1" si="57"/>
        <v>-6.1452768421755136E-2</v>
      </c>
      <c r="R868" s="7">
        <f t="shared" ca="1" si="55"/>
        <v>41.428907436504275</v>
      </c>
      <c r="S868" s="8">
        <f t="shared" ca="1" si="56"/>
        <v>8.5710925634957249</v>
      </c>
    </row>
    <row r="869" spans="16:19" x14ac:dyDescent="0.3">
      <c r="P869" s="14" t="s">
        <v>875</v>
      </c>
      <c r="Q869" s="6">
        <f t="shared" ca="1" si="57"/>
        <v>-1.6444529624948256</v>
      </c>
      <c r="R869" s="7">
        <f t="shared" ca="1" si="55"/>
        <v>33.119056773776748</v>
      </c>
      <c r="S869" s="8">
        <f t="shared" ca="1" si="56"/>
        <v>3.1190567737767481</v>
      </c>
    </row>
    <row r="870" spans="16:19" x14ac:dyDescent="0.3">
      <c r="P870" s="14" t="s">
        <v>876</v>
      </c>
      <c r="Q870" s="6">
        <f t="shared" ca="1" si="57"/>
        <v>-0.42423550235751301</v>
      </c>
      <c r="R870" s="7">
        <f t="shared" ca="1" si="55"/>
        <v>39.356992459551748</v>
      </c>
      <c r="S870" s="8">
        <f t="shared" ca="1" si="56"/>
        <v>9.3569924595517477</v>
      </c>
    </row>
    <row r="871" spans="16:19" x14ac:dyDescent="0.3">
      <c r="P871" s="14" t="s">
        <v>877</v>
      </c>
      <c r="Q871" s="6">
        <f t="shared" ca="1" si="57"/>
        <v>1.0063572475087705</v>
      </c>
      <c r="R871" s="7">
        <f t="shared" ca="1" si="55"/>
        <v>48.182217675190607</v>
      </c>
      <c r="S871" s="8">
        <f t="shared" ca="1" si="56"/>
        <v>1.8177823248093929</v>
      </c>
    </row>
    <row r="872" spans="16:19" x14ac:dyDescent="0.3">
      <c r="P872" s="14" t="s">
        <v>878</v>
      </c>
      <c r="Q872" s="6">
        <f t="shared" ca="1" si="57"/>
        <v>1.0256039637851213</v>
      </c>
      <c r="R872" s="7">
        <f t="shared" ca="1" si="55"/>
        <v>48.313543341761701</v>
      </c>
      <c r="S872" s="8">
        <f t="shared" ca="1" si="56"/>
        <v>1.6864566582382992</v>
      </c>
    </row>
    <row r="873" spans="16:19" x14ac:dyDescent="0.3">
      <c r="P873" s="14" t="s">
        <v>879</v>
      </c>
      <c r="Q873" s="6">
        <f t="shared" ca="1" si="57"/>
        <v>5.2658936876644781E-2</v>
      </c>
      <c r="R873" s="7">
        <f t="shared" ca="1" si="55"/>
        <v>42.102903984115862</v>
      </c>
      <c r="S873" s="8">
        <f t="shared" ca="1" si="56"/>
        <v>7.8970960158841379</v>
      </c>
    </row>
    <row r="874" spans="16:19" x14ac:dyDescent="0.3">
      <c r="P874" s="14" t="s">
        <v>880</v>
      </c>
      <c r="Q874" s="6">
        <f t="shared" ca="1" si="57"/>
        <v>1.7292726913386376</v>
      </c>
      <c r="R874" s="7">
        <f t="shared" ca="1" si="55"/>
        <v>53.368768087891461</v>
      </c>
      <c r="S874" s="8">
        <f t="shared" ca="1" si="56"/>
        <v>0</v>
      </c>
    </row>
    <row r="875" spans="16:19" x14ac:dyDescent="0.3">
      <c r="P875" s="14" t="s">
        <v>881</v>
      </c>
      <c r="Q875" s="6">
        <f t="shared" ca="1" si="57"/>
        <v>1.3748948509897359</v>
      </c>
      <c r="R875" s="7">
        <f t="shared" ca="1" si="55"/>
        <v>50.760023854558135</v>
      </c>
      <c r="S875" s="8">
        <f t="shared" ca="1" si="56"/>
        <v>0</v>
      </c>
    </row>
    <row r="876" spans="16:19" x14ac:dyDescent="0.3">
      <c r="P876" s="14" t="s">
        <v>882</v>
      </c>
      <c r="Q876" s="6">
        <f t="shared" ca="1" si="57"/>
        <v>0.83574522751014324</v>
      </c>
      <c r="R876" s="7">
        <f t="shared" ca="1" si="55"/>
        <v>47.033581276602554</v>
      </c>
      <c r="S876" s="8">
        <f t="shared" ca="1" si="56"/>
        <v>2.9664187233974459</v>
      </c>
    </row>
    <row r="877" spans="16:19" x14ac:dyDescent="0.3">
      <c r="P877" s="14" t="s">
        <v>883</v>
      </c>
      <c r="Q877" s="6">
        <f t="shared" ca="1" si="57"/>
        <v>-0.86166857015263409</v>
      </c>
      <c r="R877" s="7">
        <f t="shared" ca="1" si="55"/>
        <v>36.996054819725835</v>
      </c>
      <c r="S877" s="8">
        <f t="shared" ca="1" si="56"/>
        <v>6.9960548197258348</v>
      </c>
    </row>
    <row r="878" spans="16:19" x14ac:dyDescent="0.3">
      <c r="P878" s="14" t="s">
        <v>884</v>
      </c>
      <c r="Q878" s="6">
        <f t="shared" ca="1" si="57"/>
        <v>1.1336973991109787</v>
      </c>
      <c r="R878" s="7">
        <f t="shared" ca="1" si="55"/>
        <v>49.057772883446738</v>
      </c>
      <c r="S878" s="8">
        <f t="shared" ca="1" si="56"/>
        <v>0.94222711655326208</v>
      </c>
    </row>
    <row r="879" spans="16:19" x14ac:dyDescent="0.3">
      <c r="P879" s="14" t="s">
        <v>885</v>
      </c>
      <c r="Q879" s="6">
        <f t="shared" ca="1" si="57"/>
        <v>0.64654425709817154</v>
      </c>
      <c r="R879" s="7">
        <f t="shared" ca="1" si="55"/>
        <v>45.791788469637901</v>
      </c>
      <c r="S879" s="8">
        <f t="shared" ca="1" si="56"/>
        <v>4.2082115303620995</v>
      </c>
    </row>
    <row r="880" spans="16:19" x14ac:dyDescent="0.3">
      <c r="P880" s="14" t="s">
        <v>886</v>
      </c>
      <c r="Q880" s="6">
        <f t="shared" ca="1" si="57"/>
        <v>-0.26395144800965403</v>
      </c>
      <c r="R880" s="7">
        <f t="shared" ca="1" si="55"/>
        <v>40.259308593314337</v>
      </c>
      <c r="S880" s="8">
        <f t="shared" ca="1" si="56"/>
        <v>9.7406914066856629</v>
      </c>
    </row>
    <row r="881" spans="16:19" x14ac:dyDescent="0.3">
      <c r="P881" s="14" t="s">
        <v>887</v>
      </c>
      <c r="Q881" s="6">
        <f t="shared" ca="1" si="57"/>
        <v>0.55685830367146394</v>
      </c>
      <c r="R881" s="7">
        <f t="shared" ca="1" si="55"/>
        <v>45.214655672272933</v>
      </c>
      <c r="S881" s="8">
        <f t="shared" ca="1" si="56"/>
        <v>4.7853443277270671</v>
      </c>
    </row>
    <row r="882" spans="16:19" x14ac:dyDescent="0.3">
      <c r="P882" s="14" t="s">
        <v>888</v>
      </c>
      <c r="Q882" s="6">
        <f t="shared" ca="1" si="57"/>
        <v>-0.92209503656406344</v>
      </c>
      <c r="R882" s="7">
        <f t="shared" ca="1" si="55"/>
        <v>36.6812486174206</v>
      </c>
      <c r="S882" s="8">
        <f t="shared" ca="1" si="56"/>
        <v>6.6812486174206001</v>
      </c>
    </row>
    <row r="883" spans="16:19" x14ac:dyDescent="0.3">
      <c r="P883" s="14" t="s">
        <v>889</v>
      </c>
      <c r="Q883" s="6">
        <f t="shared" ca="1" si="57"/>
        <v>0.28156239637724728</v>
      </c>
      <c r="R883" s="7">
        <f t="shared" ca="1" si="55"/>
        <v>43.488152916067897</v>
      </c>
      <c r="S883" s="8">
        <f t="shared" ca="1" si="56"/>
        <v>6.5118470839321034</v>
      </c>
    </row>
    <row r="884" spans="16:19" x14ac:dyDescent="0.3">
      <c r="P884" s="14" t="s">
        <v>890</v>
      </c>
      <c r="Q884" s="6">
        <f t="shared" ca="1" si="57"/>
        <v>-1.3763083099710516</v>
      </c>
      <c r="R884" s="7">
        <f t="shared" ca="1" si="55"/>
        <v>34.399094126016358</v>
      </c>
      <c r="S884" s="8">
        <f t="shared" ca="1" si="56"/>
        <v>4.3990941260163581</v>
      </c>
    </row>
    <row r="885" spans="16:19" x14ac:dyDescent="0.3">
      <c r="P885" s="14" t="s">
        <v>891</v>
      </c>
      <c r="Q885" s="6">
        <f t="shared" ca="1" si="57"/>
        <v>0.93474144737338882</v>
      </c>
      <c r="R885" s="7">
        <f t="shared" ca="1" si="55"/>
        <v>47.696690860883507</v>
      </c>
      <c r="S885" s="8">
        <f t="shared" ca="1" si="56"/>
        <v>2.303309139116493</v>
      </c>
    </row>
    <row r="886" spans="16:19" x14ac:dyDescent="0.3">
      <c r="P886" s="14" t="s">
        <v>892</v>
      </c>
      <c r="Q886" s="6">
        <f t="shared" ca="1" si="57"/>
        <v>0.83555871477620847</v>
      </c>
      <c r="R886" s="7">
        <f t="shared" ca="1" si="55"/>
        <v>47.032340693656487</v>
      </c>
      <c r="S886" s="8">
        <f t="shared" ca="1" si="56"/>
        <v>2.9676593063435135</v>
      </c>
    </row>
    <row r="887" spans="16:19" x14ac:dyDescent="0.3">
      <c r="P887" s="14" t="s">
        <v>893</v>
      </c>
      <c r="Q887" s="6">
        <f t="shared" ca="1" si="57"/>
        <v>1.6285901603355768</v>
      </c>
      <c r="R887" s="7">
        <f t="shared" ca="1" si="55"/>
        <v>52.614252731297761</v>
      </c>
      <c r="S887" s="8">
        <f t="shared" ca="1" si="56"/>
        <v>0</v>
      </c>
    </row>
    <row r="888" spans="16:19" x14ac:dyDescent="0.3">
      <c r="P888" s="14" t="s">
        <v>894</v>
      </c>
      <c r="Q888" s="6">
        <f t="shared" ca="1" si="57"/>
        <v>0.59302467696777172</v>
      </c>
      <c r="R888" s="7">
        <f t="shared" ca="1" si="55"/>
        <v>45.446507381642469</v>
      </c>
      <c r="S888" s="8">
        <f t="shared" ca="1" si="56"/>
        <v>4.5534926183575308</v>
      </c>
    </row>
    <row r="889" spans="16:19" x14ac:dyDescent="0.3">
      <c r="P889" s="14" t="s">
        <v>895</v>
      </c>
      <c r="Q889" s="6">
        <f t="shared" ca="1" si="57"/>
        <v>-0.3079630423357605</v>
      </c>
      <c r="R889" s="7">
        <f t="shared" ca="1" si="55"/>
        <v>40.009505651342316</v>
      </c>
      <c r="S889" s="8">
        <f t="shared" ca="1" si="56"/>
        <v>9.990494348657684</v>
      </c>
    </row>
    <row r="890" spans="16:19" x14ac:dyDescent="0.3">
      <c r="P890" s="14" t="s">
        <v>896</v>
      </c>
      <c r="Q890" s="6">
        <f t="shared" ca="1" si="57"/>
        <v>0.31186537860011371</v>
      </c>
      <c r="R890" s="7">
        <f t="shared" ca="1" si="55"/>
        <v>43.674920820281443</v>
      </c>
      <c r="S890" s="8">
        <f t="shared" ca="1" si="56"/>
        <v>6.325079179718557</v>
      </c>
    </row>
    <row r="891" spans="16:19" x14ac:dyDescent="0.3">
      <c r="P891" s="14" t="s">
        <v>897</v>
      </c>
      <c r="Q891" s="6">
        <f t="shared" ca="1" si="57"/>
        <v>1.1568755314313546</v>
      </c>
      <c r="R891" s="7">
        <f t="shared" ca="1" si="55"/>
        <v>49.218842357896762</v>
      </c>
      <c r="S891" s="8">
        <f t="shared" ca="1" si="56"/>
        <v>0.78115764210323846</v>
      </c>
    </row>
    <row r="892" spans="16:19" x14ac:dyDescent="0.3">
      <c r="P892" s="14" t="s">
        <v>898</v>
      </c>
      <c r="Q892" s="6">
        <f t="shared" ca="1" si="57"/>
        <v>-1.459788597444279</v>
      </c>
      <c r="R892" s="7">
        <f t="shared" ca="1" si="55"/>
        <v>33.995369868788842</v>
      </c>
      <c r="S892" s="8">
        <f t="shared" ca="1" si="56"/>
        <v>3.9953698687888419</v>
      </c>
    </row>
    <row r="893" spans="16:19" x14ac:dyDescent="0.3">
      <c r="P893" s="14" t="s">
        <v>899</v>
      </c>
      <c r="Q893" s="6">
        <f t="shared" ca="1" si="57"/>
        <v>0.85914897709742244</v>
      </c>
      <c r="R893" s="7">
        <f t="shared" ca="1" si="55"/>
        <v>47.189510458013572</v>
      </c>
      <c r="S893" s="8">
        <f t="shared" ca="1" si="56"/>
        <v>2.8104895419864278</v>
      </c>
    </row>
    <row r="894" spans="16:19" x14ac:dyDescent="0.3">
      <c r="P894" s="14" t="s">
        <v>900</v>
      </c>
      <c r="Q894" s="6">
        <f t="shared" ca="1" si="57"/>
        <v>-0.84497873347520502</v>
      </c>
      <c r="R894" s="7">
        <f t="shared" ca="1" si="55"/>
        <v>37.083479717313459</v>
      </c>
      <c r="S894" s="8">
        <f t="shared" ca="1" si="56"/>
        <v>7.0834797173134589</v>
      </c>
    </row>
    <row r="895" spans="16:19" x14ac:dyDescent="0.3">
      <c r="P895" s="14" t="s">
        <v>901</v>
      </c>
      <c r="Q895" s="6">
        <f t="shared" ca="1" si="57"/>
        <v>-0.57573352576354586</v>
      </c>
      <c r="R895" s="7">
        <f t="shared" ca="1" si="55"/>
        <v>38.522735606823986</v>
      </c>
      <c r="S895" s="8">
        <f t="shared" ca="1" si="56"/>
        <v>8.5227356068239857</v>
      </c>
    </row>
    <row r="896" spans="16:19" x14ac:dyDescent="0.3">
      <c r="P896" s="14" t="s">
        <v>902</v>
      </c>
      <c r="Q896" s="6">
        <f t="shared" ca="1" si="57"/>
        <v>0.64355767289561927</v>
      </c>
      <c r="R896" s="7">
        <f t="shared" ca="1" si="55"/>
        <v>45.772451622913358</v>
      </c>
      <c r="S896" s="8">
        <f t="shared" ca="1" si="56"/>
        <v>4.2275483770866416</v>
      </c>
    </row>
    <row r="897" spans="16:19" x14ac:dyDescent="0.3">
      <c r="P897" s="14" t="s">
        <v>903</v>
      </c>
      <c r="Q897" s="6">
        <f t="shared" ca="1" si="57"/>
        <v>-0.97809159648930366</v>
      </c>
      <c r="R897" s="7">
        <f t="shared" ca="1" si="55"/>
        <v>36.391912947377101</v>
      </c>
      <c r="S897" s="8">
        <f t="shared" ca="1" si="56"/>
        <v>6.3919129473771008</v>
      </c>
    </row>
    <row r="898" spans="16:19" x14ac:dyDescent="0.3">
      <c r="P898" s="14" t="s">
        <v>904</v>
      </c>
      <c r="Q898" s="6">
        <f t="shared" ca="1" si="57"/>
        <v>-0.47707654571612279</v>
      </c>
      <c r="R898" s="7">
        <f t="shared" ca="1" si="55"/>
        <v>39.06397966328003</v>
      </c>
      <c r="S898" s="8">
        <f t="shared" ca="1" si="56"/>
        <v>9.0639796632800298</v>
      </c>
    </row>
    <row r="899" spans="16:19" x14ac:dyDescent="0.3">
      <c r="P899" s="14" t="s">
        <v>905</v>
      </c>
      <c r="Q899" s="6">
        <f t="shared" ca="1" si="57"/>
        <v>-0.66298577183144791</v>
      </c>
      <c r="R899" s="7">
        <f t="shared" ca="1" si="55"/>
        <v>38.050311514997802</v>
      </c>
      <c r="S899" s="8">
        <f t="shared" ca="1" si="56"/>
        <v>8.0503115149978015</v>
      </c>
    </row>
    <row r="900" spans="16:19" x14ac:dyDescent="0.3">
      <c r="P900" s="14" t="s">
        <v>906</v>
      </c>
      <c r="Q900" s="6">
        <f t="shared" ca="1" si="57"/>
        <v>-0.11140068966543959</v>
      </c>
      <c r="R900" s="7">
        <f t="shared" ca="1" si="55"/>
        <v>41.137297085489081</v>
      </c>
      <c r="S900" s="8">
        <f t="shared" ca="1" si="56"/>
        <v>8.8627029145109191</v>
      </c>
    </row>
    <row r="901" spans="16:19" x14ac:dyDescent="0.3">
      <c r="P901" s="14" t="s">
        <v>907</v>
      </c>
      <c r="Q901" s="6">
        <f t="shared" ca="1" si="57"/>
        <v>-0.42110411207887688</v>
      </c>
      <c r="R901" s="7">
        <f t="shared" ca="1" si="55"/>
        <v>39.374425384747155</v>
      </c>
      <c r="S901" s="8">
        <f t="shared" ca="1" si="56"/>
        <v>9.3744253847471555</v>
      </c>
    </row>
    <row r="902" spans="16:19" x14ac:dyDescent="0.3">
      <c r="P902" s="14" t="s">
        <v>908</v>
      </c>
      <c r="Q902" s="6">
        <f t="shared" ca="1" si="57"/>
        <v>1.7691152438498308</v>
      </c>
      <c r="R902" s="7">
        <f t="shared" ca="1" si="55"/>
        <v>53.670327882837476</v>
      </c>
      <c r="S902" s="8">
        <f t="shared" ca="1" si="56"/>
        <v>0</v>
      </c>
    </row>
    <row r="903" spans="16:19" x14ac:dyDescent="0.3">
      <c r="P903" s="14" t="s">
        <v>909</v>
      </c>
      <c r="Q903" s="6">
        <f t="shared" ca="1" si="57"/>
        <v>-5.0606239042485436E-2</v>
      </c>
      <c r="R903" s="7">
        <f t="shared" ca="1" si="55"/>
        <v>41.492505282459213</v>
      </c>
      <c r="S903" s="8">
        <f t="shared" ca="1" si="56"/>
        <v>8.5074947175407871</v>
      </c>
    </row>
    <row r="904" spans="16:19" x14ac:dyDescent="0.3">
      <c r="P904" s="14" t="s">
        <v>910</v>
      </c>
      <c r="Q904" s="6">
        <f t="shared" ca="1" si="57"/>
        <v>-0.24392965481030437</v>
      </c>
      <c r="R904" s="7">
        <f t="shared" ca="1" si="55"/>
        <v>40.373464734720152</v>
      </c>
      <c r="S904" s="8">
        <f t="shared" ca="1" si="56"/>
        <v>9.6265352652798484</v>
      </c>
    </row>
    <row r="905" spans="16:19" x14ac:dyDescent="0.3">
      <c r="P905" s="14" t="s">
        <v>911</v>
      </c>
      <c r="Q905" s="6">
        <f t="shared" ca="1" si="57"/>
        <v>-1.3585315831577756</v>
      </c>
      <c r="R905" s="7">
        <f t="shared" ca="1" si="55"/>
        <v>34.485682548314244</v>
      </c>
      <c r="S905" s="8">
        <f t="shared" ca="1" si="56"/>
        <v>4.4856825483142444</v>
      </c>
    </row>
    <row r="906" spans="16:19" x14ac:dyDescent="0.3">
      <c r="P906" s="14" t="s">
        <v>912</v>
      </c>
      <c r="Q906" s="6">
        <f t="shared" ca="1" si="57"/>
        <v>-0.31171324898211633</v>
      </c>
      <c r="R906" s="7">
        <f t="shared" ca="1" si="55"/>
        <v>39.988291863489913</v>
      </c>
      <c r="S906" s="8">
        <f t="shared" ca="1" si="56"/>
        <v>9.9882918634899127</v>
      </c>
    </row>
    <row r="907" spans="16:19" x14ac:dyDescent="0.3">
      <c r="P907" s="14" t="s">
        <v>913</v>
      </c>
      <c r="Q907" s="6">
        <f t="shared" ca="1" si="57"/>
        <v>0.81543102949359136</v>
      </c>
      <c r="R907" s="7">
        <f t="shared" ca="1" si="55"/>
        <v>46.898654220999568</v>
      </c>
      <c r="S907" s="8">
        <f t="shared" ca="1" si="56"/>
        <v>3.1013457790004324</v>
      </c>
    </row>
    <row r="908" spans="16:19" x14ac:dyDescent="0.3">
      <c r="P908" s="14" t="s">
        <v>914</v>
      </c>
      <c r="Q908" s="6">
        <f t="shared" ca="1" si="57"/>
        <v>-2.6114239523763117E-2</v>
      </c>
      <c r="R908" s="7">
        <f t="shared" ca="1" si="55"/>
        <v>41.636471716051624</v>
      </c>
      <c r="S908" s="8">
        <f t="shared" ca="1" si="56"/>
        <v>8.3635282839483764</v>
      </c>
    </row>
    <row r="909" spans="16:19" x14ac:dyDescent="0.3">
      <c r="P909" s="14" t="s">
        <v>915</v>
      </c>
      <c r="Q909" s="6">
        <f t="shared" ca="1" si="57"/>
        <v>0.30034337088449164</v>
      </c>
      <c r="R909" s="7">
        <f t="shared" ca="1" si="55"/>
        <v>43.603812322885055</v>
      </c>
      <c r="S909" s="8">
        <f t="shared" ca="1" si="56"/>
        <v>6.3961876771149448</v>
      </c>
    </row>
    <row r="910" spans="16:19" x14ac:dyDescent="0.3">
      <c r="P910" s="14" t="s">
        <v>916</v>
      </c>
      <c r="Q910" s="6">
        <f t="shared" ca="1" si="57"/>
        <v>-0.78418471220230435</v>
      </c>
      <c r="R910" s="7">
        <f t="shared" ca="1" si="55"/>
        <v>37.403682148515479</v>
      </c>
      <c r="S910" s="8">
        <f t="shared" ca="1" si="56"/>
        <v>7.4036821485154789</v>
      </c>
    </row>
    <row r="911" spans="16:19" x14ac:dyDescent="0.3">
      <c r="P911" s="14" t="s">
        <v>917</v>
      </c>
      <c r="Q911" s="6">
        <f t="shared" ca="1" si="57"/>
        <v>-1.0475245737227454</v>
      </c>
      <c r="R911" s="7">
        <f t="shared" ca="1" si="55"/>
        <v>36.036318328525304</v>
      </c>
      <c r="S911" s="8">
        <f t="shared" ca="1" si="56"/>
        <v>6.0363183285253044</v>
      </c>
    </row>
    <row r="912" spans="16:19" x14ac:dyDescent="0.3">
      <c r="P912" s="14" t="s">
        <v>918</v>
      </c>
      <c r="Q912" s="6">
        <f t="shared" ca="1" si="57"/>
        <v>0.17428908760272635</v>
      </c>
      <c r="R912" s="7">
        <f t="shared" ca="1" si="55"/>
        <v>42.833384808851342</v>
      </c>
      <c r="S912" s="8">
        <f t="shared" ca="1" si="56"/>
        <v>7.166615191148658</v>
      </c>
    </row>
    <row r="913" spans="16:19" x14ac:dyDescent="0.3">
      <c r="P913" s="14" t="s">
        <v>919</v>
      </c>
      <c r="Q913" s="6">
        <f t="shared" ca="1" si="57"/>
        <v>-0.95828470193566784</v>
      </c>
      <c r="R913" s="7">
        <f t="shared" ca="1" si="55"/>
        <v>36.493993889438464</v>
      </c>
      <c r="S913" s="8">
        <f t="shared" ca="1" si="56"/>
        <v>6.4939938894384639</v>
      </c>
    </row>
    <row r="914" spans="16:19" x14ac:dyDescent="0.3">
      <c r="P914" s="14" t="s">
        <v>920</v>
      </c>
      <c r="Q914" s="6">
        <f t="shared" ca="1" si="57"/>
        <v>0.70060403654225034</v>
      </c>
      <c r="R914" s="7">
        <f t="shared" ca="1" si="55"/>
        <v>46.143217849864115</v>
      </c>
      <c r="S914" s="8">
        <f t="shared" ca="1" si="56"/>
        <v>3.856782150135885</v>
      </c>
    </row>
    <row r="915" spans="16:19" x14ac:dyDescent="0.3">
      <c r="P915" s="14" t="s">
        <v>921</v>
      </c>
      <c r="Q915" s="6">
        <f t="shared" ca="1" si="57"/>
        <v>-0.12237845095669499</v>
      </c>
      <c r="R915" s="7">
        <f t="shared" ca="1" si="55"/>
        <v>41.073481397074353</v>
      </c>
      <c r="S915" s="8">
        <f t="shared" ca="1" si="56"/>
        <v>8.9265186029256469</v>
      </c>
    </row>
    <row r="916" spans="16:19" x14ac:dyDescent="0.3">
      <c r="P916" s="14" t="s">
        <v>922</v>
      </c>
      <c r="Q916" s="6">
        <f t="shared" ca="1" si="57"/>
        <v>-0.56351707519270045</v>
      </c>
      <c r="R916" s="7">
        <f t="shared" ca="1" si="55"/>
        <v>38.589347591290156</v>
      </c>
      <c r="S916" s="8">
        <f t="shared" ca="1" si="56"/>
        <v>8.5893475912901565</v>
      </c>
    </row>
    <row r="917" spans="16:19" x14ac:dyDescent="0.3">
      <c r="P917" s="14" t="s">
        <v>923</v>
      </c>
      <c r="Q917" s="6">
        <f t="shared" ca="1" si="57"/>
        <v>0.80529894763376186</v>
      </c>
      <c r="R917" s="7">
        <f t="shared" ca="1" si="55"/>
        <v>46.831501601741131</v>
      </c>
      <c r="S917" s="8">
        <f t="shared" ca="1" si="56"/>
        <v>3.168498398258869</v>
      </c>
    </row>
    <row r="918" spans="16:19" x14ac:dyDescent="0.3">
      <c r="P918" s="14" t="s">
        <v>924</v>
      </c>
      <c r="Q918" s="6">
        <f t="shared" ca="1" si="57"/>
        <v>-0.9565364347516121</v>
      </c>
      <c r="R918" s="7">
        <f t="shared" ca="1" si="55"/>
        <v>36.503017864524615</v>
      </c>
      <c r="S918" s="8">
        <f t="shared" ca="1" si="56"/>
        <v>6.5030178645246153</v>
      </c>
    </row>
    <row r="919" spans="16:19" x14ac:dyDescent="0.3">
      <c r="P919" s="14" t="s">
        <v>925</v>
      </c>
      <c r="Q919" s="6">
        <f t="shared" ca="1" si="57"/>
        <v>-0.35443706107757555</v>
      </c>
      <c r="R919" s="7">
        <f t="shared" ca="1" si="55"/>
        <v>39.747408674829302</v>
      </c>
      <c r="S919" s="8">
        <f t="shared" ca="1" si="56"/>
        <v>9.7474086748293018</v>
      </c>
    </row>
    <row r="920" spans="16:19" x14ac:dyDescent="0.3">
      <c r="P920" s="14" t="s">
        <v>926</v>
      </c>
      <c r="Q920" s="6">
        <f t="shared" ca="1" si="57"/>
        <v>-2.6081116196531424E-2</v>
      </c>
      <c r="R920" s="7">
        <f t="shared" ref="R920:R983" ca="1" si="58">S0*EXP((tipo-0.5*sigma^2)*T)*EXP(sigma*SQRT(T)*Q920)</f>
        <v>41.636666756142354</v>
      </c>
      <c r="S920" s="8">
        <f t="shared" ref="S920:S983" ca="1" si="59">IF(R920&lt;=corte1,0,IF(R920&lt;=corte2,R920-corte1,IF(R920&lt;=corte3,corte3-R920,0)))</f>
        <v>8.363333243857646</v>
      </c>
    </row>
    <row r="921" spans="16:19" x14ac:dyDescent="0.3">
      <c r="P921" s="14" t="s">
        <v>927</v>
      </c>
      <c r="Q921" s="6">
        <f t="shared" ref="Q921:Q984" ca="1" si="60">NORMSINV(RAND())</f>
        <v>0.32758662918280501</v>
      </c>
      <c r="R921" s="7">
        <f t="shared" ca="1" si="58"/>
        <v>43.772132196516374</v>
      </c>
      <c r="S921" s="8">
        <f t="shared" ca="1" si="59"/>
        <v>6.2278678034836261</v>
      </c>
    </row>
    <row r="922" spans="16:19" x14ac:dyDescent="0.3">
      <c r="P922" s="14" t="s">
        <v>928</v>
      </c>
      <c r="Q922" s="6">
        <f t="shared" ca="1" si="60"/>
        <v>-0.64590244370854066</v>
      </c>
      <c r="R922" s="7">
        <f t="shared" ca="1" si="58"/>
        <v>38.142350202944712</v>
      </c>
      <c r="S922" s="8">
        <f t="shared" ca="1" si="59"/>
        <v>8.1423502029447121</v>
      </c>
    </row>
    <row r="923" spans="16:19" x14ac:dyDescent="0.3">
      <c r="P923" s="14" t="s">
        <v>929</v>
      </c>
      <c r="Q923" s="6">
        <f t="shared" ca="1" si="60"/>
        <v>0.48453973151978669</v>
      </c>
      <c r="R923" s="7">
        <f t="shared" ca="1" si="58"/>
        <v>44.754584404442149</v>
      </c>
      <c r="S923" s="8">
        <f t="shared" ca="1" si="59"/>
        <v>5.2454155955578514</v>
      </c>
    </row>
    <row r="924" spans="16:19" x14ac:dyDescent="0.3">
      <c r="P924" s="14" t="s">
        <v>930</v>
      </c>
      <c r="Q924" s="6">
        <f t="shared" ca="1" si="60"/>
        <v>0.89117861513439267</v>
      </c>
      <c r="R924" s="7">
        <f t="shared" ca="1" si="58"/>
        <v>47.403748444665041</v>
      </c>
      <c r="S924" s="8">
        <f t="shared" ca="1" si="59"/>
        <v>2.596251555334959</v>
      </c>
    </row>
    <row r="925" spans="16:19" x14ac:dyDescent="0.3">
      <c r="P925" s="14" t="s">
        <v>931</v>
      </c>
      <c r="Q925" s="6">
        <f t="shared" ca="1" si="60"/>
        <v>-0.46765369459690409</v>
      </c>
      <c r="R925" s="7">
        <f t="shared" ca="1" si="58"/>
        <v>39.116070725471069</v>
      </c>
      <c r="S925" s="8">
        <f t="shared" ca="1" si="59"/>
        <v>9.1160707254710687</v>
      </c>
    </row>
    <row r="926" spans="16:19" x14ac:dyDescent="0.3">
      <c r="P926" s="14" t="s">
        <v>932</v>
      </c>
      <c r="Q926" s="6">
        <f t="shared" ca="1" si="60"/>
        <v>1.4849426902897127</v>
      </c>
      <c r="R926" s="7">
        <f t="shared" ca="1" si="58"/>
        <v>51.556187248447166</v>
      </c>
      <c r="S926" s="8">
        <f t="shared" ca="1" si="59"/>
        <v>0</v>
      </c>
    </row>
    <row r="927" spans="16:19" x14ac:dyDescent="0.3">
      <c r="P927" s="14" t="s">
        <v>933</v>
      </c>
      <c r="Q927" s="6">
        <f t="shared" ca="1" si="60"/>
        <v>-1.5514038993767421</v>
      </c>
      <c r="R927" s="7">
        <f t="shared" ca="1" si="58"/>
        <v>33.557754681653066</v>
      </c>
      <c r="S927" s="8">
        <f t="shared" ca="1" si="59"/>
        <v>3.5577546816530656</v>
      </c>
    </row>
    <row r="928" spans="16:19" x14ac:dyDescent="0.3">
      <c r="P928" s="14" t="s">
        <v>934</v>
      </c>
      <c r="Q928" s="6">
        <f t="shared" ca="1" si="60"/>
        <v>0.56058211106575306</v>
      </c>
      <c r="R928" s="7">
        <f t="shared" ca="1" si="58"/>
        <v>45.23847315155102</v>
      </c>
      <c r="S928" s="8">
        <f t="shared" ca="1" si="59"/>
        <v>4.7615268484489803</v>
      </c>
    </row>
    <row r="929" spans="16:19" x14ac:dyDescent="0.3">
      <c r="P929" s="14" t="s">
        <v>935</v>
      </c>
      <c r="Q929" s="6">
        <f t="shared" ca="1" si="60"/>
        <v>0.30639950205501548</v>
      </c>
      <c r="R929" s="7">
        <f t="shared" ca="1" si="58"/>
        <v>43.64117351499668</v>
      </c>
      <c r="S929" s="8">
        <f t="shared" ca="1" si="59"/>
        <v>6.3588264850033198</v>
      </c>
    </row>
    <row r="930" spans="16:19" x14ac:dyDescent="0.3">
      <c r="P930" s="14" t="s">
        <v>936</v>
      </c>
      <c r="Q930" s="6">
        <f t="shared" ca="1" si="60"/>
        <v>-0.87896658178749076</v>
      </c>
      <c r="R930" s="7">
        <f t="shared" ca="1" si="58"/>
        <v>36.905661674853341</v>
      </c>
      <c r="S930" s="8">
        <f t="shared" ca="1" si="59"/>
        <v>6.9056616748533415</v>
      </c>
    </row>
    <row r="931" spans="16:19" x14ac:dyDescent="0.3">
      <c r="P931" s="14" t="s">
        <v>937</v>
      </c>
      <c r="Q931" s="6">
        <f t="shared" ca="1" si="60"/>
        <v>-0.4956241273916886</v>
      </c>
      <c r="R931" s="7">
        <f t="shared" ca="1" si="58"/>
        <v>38.961648168677371</v>
      </c>
      <c r="S931" s="8">
        <f t="shared" ca="1" si="59"/>
        <v>8.961648168677371</v>
      </c>
    </row>
    <row r="932" spans="16:19" x14ac:dyDescent="0.3">
      <c r="P932" s="14" t="s">
        <v>938</v>
      </c>
      <c r="Q932" s="6">
        <f t="shared" ca="1" si="60"/>
        <v>0.94685209567162398</v>
      </c>
      <c r="R932" s="7">
        <f t="shared" ca="1" si="58"/>
        <v>47.778451184405604</v>
      </c>
      <c r="S932" s="8">
        <f t="shared" ca="1" si="59"/>
        <v>2.2215488155943959</v>
      </c>
    </row>
    <row r="933" spans="16:19" x14ac:dyDescent="0.3">
      <c r="P933" s="14" t="s">
        <v>939</v>
      </c>
      <c r="Q933" s="6">
        <f t="shared" ca="1" si="60"/>
        <v>0.2325491785338214</v>
      </c>
      <c r="R933" s="7">
        <f t="shared" ca="1" si="58"/>
        <v>43.187756403895065</v>
      </c>
      <c r="S933" s="8">
        <f t="shared" ca="1" si="59"/>
        <v>6.8122435961049348</v>
      </c>
    </row>
    <row r="934" spans="16:19" x14ac:dyDescent="0.3">
      <c r="P934" s="14" t="s">
        <v>940</v>
      </c>
      <c r="Q934" s="6">
        <f t="shared" ca="1" si="60"/>
        <v>-0.67824072231648214</v>
      </c>
      <c r="R934" s="7">
        <f t="shared" ca="1" si="58"/>
        <v>37.968311178824536</v>
      </c>
      <c r="S934" s="8">
        <f t="shared" ca="1" si="59"/>
        <v>7.9683111788245355</v>
      </c>
    </row>
    <row r="935" spans="16:19" x14ac:dyDescent="0.3">
      <c r="P935" s="14" t="s">
        <v>941</v>
      </c>
      <c r="Q935" s="6">
        <f t="shared" ca="1" si="60"/>
        <v>-0.8018739868064424</v>
      </c>
      <c r="R935" s="7">
        <f t="shared" ca="1" si="58"/>
        <v>37.310228498508664</v>
      </c>
      <c r="S935" s="8">
        <f t="shared" ca="1" si="59"/>
        <v>7.3102284985086641</v>
      </c>
    </row>
    <row r="936" spans="16:19" x14ac:dyDescent="0.3">
      <c r="P936" s="14" t="s">
        <v>942</v>
      </c>
      <c r="Q936" s="6">
        <f t="shared" ca="1" si="60"/>
        <v>-0.47799876203012165</v>
      </c>
      <c r="R936" s="7">
        <f t="shared" ca="1" si="58"/>
        <v>39.058885229008233</v>
      </c>
      <c r="S936" s="8">
        <f t="shared" ca="1" si="59"/>
        <v>9.0588852290082329</v>
      </c>
    </row>
    <row r="937" spans="16:19" x14ac:dyDescent="0.3">
      <c r="P937" s="14" t="s">
        <v>943</v>
      </c>
      <c r="Q937" s="6">
        <f t="shared" ca="1" si="60"/>
        <v>1.3480577059745478</v>
      </c>
      <c r="R937" s="7">
        <f t="shared" ca="1" si="58"/>
        <v>50.567737157242838</v>
      </c>
      <c r="S937" s="8">
        <f t="shared" ca="1" si="59"/>
        <v>0</v>
      </c>
    </row>
    <row r="938" spans="16:19" x14ac:dyDescent="0.3">
      <c r="P938" s="14" t="s">
        <v>944</v>
      </c>
      <c r="Q938" s="6">
        <f t="shared" ca="1" si="60"/>
        <v>1.3345982158773415</v>
      </c>
      <c r="R938" s="7">
        <f t="shared" ca="1" si="58"/>
        <v>50.471575074796952</v>
      </c>
      <c r="S938" s="8">
        <f t="shared" ca="1" si="59"/>
        <v>0</v>
      </c>
    </row>
    <row r="939" spans="16:19" x14ac:dyDescent="0.3">
      <c r="P939" s="14" t="s">
        <v>945</v>
      </c>
      <c r="Q939" s="6">
        <f t="shared" ca="1" si="60"/>
        <v>1.834526727602303</v>
      </c>
      <c r="R939" s="7">
        <f t="shared" ca="1" si="58"/>
        <v>54.169113053935902</v>
      </c>
      <c r="S939" s="8">
        <f t="shared" ca="1" si="59"/>
        <v>0</v>
      </c>
    </row>
    <row r="940" spans="16:19" x14ac:dyDescent="0.3">
      <c r="P940" s="14" t="s">
        <v>946</v>
      </c>
      <c r="Q940" s="6">
        <f t="shared" ca="1" si="60"/>
        <v>0.84264766455269202</v>
      </c>
      <c r="R940" s="7">
        <f t="shared" ca="1" si="58"/>
        <v>47.079515617206376</v>
      </c>
      <c r="S940" s="8">
        <f t="shared" ca="1" si="59"/>
        <v>2.9204843827936244</v>
      </c>
    </row>
    <row r="941" spans="16:19" x14ac:dyDescent="0.3">
      <c r="P941" s="14" t="s">
        <v>947</v>
      </c>
      <c r="Q941" s="6">
        <f t="shared" ca="1" si="60"/>
        <v>-1.2879841189558228</v>
      </c>
      <c r="R941" s="7">
        <f t="shared" ca="1" si="58"/>
        <v>34.831465433090301</v>
      </c>
      <c r="S941" s="8">
        <f t="shared" ca="1" si="59"/>
        <v>4.8314654330903011</v>
      </c>
    </row>
    <row r="942" spans="16:19" x14ac:dyDescent="0.3">
      <c r="P942" s="14" t="s">
        <v>948</v>
      </c>
      <c r="Q942" s="6">
        <f t="shared" ca="1" si="60"/>
        <v>0.50400454882675327</v>
      </c>
      <c r="R942" s="7">
        <f t="shared" ca="1" si="58"/>
        <v>44.87795189918446</v>
      </c>
      <c r="S942" s="8">
        <f t="shared" ca="1" si="59"/>
        <v>5.1220481008155403</v>
      </c>
    </row>
    <row r="943" spans="16:19" x14ac:dyDescent="0.3">
      <c r="P943" s="14" t="s">
        <v>949</v>
      </c>
      <c r="Q943" s="6">
        <f t="shared" ca="1" si="60"/>
        <v>-0.70300309560511975</v>
      </c>
      <c r="R943" s="7">
        <f t="shared" ca="1" si="58"/>
        <v>37.835581411786329</v>
      </c>
      <c r="S943" s="8">
        <f t="shared" ca="1" si="59"/>
        <v>7.8355814117863289</v>
      </c>
    </row>
    <row r="944" spans="16:19" x14ac:dyDescent="0.3">
      <c r="P944" s="14" t="s">
        <v>950</v>
      </c>
      <c r="Q944" s="6">
        <f t="shared" ca="1" si="60"/>
        <v>2.4848965293625431</v>
      </c>
      <c r="R944" s="7">
        <f t="shared" ca="1" si="58"/>
        <v>59.387695329500424</v>
      </c>
      <c r="S944" s="8">
        <f t="shared" ca="1" si="59"/>
        <v>0</v>
      </c>
    </row>
    <row r="945" spans="16:19" x14ac:dyDescent="0.3">
      <c r="P945" s="14" t="s">
        <v>951</v>
      </c>
      <c r="Q945" s="6">
        <f t="shared" ca="1" si="60"/>
        <v>1.4297363773420804</v>
      </c>
      <c r="R945" s="7">
        <f t="shared" ca="1" si="58"/>
        <v>51.15523718060502</v>
      </c>
      <c r="S945" s="8">
        <f t="shared" ca="1" si="59"/>
        <v>0</v>
      </c>
    </row>
    <row r="946" spans="16:19" x14ac:dyDescent="0.3">
      <c r="P946" s="14" t="s">
        <v>952</v>
      </c>
      <c r="Q946" s="6">
        <f t="shared" ca="1" si="60"/>
        <v>-1.6367389387138753</v>
      </c>
      <c r="R946" s="7">
        <f t="shared" ca="1" si="58"/>
        <v>33.155206985428109</v>
      </c>
      <c r="S946" s="8">
        <f t="shared" ca="1" si="59"/>
        <v>3.1552069854281086</v>
      </c>
    </row>
    <row r="947" spans="16:19" x14ac:dyDescent="0.3">
      <c r="P947" s="14" t="s">
        <v>953</v>
      </c>
      <c r="Q947" s="6">
        <f t="shared" ca="1" si="60"/>
        <v>-0.4412543689811409</v>
      </c>
      <c r="R947" s="7">
        <f t="shared" ca="1" si="58"/>
        <v>39.262380725089912</v>
      </c>
      <c r="S947" s="8">
        <f t="shared" ca="1" si="59"/>
        <v>9.2623807250899119</v>
      </c>
    </row>
    <row r="948" spans="16:19" x14ac:dyDescent="0.3">
      <c r="P948" s="14" t="s">
        <v>954</v>
      </c>
      <c r="Q948" s="6">
        <f t="shared" ca="1" si="60"/>
        <v>0.92273137365975033</v>
      </c>
      <c r="R948" s="7">
        <f t="shared" ca="1" si="58"/>
        <v>47.615747701503224</v>
      </c>
      <c r="S948" s="8">
        <f t="shared" ca="1" si="59"/>
        <v>2.3842522984967758</v>
      </c>
    </row>
    <row r="949" spans="16:19" x14ac:dyDescent="0.3">
      <c r="P949" s="14" t="s">
        <v>955</v>
      </c>
      <c r="Q949" s="6">
        <f t="shared" ca="1" si="60"/>
        <v>1.6152943241723334</v>
      </c>
      <c r="R949" s="7">
        <f t="shared" ca="1" si="58"/>
        <v>52.515414305887347</v>
      </c>
      <c r="S949" s="8">
        <f t="shared" ca="1" si="59"/>
        <v>0</v>
      </c>
    </row>
    <row r="950" spans="16:19" x14ac:dyDescent="0.3">
      <c r="P950" s="14" t="s">
        <v>956</v>
      </c>
      <c r="Q950" s="6">
        <f t="shared" ca="1" si="60"/>
        <v>0.95351754116214338</v>
      </c>
      <c r="R950" s="7">
        <f t="shared" ca="1" si="58"/>
        <v>47.823510122577879</v>
      </c>
      <c r="S950" s="8">
        <f t="shared" ca="1" si="59"/>
        <v>2.1764898774221209</v>
      </c>
    </row>
    <row r="951" spans="16:19" x14ac:dyDescent="0.3">
      <c r="P951" s="14" t="s">
        <v>957</v>
      </c>
      <c r="Q951" s="6">
        <f t="shared" ca="1" si="60"/>
        <v>0.16814909746035392</v>
      </c>
      <c r="R951" s="7">
        <f t="shared" ca="1" si="58"/>
        <v>42.796207621870998</v>
      </c>
      <c r="S951" s="8">
        <f t="shared" ca="1" si="59"/>
        <v>7.2037923781290019</v>
      </c>
    </row>
    <row r="952" spans="16:19" x14ac:dyDescent="0.3">
      <c r="P952" s="14" t="s">
        <v>958</v>
      </c>
      <c r="Q952" s="6">
        <f t="shared" ca="1" si="60"/>
        <v>0.35052087308524399</v>
      </c>
      <c r="R952" s="7">
        <f t="shared" ca="1" si="58"/>
        <v>43.914332856094163</v>
      </c>
      <c r="S952" s="8">
        <f t="shared" ca="1" si="59"/>
        <v>6.0856671439058374</v>
      </c>
    </row>
    <row r="953" spans="16:19" x14ac:dyDescent="0.3">
      <c r="P953" s="14" t="s">
        <v>959</v>
      </c>
      <c r="Q953" s="6">
        <f t="shared" ca="1" si="60"/>
        <v>0.97196174414926528</v>
      </c>
      <c r="R953" s="7">
        <f t="shared" ca="1" si="58"/>
        <v>47.948415998982718</v>
      </c>
      <c r="S953" s="8">
        <f t="shared" ca="1" si="59"/>
        <v>2.0515840010172823</v>
      </c>
    </row>
    <row r="954" spans="16:19" x14ac:dyDescent="0.3">
      <c r="P954" s="14" t="s">
        <v>960</v>
      </c>
      <c r="Q954" s="6">
        <f t="shared" ca="1" si="60"/>
        <v>0.15430653347179946</v>
      </c>
      <c r="R954" s="7">
        <f t="shared" ca="1" si="58"/>
        <v>42.712510254495868</v>
      </c>
      <c r="S954" s="8">
        <f t="shared" ca="1" si="59"/>
        <v>7.2874897455041321</v>
      </c>
    </row>
    <row r="955" spans="16:19" x14ac:dyDescent="0.3">
      <c r="P955" s="14" t="s">
        <v>961</v>
      </c>
      <c r="Q955" s="6">
        <f t="shared" ca="1" si="60"/>
        <v>0.5099428233104385</v>
      </c>
      <c r="R955" s="7">
        <f t="shared" ca="1" si="58"/>
        <v>44.915656180525438</v>
      </c>
      <c r="S955" s="8">
        <f t="shared" ca="1" si="59"/>
        <v>5.0843438194745616</v>
      </c>
    </row>
    <row r="956" spans="16:19" x14ac:dyDescent="0.3">
      <c r="P956" s="14" t="s">
        <v>962</v>
      </c>
      <c r="Q956" s="6">
        <f t="shared" ca="1" si="60"/>
        <v>-0.71001757321662806</v>
      </c>
      <c r="R956" s="7">
        <f t="shared" ca="1" si="58"/>
        <v>37.798067240959462</v>
      </c>
      <c r="S956" s="8">
        <f t="shared" ca="1" si="59"/>
        <v>7.7980672409594618</v>
      </c>
    </row>
    <row r="957" spans="16:19" x14ac:dyDescent="0.3">
      <c r="P957" s="14" t="s">
        <v>963</v>
      </c>
      <c r="Q957" s="6">
        <f t="shared" ca="1" si="60"/>
        <v>-1.6633845199713817</v>
      </c>
      <c r="R957" s="7">
        <f t="shared" ca="1" si="58"/>
        <v>33.030504838413307</v>
      </c>
      <c r="S957" s="8">
        <f t="shared" ca="1" si="59"/>
        <v>3.0305048384133073</v>
      </c>
    </row>
    <row r="958" spans="16:19" x14ac:dyDescent="0.3">
      <c r="P958" s="14" t="s">
        <v>964</v>
      </c>
      <c r="Q958" s="6">
        <f t="shared" ca="1" si="60"/>
        <v>-0.87213354479961247</v>
      </c>
      <c r="R958" s="7">
        <f t="shared" ca="1" si="58"/>
        <v>36.941342231403951</v>
      </c>
      <c r="S958" s="8">
        <f t="shared" ca="1" si="59"/>
        <v>6.9413422314039508</v>
      </c>
    </row>
    <row r="959" spans="16:19" x14ac:dyDescent="0.3">
      <c r="P959" s="14" t="s">
        <v>965</v>
      </c>
      <c r="Q959" s="6">
        <f t="shared" ca="1" si="60"/>
        <v>-2.4732325915679549</v>
      </c>
      <c r="R959" s="7">
        <f t="shared" ca="1" si="58"/>
        <v>29.456120369326527</v>
      </c>
      <c r="S959" s="8">
        <f t="shared" ca="1" si="59"/>
        <v>0</v>
      </c>
    </row>
    <row r="960" spans="16:19" x14ac:dyDescent="0.3">
      <c r="P960" s="14" t="s">
        <v>966</v>
      </c>
      <c r="Q960" s="6">
        <f t="shared" ca="1" si="60"/>
        <v>0.11955093427217783</v>
      </c>
      <c r="R960" s="7">
        <f t="shared" ca="1" si="58"/>
        <v>42.503085510730259</v>
      </c>
      <c r="S960" s="8">
        <f t="shared" ca="1" si="59"/>
        <v>7.4969144892697415</v>
      </c>
    </row>
    <row r="961" spans="16:19" x14ac:dyDescent="0.3">
      <c r="P961" s="14" t="s">
        <v>967</v>
      </c>
      <c r="Q961" s="6">
        <f t="shared" ca="1" si="60"/>
        <v>-0.62308235292461378</v>
      </c>
      <c r="R961" s="7">
        <f t="shared" ca="1" si="58"/>
        <v>38.265643876159643</v>
      </c>
      <c r="S961" s="8">
        <f t="shared" ca="1" si="59"/>
        <v>8.2656438761596434</v>
      </c>
    </row>
    <row r="962" spans="16:19" x14ac:dyDescent="0.3">
      <c r="P962" s="14" t="s">
        <v>968</v>
      </c>
      <c r="Q962" s="6">
        <f t="shared" ca="1" si="60"/>
        <v>0.15851929054551492</v>
      </c>
      <c r="R962" s="7">
        <f t="shared" ca="1" si="58"/>
        <v>42.737964831675839</v>
      </c>
      <c r="S962" s="8">
        <f t="shared" ca="1" si="59"/>
        <v>7.2620351683241608</v>
      </c>
    </row>
    <row r="963" spans="16:19" x14ac:dyDescent="0.3">
      <c r="P963" s="14" t="s">
        <v>969</v>
      </c>
      <c r="Q963" s="6">
        <f t="shared" ca="1" si="60"/>
        <v>1.6041087544016936</v>
      </c>
      <c r="R963" s="7">
        <f t="shared" ca="1" si="58"/>
        <v>52.432406974911707</v>
      </c>
      <c r="S963" s="8">
        <f t="shared" ca="1" si="59"/>
        <v>0</v>
      </c>
    </row>
    <row r="964" spans="16:19" x14ac:dyDescent="0.3">
      <c r="P964" s="14" t="s">
        <v>970</v>
      </c>
      <c r="Q964" s="6">
        <f t="shared" ca="1" si="60"/>
        <v>-1.6933833179743794</v>
      </c>
      <c r="R964" s="7">
        <f t="shared" ca="1" si="58"/>
        <v>32.890670720269533</v>
      </c>
      <c r="S964" s="8">
        <f t="shared" ca="1" si="59"/>
        <v>2.890670720269533</v>
      </c>
    </row>
    <row r="965" spans="16:19" x14ac:dyDescent="0.3">
      <c r="P965" s="14" t="s">
        <v>971</v>
      </c>
      <c r="Q965" s="6">
        <f t="shared" ca="1" si="60"/>
        <v>-0.11318999790746777</v>
      </c>
      <c r="R965" s="7">
        <f t="shared" ca="1" si="58"/>
        <v>41.126888757575692</v>
      </c>
      <c r="S965" s="8">
        <f t="shared" ca="1" si="59"/>
        <v>8.8731112424243079</v>
      </c>
    </row>
    <row r="966" spans="16:19" x14ac:dyDescent="0.3">
      <c r="P966" s="14" t="s">
        <v>972</v>
      </c>
      <c r="Q966" s="6">
        <f t="shared" ca="1" si="60"/>
        <v>1.7158001053540477</v>
      </c>
      <c r="R966" s="7">
        <f t="shared" ca="1" si="58"/>
        <v>53.267180775075815</v>
      </c>
      <c r="S966" s="8">
        <f t="shared" ca="1" si="59"/>
        <v>0</v>
      </c>
    </row>
    <row r="967" spans="16:19" x14ac:dyDescent="0.3">
      <c r="P967" s="14" t="s">
        <v>973</v>
      </c>
      <c r="Q967" s="6">
        <f t="shared" ca="1" si="60"/>
        <v>-1.2367552652637491E-2</v>
      </c>
      <c r="R967" s="7">
        <f t="shared" ca="1" si="58"/>
        <v>41.71749487604734</v>
      </c>
      <c r="S967" s="8">
        <f t="shared" ca="1" si="59"/>
        <v>8.2825051239526601</v>
      </c>
    </row>
    <row r="968" spans="16:19" x14ac:dyDescent="0.3">
      <c r="P968" s="14" t="s">
        <v>974</v>
      </c>
      <c r="Q968" s="6">
        <f t="shared" ca="1" si="60"/>
        <v>-0.77871133540887438</v>
      </c>
      <c r="R968" s="7">
        <f t="shared" ca="1" si="58"/>
        <v>37.432645765536044</v>
      </c>
      <c r="S968" s="8">
        <f t="shared" ca="1" si="59"/>
        <v>7.4326457655360443</v>
      </c>
    </row>
    <row r="969" spans="16:19" x14ac:dyDescent="0.3">
      <c r="P969" s="14" t="s">
        <v>975</v>
      </c>
      <c r="Q969" s="6">
        <f t="shared" ca="1" si="60"/>
        <v>-0.88844919785611975</v>
      </c>
      <c r="R969" s="7">
        <f t="shared" ca="1" si="58"/>
        <v>36.85620271375381</v>
      </c>
      <c r="S969" s="8">
        <f t="shared" ca="1" si="59"/>
        <v>6.8562027137538095</v>
      </c>
    </row>
    <row r="970" spans="16:19" x14ac:dyDescent="0.3">
      <c r="P970" s="14" t="s">
        <v>976</v>
      </c>
      <c r="Q970" s="6">
        <f t="shared" ca="1" si="60"/>
        <v>-1.8951761604092712</v>
      </c>
      <c r="R970" s="7">
        <f t="shared" ca="1" si="58"/>
        <v>31.965309459489106</v>
      </c>
      <c r="S970" s="8">
        <f t="shared" ca="1" si="59"/>
        <v>1.9653094594891058</v>
      </c>
    </row>
    <row r="971" spans="16:19" x14ac:dyDescent="0.3">
      <c r="P971" s="14" t="s">
        <v>977</v>
      </c>
      <c r="Q971" s="6">
        <f t="shared" ca="1" si="60"/>
        <v>-0.20521079932471856</v>
      </c>
      <c r="R971" s="7">
        <f t="shared" ca="1" si="58"/>
        <v>40.595142992644696</v>
      </c>
      <c r="S971" s="8">
        <f t="shared" ca="1" si="59"/>
        <v>9.4048570073553037</v>
      </c>
    </row>
    <row r="972" spans="16:19" x14ac:dyDescent="0.3">
      <c r="P972" s="14" t="s">
        <v>978</v>
      </c>
      <c r="Q972" s="6">
        <f t="shared" ca="1" si="60"/>
        <v>-1.3423358568337744</v>
      </c>
      <c r="R972" s="7">
        <f t="shared" ca="1" si="58"/>
        <v>34.56475982547348</v>
      </c>
      <c r="S972" s="8">
        <f t="shared" ca="1" si="59"/>
        <v>4.5647598254734802</v>
      </c>
    </row>
    <row r="973" spans="16:19" x14ac:dyDescent="0.3">
      <c r="P973" s="14" t="s">
        <v>979</v>
      </c>
      <c r="Q973" s="6">
        <f t="shared" ca="1" si="60"/>
        <v>-1.2913914440492456</v>
      </c>
      <c r="R973" s="7">
        <f t="shared" ca="1" si="58"/>
        <v>34.814685289076841</v>
      </c>
      <c r="S973" s="8">
        <f t="shared" ca="1" si="59"/>
        <v>4.8146852890768415</v>
      </c>
    </row>
    <row r="974" spans="16:19" x14ac:dyDescent="0.3">
      <c r="P974" s="14" t="s">
        <v>980</v>
      </c>
      <c r="Q974" s="6">
        <f t="shared" ca="1" si="60"/>
        <v>-5.2641655011287633E-2</v>
      </c>
      <c r="R974" s="7">
        <f t="shared" ca="1" si="58"/>
        <v>41.480563330256089</v>
      </c>
      <c r="S974" s="8">
        <f t="shared" ca="1" si="59"/>
        <v>8.5194366697439108</v>
      </c>
    </row>
    <row r="975" spans="16:19" x14ac:dyDescent="0.3">
      <c r="P975" s="14" t="s">
        <v>981</v>
      </c>
      <c r="Q975" s="6">
        <f t="shared" ca="1" si="60"/>
        <v>2.3843000560256629E-2</v>
      </c>
      <c r="R975" s="7">
        <f t="shared" ca="1" si="58"/>
        <v>41.931675832049251</v>
      </c>
      <c r="S975" s="8">
        <f t="shared" ca="1" si="59"/>
        <v>8.0683241679507489</v>
      </c>
    </row>
    <row r="976" spans="16:19" x14ac:dyDescent="0.3">
      <c r="P976" s="14" t="s">
        <v>982</v>
      </c>
      <c r="Q976" s="6">
        <f t="shared" ca="1" si="60"/>
        <v>2.4652381631012457</v>
      </c>
      <c r="R976" s="7">
        <f t="shared" ca="1" si="58"/>
        <v>59.222820128502072</v>
      </c>
      <c r="S976" s="8">
        <f t="shared" ca="1" si="59"/>
        <v>0</v>
      </c>
    </row>
    <row r="977" spans="16:19" x14ac:dyDescent="0.3">
      <c r="P977" s="14" t="s">
        <v>983</v>
      </c>
      <c r="Q977" s="6">
        <f t="shared" ca="1" si="60"/>
        <v>4.0412980638817861E-2</v>
      </c>
      <c r="R977" s="7">
        <f t="shared" ca="1" si="58"/>
        <v>42.030051604376439</v>
      </c>
      <c r="S977" s="8">
        <f t="shared" ca="1" si="59"/>
        <v>7.9699483956235611</v>
      </c>
    </row>
    <row r="978" spans="16:19" x14ac:dyDescent="0.3">
      <c r="P978" s="14" t="s">
        <v>984</v>
      </c>
      <c r="Q978" s="6">
        <f t="shared" ca="1" si="60"/>
        <v>-0.50583696651802434</v>
      </c>
      <c r="R978" s="7">
        <f t="shared" ca="1" si="58"/>
        <v>38.905415950149596</v>
      </c>
      <c r="S978" s="8">
        <f t="shared" ca="1" si="59"/>
        <v>8.905415950149596</v>
      </c>
    </row>
    <row r="979" spans="16:19" x14ac:dyDescent="0.3">
      <c r="P979" s="14" t="s">
        <v>985</v>
      </c>
      <c r="Q979" s="6">
        <f t="shared" ca="1" si="60"/>
        <v>-1.2797591852417665</v>
      </c>
      <c r="R979" s="7">
        <f t="shared" ca="1" si="58"/>
        <v>34.872004314128091</v>
      </c>
      <c r="S979" s="8">
        <f t="shared" ca="1" si="59"/>
        <v>4.8720043141280911</v>
      </c>
    </row>
    <row r="980" spans="16:19" x14ac:dyDescent="0.3">
      <c r="P980" s="14" t="s">
        <v>986</v>
      </c>
      <c r="Q980" s="6">
        <f t="shared" ca="1" si="60"/>
        <v>1.7201105507414178</v>
      </c>
      <c r="R980" s="7">
        <f t="shared" ca="1" si="58"/>
        <v>53.299661763298758</v>
      </c>
      <c r="S980" s="8">
        <f t="shared" ca="1" si="59"/>
        <v>0</v>
      </c>
    </row>
    <row r="981" spans="16:19" x14ac:dyDescent="0.3">
      <c r="P981" s="14" t="s">
        <v>987</v>
      </c>
      <c r="Q981" s="6">
        <f t="shared" ca="1" si="60"/>
        <v>-0.71329691841014509</v>
      </c>
      <c r="R981" s="7">
        <f t="shared" ca="1" si="58"/>
        <v>37.780541716514691</v>
      </c>
      <c r="S981" s="8">
        <f t="shared" ca="1" si="59"/>
        <v>7.7805417165146906</v>
      </c>
    </row>
    <row r="982" spans="16:19" x14ac:dyDescent="0.3">
      <c r="P982" s="14" t="s">
        <v>988</v>
      </c>
      <c r="Q982" s="6">
        <f t="shared" ca="1" si="60"/>
        <v>-0.91549596266145583</v>
      </c>
      <c r="R982" s="7">
        <f t="shared" ca="1" si="58"/>
        <v>36.7154973708423</v>
      </c>
      <c r="S982" s="8">
        <f t="shared" ca="1" si="59"/>
        <v>6.7154973708423</v>
      </c>
    </row>
    <row r="983" spans="16:19" x14ac:dyDescent="0.3">
      <c r="P983" s="14" t="s">
        <v>989</v>
      </c>
      <c r="Q983" s="6">
        <f t="shared" ca="1" si="60"/>
        <v>-0.14940125943008467</v>
      </c>
      <c r="R983" s="7">
        <f t="shared" ca="1" si="58"/>
        <v>40.916814439303472</v>
      </c>
      <c r="S983" s="8">
        <f t="shared" ca="1" si="59"/>
        <v>9.0831855606965277</v>
      </c>
    </row>
    <row r="984" spans="16:19" x14ac:dyDescent="0.3">
      <c r="P984" s="14" t="s">
        <v>990</v>
      </c>
      <c r="Q984" s="6">
        <f t="shared" ca="1" si="60"/>
        <v>-0.47499125616983329</v>
      </c>
      <c r="R984" s="7">
        <f t="shared" ref="R984:R1047" ca="1" si="61">S0*EXP((tipo-0.5*sigma^2)*T)*EXP(sigma*SQRT(T)*Q984)</f>
        <v>39.075501504562432</v>
      </c>
      <c r="S984" s="8">
        <f t="shared" ref="S984:S1047" ca="1" si="62">IF(R984&lt;=corte1,0,IF(R984&lt;=corte2,R984-corte1,IF(R984&lt;=corte3,corte3-R984,0)))</f>
        <v>9.0755015045624319</v>
      </c>
    </row>
    <row r="985" spans="16:19" x14ac:dyDescent="0.3">
      <c r="P985" s="14" t="s">
        <v>991</v>
      </c>
      <c r="Q985" s="6">
        <f t="shared" ref="Q985:Q1048" ca="1" si="63">NORMSINV(RAND())</f>
        <v>0.68250600204069756</v>
      </c>
      <c r="R985" s="7">
        <f t="shared" ca="1" si="61"/>
        <v>46.025267664363234</v>
      </c>
      <c r="S985" s="8">
        <f t="shared" ca="1" si="62"/>
        <v>3.9747323356367659</v>
      </c>
    </row>
    <row r="986" spans="16:19" x14ac:dyDescent="0.3">
      <c r="P986" s="14" t="s">
        <v>992</v>
      </c>
      <c r="Q986" s="6">
        <f t="shared" ca="1" si="63"/>
        <v>7.9267368819630687E-2</v>
      </c>
      <c r="R986" s="7">
        <f t="shared" ca="1" si="61"/>
        <v>42.261635700698726</v>
      </c>
      <c r="S986" s="8">
        <f t="shared" ca="1" si="62"/>
        <v>7.7383642993012742</v>
      </c>
    </row>
    <row r="987" spans="16:19" x14ac:dyDescent="0.3">
      <c r="P987" s="14" t="s">
        <v>993</v>
      </c>
      <c r="Q987" s="6">
        <f t="shared" ca="1" si="63"/>
        <v>0.14126251015483779</v>
      </c>
      <c r="R987" s="7">
        <f t="shared" ca="1" si="61"/>
        <v>42.633790967884174</v>
      </c>
      <c r="S987" s="8">
        <f t="shared" ca="1" si="62"/>
        <v>7.366209032115826</v>
      </c>
    </row>
    <row r="988" spans="16:19" x14ac:dyDescent="0.3">
      <c r="P988" s="14" t="s">
        <v>994</v>
      </c>
      <c r="Q988" s="6">
        <f t="shared" ca="1" si="63"/>
        <v>-1.7977482355950141</v>
      </c>
      <c r="R988" s="7">
        <f t="shared" ca="1" si="61"/>
        <v>32.408788131046606</v>
      </c>
      <c r="S988" s="8">
        <f t="shared" ca="1" si="62"/>
        <v>2.4087881310466059</v>
      </c>
    </row>
    <row r="989" spans="16:19" x14ac:dyDescent="0.3">
      <c r="P989" s="14" t="s">
        <v>995</v>
      </c>
      <c r="Q989" s="6">
        <f t="shared" ca="1" si="63"/>
        <v>-0.45497933126827333</v>
      </c>
      <c r="R989" s="7">
        <f t="shared" ca="1" si="61"/>
        <v>39.186246247435136</v>
      </c>
      <c r="S989" s="8">
        <f t="shared" ca="1" si="62"/>
        <v>9.1862462474351361</v>
      </c>
    </row>
    <row r="990" spans="16:19" x14ac:dyDescent="0.3">
      <c r="P990" s="14" t="s">
        <v>996</v>
      </c>
      <c r="Q990" s="6">
        <f t="shared" ca="1" si="63"/>
        <v>-0.85159482731496783</v>
      </c>
      <c r="R990" s="7">
        <f t="shared" ca="1" si="61"/>
        <v>37.048798528651545</v>
      </c>
      <c r="S990" s="8">
        <f t="shared" ca="1" si="62"/>
        <v>7.0487985286515453</v>
      </c>
    </row>
    <row r="991" spans="16:19" x14ac:dyDescent="0.3">
      <c r="P991" s="14" t="s">
        <v>997</v>
      </c>
      <c r="Q991" s="6">
        <f t="shared" ca="1" si="63"/>
        <v>-0.55253696422586562</v>
      </c>
      <c r="R991" s="7">
        <f t="shared" ca="1" si="61"/>
        <v>38.649316534820741</v>
      </c>
      <c r="S991" s="8">
        <f t="shared" ca="1" si="62"/>
        <v>8.6493165348207413</v>
      </c>
    </row>
    <row r="992" spans="16:19" x14ac:dyDescent="0.3">
      <c r="P992" s="14" t="s">
        <v>998</v>
      </c>
      <c r="Q992" s="6">
        <f t="shared" ca="1" si="63"/>
        <v>-5.9590951516574175E-2</v>
      </c>
      <c r="R992" s="7">
        <f t="shared" ca="1" si="61"/>
        <v>41.439817131866128</v>
      </c>
      <c r="S992" s="8">
        <f t="shared" ca="1" si="62"/>
        <v>8.5601828681338716</v>
      </c>
    </row>
    <row r="993" spans="16:19" x14ac:dyDescent="0.3">
      <c r="P993" s="14" t="s">
        <v>999</v>
      </c>
      <c r="Q993" s="6">
        <f t="shared" ca="1" si="63"/>
        <v>8.0949127493772866E-2</v>
      </c>
      <c r="R993" s="7">
        <f t="shared" ca="1" si="61"/>
        <v>42.271688259515621</v>
      </c>
      <c r="S993" s="8">
        <f t="shared" ca="1" si="62"/>
        <v>7.7283117404843793</v>
      </c>
    </row>
    <row r="994" spans="16:19" x14ac:dyDescent="0.3">
      <c r="P994" s="14" t="s">
        <v>1000</v>
      </c>
      <c r="Q994" s="6">
        <f t="shared" ca="1" si="63"/>
        <v>0.29611596735095191</v>
      </c>
      <c r="R994" s="7">
        <f t="shared" ca="1" si="61"/>
        <v>43.577751786414211</v>
      </c>
      <c r="S994" s="8">
        <f t="shared" ca="1" si="62"/>
        <v>6.4222482135857888</v>
      </c>
    </row>
    <row r="995" spans="16:19" x14ac:dyDescent="0.3">
      <c r="P995" s="14" t="s">
        <v>1001</v>
      </c>
      <c r="Q995" s="6">
        <f t="shared" ca="1" si="63"/>
        <v>-1.5651508366941764</v>
      </c>
      <c r="R995" s="7">
        <f t="shared" ca="1" si="61"/>
        <v>33.492578073557276</v>
      </c>
      <c r="S995" s="8">
        <f t="shared" ca="1" si="62"/>
        <v>3.4925780735572758</v>
      </c>
    </row>
    <row r="996" spans="16:19" x14ac:dyDescent="0.3">
      <c r="P996" s="14" t="s">
        <v>1002</v>
      </c>
      <c r="Q996" s="6">
        <f t="shared" ca="1" si="63"/>
        <v>0.36318917461737288</v>
      </c>
      <c r="R996" s="7">
        <f t="shared" ca="1" si="61"/>
        <v>43.993078904841994</v>
      </c>
      <c r="S996" s="8">
        <f t="shared" ca="1" si="62"/>
        <v>6.0069210951580061</v>
      </c>
    </row>
    <row r="997" spans="16:19" x14ac:dyDescent="0.3">
      <c r="P997" s="14" t="s">
        <v>1003</v>
      </c>
      <c r="Q997" s="6">
        <f t="shared" ca="1" si="63"/>
        <v>0.89812612145798221</v>
      </c>
      <c r="R997" s="7">
        <f t="shared" ca="1" si="61"/>
        <v>47.45034673721532</v>
      </c>
      <c r="S997" s="8">
        <f t="shared" ca="1" si="62"/>
        <v>2.5496532627846804</v>
      </c>
    </row>
    <row r="998" spans="16:19" x14ac:dyDescent="0.3">
      <c r="P998" s="14" t="s">
        <v>1004</v>
      </c>
      <c r="Q998" s="6">
        <f t="shared" ca="1" si="63"/>
        <v>0.24958828507017811</v>
      </c>
      <c r="R998" s="7">
        <f t="shared" ca="1" si="61"/>
        <v>43.291951150461962</v>
      </c>
      <c r="S998" s="8">
        <f t="shared" ca="1" si="62"/>
        <v>6.7080488495380379</v>
      </c>
    </row>
    <row r="999" spans="16:19" x14ac:dyDescent="0.3">
      <c r="P999" s="14" t="s">
        <v>1005</v>
      </c>
      <c r="Q999" s="6">
        <f t="shared" ca="1" si="63"/>
        <v>9.7712983431819E-2</v>
      </c>
      <c r="R999" s="7">
        <f t="shared" ca="1" si="61"/>
        <v>42.372023482062147</v>
      </c>
      <c r="S999" s="8">
        <f t="shared" ca="1" si="62"/>
        <v>7.6279765179378529</v>
      </c>
    </row>
    <row r="1000" spans="16:19" x14ac:dyDescent="0.3">
      <c r="P1000" s="14" t="s">
        <v>1006</v>
      </c>
      <c r="Q1000" s="6">
        <f t="shared" ca="1" si="63"/>
        <v>-0.19283670833227204</v>
      </c>
      <c r="R1000" s="7">
        <f t="shared" ca="1" si="61"/>
        <v>40.66624509352215</v>
      </c>
      <c r="S1000" s="8">
        <f t="shared" ca="1" si="62"/>
        <v>9.33375490647785</v>
      </c>
    </row>
    <row r="1001" spans="16:19" x14ac:dyDescent="0.3">
      <c r="P1001" s="14" t="s">
        <v>1007</v>
      </c>
      <c r="Q1001" s="6">
        <f t="shared" ca="1" si="63"/>
        <v>1.8566274005060595</v>
      </c>
      <c r="R1001" s="7">
        <f t="shared" ca="1" si="61"/>
        <v>54.338683862670798</v>
      </c>
      <c r="S1001" s="8">
        <f t="shared" ca="1" si="62"/>
        <v>0</v>
      </c>
    </row>
    <row r="1002" spans="16:19" x14ac:dyDescent="0.3">
      <c r="P1002" s="14" t="s">
        <v>1008</v>
      </c>
      <c r="Q1002" s="6">
        <f t="shared" ca="1" si="63"/>
        <v>0.48213013482923245</v>
      </c>
      <c r="R1002" s="7">
        <f t="shared" ca="1" si="61"/>
        <v>44.739336053117434</v>
      </c>
      <c r="S1002" s="8">
        <f t="shared" ca="1" si="62"/>
        <v>5.2606639468825662</v>
      </c>
    </row>
    <row r="1003" spans="16:19" x14ac:dyDescent="0.3">
      <c r="P1003" s="14" t="s">
        <v>1009</v>
      </c>
      <c r="Q1003" s="6">
        <f t="shared" ca="1" si="63"/>
        <v>1.6648169594377056</v>
      </c>
      <c r="R1003" s="7">
        <f t="shared" ca="1" si="61"/>
        <v>52.88450001667421</v>
      </c>
      <c r="S1003" s="8">
        <f t="shared" ca="1" si="62"/>
        <v>0</v>
      </c>
    </row>
    <row r="1004" spans="16:19" x14ac:dyDescent="0.3">
      <c r="P1004" s="14" t="s">
        <v>1010</v>
      </c>
      <c r="Q1004" s="6">
        <f t="shared" ca="1" si="63"/>
        <v>-0.81736107093362165</v>
      </c>
      <c r="R1004" s="7">
        <f t="shared" ca="1" si="61"/>
        <v>37.228600893542641</v>
      </c>
      <c r="S1004" s="8">
        <f t="shared" ca="1" si="62"/>
        <v>7.2286008935426409</v>
      </c>
    </row>
    <row r="1005" spans="16:19" x14ac:dyDescent="0.3">
      <c r="P1005" s="14" t="s">
        <v>1011</v>
      </c>
      <c r="Q1005" s="6">
        <f t="shared" ca="1" si="63"/>
        <v>-9.0188755033623058E-2</v>
      </c>
      <c r="R1005" s="7">
        <f t="shared" ca="1" si="61"/>
        <v>41.260886876152036</v>
      </c>
      <c r="S1005" s="8">
        <f t="shared" ca="1" si="62"/>
        <v>8.7391131238479645</v>
      </c>
    </row>
    <row r="1006" spans="16:19" x14ac:dyDescent="0.3">
      <c r="P1006" s="14" t="s">
        <v>1012</v>
      </c>
      <c r="Q1006" s="6">
        <f t="shared" ca="1" si="63"/>
        <v>-1.145786806191686</v>
      </c>
      <c r="R1006" s="7">
        <f t="shared" ca="1" si="61"/>
        <v>35.539007433777066</v>
      </c>
      <c r="S1006" s="8">
        <f t="shared" ca="1" si="62"/>
        <v>5.5390074337770656</v>
      </c>
    </row>
    <row r="1007" spans="16:19" x14ac:dyDescent="0.3">
      <c r="P1007" s="14" t="s">
        <v>1013</v>
      </c>
      <c r="Q1007" s="6">
        <f t="shared" ca="1" si="63"/>
        <v>0.83021284059916922</v>
      </c>
      <c r="R1007" s="7">
        <f t="shared" ca="1" si="61"/>
        <v>46.996796704619861</v>
      </c>
      <c r="S1007" s="8">
        <f t="shared" ca="1" si="62"/>
        <v>3.0032032953801391</v>
      </c>
    </row>
    <row r="1008" spans="16:19" x14ac:dyDescent="0.3">
      <c r="P1008" s="14" t="s">
        <v>1014</v>
      </c>
      <c r="Q1008" s="6">
        <f t="shared" ca="1" si="63"/>
        <v>-0.63978101627723316</v>
      </c>
      <c r="R1008" s="7">
        <f t="shared" ca="1" si="61"/>
        <v>38.175384354013936</v>
      </c>
      <c r="S1008" s="8">
        <f t="shared" ca="1" si="62"/>
        <v>8.1753843540139357</v>
      </c>
    </row>
    <row r="1009" spans="16:19" x14ac:dyDescent="0.3">
      <c r="P1009" s="14" t="s">
        <v>1015</v>
      </c>
      <c r="Q1009" s="6">
        <f t="shared" ca="1" si="63"/>
        <v>-1.4371897483117964</v>
      </c>
      <c r="R1009" s="7">
        <f t="shared" ca="1" si="61"/>
        <v>34.104191509634674</v>
      </c>
      <c r="S1009" s="8">
        <f t="shared" ca="1" si="62"/>
        <v>4.1041915096346742</v>
      </c>
    </row>
    <row r="1010" spans="16:19" x14ac:dyDescent="0.3">
      <c r="P1010" s="14" t="s">
        <v>1016</v>
      </c>
      <c r="Q1010" s="6">
        <f t="shared" ca="1" si="63"/>
        <v>7.4888958934597433E-2</v>
      </c>
      <c r="R1010" s="7">
        <f t="shared" ca="1" si="61"/>
        <v>42.235475367890288</v>
      </c>
      <c r="S1010" s="8">
        <f t="shared" ca="1" si="62"/>
        <v>7.7645246321097119</v>
      </c>
    </row>
    <row r="1011" spans="16:19" x14ac:dyDescent="0.3">
      <c r="P1011" s="14" t="s">
        <v>1017</v>
      </c>
      <c r="Q1011" s="6">
        <f t="shared" ca="1" si="63"/>
        <v>-0.72123720188942131</v>
      </c>
      <c r="R1011" s="7">
        <f t="shared" ca="1" si="61"/>
        <v>37.73814078782825</v>
      </c>
      <c r="S1011" s="8">
        <f t="shared" ca="1" si="62"/>
        <v>7.7381407878282502</v>
      </c>
    </row>
    <row r="1012" spans="16:19" x14ac:dyDescent="0.3">
      <c r="P1012" s="14" t="s">
        <v>1018</v>
      </c>
      <c r="Q1012" s="6">
        <f t="shared" ca="1" si="63"/>
        <v>0.42130985527700349</v>
      </c>
      <c r="R1012" s="7">
        <f t="shared" ca="1" si="61"/>
        <v>44.356170430353949</v>
      </c>
      <c r="S1012" s="8">
        <f t="shared" ca="1" si="62"/>
        <v>5.6438295696460514</v>
      </c>
    </row>
    <row r="1013" spans="16:19" x14ac:dyDescent="0.3">
      <c r="P1013" s="14" t="s">
        <v>1019</v>
      </c>
      <c r="Q1013" s="6">
        <f t="shared" ca="1" si="63"/>
        <v>-0.79524932718030605</v>
      </c>
      <c r="R1013" s="7">
        <f t="shared" ca="1" si="61"/>
        <v>37.34519964980506</v>
      </c>
      <c r="S1013" s="8">
        <f t="shared" ca="1" si="62"/>
        <v>7.3451996498050605</v>
      </c>
    </row>
    <row r="1014" spans="16:19" x14ac:dyDescent="0.3">
      <c r="P1014" s="14" t="s">
        <v>1020</v>
      </c>
      <c r="Q1014" s="6">
        <f t="shared" ca="1" si="63"/>
        <v>0.98193313650260572</v>
      </c>
      <c r="R1014" s="7">
        <f t="shared" ca="1" si="61"/>
        <v>48.016079009620462</v>
      </c>
      <c r="S1014" s="8">
        <f t="shared" ca="1" si="62"/>
        <v>1.9839209903795378</v>
      </c>
    </row>
    <row r="1015" spans="16:19" x14ac:dyDescent="0.3">
      <c r="P1015" s="14" t="s">
        <v>1021</v>
      </c>
      <c r="Q1015" s="6">
        <f t="shared" ca="1" si="63"/>
        <v>-0.12499226622646605</v>
      </c>
      <c r="R1015" s="7">
        <f t="shared" ca="1" si="61"/>
        <v>41.058301419217678</v>
      </c>
      <c r="S1015" s="8">
        <f t="shared" ca="1" si="62"/>
        <v>8.9416985807823224</v>
      </c>
    </row>
    <row r="1016" spans="16:19" x14ac:dyDescent="0.3">
      <c r="P1016" s="14" t="s">
        <v>1022</v>
      </c>
      <c r="Q1016" s="6">
        <f t="shared" ca="1" si="63"/>
        <v>-0.5379872099843519</v>
      </c>
      <c r="R1016" s="7">
        <f t="shared" ca="1" si="61"/>
        <v>38.728925020483821</v>
      </c>
      <c r="S1016" s="8">
        <f t="shared" ca="1" si="62"/>
        <v>8.7289250204838211</v>
      </c>
    </row>
    <row r="1017" spans="16:19" x14ac:dyDescent="0.3">
      <c r="P1017" s="14" t="s">
        <v>1023</v>
      </c>
      <c r="Q1017" s="6">
        <f t="shared" ca="1" si="63"/>
        <v>0.15699192810843757</v>
      </c>
      <c r="R1017" s="7">
        <f t="shared" ca="1" si="61"/>
        <v>42.728734356949289</v>
      </c>
      <c r="S1017" s="8">
        <f t="shared" ca="1" si="62"/>
        <v>7.271265643050711</v>
      </c>
    </row>
    <row r="1018" spans="16:19" x14ac:dyDescent="0.3">
      <c r="P1018" s="14" t="s">
        <v>1024</v>
      </c>
      <c r="Q1018" s="6">
        <f t="shared" ca="1" si="63"/>
        <v>-0.16830182626994911</v>
      </c>
      <c r="R1018" s="7">
        <f t="shared" ca="1" si="61"/>
        <v>40.807592131564142</v>
      </c>
      <c r="S1018" s="8">
        <f t="shared" ca="1" si="62"/>
        <v>9.1924078684358577</v>
      </c>
    </row>
    <row r="1019" spans="16:19" x14ac:dyDescent="0.3">
      <c r="P1019" s="14" t="s">
        <v>1025</v>
      </c>
      <c r="Q1019" s="6">
        <f t="shared" ca="1" si="63"/>
        <v>0.4201142196776439</v>
      </c>
      <c r="R1019" s="7">
        <f t="shared" ca="1" si="61"/>
        <v>44.34867095016515</v>
      </c>
      <c r="S1019" s="8">
        <f t="shared" ca="1" si="62"/>
        <v>5.6513290498348496</v>
      </c>
    </row>
    <row r="1020" spans="16:19" x14ac:dyDescent="0.3">
      <c r="P1020" s="14" t="s">
        <v>1026</v>
      </c>
      <c r="Q1020" s="6">
        <f t="shared" ca="1" si="63"/>
        <v>2.8851962659623696</v>
      </c>
      <c r="R1020" s="7">
        <f t="shared" ca="1" si="61"/>
        <v>62.846672318259827</v>
      </c>
      <c r="S1020" s="8">
        <f t="shared" ca="1" si="62"/>
        <v>0</v>
      </c>
    </row>
    <row r="1021" spans="16:19" x14ac:dyDescent="0.3">
      <c r="P1021" s="14" t="s">
        <v>1027</v>
      </c>
      <c r="Q1021" s="6">
        <f t="shared" ca="1" si="63"/>
        <v>0.57433281722339169</v>
      </c>
      <c r="R1021" s="7">
        <f t="shared" ca="1" si="61"/>
        <v>45.326531448197322</v>
      </c>
      <c r="S1021" s="8">
        <f t="shared" ca="1" si="62"/>
        <v>4.673468551802678</v>
      </c>
    </row>
    <row r="1022" spans="16:19" x14ac:dyDescent="0.3">
      <c r="P1022" s="14" t="s">
        <v>1028</v>
      </c>
      <c r="Q1022" s="6">
        <f t="shared" ca="1" si="63"/>
        <v>0.49097710579563003</v>
      </c>
      <c r="R1022" s="7">
        <f t="shared" ca="1" si="61"/>
        <v>44.795346733317572</v>
      </c>
      <c r="S1022" s="8">
        <f t="shared" ca="1" si="62"/>
        <v>5.2046532666824277</v>
      </c>
    </row>
    <row r="1023" spans="16:19" x14ac:dyDescent="0.3">
      <c r="P1023" s="14" t="s">
        <v>1029</v>
      </c>
      <c r="Q1023" s="6">
        <f t="shared" ca="1" si="63"/>
        <v>0.51979318327737112</v>
      </c>
      <c r="R1023" s="7">
        <f t="shared" ca="1" si="61"/>
        <v>44.9782695939505</v>
      </c>
      <c r="S1023" s="8">
        <f t="shared" ca="1" si="62"/>
        <v>5.0217304060494996</v>
      </c>
    </row>
    <row r="1024" spans="16:19" x14ac:dyDescent="0.3">
      <c r="P1024" s="14" t="s">
        <v>1030</v>
      </c>
      <c r="Q1024" s="6">
        <f t="shared" ca="1" si="63"/>
        <v>-0.29827936416804285</v>
      </c>
      <c r="R1024" s="7">
        <f t="shared" ca="1" si="61"/>
        <v>40.064335360620696</v>
      </c>
      <c r="S1024" s="8">
        <f t="shared" ca="1" si="62"/>
        <v>9.9356646393793042</v>
      </c>
    </row>
    <row r="1025" spans="16:19" x14ac:dyDescent="0.3">
      <c r="P1025" s="14" t="s">
        <v>1031</v>
      </c>
      <c r="Q1025" s="6">
        <f t="shared" ca="1" si="63"/>
        <v>1.8613371524380351</v>
      </c>
      <c r="R1025" s="7">
        <f t="shared" ca="1" si="61"/>
        <v>54.374888715542809</v>
      </c>
      <c r="S1025" s="8">
        <f t="shared" ca="1" si="62"/>
        <v>0</v>
      </c>
    </row>
    <row r="1026" spans="16:19" x14ac:dyDescent="0.3">
      <c r="P1026" s="14" t="s">
        <v>1032</v>
      </c>
      <c r="Q1026" s="6">
        <f t="shared" ca="1" si="63"/>
        <v>0.52931333319700968</v>
      </c>
      <c r="R1026" s="7">
        <f t="shared" ca="1" si="61"/>
        <v>45.038866983829017</v>
      </c>
      <c r="S1026" s="8">
        <f t="shared" ca="1" si="62"/>
        <v>4.961133016170983</v>
      </c>
    </row>
    <row r="1027" spans="16:19" x14ac:dyDescent="0.3">
      <c r="P1027" s="14" t="s">
        <v>1033</v>
      </c>
      <c r="Q1027" s="6">
        <f t="shared" ca="1" si="63"/>
        <v>1.5749176130715201</v>
      </c>
      <c r="R1027" s="7">
        <f t="shared" ca="1" si="61"/>
        <v>52.21639902330201</v>
      </c>
      <c r="S1027" s="8">
        <f t="shared" ca="1" si="62"/>
        <v>0</v>
      </c>
    </row>
    <row r="1028" spans="16:19" x14ac:dyDescent="0.3">
      <c r="P1028" s="14" t="s">
        <v>1034</v>
      </c>
      <c r="Q1028" s="6">
        <f t="shared" ca="1" si="63"/>
        <v>-0.16231477476167586</v>
      </c>
      <c r="R1028" s="7">
        <f t="shared" ca="1" si="61"/>
        <v>40.842158426643749</v>
      </c>
      <c r="S1028" s="8">
        <f t="shared" ca="1" si="62"/>
        <v>9.1578415733562508</v>
      </c>
    </row>
    <row r="1029" spans="16:19" x14ac:dyDescent="0.3">
      <c r="P1029" s="14" t="s">
        <v>1035</v>
      </c>
      <c r="Q1029" s="6">
        <f t="shared" ca="1" si="63"/>
        <v>-6.7054236758889607E-2</v>
      </c>
      <c r="R1029" s="7">
        <f t="shared" ca="1" si="61"/>
        <v>41.396101808352327</v>
      </c>
      <c r="S1029" s="8">
        <f t="shared" ca="1" si="62"/>
        <v>8.6038981916476729</v>
      </c>
    </row>
    <row r="1030" spans="16:19" x14ac:dyDescent="0.3">
      <c r="P1030" s="14" t="s">
        <v>1036</v>
      </c>
      <c r="Q1030" s="6">
        <f t="shared" ca="1" si="63"/>
        <v>-0.58737196400820368</v>
      </c>
      <c r="R1030" s="7">
        <f t="shared" ca="1" si="61"/>
        <v>38.459382274168092</v>
      </c>
      <c r="S1030" s="8">
        <f t="shared" ca="1" si="62"/>
        <v>8.4593822741680924</v>
      </c>
    </row>
    <row r="1031" spans="16:19" x14ac:dyDescent="0.3">
      <c r="P1031" s="14" t="s">
        <v>1037</v>
      </c>
      <c r="Q1031" s="6">
        <f t="shared" ca="1" si="63"/>
        <v>4.0642232567151736E-2</v>
      </c>
      <c r="R1031" s="7">
        <f t="shared" ca="1" si="61"/>
        <v>42.031414287755055</v>
      </c>
      <c r="S1031" s="8">
        <f t="shared" ca="1" si="62"/>
        <v>7.9685857122449448</v>
      </c>
    </row>
    <row r="1032" spans="16:19" x14ac:dyDescent="0.3">
      <c r="P1032" s="14" t="s">
        <v>1038</v>
      </c>
      <c r="Q1032" s="6">
        <f t="shared" ca="1" si="63"/>
        <v>1.4593481520762106</v>
      </c>
      <c r="R1032" s="7">
        <f t="shared" ca="1" si="61"/>
        <v>51.369911062847741</v>
      </c>
      <c r="S1032" s="8">
        <f t="shared" ca="1" si="62"/>
        <v>0</v>
      </c>
    </row>
    <row r="1033" spans="16:19" x14ac:dyDescent="0.3">
      <c r="P1033" s="14" t="s">
        <v>1039</v>
      </c>
      <c r="Q1033" s="6">
        <f t="shared" ca="1" si="63"/>
        <v>-0.52361404689890823</v>
      </c>
      <c r="R1033" s="7">
        <f t="shared" ca="1" si="61"/>
        <v>38.807728293845017</v>
      </c>
      <c r="S1033" s="8">
        <f t="shared" ca="1" si="62"/>
        <v>8.8077282938450168</v>
      </c>
    </row>
    <row r="1034" spans="16:19" x14ac:dyDescent="0.3">
      <c r="P1034" s="14" t="s">
        <v>1040</v>
      </c>
      <c r="Q1034" s="6">
        <f t="shared" ca="1" si="63"/>
        <v>-0.11641625821634655</v>
      </c>
      <c r="R1034" s="7">
        <f t="shared" ca="1" si="61"/>
        <v>41.108128396743268</v>
      </c>
      <c r="S1034" s="8">
        <f t="shared" ca="1" si="62"/>
        <v>8.8918716032567318</v>
      </c>
    </row>
    <row r="1035" spans="16:19" x14ac:dyDescent="0.3">
      <c r="P1035" s="14" t="s">
        <v>1041</v>
      </c>
      <c r="Q1035" s="6">
        <f t="shared" ca="1" si="63"/>
        <v>-1.3630626617116042</v>
      </c>
      <c r="R1035" s="7">
        <f t="shared" ca="1" si="61"/>
        <v>34.463591502479609</v>
      </c>
      <c r="S1035" s="8">
        <f t="shared" ca="1" si="62"/>
        <v>4.4635915024796091</v>
      </c>
    </row>
    <row r="1036" spans="16:19" x14ac:dyDescent="0.3">
      <c r="P1036" s="14" t="s">
        <v>1042</v>
      </c>
      <c r="Q1036" s="6">
        <f t="shared" ca="1" si="63"/>
        <v>-0.58030974086650478</v>
      </c>
      <c r="R1036" s="7">
        <f t="shared" ca="1" si="61"/>
        <v>38.497812738478515</v>
      </c>
      <c r="S1036" s="8">
        <f t="shared" ca="1" si="62"/>
        <v>8.4978127384785154</v>
      </c>
    </row>
    <row r="1037" spans="16:19" x14ac:dyDescent="0.3">
      <c r="P1037" s="14" t="s">
        <v>1043</v>
      </c>
      <c r="Q1037" s="6">
        <f t="shared" ca="1" si="63"/>
        <v>-6.4288931574209051E-3</v>
      </c>
      <c r="R1037" s="7">
        <f t="shared" ca="1" si="61"/>
        <v>41.752546167865155</v>
      </c>
      <c r="S1037" s="8">
        <f t="shared" ca="1" si="62"/>
        <v>8.2474538321348447</v>
      </c>
    </row>
    <row r="1038" spans="16:19" x14ac:dyDescent="0.3">
      <c r="P1038" s="14" t="s">
        <v>1044</v>
      </c>
      <c r="Q1038" s="6">
        <f t="shared" ca="1" si="63"/>
        <v>0.63173477865987937</v>
      </c>
      <c r="R1038" s="7">
        <f t="shared" ca="1" si="61"/>
        <v>45.695983583559851</v>
      </c>
      <c r="S1038" s="8">
        <f t="shared" ca="1" si="62"/>
        <v>4.3040164164401489</v>
      </c>
    </row>
    <row r="1039" spans="16:19" x14ac:dyDescent="0.3">
      <c r="P1039" s="14" t="s">
        <v>1045</v>
      </c>
      <c r="Q1039" s="6">
        <f t="shared" ca="1" si="63"/>
        <v>-1.1947488571322464</v>
      </c>
      <c r="R1039" s="7">
        <f t="shared" ca="1" si="61"/>
        <v>35.293775415241136</v>
      </c>
      <c r="S1039" s="8">
        <f t="shared" ca="1" si="62"/>
        <v>5.2937754152411358</v>
      </c>
    </row>
    <row r="1040" spans="16:19" x14ac:dyDescent="0.3">
      <c r="P1040" s="14" t="s">
        <v>1046</v>
      </c>
      <c r="Q1040" s="6">
        <f t="shared" ca="1" si="63"/>
        <v>0.23435258490731864</v>
      </c>
      <c r="R1040" s="7">
        <f t="shared" ca="1" si="61"/>
        <v>43.198772421558068</v>
      </c>
      <c r="S1040" s="8">
        <f t="shared" ca="1" si="62"/>
        <v>6.8012275784419316</v>
      </c>
    </row>
    <row r="1041" spans="16:19" x14ac:dyDescent="0.3">
      <c r="P1041" s="14" t="s">
        <v>1047</v>
      </c>
      <c r="Q1041" s="6">
        <f t="shared" ca="1" si="63"/>
        <v>-0.10611546958848724</v>
      </c>
      <c r="R1041" s="7">
        <f t="shared" ca="1" si="61"/>
        <v>41.168056363847946</v>
      </c>
      <c r="S1041" s="8">
        <f t="shared" ca="1" si="62"/>
        <v>8.8319436361520545</v>
      </c>
    </row>
    <row r="1042" spans="16:19" x14ac:dyDescent="0.3">
      <c r="P1042" s="14" t="s">
        <v>1048</v>
      </c>
      <c r="Q1042" s="6">
        <f t="shared" ca="1" si="63"/>
        <v>0.78628342258320538</v>
      </c>
      <c r="R1042" s="7">
        <f t="shared" ca="1" si="61"/>
        <v>46.705731451200059</v>
      </c>
      <c r="S1042" s="8">
        <f t="shared" ca="1" si="62"/>
        <v>3.2942685487999412</v>
      </c>
    </row>
    <row r="1043" spans="16:19" x14ac:dyDescent="0.3">
      <c r="P1043" s="14" t="s">
        <v>1049</v>
      </c>
      <c r="Q1043" s="6">
        <f t="shared" ca="1" si="63"/>
        <v>-5.3583808211833985E-2</v>
      </c>
      <c r="R1043" s="7">
        <f t="shared" ca="1" si="61"/>
        <v>41.475036803984977</v>
      </c>
      <c r="S1043" s="8">
        <f t="shared" ca="1" si="62"/>
        <v>8.5249631960150225</v>
      </c>
    </row>
    <row r="1044" spans="16:19" x14ac:dyDescent="0.3">
      <c r="P1044" s="14" t="s">
        <v>1050</v>
      </c>
      <c r="Q1044" s="6">
        <f t="shared" ca="1" si="63"/>
        <v>-0.96876270951459464</v>
      </c>
      <c r="R1044" s="7">
        <f t="shared" ca="1" si="61"/>
        <v>36.439956623304724</v>
      </c>
      <c r="S1044" s="8">
        <f t="shared" ca="1" si="62"/>
        <v>6.4399566233047238</v>
      </c>
    </row>
    <row r="1045" spans="16:19" x14ac:dyDescent="0.3">
      <c r="P1045" s="14" t="s">
        <v>1051</v>
      </c>
      <c r="Q1045" s="6">
        <f t="shared" ca="1" si="63"/>
        <v>1.736900331682306</v>
      </c>
      <c r="R1045" s="7">
        <f t="shared" ca="1" si="61"/>
        <v>53.426368639611077</v>
      </c>
      <c r="S1045" s="8">
        <f t="shared" ca="1" si="62"/>
        <v>0</v>
      </c>
    </row>
    <row r="1046" spans="16:19" x14ac:dyDescent="0.3">
      <c r="P1046" s="14" t="s">
        <v>1052</v>
      </c>
      <c r="Q1046" s="6">
        <f t="shared" ca="1" si="63"/>
        <v>1.1174121428470911</v>
      </c>
      <c r="R1046" s="7">
        <f t="shared" ca="1" si="61"/>
        <v>48.944918765436583</v>
      </c>
      <c r="S1046" s="8">
        <f t="shared" ca="1" si="62"/>
        <v>1.0550812345634171</v>
      </c>
    </row>
    <row r="1047" spans="16:19" x14ac:dyDescent="0.3">
      <c r="P1047" s="14" t="s">
        <v>1053</v>
      </c>
      <c r="Q1047" s="6">
        <f t="shared" ca="1" si="63"/>
        <v>0.47443847111378473</v>
      </c>
      <c r="R1047" s="7">
        <f t="shared" ca="1" si="61"/>
        <v>44.690696605176534</v>
      </c>
      <c r="S1047" s="8">
        <f t="shared" ca="1" si="62"/>
        <v>5.3093033948234662</v>
      </c>
    </row>
    <row r="1048" spans="16:19" x14ac:dyDescent="0.3">
      <c r="P1048" s="14" t="s">
        <v>1054</v>
      </c>
      <c r="Q1048" s="6">
        <f t="shared" ca="1" si="63"/>
        <v>0.38963509998944451</v>
      </c>
      <c r="R1048" s="7">
        <f t="shared" ref="R1048:R1111" ca="1" si="64">S0*EXP((tipo-0.5*sigma^2)*T)*EXP(sigma*SQRT(T)*Q1048)</f>
        <v>44.157921905470765</v>
      </c>
      <c r="S1048" s="8">
        <f t="shared" ref="S1048:S1111" ca="1" si="65">IF(R1048&lt;=corte1,0,IF(R1048&lt;=corte2,R1048-corte1,IF(R1048&lt;=corte3,corte3-R1048,0)))</f>
        <v>5.842078094529235</v>
      </c>
    </row>
    <row r="1049" spans="16:19" x14ac:dyDescent="0.3">
      <c r="P1049" s="14" t="s">
        <v>1055</v>
      </c>
      <c r="Q1049" s="6">
        <f t="shared" ref="Q1049:Q1112" ca="1" si="66">NORMSINV(RAND())</f>
        <v>0.71870773123392528</v>
      </c>
      <c r="R1049" s="7">
        <f t="shared" ca="1" si="64"/>
        <v>46.261507340478339</v>
      </c>
      <c r="S1049" s="8">
        <f t="shared" ca="1" si="65"/>
        <v>3.7384926595216612</v>
      </c>
    </row>
    <row r="1050" spans="16:19" x14ac:dyDescent="0.3">
      <c r="P1050" s="14" t="s">
        <v>1056</v>
      </c>
      <c r="Q1050" s="6">
        <f t="shared" ca="1" si="66"/>
        <v>-0.16429819120388464</v>
      </c>
      <c r="R1050" s="7">
        <f t="shared" ca="1" si="64"/>
        <v>40.830703912184759</v>
      </c>
      <c r="S1050" s="8">
        <f t="shared" ca="1" si="65"/>
        <v>9.1692960878152405</v>
      </c>
    </row>
    <row r="1051" spans="16:19" x14ac:dyDescent="0.3">
      <c r="P1051" s="14" t="s">
        <v>1057</v>
      </c>
      <c r="Q1051" s="6">
        <f t="shared" ca="1" si="66"/>
        <v>-0.24639169759654878</v>
      </c>
      <c r="R1051" s="7">
        <f t="shared" ca="1" si="64"/>
        <v>40.359409729559125</v>
      </c>
      <c r="S1051" s="8">
        <f t="shared" ca="1" si="65"/>
        <v>9.6405902704408746</v>
      </c>
    </row>
    <row r="1052" spans="16:19" x14ac:dyDescent="0.3">
      <c r="P1052" s="14" t="s">
        <v>1058</v>
      </c>
      <c r="Q1052" s="6">
        <f t="shared" ca="1" si="66"/>
        <v>-1.2555105835190448E-2</v>
      </c>
      <c r="R1052" s="7">
        <f t="shared" ca="1" si="64"/>
        <v>41.716388374826316</v>
      </c>
      <c r="S1052" s="8">
        <f t="shared" ca="1" si="65"/>
        <v>8.283611625173684</v>
      </c>
    </row>
    <row r="1053" spans="16:19" x14ac:dyDescent="0.3">
      <c r="P1053" s="14" t="s">
        <v>1059</v>
      </c>
      <c r="Q1053" s="6">
        <f t="shared" ca="1" si="66"/>
        <v>6.8213339042273904E-2</v>
      </c>
      <c r="R1053" s="7">
        <f t="shared" ca="1" si="64"/>
        <v>42.195620718090872</v>
      </c>
      <c r="S1053" s="8">
        <f t="shared" ca="1" si="65"/>
        <v>7.804379281909128</v>
      </c>
    </row>
    <row r="1054" spans="16:19" x14ac:dyDescent="0.3">
      <c r="P1054" s="14" t="s">
        <v>1060</v>
      </c>
      <c r="Q1054" s="6">
        <f t="shared" ca="1" si="66"/>
        <v>-1.8695058743433242</v>
      </c>
      <c r="R1054" s="7">
        <f t="shared" ca="1" si="64"/>
        <v>32.081564869827204</v>
      </c>
      <c r="S1054" s="8">
        <f t="shared" ca="1" si="65"/>
        <v>2.0815648698272042</v>
      </c>
    </row>
    <row r="1055" spans="16:19" x14ac:dyDescent="0.3">
      <c r="P1055" s="14" t="s">
        <v>1061</v>
      </c>
      <c r="Q1055" s="6">
        <f t="shared" ca="1" si="66"/>
        <v>-1.9146378057404958</v>
      </c>
      <c r="R1055" s="7">
        <f t="shared" ca="1" si="64"/>
        <v>31.877452544535373</v>
      </c>
      <c r="S1055" s="8">
        <f t="shared" ca="1" si="65"/>
        <v>1.8774525445353731</v>
      </c>
    </row>
    <row r="1056" spans="16:19" x14ac:dyDescent="0.3">
      <c r="P1056" s="14" t="s">
        <v>1062</v>
      </c>
      <c r="Q1056" s="6">
        <f t="shared" ca="1" si="66"/>
        <v>-1.5833382959044313</v>
      </c>
      <c r="R1056" s="7">
        <f t="shared" ca="1" si="64"/>
        <v>33.40654266905451</v>
      </c>
      <c r="S1056" s="8">
        <f t="shared" ca="1" si="65"/>
        <v>3.4065426690545095</v>
      </c>
    </row>
    <row r="1057" spans="16:19" x14ac:dyDescent="0.3">
      <c r="P1057" s="14" t="s">
        <v>1063</v>
      </c>
      <c r="Q1057" s="6">
        <f t="shared" ca="1" si="66"/>
        <v>0.36140670411861958</v>
      </c>
      <c r="R1057" s="7">
        <f t="shared" ca="1" si="64"/>
        <v>43.981990553741603</v>
      </c>
      <c r="S1057" s="8">
        <f t="shared" ca="1" si="65"/>
        <v>6.0180094462583966</v>
      </c>
    </row>
    <row r="1058" spans="16:19" x14ac:dyDescent="0.3">
      <c r="P1058" s="14" t="s">
        <v>1064</v>
      </c>
      <c r="Q1058" s="6">
        <f t="shared" ca="1" si="66"/>
        <v>2.1679664191587382</v>
      </c>
      <c r="R1058" s="7">
        <f t="shared" ca="1" si="64"/>
        <v>56.784668559081702</v>
      </c>
      <c r="S1058" s="8">
        <f t="shared" ca="1" si="65"/>
        <v>0</v>
      </c>
    </row>
    <row r="1059" spans="16:19" x14ac:dyDescent="0.3">
      <c r="P1059" s="14" t="s">
        <v>1065</v>
      </c>
      <c r="Q1059" s="6">
        <f t="shared" ca="1" si="66"/>
        <v>-0.33222639168786006</v>
      </c>
      <c r="R1059" s="7">
        <f t="shared" ca="1" si="64"/>
        <v>39.872454074014577</v>
      </c>
      <c r="S1059" s="8">
        <f t="shared" ca="1" si="65"/>
        <v>9.872454074014577</v>
      </c>
    </row>
    <row r="1060" spans="16:19" x14ac:dyDescent="0.3">
      <c r="P1060" s="14" t="s">
        <v>1066</v>
      </c>
      <c r="Q1060" s="6">
        <f t="shared" ca="1" si="66"/>
        <v>-0.24056733190292323</v>
      </c>
      <c r="R1060" s="7">
        <f t="shared" ca="1" si="64"/>
        <v>40.392667054452033</v>
      </c>
      <c r="S1060" s="8">
        <f t="shared" ca="1" si="65"/>
        <v>9.6073329455479666</v>
      </c>
    </row>
    <row r="1061" spans="16:19" x14ac:dyDescent="0.3">
      <c r="P1061" s="14" t="s">
        <v>1067</v>
      </c>
      <c r="Q1061" s="6">
        <f t="shared" ca="1" si="66"/>
        <v>-1.2831794563294097</v>
      </c>
      <c r="R1061" s="7">
        <f t="shared" ca="1" si="64"/>
        <v>34.855140826162575</v>
      </c>
      <c r="S1061" s="8">
        <f t="shared" ca="1" si="65"/>
        <v>4.8551408261625753</v>
      </c>
    </row>
    <row r="1062" spans="16:19" x14ac:dyDescent="0.3">
      <c r="P1062" s="14" t="s">
        <v>1068</v>
      </c>
      <c r="Q1062" s="6">
        <f t="shared" ca="1" si="66"/>
        <v>1.8978677089585425</v>
      </c>
      <c r="R1062" s="7">
        <f t="shared" ca="1" si="64"/>
        <v>54.656527185743016</v>
      </c>
      <c r="S1062" s="8">
        <f t="shared" ca="1" si="65"/>
        <v>0</v>
      </c>
    </row>
    <row r="1063" spans="16:19" x14ac:dyDescent="0.3">
      <c r="P1063" s="14" t="s">
        <v>1069</v>
      </c>
      <c r="Q1063" s="6">
        <f t="shared" ca="1" si="66"/>
        <v>5.4433503768745659E-2</v>
      </c>
      <c r="R1063" s="7">
        <f t="shared" ca="1" si="64"/>
        <v>42.113471524616273</v>
      </c>
      <c r="S1063" s="8">
        <f t="shared" ca="1" si="65"/>
        <v>7.8865284753837273</v>
      </c>
    </row>
    <row r="1064" spans="16:19" x14ac:dyDescent="0.3">
      <c r="P1064" s="14" t="s">
        <v>1070</v>
      </c>
      <c r="Q1064" s="6">
        <f t="shared" ca="1" si="66"/>
        <v>0.79268018509679017</v>
      </c>
      <c r="R1064" s="7">
        <f t="shared" ca="1" si="64"/>
        <v>46.748002386545643</v>
      </c>
      <c r="S1064" s="8">
        <f t="shared" ca="1" si="65"/>
        <v>3.2519976134543569</v>
      </c>
    </row>
    <row r="1065" spans="16:19" x14ac:dyDescent="0.3">
      <c r="P1065" s="14" t="s">
        <v>1071</v>
      </c>
      <c r="Q1065" s="6">
        <f t="shared" ca="1" si="66"/>
        <v>3.704014956676157E-2</v>
      </c>
      <c r="R1065" s="7">
        <f t="shared" ca="1" si="64"/>
        <v>42.0100084561535</v>
      </c>
      <c r="S1065" s="8">
        <f t="shared" ca="1" si="65"/>
        <v>7.9899915438465001</v>
      </c>
    </row>
    <row r="1066" spans="16:19" x14ac:dyDescent="0.3">
      <c r="P1066" s="14" t="s">
        <v>1072</v>
      </c>
      <c r="Q1066" s="6">
        <f t="shared" ca="1" si="66"/>
        <v>1.8325361991894357E-2</v>
      </c>
      <c r="R1066" s="7">
        <f t="shared" ca="1" si="64"/>
        <v>41.898968807671068</v>
      </c>
      <c r="S1066" s="8">
        <f t="shared" ca="1" si="65"/>
        <v>8.1010311923289322</v>
      </c>
    </row>
    <row r="1067" spans="16:19" x14ac:dyDescent="0.3">
      <c r="P1067" s="14" t="s">
        <v>1073</v>
      </c>
      <c r="Q1067" s="6">
        <f t="shared" ca="1" si="66"/>
        <v>4.8521614144561145E-2</v>
      </c>
      <c r="R1067" s="7">
        <f t="shared" ca="1" si="64"/>
        <v>42.078276536669975</v>
      </c>
      <c r="S1067" s="8">
        <f t="shared" ca="1" si="65"/>
        <v>7.9217234633300251</v>
      </c>
    </row>
    <row r="1068" spans="16:19" x14ac:dyDescent="0.3">
      <c r="P1068" s="14" t="s">
        <v>1074</v>
      </c>
      <c r="Q1068" s="6">
        <f t="shared" ca="1" si="66"/>
        <v>0.34007694631285085</v>
      </c>
      <c r="R1068" s="7">
        <f t="shared" ca="1" si="64"/>
        <v>43.849519513529245</v>
      </c>
      <c r="S1068" s="8">
        <f t="shared" ca="1" si="65"/>
        <v>6.1504804864707552</v>
      </c>
    </row>
    <row r="1069" spans="16:19" x14ac:dyDescent="0.3">
      <c r="P1069" s="14" t="s">
        <v>1075</v>
      </c>
      <c r="Q1069" s="6">
        <f t="shared" ca="1" si="66"/>
        <v>-1.2234814725519791</v>
      </c>
      <c r="R1069" s="7">
        <f t="shared" ca="1" si="64"/>
        <v>35.150653474352431</v>
      </c>
      <c r="S1069" s="8">
        <f t="shared" ca="1" si="65"/>
        <v>5.1506534743524313</v>
      </c>
    </row>
    <row r="1070" spans="16:19" x14ac:dyDescent="0.3">
      <c r="P1070" s="14" t="s">
        <v>1076</v>
      </c>
      <c r="Q1070" s="6">
        <f t="shared" ca="1" si="66"/>
        <v>-4.024534838102032E-2</v>
      </c>
      <c r="R1070" s="7">
        <f t="shared" ca="1" si="64"/>
        <v>41.55334678915613</v>
      </c>
      <c r="S1070" s="8">
        <f t="shared" ca="1" si="65"/>
        <v>8.4466532108438699</v>
      </c>
    </row>
    <row r="1071" spans="16:19" x14ac:dyDescent="0.3">
      <c r="P1071" s="14" t="s">
        <v>1077</v>
      </c>
      <c r="Q1071" s="6">
        <f t="shared" ca="1" si="66"/>
        <v>1.3026722978090515</v>
      </c>
      <c r="R1071" s="7">
        <f t="shared" ca="1" si="64"/>
        <v>50.244209243949747</v>
      </c>
      <c r="S1071" s="8">
        <f t="shared" ca="1" si="65"/>
        <v>0</v>
      </c>
    </row>
    <row r="1072" spans="16:19" x14ac:dyDescent="0.3">
      <c r="P1072" s="14" t="s">
        <v>1078</v>
      </c>
      <c r="Q1072" s="6">
        <f t="shared" ca="1" si="66"/>
        <v>0.73405763649037559</v>
      </c>
      <c r="R1072" s="7">
        <f t="shared" ca="1" si="64"/>
        <v>46.362041105155726</v>
      </c>
      <c r="S1072" s="8">
        <f t="shared" ca="1" si="65"/>
        <v>3.6379588948442745</v>
      </c>
    </row>
    <row r="1073" spans="16:19" x14ac:dyDescent="0.3">
      <c r="P1073" s="14" t="s">
        <v>1079</v>
      </c>
      <c r="Q1073" s="6">
        <f t="shared" ca="1" si="66"/>
        <v>-0.98647541270584083</v>
      </c>
      <c r="R1073" s="7">
        <f t="shared" ca="1" si="64"/>
        <v>36.348790420957769</v>
      </c>
      <c r="S1073" s="8">
        <f t="shared" ca="1" si="65"/>
        <v>6.3487904209577692</v>
      </c>
    </row>
    <row r="1074" spans="16:19" x14ac:dyDescent="0.3">
      <c r="P1074" s="14" t="s">
        <v>1080</v>
      </c>
      <c r="Q1074" s="6">
        <f t="shared" ca="1" si="66"/>
        <v>0.11133386154638179</v>
      </c>
      <c r="R1074" s="7">
        <f t="shared" ca="1" si="64"/>
        <v>42.453722655552788</v>
      </c>
      <c r="S1074" s="8">
        <f t="shared" ca="1" si="65"/>
        <v>7.546277344447212</v>
      </c>
    </row>
    <row r="1075" spans="16:19" x14ac:dyDescent="0.3">
      <c r="P1075" s="14" t="s">
        <v>1081</v>
      </c>
      <c r="Q1075" s="6">
        <f t="shared" ca="1" si="66"/>
        <v>-6.9331940045571028E-2</v>
      </c>
      <c r="R1075" s="7">
        <f t="shared" ca="1" si="64"/>
        <v>41.382769613633528</v>
      </c>
      <c r="S1075" s="8">
        <f t="shared" ca="1" si="65"/>
        <v>8.6172303863664723</v>
      </c>
    </row>
    <row r="1076" spans="16:19" x14ac:dyDescent="0.3">
      <c r="P1076" s="14" t="s">
        <v>1082</v>
      </c>
      <c r="Q1076" s="6">
        <f t="shared" ca="1" si="66"/>
        <v>-1.1115018664478875</v>
      </c>
      <c r="R1076" s="7">
        <f t="shared" ca="1" si="64"/>
        <v>35.711741092908319</v>
      </c>
      <c r="S1076" s="8">
        <f t="shared" ca="1" si="65"/>
        <v>5.7117410929083192</v>
      </c>
    </row>
    <row r="1077" spans="16:19" x14ac:dyDescent="0.3">
      <c r="P1077" s="14" t="s">
        <v>1083</v>
      </c>
      <c r="Q1077" s="6">
        <f t="shared" ca="1" si="66"/>
        <v>0.91380061708565996</v>
      </c>
      <c r="R1077" s="7">
        <f t="shared" ca="1" si="64"/>
        <v>47.555646987692015</v>
      </c>
      <c r="S1077" s="8">
        <f t="shared" ca="1" si="65"/>
        <v>2.4443530123079853</v>
      </c>
    </row>
    <row r="1078" spans="16:19" x14ac:dyDescent="0.3">
      <c r="P1078" s="14" t="s">
        <v>1084</v>
      </c>
      <c r="Q1078" s="6">
        <f t="shared" ca="1" si="66"/>
        <v>1.081353739903349</v>
      </c>
      <c r="R1078" s="7">
        <f t="shared" ca="1" si="64"/>
        <v>48.695962969684494</v>
      </c>
      <c r="S1078" s="8">
        <f t="shared" ca="1" si="65"/>
        <v>1.3040370303155058</v>
      </c>
    </row>
    <row r="1079" spans="16:19" x14ac:dyDescent="0.3">
      <c r="P1079" s="14" t="s">
        <v>1085</v>
      </c>
      <c r="Q1079" s="6">
        <f t="shared" ca="1" si="66"/>
        <v>-0.89896512040032417</v>
      </c>
      <c r="R1079" s="7">
        <f t="shared" ca="1" si="64"/>
        <v>36.801431789681565</v>
      </c>
      <c r="S1079" s="8">
        <f t="shared" ca="1" si="65"/>
        <v>6.8014317896815655</v>
      </c>
    </row>
    <row r="1080" spans="16:19" x14ac:dyDescent="0.3">
      <c r="P1080" s="14" t="s">
        <v>1086</v>
      </c>
      <c r="Q1080" s="6">
        <f t="shared" ca="1" si="66"/>
        <v>5.2984650051902955E-2</v>
      </c>
      <c r="R1080" s="7">
        <f t="shared" ca="1" si="64"/>
        <v>42.104843406386209</v>
      </c>
      <c r="S1080" s="8">
        <f t="shared" ca="1" si="65"/>
        <v>7.8951565936137911</v>
      </c>
    </row>
    <row r="1081" spans="16:19" x14ac:dyDescent="0.3">
      <c r="P1081" s="14" t="s">
        <v>1087</v>
      </c>
      <c r="Q1081" s="6">
        <f t="shared" ca="1" si="66"/>
        <v>1.504719838776952</v>
      </c>
      <c r="R1081" s="7">
        <f t="shared" ca="1" si="64"/>
        <v>51.700587166748825</v>
      </c>
      <c r="S1081" s="8">
        <f t="shared" ca="1" si="65"/>
        <v>0</v>
      </c>
    </row>
    <row r="1082" spans="16:19" x14ac:dyDescent="0.3">
      <c r="P1082" s="14" t="s">
        <v>1088</v>
      </c>
      <c r="Q1082" s="6">
        <f t="shared" ca="1" si="66"/>
        <v>-1.846429084859362E-2</v>
      </c>
      <c r="R1082" s="7">
        <f t="shared" ca="1" si="64"/>
        <v>41.681541179190461</v>
      </c>
      <c r="S1082" s="8">
        <f t="shared" ca="1" si="65"/>
        <v>8.3184588208095391</v>
      </c>
    </row>
    <row r="1083" spans="16:19" x14ac:dyDescent="0.3">
      <c r="P1083" s="14" t="s">
        <v>1089</v>
      </c>
      <c r="Q1083" s="6">
        <f t="shared" ca="1" si="66"/>
        <v>6.9997039191448784E-2</v>
      </c>
      <c r="R1083" s="7">
        <f t="shared" ca="1" si="64"/>
        <v>42.206266045021486</v>
      </c>
      <c r="S1083" s="8">
        <f t="shared" ca="1" si="65"/>
        <v>7.7937339549785136</v>
      </c>
    </row>
    <row r="1084" spans="16:19" x14ac:dyDescent="0.3">
      <c r="P1084" s="14" t="s">
        <v>1090</v>
      </c>
      <c r="Q1084" s="6">
        <f t="shared" ca="1" si="66"/>
        <v>0.81728613624124136</v>
      </c>
      <c r="R1084" s="7">
        <f t="shared" ca="1" si="64"/>
        <v>46.91095977735646</v>
      </c>
      <c r="S1084" s="8">
        <f t="shared" ca="1" si="65"/>
        <v>3.0890402226435398</v>
      </c>
    </row>
    <row r="1085" spans="16:19" x14ac:dyDescent="0.3">
      <c r="P1085" s="14" t="s">
        <v>1091</v>
      </c>
      <c r="Q1085" s="6">
        <f t="shared" ca="1" si="66"/>
        <v>0.10705416077667028</v>
      </c>
      <c r="R1085" s="7">
        <f t="shared" ca="1" si="64"/>
        <v>42.428035692486347</v>
      </c>
      <c r="S1085" s="8">
        <f t="shared" ca="1" si="65"/>
        <v>7.5719643075136531</v>
      </c>
    </row>
    <row r="1086" spans="16:19" x14ac:dyDescent="0.3">
      <c r="P1086" s="14" t="s">
        <v>1092</v>
      </c>
      <c r="Q1086" s="6">
        <f t="shared" ca="1" si="66"/>
        <v>1.4145971725009137</v>
      </c>
      <c r="R1086" s="7">
        <f t="shared" ca="1" si="64"/>
        <v>51.045830627686357</v>
      </c>
      <c r="S1086" s="8">
        <f t="shared" ca="1" si="65"/>
        <v>0</v>
      </c>
    </row>
    <row r="1087" spans="16:19" x14ac:dyDescent="0.3">
      <c r="P1087" s="14" t="s">
        <v>1093</v>
      </c>
      <c r="Q1087" s="6">
        <f t="shared" ca="1" si="66"/>
        <v>-1.4352655480842542</v>
      </c>
      <c r="R1087" s="7">
        <f t="shared" ca="1" si="64"/>
        <v>34.113473307578502</v>
      </c>
      <c r="S1087" s="8">
        <f t="shared" ca="1" si="65"/>
        <v>4.1134733075785022</v>
      </c>
    </row>
    <row r="1088" spans="16:19" x14ac:dyDescent="0.3">
      <c r="P1088" s="14" t="s">
        <v>1094</v>
      </c>
      <c r="Q1088" s="6">
        <f t="shared" ca="1" si="66"/>
        <v>0.74563265028102221</v>
      </c>
      <c r="R1088" s="7">
        <f t="shared" ca="1" si="64"/>
        <v>46.437995790894981</v>
      </c>
      <c r="S1088" s="8">
        <f t="shared" ca="1" si="65"/>
        <v>3.5620042091050195</v>
      </c>
    </row>
    <row r="1089" spans="16:19" x14ac:dyDescent="0.3">
      <c r="P1089" s="14" t="s">
        <v>1095</v>
      </c>
      <c r="Q1089" s="6">
        <f t="shared" ca="1" si="66"/>
        <v>0.41014492212128784</v>
      </c>
      <c r="R1089" s="7">
        <f t="shared" ca="1" si="64"/>
        <v>44.286189075390197</v>
      </c>
      <c r="S1089" s="8">
        <f t="shared" ca="1" si="65"/>
        <v>5.7138109246098026</v>
      </c>
    </row>
    <row r="1090" spans="16:19" x14ac:dyDescent="0.3">
      <c r="P1090" s="14" t="s">
        <v>1096</v>
      </c>
      <c r="Q1090" s="6">
        <f t="shared" ca="1" si="66"/>
        <v>1.7572382124113892</v>
      </c>
      <c r="R1090" s="7">
        <f t="shared" ca="1" si="64"/>
        <v>53.580255330641236</v>
      </c>
      <c r="S1090" s="8">
        <f t="shared" ca="1" si="65"/>
        <v>0</v>
      </c>
    </row>
    <row r="1091" spans="16:19" x14ac:dyDescent="0.3">
      <c r="P1091" s="14" t="s">
        <v>1097</v>
      </c>
      <c r="Q1091" s="6">
        <f t="shared" ca="1" si="66"/>
        <v>-0.94248301420263725</v>
      </c>
      <c r="R1091" s="7">
        <f t="shared" ca="1" si="64"/>
        <v>36.575638066609038</v>
      </c>
      <c r="S1091" s="8">
        <f t="shared" ca="1" si="65"/>
        <v>6.5756380666090379</v>
      </c>
    </row>
    <row r="1092" spans="16:19" x14ac:dyDescent="0.3">
      <c r="P1092" s="14" t="s">
        <v>1098</v>
      </c>
      <c r="Q1092" s="6">
        <f t="shared" ca="1" si="66"/>
        <v>-0.4411561889072762</v>
      </c>
      <c r="R1092" s="7">
        <f t="shared" ca="1" si="64"/>
        <v>39.262925877576606</v>
      </c>
      <c r="S1092" s="8">
        <f t="shared" ca="1" si="65"/>
        <v>9.2629258775766061</v>
      </c>
    </row>
    <row r="1093" spans="16:19" x14ac:dyDescent="0.3">
      <c r="P1093" s="14" t="s">
        <v>1099</v>
      </c>
      <c r="Q1093" s="6">
        <f t="shared" ca="1" si="66"/>
        <v>-0.93267603842471536</v>
      </c>
      <c r="R1093" s="7">
        <f t="shared" ca="1" si="64"/>
        <v>36.626400591028002</v>
      </c>
      <c r="S1093" s="8">
        <f t="shared" ca="1" si="65"/>
        <v>6.6264005910280019</v>
      </c>
    </row>
    <row r="1094" spans="16:19" x14ac:dyDescent="0.3">
      <c r="P1094" s="14" t="s">
        <v>1100</v>
      </c>
      <c r="Q1094" s="6">
        <f t="shared" ca="1" si="66"/>
        <v>-1.2462760081896467</v>
      </c>
      <c r="R1094" s="7">
        <f t="shared" ca="1" si="64"/>
        <v>35.037523071089311</v>
      </c>
      <c r="S1094" s="8">
        <f t="shared" ca="1" si="65"/>
        <v>5.0375230710893106</v>
      </c>
    </row>
    <row r="1095" spans="16:19" x14ac:dyDescent="0.3">
      <c r="P1095" s="14" t="s">
        <v>1101</v>
      </c>
      <c r="Q1095" s="6">
        <f t="shared" ca="1" si="66"/>
        <v>-1.3818366063058771</v>
      </c>
      <c r="R1095" s="7">
        <f t="shared" ca="1" si="64"/>
        <v>34.372210765290546</v>
      </c>
      <c r="S1095" s="8">
        <f t="shared" ca="1" si="65"/>
        <v>4.3722107652905464</v>
      </c>
    </row>
    <row r="1096" spans="16:19" x14ac:dyDescent="0.3">
      <c r="P1096" s="14" t="s">
        <v>1102</v>
      </c>
      <c r="Q1096" s="6">
        <f t="shared" ca="1" si="66"/>
        <v>-0.91441312638761651</v>
      </c>
      <c r="R1096" s="7">
        <f t="shared" ca="1" si="64"/>
        <v>36.721120272175753</v>
      </c>
      <c r="S1096" s="8">
        <f t="shared" ca="1" si="65"/>
        <v>6.721120272175753</v>
      </c>
    </row>
    <row r="1097" spans="16:19" x14ac:dyDescent="0.3">
      <c r="P1097" s="14" t="s">
        <v>1103</v>
      </c>
      <c r="Q1097" s="6">
        <f t="shared" ca="1" si="66"/>
        <v>1.4420999277856001</v>
      </c>
      <c r="R1097" s="7">
        <f t="shared" ca="1" si="64"/>
        <v>51.244758821971097</v>
      </c>
      <c r="S1097" s="8">
        <f t="shared" ca="1" si="65"/>
        <v>0</v>
      </c>
    </row>
    <row r="1098" spans="16:19" x14ac:dyDescent="0.3">
      <c r="P1098" s="14" t="s">
        <v>1104</v>
      </c>
      <c r="Q1098" s="6">
        <f t="shared" ca="1" si="66"/>
        <v>-1.1142161646941482E-2</v>
      </c>
      <c r="R1098" s="7">
        <f t="shared" ca="1" si="64"/>
        <v>41.724724996602809</v>
      </c>
      <c r="S1098" s="8">
        <f t="shared" ca="1" si="65"/>
        <v>8.2752750033971907</v>
      </c>
    </row>
    <row r="1099" spans="16:19" x14ac:dyDescent="0.3">
      <c r="P1099" s="14" t="s">
        <v>1105</v>
      </c>
      <c r="Q1099" s="6">
        <f t="shared" ca="1" si="66"/>
        <v>-1.225925706105955</v>
      </c>
      <c r="R1099" s="7">
        <f t="shared" ca="1" si="64"/>
        <v>35.138505159354352</v>
      </c>
      <c r="S1099" s="8">
        <f t="shared" ca="1" si="65"/>
        <v>5.1385051593543523</v>
      </c>
    </row>
    <row r="1100" spans="16:19" x14ac:dyDescent="0.3">
      <c r="P1100" s="14" t="s">
        <v>1106</v>
      </c>
      <c r="Q1100" s="6">
        <f t="shared" ca="1" si="66"/>
        <v>-1.4091740321859891</v>
      </c>
      <c r="R1100" s="7">
        <f t="shared" ca="1" si="64"/>
        <v>34.239581048897321</v>
      </c>
      <c r="S1100" s="8">
        <f t="shared" ca="1" si="65"/>
        <v>4.2395810488973211</v>
      </c>
    </row>
    <row r="1101" spans="16:19" x14ac:dyDescent="0.3">
      <c r="P1101" s="14" t="s">
        <v>1107</v>
      </c>
      <c r="Q1101" s="6">
        <f t="shared" ca="1" si="66"/>
        <v>-1.0808063901102412</v>
      </c>
      <c r="R1101" s="7">
        <f t="shared" ca="1" si="64"/>
        <v>35.867102582182035</v>
      </c>
      <c r="S1101" s="8">
        <f t="shared" ca="1" si="65"/>
        <v>5.8671025821820351</v>
      </c>
    </row>
    <row r="1102" spans="16:19" x14ac:dyDescent="0.3">
      <c r="P1102" s="14" t="s">
        <v>1108</v>
      </c>
      <c r="Q1102" s="6">
        <f t="shared" ca="1" si="66"/>
        <v>0.19284237416854036</v>
      </c>
      <c r="R1102" s="7">
        <f t="shared" ca="1" si="64"/>
        <v>42.945919941574338</v>
      </c>
      <c r="S1102" s="8">
        <f t="shared" ca="1" si="65"/>
        <v>7.0540800584256615</v>
      </c>
    </row>
    <row r="1103" spans="16:19" x14ac:dyDescent="0.3">
      <c r="P1103" s="14" t="s">
        <v>1109</v>
      </c>
      <c r="Q1103" s="6">
        <f t="shared" ca="1" si="66"/>
        <v>-0.11172727163570735</v>
      </c>
      <c r="R1103" s="7">
        <f t="shared" ca="1" si="64"/>
        <v>41.135397175935012</v>
      </c>
      <c r="S1103" s="8">
        <f t="shared" ca="1" si="65"/>
        <v>8.8646028240649883</v>
      </c>
    </row>
    <row r="1104" spans="16:19" x14ac:dyDescent="0.3">
      <c r="P1104" s="14" t="s">
        <v>1110</v>
      </c>
      <c r="Q1104" s="6">
        <f t="shared" ca="1" si="66"/>
        <v>-0.33216707886404634</v>
      </c>
      <c r="R1104" s="7">
        <f t="shared" ca="1" si="64"/>
        <v>39.872788529548757</v>
      </c>
      <c r="S1104" s="8">
        <f t="shared" ca="1" si="65"/>
        <v>9.8727885295487567</v>
      </c>
    </row>
    <row r="1105" spans="16:19" x14ac:dyDescent="0.3">
      <c r="P1105" s="14" t="s">
        <v>1111</v>
      </c>
      <c r="Q1105" s="6">
        <f t="shared" ca="1" si="66"/>
        <v>1.7106648939738103</v>
      </c>
      <c r="R1105" s="7">
        <f t="shared" ca="1" si="64"/>
        <v>53.228510670561711</v>
      </c>
      <c r="S1105" s="8">
        <f t="shared" ca="1" si="65"/>
        <v>0</v>
      </c>
    </row>
    <row r="1106" spans="16:19" x14ac:dyDescent="0.3">
      <c r="P1106" s="14" t="s">
        <v>1112</v>
      </c>
      <c r="Q1106" s="6">
        <f t="shared" ca="1" si="66"/>
        <v>-0.15851208818794832</v>
      </c>
      <c r="R1106" s="7">
        <f t="shared" ca="1" si="64"/>
        <v>40.864128474235251</v>
      </c>
      <c r="S1106" s="8">
        <f t="shared" ca="1" si="65"/>
        <v>9.1358715257647489</v>
      </c>
    </row>
    <row r="1107" spans="16:19" x14ac:dyDescent="0.3">
      <c r="P1107" s="14" t="s">
        <v>1113</v>
      </c>
      <c r="Q1107" s="6">
        <f t="shared" ca="1" si="66"/>
        <v>-0.9312767457186869</v>
      </c>
      <c r="R1107" s="7">
        <f t="shared" ca="1" si="64"/>
        <v>36.633649301961874</v>
      </c>
      <c r="S1107" s="8">
        <f t="shared" ca="1" si="65"/>
        <v>6.6336493019618743</v>
      </c>
    </row>
    <row r="1108" spans="16:19" x14ac:dyDescent="0.3">
      <c r="P1108" s="14" t="s">
        <v>1114</v>
      </c>
      <c r="Q1108" s="6">
        <f t="shared" ca="1" si="66"/>
        <v>0.32915365080172881</v>
      </c>
      <c r="R1108" s="7">
        <f t="shared" ca="1" si="64"/>
        <v>43.781833627782341</v>
      </c>
      <c r="S1108" s="8">
        <f t="shared" ca="1" si="65"/>
        <v>6.2181663722176594</v>
      </c>
    </row>
    <row r="1109" spans="16:19" x14ac:dyDescent="0.3">
      <c r="P1109" s="14" t="s">
        <v>1115</v>
      </c>
      <c r="Q1109" s="6">
        <f t="shared" ca="1" si="66"/>
        <v>0.63927792600692435</v>
      </c>
      <c r="R1109" s="7">
        <f t="shared" ca="1" si="64"/>
        <v>45.744756338092351</v>
      </c>
      <c r="S1109" s="8">
        <f t="shared" ca="1" si="65"/>
        <v>4.2552436619076488</v>
      </c>
    </row>
    <row r="1110" spans="16:19" x14ac:dyDescent="0.3">
      <c r="P1110" s="14" t="s">
        <v>1116</v>
      </c>
      <c r="Q1110" s="6">
        <f t="shared" ca="1" si="66"/>
        <v>-1.2685549882437035</v>
      </c>
      <c r="R1110" s="7">
        <f t="shared" ca="1" si="64"/>
        <v>34.927303248422348</v>
      </c>
      <c r="S1110" s="8">
        <f t="shared" ca="1" si="65"/>
        <v>4.9273032484223478</v>
      </c>
    </row>
    <row r="1111" spans="16:19" x14ac:dyDescent="0.3">
      <c r="P1111" s="14" t="s">
        <v>1117</v>
      </c>
      <c r="Q1111" s="6">
        <f t="shared" ca="1" si="66"/>
        <v>-0.15776635784762252</v>
      </c>
      <c r="R1111" s="7">
        <f t="shared" ca="1" si="64"/>
        <v>40.868438322225543</v>
      </c>
      <c r="S1111" s="8">
        <f t="shared" ca="1" si="65"/>
        <v>9.1315616777744566</v>
      </c>
    </row>
    <row r="1112" spans="16:19" x14ac:dyDescent="0.3">
      <c r="P1112" s="14" t="s">
        <v>1118</v>
      </c>
      <c r="Q1112" s="6">
        <f t="shared" ca="1" si="66"/>
        <v>2.3808541246662132</v>
      </c>
      <c r="R1112" s="7">
        <f t="shared" ref="R1112:R1175" ca="1" si="67">S0*EXP((tipo-0.5*sigma^2)*T)*EXP(sigma*SQRT(T)*Q1112)</f>
        <v>58.520272788393278</v>
      </c>
      <c r="S1112" s="8">
        <f t="shared" ref="S1112:S1175" ca="1" si="68">IF(R1112&lt;=corte1,0,IF(R1112&lt;=corte2,R1112-corte1,IF(R1112&lt;=corte3,corte3-R1112,0)))</f>
        <v>0</v>
      </c>
    </row>
    <row r="1113" spans="16:19" x14ac:dyDescent="0.3">
      <c r="P1113" s="14" t="s">
        <v>1119</v>
      </c>
      <c r="Q1113" s="6">
        <f t="shared" ref="Q1113:Q1176" ca="1" si="69">NORMSINV(RAND())</f>
        <v>-1.4162449433013742</v>
      </c>
      <c r="R1113" s="7">
        <f t="shared" ca="1" si="67"/>
        <v>34.205359339932365</v>
      </c>
      <c r="S1113" s="8">
        <f t="shared" ca="1" si="68"/>
        <v>4.2053593399323645</v>
      </c>
    </row>
    <row r="1114" spans="16:19" x14ac:dyDescent="0.3">
      <c r="P1114" s="14" t="s">
        <v>1120</v>
      </c>
      <c r="Q1114" s="6">
        <f t="shared" ca="1" si="69"/>
        <v>-0.48389247102938926</v>
      </c>
      <c r="R1114" s="7">
        <f t="shared" ca="1" si="67"/>
        <v>39.026343355558552</v>
      </c>
      <c r="S1114" s="8">
        <f t="shared" ca="1" si="68"/>
        <v>9.0263433555585522</v>
      </c>
    </row>
    <row r="1115" spans="16:19" x14ac:dyDescent="0.3">
      <c r="P1115" s="14" t="s">
        <v>1121</v>
      </c>
      <c r="Q1115" s="6">
        <f t="shared" ca="1" si="69"/>
        <v>-2.0796638228013711</v>
      </c>
      <c r="R1115" s="7">
        <f t="shared" ca="1" si="67"/>
        <v>31.142104311110202</v>
      </c>
      <c r="S1115" s="8">
        <f t="shared" ca="1" si="68"/>
        <v>1.1421043111102023</v>
      </c>
    </row>
    <row r="1116" spans="16:19" x14ac:dyDescent="0.3">
      <c r="P1116" s="14" t="s">
        <v>1122</v>
      </c>
      <c r="Q1116" s="6">
        <f t="shared" ca="1" si="69"/>
        <v>0.67938367114058973</v>
      </c>
      <c r="R1116" s="7">
        <f t="shared" ca="1" si="67"/>
        <v>46.004949036941859</v>
      </c>
      <c r="S1116" s="8">
        <f t="shared" ca="1" si="68"/>
        <v>3.9950509630581408</v>
      </c>
    </row>
    <row r="1117" spans="16:19" x14ac:dyDescent="0.3">
      <c r="P1117" s="14" t="s">
        <v>1123</v>
      </c>
      <c r="Q1117" s="6">
        <f t="shared" ca="1" si="69"/>
        <v>-1.7976180675434883</v>
      </c>
      <c r="R1117" s="7">
        <f t="shared" ca="1" si="67"/>
        <v>32.409384735087869</v>
      </c>
      <c r="S1117" s="8">
        <f t="shared" ca="1" si="68"/>
        <v>2.409384735087869</v>
      </c>
    </row>
    <row r="1118" spans="16:19" x14ac:dyDescent="0.3">
      <c r="P1118" s="14" t="s">
        <v>1124</v>
      </c>
      <c r="Q1118" s="6">
        <f t="shared" ca="1" si="69"/>
        <v>-1.6345031377399055</v>
      </c>
      <c r="R1118" s="7">
        <f t="shared" ca="1" si="67"/>
        <v>33.165691988063443</v>
      </c>
      <c r="S1118" s="8">
        <f t="shared" ca="1" si="68"/>
        <v>3.1656919880634433</v>
      </c>
    </row>
    <row r="1119" spans="16:19" x14ac:dyDescent="0.3">
      <c r="P1119" s="14" t="s">
        <v>1125</v>
      </c>
      <c r="Q1119" s="6">
        <f t="shared" ca="1" si="69"/>
        <v>-0.60673294123382582</v>
      </c>
      <c r="R1119" s="7">
        <f t="shared" ca="1" si="67"/>
        <v>38.354222377478216</v>
      </c>
      <c r="S1119" s="8">
        <f t="shared" ca="1" si="68"/>
        <v>8.3542223774782158</v>
      </c>
    </row>
    <row r="1120" spans="16:19" x14ac:dyDescent="0.3">
      <c r="P1120" s="14" t="s">
        <v>1126</v>
      </c>
      <c r="Q1120" s="6">
        <f t="shared" ca="1" si="69"/>
        <v>1.4421190524991752</v>
      </c>
      <c r="R1120" s="7">
        <f t="shared" ca="1" si="67"/>
        <v>51.244897420933249</v>
      </c>
      <c r="S1120" s="8">
        <f t="shared" ca="1" si="68"/>
        <v>0</v>
      </c>
    </row>
    <row r="1121" spans="16:19" x14ac:dyDescent="0.3">
      <c r="P1121" s="14" t="s">
        <v>1127</v>
      </c>
      <c r="Q1121" s="6">
        <f t="shared" ca="1" si="69"/>
        <v>-0.9227373351966347</v>
      </c>
      <c r="R1121" s="7">
        <f t="shared" ca="1" si="67"/>
        <v>36.677916836925831</v>
      </c>
      <c r="S1121" s="8">
        <f t="shared" ca="1" si="68"/>
        <v>6.6779168369258315</v>
      </c>
    </row>
    <row r="1122" spans="16:19" x14ac:dyDescent="0.3">
      <c r="P1122" s="14" t="s">
        <v>1128</v>
      </c>
      <c r="Q1122" s="6">
        <f t="shared" ca="1" si="69"/>
        <v>0.76703777363757741</v>
      </c>
      <c r="R1122" s="7">
        <f t="shared" ca="1" si="67"/>
        <v>46.578783162780617</v>
      </c>
      <c r="S1122" s="8">
        <f t="shared" ca="1" si="68"/>
        <v>3.421216837219383</v>
      </c>
    </row>
    <row r="1123" spans="16:19" x14ac:dyDescent="0.3">
      <c r="P1123" s="14" t="s">
        <v>1129</v>
      </c>
      <c r="Q1123" s="6">
        <f t="shared" ca="1" si="69"/>
        <v>1.3138498372511249</v>
      </c>
      <c r="R1123" s="7">
        <f t="shared" ca="1" si="67"/>
        <v>50.32369522220754</v>
      </c>
      <c r="S1123" s="8">
        <f t="shared" ca="1" si="68"/>
        <v>0</v>
      </c>
    </row>
    <row r="1124" spans="16:19" x14ac:dyDescent="0.3">
      <c r="P1124" s="14" t="s">
        <v>1130</v>
      </c>
      <c r="Q1124" s="6">
        <f t="shared" ca="1" si="69"/>
        <v>0.11706693815856706</v>
      </c>
      <c r="R1124" s="7">
        <f t="shared" ca="1" si="67"/>
        <v>42.488157219835621</v>
      </c>
      <c r="S1124" s="8">
        <f t="shared" ca="1" si="68"/>
        <v>7.511842780164379</v>
      </c>
    </row>
    <row r="1125" spans="16:19" x14ac:dyDescent="0.3">
      <c r="P1125" s="14" t="s">
        <v>1131</v>
      </c>
      <c r="Q1125" s="6">
        <f t="shared" ca="1" si="69"/>
        <v>0.19439072461865622</v>
      </c>
      <c r="R1125" s="7">
        <f t="shared" ca="1" si="67"/>
        <v>42.95532483161481</v>
      </c>
      <c r="S1125" s="8">
        <f t="shared" ca="1" si="68"/>
        <v>7.04467516838519</v>
      </c>
    </row>
    <row r="1126" spans="16:19" x14ac:dyDescent="0.3">
      <c r="P1126" s="14" t="s">
        <v>1132</v>
      </c>
      <c r="Q1126" s="6">
        <f t="shared" ca="1" si="69"/>
        <v>1.3506732796070275</v>
      </c>
      <c r="R1126" s="7">
        <f t="shared" ca="1" si="67"/>
        <v>50.586445520466718</v>
      </c>
      <c r="S1126" s="8">
        <f t="shared" ca="1" si="68"/>
        <v>0</v>
      </c>
    </row>
    <row r="1127" spans="16:19" x14ac:dyDescent="0.3">
      <c r="P1127" s="14" t="s">
        <v>1133</v>
      </c>
      <c r="Q1127" s="6">
        <f t="shared" ca="1" si="69"/>
        <v>-0.54583059887375873</v>
      </c>
      <c r="R1127" s="7">
        <f t="shared" ca="1" si="67"/>
        <v>38.685989834671155</v>
      </c>
      <c r="S1127" s="8">
        <f t="shared" ca="1" si="68"/>
        <v>8.6859898346711546</v>
      </c>
    </row>
    <row r="1128" spans="16:19" x14ac:dyDescent="0.3">
      <c r="P1128" s="14" t="s">
        <v>1134</v>
      </c>
      <c r="Q1128" s="6">
        <f t="shared" ca="1" si="69"/>
        <v>1.2808538650052965</v>
      </c>
      <c r="R1128" s="7">
        <f t="shared" ca="1" si="67"/>
        <v>50.089415034598325</v>
      </c>
      <c r="S1128" s="8">
        <f t="shared" ca="1" si="68"/>
        <v>0</v>
      </c>
    </row>
    <row r="1129" spans="16:19" x14ac:dyDescent="0.3">
      <c r="P1129" s="14" t="s">
        <v>1135</v>
      </c>
      <c r="Q1129" s="6">
        <f t="shared" ca="1" si="69"/>
        <v>-1.5765802575708523</v>
      </c>
      <c r="R1129" s="7">
        <f t="shared" ca="1" si="67"/>
        <v>33.438485597694793</v>
      </c>
      <c r="S1129" s="8">
        <f t="shared" ca="1" si="68"/>
        <v>3.4384855976947932</v>
      </c>
    </row>
    <row r="1130" spans="16:19" x14ac:dyDescent="0.3">
      <c r="P1130" s="14" t="s">
        <v>1136</v>
      </c>
      <c r="Q1130" s="6">
        <f t="shared" ca="1" si="69"/>
        <v>-1.0481414224529648</v>
      </c>
      <c r="R1130" s="7">
        <f t="shared" ca="1" si="67"/>
        <v>36.033174816365005</v>
      </c>
      <c r="S1130" s="8">
        <f t="shared" ca="1" si="68"/>
        <v>6.0331748163650047</v>
      </c>
    </row>
    <row r="1131" spans="16:19" x14ac:dyDescent="0.3">
      <c r="P1131" s="14" t="s">
        <v>1137</v>
      </c>
      <c r="Q1131" s="6">
        <f t="shared" ca="1" si="69"/>
        <v>-0.11007834819948449</v>
      </c>
      <c r="R1131" s="7">
        <f t="shared" ca="1" si="67"/>
        <v>41.14499078068031</v>
      </c>
      <c r="S1131" s="8">
        <f t="shared" ca="1" si="68"/>
        <v>8.8550092193196903</v>
      </c>
    </row>
    <row r="1132" spans="16:19" x14ac:dyDescent="0.3">
      <c r="P1132" s="14" t="s">
        <v>1138</v>
      </c>
      <c r="Q1132" s="6">
        <f t="shared" ca="1" si="69"/>
        <v>0.35508842487821918</v>
      </c>
      <c r="R1132" s="7">
        <f t="shared" ca="1" si="67"/>
        <v>43.94270845531701</v>
      </c>
      <c r="S1132" s="8">
        <f t="shared" ca="1" si="68"/>
        <v>6.0572915446829896</v>
      </c>
    </row>
    <row r="1133" spans="16:19" x14ac:dyDescent="0.3">
      <c r="P1133" s="14" t="s">
        <v>1139</v>
      </c>
      <c r="Q1133" s="6">
        <f t="shared" ca="1" si="69"/>
        <v>-0.49430683125877584</v>
      </c>
      <c r="R1133" s="7">
        <f t="shared" ca="1" si="67"/>
        <v>38.968907158521809</v>
      </c>
      <c r="S1133" s="8">
        <f t="shared" ca="1" si="68"/>
        <v>8.9689071585218088</v>
      </c>
    </row>
    <row r="1134" spans="16:19" x14ac:dyDescent="0.3">
      <c r="P1134" s="14" t="s">
        <v>1140</v>
      </c>
      <c r="Q1134" s="6">
        <f t="shared" ca="1" si="69"/>
        <v>0.89304584945651955</v>
      </c>
      <c r="R1134" s="7">
        <f t="shared" ca="1" si="67"/>
        <v>47.416267854218148</v>
      </c>
      <c r="S1134" s="8">
        <f t="shared" ca="1" si="68"/>
        <v>2.5837321457818518</v>
      </c>
    </row>
    <row r="1135" spans="16:19" x14ac:dyDescent="0.3">
      <c r="P1135" s="14" t="s">
        <v>1141</v>
      </c>
      <c r="Q1135" s="6">
        <f t="shared" ca="1" si="69"/>
        <v>2.3352442965079573E-2</v>
      </c>
      <c r="R1135" s="7">
        <f t="shared" ca="1" si="67"/>
        <v>41.928766909507438</v>
      </c>
      <c r="S1135" s="8">
        <f t="shared" ca="1" si="68"/>
        <v>8.0712330904925622</v>
      </c>
    </row>
    <row r="1136" spans="16:19" x14ac:dyDescent="0.3">
      <c r="P1136" s="14" t="s">
        <v>1142</v>
      </c>
      <c r="Q1136" s="6">
        <f t="shared" ca="1" si="69"/>
        <v>-0.55960924838505677</v>
      </c>
      <c r="R1136" s="7">
        <f t="shared" ca="1" si="67"/>
        <v>38.610679894791495</v>
      </c>
      <c r="S1136" s="8">
        <f t="shared" ca="1" si="68"/>
        <v>8.6106798947914953</v>
      </c>
    </row>
    <row r="1137" spans="16:19" x14ac:dyDescent="0.3">
      <c r="P1137" s="14" t="s">
        <v>1143</v>
      </c>
      <c r="Q1137" s="6">
        <f t="shared" ca="1" si="69"/>
        <v>0.40906440801823341</v>
      </c>
      <c r="R1137" s="7">
        <f t="shared" ca="1" si="67"/>
        <v>44.279422318620441</v>
      </c>
      <c r="S1137" s="8">
        <f t="shared" ca="1" si="68"/>
        <v>5.7205776813795595</v>
      </c>
    </row>
    <row r="1138" spans="16:19" x14ac:dyDescent="0.3">
      <c r="P1138" s="14" t="s">
        <v>1144</v>
      </c>
      <c r="Q1138" s="6">
        <f t="shared" ca="1" si="69"/>
        <v>-0.81699219203596063</v>
      </c>
      <c r="R1138" s="7">
        <f t="shared" ca="1" si="67"/>
        <v>37.230543061802628</v>
      </c>
      <c r="S1138" s="8">
        <f t="shared" ca="1" si="68"/>
        <v>7.2305430618026278</v>
      </c>
    </row>
    <row r="1139" spans="16:19" x14ac:dyDescent="0.3">
      <c r="P1139" s="14" t="s">
        <v>1145</v>
      </c>
      <c r="Q1139" s="6">
        <f t="shared" ca="1" si="69"/>
        <v>-0.30830425398977601</v>
      </c>
      <c r="R1139" s="7">
        <f t="shared" ca="1" si="67"/>
        <v>40.007575054636256</v>
      </c>
      <c r="S1139" s="8">
        <f t="shared" ca="1" si="68"/>
        <v>9.9924249453637444</v>
      </c>
    </row>
    <row r="1140" spans="16:19" x14ac:dyDescent="0.3">
      <c r="P1140" s="14" t="s">
        <v>1146</v>
      </c>
      <c r="Q1140" s="6">
        <f t="shared" ca="1" si="69"/>
        <v>1.4283986195886162</v>
      </c>
      <c r="R1140" s="7">
        <f t="shared" ca="1" si="67"/>
        <v>51.145560163776302</v>
      </c>
      <c r="S1140" s="8">
        <f t="shared" ca="1" si="68"/>
        <v>0</v>
      </c>
    </row>
    <row r="1141" spans="16:19" x14ac:dyDescent="0.3">
      <c r="P1141" s="14" t="s">
        <v>1147</v>
      </c>
      <c r="Q1141" s="6">
        <f t="shared" ca="1" si="69"/>
        <v>-0.32935265309093387</v>
      </c>
      <c r="R1141" s="7">
        <f t="shared" ca="1" si="67"/>
        <v>39.888661851984899</v>
      </c>
      <c r="S1141" s="8">
        <f t="shared" ca="1" si="68"/>
        <v>9.8886618519848994</v>
      </c>
    </row>
    <row r="1142" spans="16:19" x14ac:dyDescent="0.3">
      <c r="P1142" s="14" t="s">
        <v>1148</v>
      </c>
      <c r="Q1142" s="6">
        <f t="shared" ca="1" si="69"/>
        <v>-0.13767118755068425</v>
      </c>
      <c r="R1142" s="7">
        <f t="shared" ca="1" si="67"/>
        <v>40.984746964315683</v>
      </c>
      <c r="S1142" s="8">
        <f t="shared" ca="1" si="68"/>
        <v>9.0152530356843172</v>
      </c>
    </row>
    <row r="1143" spans="16:19" x14ac:dyDescent="0.3">
      <c r="P1143" s="14" t="s">
        <v>1149</v>
      </c>
      <c r="Q1143" s="6">
        <f t="shared" ca="1" si="69"/>
        <v>-0.14337935623148299</v>
      </c>
      <c r="R1143" s="7">
        <f t="shared" ca="1" si="67"/>
        <v>40.951675092764745</v>
      </c>
      <c r="S1143" s="8">
        <f t="shared" ca="1" si="68"/>
        <v>9.048324907235255</v>
      </c>
    </row>
    <row r="1144" spans="16:19" x14ac:dyDescent="0.3">
      <c r="P1144" s="14" t="s">
        <v>1150</v>
      </c>
      <c r="Q1144" s="6">
        <f t="shared" ca="1" si="69"/>
        <v>0.33796575029131776</v>
      </c>
      <c r="R1144" s="7">
        <f t="shared" ca="1" si="67"/>
        <v>43.836429395457174</v>
      </c>
      <c r="S1144" s="8">
        <f t="shared" ca="1" si="68"/>
        <v>6.1635706045428265</v>
      </c>
    </row>
    <row r="1145" spans="16:19" x14ac:dyDescent="0.3">
      <c r="P1145" s="14" t="s">
        <v>1151</v>
      </c>
      <c r="Q1145" s="6">
        <f t="shared" ca="1" si="69"/>
        <v>-1.9784603890168007</v>
      </c>
      <c r="R1145" s="7">
        <f t="shared" ca="1" si="67"/>
        <v>31.591025175087694</v>
      </c>
      <c r="S1145" s="8">
        <f t="shared" ca="1" si="68"/>
        <v>1.5910251750876938</v>
      </c>
    </row>
    <row r="1146" spans="16:19" x14ac:dyDescent="0.3">
      <c r="P1146" s="14" t="s">
        <v>1152</v>
      </c>
      <c r="Q1146" s="6">
        <f t="shared" ca="1" si="69"/>
        <v>1.0495299765743946</v>
      </c>
      <c r="R1146" s="7">
        <f t="shared" ca="1" si="67"/>
        <v>48.477296308036621</v>
      </c>
      <c r="S1146" s="8">
        <f t="shared" ca="1" si="68"/>
        <v>1.522703691963379</v>
      </c>
    </row>
    <row r="1147" spans="16:19" x14ac:dyDescent="0.3">
      <c r="P1147" s="14" t="s">
        <v>1153</v>
      </c>
      <c r="Q1147" s="6">
        <f t="shared" ca="1" si="69"/>
        <v>2.0304270748981281</v>
      </c>
      <c r="R1147" s="7">
        <f t="shared" ca="1" si="67"/>
        <v>55.690822622826516</v>
      </c>
      <c r="S1147" s="8">
        <f t="shared" ca="1" si="68"/>
        <v>0</v>
      </c>
    </row>
    <row r="1148" spans="16:19" x14ac:dyDescent="0.3">
      <c r="P1148" s="14" t="s">
        <v>1154</v>
      </c>
      <c r="Q1148" s="6">
        <f t="shared" ca="1" si="69"/>
        <v>-0.85429481717969769</v>
      </c>
      <c r="R1148" s="7">
        <f t="shared" ca="1" si="67"/>
        <v>37.034654655644417</v>
      </c>
      <c r="S1148" s="8">
        <f t="shared" ca="1" si="68"/>
        <v>7.0346546556444167</v>
      </c>
    </row>
    <row r="1149" spans="16:19" x14ac:dyDescent="0.3">
      <c r="P1149" s="14" t="s">
        <v>1155</v>
      </c>
      <c r="Q1149" s="6">
        <f t="shared" ca="1" si="69"/>
        <v>1.9130197091630328</v>
      </c>
      <c r="R1149" s="7">
        <f t="shared" ca="1" si="67"/>
        <v>54.773771661413235</v>
      </c>
      <c r="S1149" s="8">
        <f t="shared" ca="1" si="68"/>
        <v>0</v>
      </c>
    </row>
    <row r="1150" spans="16:19" x14ac:dyDescent="0.3">
      <c r="P1150" s="14" t="s">
        <v>1156</v>
      </c>
      <c r="Q1150" s="6">
        <f t="shared" ca="1" si="69"/>
        <v>-0.41033168306029422</v>
      </c>
      <c r="R1150" s="7">
        <f t="shared" ca="1" si="67"/>
        <v>39.434456128372084</v>
      </c>
      <c r="S1150" s="8">
        <f t="shared" ca="1" si="68"/>
        <v>9.4344561283720836</v>
      </c>
    </row>
    <row r="1151" spans="16:19" x14ac:dyDescent="0.3">
      <c r="P1151" s="14" t="s">
        <v>1157</v>
      </c>
      <c r="Q1151" s="6">
        <f t="shared" ca="1" si="69"/>
        <v>1.5086317443660977</v>
      </c>
      <c r="R1151" s="7">
        <f t="shared" ca="1" si="67"/>
        <v>51.729197240372216</v>
      </c>
      <c r="S1151" s="8">
        <f t="shared" ca="1" si="68"/>
        <v>0</v>
      </c>
    </row>
    <row r="1152" spans="16:19" x14ac:dyDescent="0.3">
      <c r="P1152" s="14" t="s">
        <v>1158</v>
      </c>
      <c r="Q1152" s="6">
        <f t="shared" ca="1" si="69"/>
        <v>1.5062209544774092</v>
      </c>
      <c r="R1152" s="7">
        <f t="shared" ca="1" si="67"/>
        <v>51.711563840077496</v>
      </c>
      <c r="S1152" s="8">
        <f t="shared" ca="1" si="68"/>
        <v>0</v>
      </c>
    </row>
    <row r="1153" spans="16:19" x14ac:dyDescent="0.3">
      <c r="P1153" s="14" t="s">
        <v>1159</v>
      </c>
      <c r="Q1153" s="6">
        <f t="shared" ca="1" si="69"/>
        <v>9.5821129920267298E-2</v>
      </c>
      <c r="R1153" s="7">
        <f t="shared" ca="1" si="67"/>
        <v>42.360688427592414</v>
      </c>
      <c r="S1153" s="8">
        <f t="shared" ca="1" si="68"/>
        <v>7.6393115724075855</v>
      </c>
    </row>
    <row r="1154" spans="16:19" x14ac:dyDescent="0.3">
      <c r="P1154" s="14" t="s">
        <v>1160</v>
      </c>
      <c r="Q1154" s="6">
        <f t="shared" ca="1" si="69"/>
        <v>0.30230242898347709</v>
      </c>
      <c r="R1154" s="7">
        <f t="shared" ca="1" si="67"/>
        <v>43.615894548412413</v>
      </c>
      <c r="S1154" s="8">
        <f t="shared" ca="1" si="68"/>
        <v>6.3841054515875868</v>
      </c>
    </row>
    <row r="1155" spans="16:19" x14ac:dyDescent="0.3">
      <c r="P1155" s="14" t="s">
        <v>1161</v>
      </c>
      <c r="Q1155" s="6">
        <f t="shared" ca="1" si="69"/>
        <v>0.80479082023840509</v>
      </c>
      <c r="R1155" s="7">
        <f t="shared" ca="1" si="67"/>
        <v>46.828136407886561</v>
      </c>
      <c r="S1155" s="8">
        <f t="shared" ca="1" si="68"/>
        <v>3.1718635921134393</v>
      </c>
    </row>
    <row r="1156" spans="16:19" x14ac:dyDescent="0.3">
      <c r="P1156" s="14" t="s">
        <v>1162</v>
      </c>
      <c r="Q1156" s="6">
        <f t="shared" ca="1" si="69"/>
        <v>-1.6385921972616662</v>
      </c>
      <c r="R1156" s="7">
        <f t="shared" ca="1" si="67"/>
        <v>33.146518464684881</v>
      </c>
      <c r="S1156" s="8">
        <f t="shared" ca="1" si="68"/>
        <v>3.1465184646848812</v>
      </c>
    </row>
    <row r="1157" spans="16:19" x14ac:dyDescent="0.3">
      <c r="P1157" s="14" t="s">
        <v>1163</v>
      </c>
      <c r="Q1157" s="6">
        <f t="shared" ca="1" si="69"/>
        <v>0.61731161566777748</v>
      </c>
      <c r="R1157" s="7">
        <f t="shared" ca="1" si="67"/>
        <v>45.60287050417935</v>
      </c>
      <c r="S1157" s="8">
        <f t="shared" ca="1" si="68"/>
        <v>4.3971294958206499</v>
      </c>
    </row>
    <row r="1158" spans="16:19" x14ac:dyDescent="0.3">
      <c r="P1158" s="14" t="s">
        <v>1164</v>
      </c>
      <c r="Q1158" s="6">
        <f t="shared" ca="1" si="69"/>
        <v>-2.091740952536586E-2</v>
      </c>
      <c r="R1158" s="7">
        <f t="shared" ca="1" si="67"/>
        <v>41.667083386464199</v>
      </c>
      <c r="S1158" s="8">
        <f t="shared" ca="1" si="68"/>
        <v>8.3329166135358008</v>
      </c>
    </row>
    <row r="1159" spans="16:19" x14ac:dyDescent="0.3">
      <c r="P1159" s="14" t="s">
        <v>1165</v>
      </c>
      <c r="Q1159" s="6">
        <f t="shared" ca="1" si="69"/>
        <v>-1.3020829665221285</v>
      </c>
      <c r="R1159" s="7">
        <f t="shared" ca="1" si="67"/>
        <v>34.76208492655573</v>
      </c>
      <c r="S1159" s="8">
        <f t="shared" ca="1" si="68"/>
        <v>4.7620849265557297</v>
      </c>
    </row>
    <row r="1160" spans="16:19" x14ac:dyDescent="0.3">
      <c r="P1160" s="14" t="s">
        <v>1166</v>
      </c>
      <c r="Q1160" s="6">
        <f t="shared" ca="1" si="69"/>
        <v>-0.57871271575114491</v>
      </c>
      <c r="R1160" s="7">
        <f t="shared" ca="1" si="67"/>
        <v>38.506508584558162</v>
      </c>
      <c r="S1160" s="8">
        <f t="shared" ca="1" si="68"/>
        <v>8.5065085845581621</v>
      </c>
    </row>
    <row r="1161" spans="16:19" x14ac:dyDescent="0.3">
      <c r="P1161" s="14" t="s">
        <v>1167</v>
      </c>
      <c r="Q1161" s="6">
        <f t="shared" ca="1" si="69"/>
        <v>-0.7790724581265398</v>
      </c>
      <c r="R1161" s="7">
        <f t="shared" ca="1" si="67"/>
        <v>37.430734111744265</v>
      </c>
      <c r="S1161" s="8">
        <f t="shared" ca="1" si="68"/>
        <v>7.4307341117442647</v>
      </c>
    </row>
    <row r="1162" spans="16:19" x14ac:dyDescent="0.3">
      <c r="P1162" s="14" t="s">
        <v>1168</v>
      </c>
      <c r="Q1162" s="6">
        <f t="shared" ca="1" si="69"/>
        <v>-0.1232367628127254</v>
      </c>
      <c r="R1162" s="7">
        <f t="shared" ca="1" si="67"/>
        <v>41.068496051514728</v>
      </c>
      <c r="S1162" s="8">
        <f t="shared" ca="1" si="68"/>
        <v>8.9315039484852718</v>
      </c>
    </row>
    <row r="1163" spans="16:19" x14ac:dyDescent="0.3">
      <c r="P1163" s="14" t="s">
        <v>1169</v>
      </c>
      <c r="Q1163" s="6">
        <f t="shared" ca="1" si="69"/>
        <v>1.4166911533592473E-2</v>
      </c>
      <c r="R1163" s="7">
        <f t="shared" ca="1" si="67"/>
        <v>41.874335531972612</v>
      </c>
      <c r="S1163" s="8">
        <f t="shared" ca="1" si="68"/>
        <v>8.125664468027388</v>
      </c>
    </row>
    <row r="1164" spans="16:19" x14ac:dyDescent="0.3">
      <c r="P1164" s="14" t="s">
        <v>1170</v>
      </c>
      <c r="Q1164" s="6">
        <f t="shared" ca="1" si="69"/>
        <v>1.310813454572479</v>
      </c>
      <c r="R1164" s="7">
        <f t="shared" ca="1" si="67"/>
        <v>50.302090395616325</v>
      </c>
      <c r="S1164" s="8">
        <f t="shared" ca="1" si="68"/>
        <v>0</v>
      </c>
    </row>
    <row r="1165" spans="16:19" x14ac:dyDescent="0.3">
      <c r="P1165" s="14" t="s">
        <v>1171</v>
      </c>
      <c r="Q1165" s="6">
        <f t="shared" ca="1" si="69"/>
        <v>0.1091252560161055</v>
      </c>
      <c r="R1165" s="7">
        <f t="shared" ca="1" si="67"/>
        <v>42.440464561100903</v>
      </c>
      <c r="S1165" s="8">
        <f t="shared" ca="1" si="68"/>
        <v>7.559535438899097</v>
      </c>
    </row>
    <row r="1166" spans="16:19" x14ac:dyDescent="0.3">
      <c r="P1166" s="14" t="s">
        <v>1172</v>
      </c>
      <c r="Q1166" s="6">
        <f t="shared" ca="1" si="69"/>
        <v>7.6383454855992558E-2</v>
      </c>
      <c r="R1166" s="7">
        <f t="shared" ca="1" si="67"/>
        <v>42.244402932753864</v>
      </c>
      <c r="S1166" s="8">
        <f t="shared" ca="1" si="68"/>
        <v>7.7555970672461356</v>
      </c>
    </row>
    <row r="1167" spans="16:19" x14ac:dyDescent="0.3">
      <c r="P1167" s="14" t="s">
        <v>1173</v>
      </c>
      <c r="Q1167" s="6">
        <f t="shared" ca="1" si="69"/>
        <v>1.7431264680255825</v>
      </c>
      <c r="R1167" s="7">
        <f t="shared" ca="1" si="67"/>
        <v>53.473431735802023</v>
      </c>
      <c r="S1167" s="8">
        <f t="shared" ca="1" si="68"/>
        <v>0</v>
      </c>
    </row>
    <row r="1168" spans="16:19" x14ac:dyDescent="0.3">
      <c r="P1168" s="14" t="s">
        <v>1174</v>
      </c>
      <c r="Q1168" s="6">
        <f t="shared" ca="1" si="69"/>
        <v>-0.28223798966663882</v>
      </c>
      <c r="R1168" s="7">
        <f t="shared" ca="1" si="67"/>
        <v>40.155328202716262</v>
      </c>
      <c r="S1168" s="8">
        <f t="shared" ca="1" si="68"/>
        <v>9.8446717972837376</v>
      </c>
    </row>
    <row r="1169" spans="16:19" x14ac:dyDescent="0.3">
      <c r="P1169" s="14" t="s">
        <v>1175</v>
      </c>
      <c r="Q1169" s="6">
        <f t="shared" ca="1" si="69"/>
        <v>1.4421771125539853</v>
      </c>
      <c r="R1169" s="7">
        <f t="shared" ca="1" si="67"/>
        <v>51.245318191013112</v>
      </c>
      <c r="S1169" s="8">
        <f t="shared" ca="1" si="68"/>
        <v>0</v>
      </c>
    </row>
    <row r="1170" spans="16:19" x14ac:dyDescent="0.3">
      <c r="P1170" s="14" t="s">
        <v>1176</v>
      </c>
      <c r="Q1170" s="6">
        <f t="shared" ca="1" si="69"/>
        <v>2.400869367239383</v>
      </c>
      <c r="R1170" s="7">
        <f t="shared" ca="1" si="67"/>
        <v>58.686153922462502</v>
      </c>
      <c r="S1170" s="8">
        <f t="shared" ca="1" si="68"/>
        <v>0</v>
      </c>
    </row>
    <row r="1171" spans="16:19" x14ac:dyDescent="0.3">
      <c r="P1171" s="14" t="s">
        <v>1177</v>
      </c>
      <c r="Q1171" s="6">
        <f t="shared" ca="1" si="69"/>
        <v>-0.14502820230666169</v>
      </c>
      <c r="R1171" s="7">
        <f t="shared" ca="1" si="67"/>
        <v>40.942127010554231</v>
      </c>
      <c r="S1171" s="8">
        <f t="shared" ca="1" si="68"/>
        <v>9.0578729894457695</v>
      </c>
    </row>
    <row r="1172" spans="16:19" x14ac:dyDescent="0.3">
      <c r="P1172" s="14" t="s">
        <v>1178</v>
      </c>
      <c r="Q1172" s="6">
        <f t="shared" ca="1" si="69"/>
        <v>-0.18119662938023035</v>
      </c>
      <c r="R1172" s="7">
        <f t="shared" ca="1" si="67"/>
        <v>40.733243196326157</v>
      </c>
      <c r="S1172" s="8">
        <f t="shared" ca="1" si="68"/>
        <v>9.266756803673843</v>
      </c>
    </row>
    <row r="1173" spans="16:19" x14ac:dyDescent="0.3">
      <c r="P1173" s="14" t="s">
        <v>1179</v>
      </c>
      <c r="Q1173" s="6">
        <f t="shared" ca="1" si="69"/>
        <v>0.42056691871932017</v>
      </c>
      <c r="R1173" s="7">
        <f t="shared" ca="1" si="67"/>
        <v>44.351510301172929</v>
      </c>
      <c r="S1173" s="8">
        <f t="shared" ca="1" si="68"/>
        <v>5.6484896988270705</v>
      </c>
    </row>
    <row r="1174" spans="16:19" x14ac:dyDescent="0.3">
      <c r="P1174" s="14" t="s">
        <v>1180</v>
      </c>
      <c r="Q1174" s="6">
        <f t="shared" ca="1" si="69"/>
        <v>-1.2684894401362978</v>
      </c>
      <c r="R1174" s="7">
        <f t="shared" ca="1" si="67"/>
        <v>34.927627022609919</v>
      </c>
      <c r="S1174" s="8">
        <f t="shared" ca="1" si="68"/>
        <v>4.9276270226099186</v>
      </c>
    </row>
    <row r="1175" spans="16:19" x14ac:dyDescent="0.3">
      <c r="P1175" s="14" t="s">
        <v>1181</v>
      </c>
      <c r="Q1175" s="6">
        <f t="shared" ca="1" si="69"/>
        <v>1.1473257966353501</v>
      </c>
      <c r="R1175" s="7">
        <f t="shared" ca="1" si="67"/>
        <v>49.152415383556601</v>
      </c>
      <c r="S1175" s="8">
        <f t="shared" ca="1" si="68"/>
        <v>0.84758461644339889</v>
      </c>
    </row>
    <row r="1176" spans="16:19" x14ac:dyDescent="0.3">
      <c r="P1176" s="14" t="s">
        <v>1182</v>
      </c>
      <c r="Q1176" s="6">
        <f t="shared" ca="1" si="69"/>
        <v>0.33990411330785464</v>
      </c>
      <c r="R1176" s="7">
        <f t="shared" ref="R1176:R1239" ca="1" si="70">S0*EXP((tipo-0.5*sigma^2)*T)*EXP(sigma*SQRT(T)*Q1176)</f>
        <v>43.848447744482762</v>
      </c>
      <c r="S1176" s="8">
        <f t="shared" ref="S1176:S1239" ca="1" si="71">IF(R1176&lt;=corte1,0,IF(R1176&lt;=corte2,R1176-corte1,IF(R1176&lt;=corte3,corte3-R1176,0)))</f>
        <v>6.1515522555172382</v>
      </c>
    </row>
    <row r="1177" spans="16:19" x14ac:dyDescent="0.3">
      <c r="P1177" s="14" t="s">
        <v>1183</v>
      </c>
      <c r="Q1177" s="6">
        <f t="shared" ref="Q1177:Q1240" ca="1" si="72">NORMSINV(RAND())</f>
        <v>-1.2015063467273843</v>
      </c>
      <c r="R1177" s="7">
        <f t="shared" ca="1" si="70"/>
        <v>35.260062912066651</v>
      </c>
      <c r="S1177" s="8">
        <f t="shared" ca="1" si="71"/>
        <v>5.2600629120666511</v>
      </c>
    </row>
    <row r="1178" spans="16:19" x14ac:dyDescent="0.3">
      <c r="P1178" s="14" t="s">
        <v>1184</v>
      </c>
      <c r="Q1178" s="6">
        <f t="shared" ca="1" si="72"/>
        <v>1.3930779817733849</v>
      </c>
      <c r="R1178" s="7">
        <f t="shared" ca="1" si="70"/>
        <v>50.890720363702414</v>
      </c>
      <c r="S1178" s="8">
        <f t="shared" ca="1" si="71"/>
        <v>0</v>
      </c>
    </row>
    <row r="1179" spans="16:19" x14ac:dyDescent="0.3">
      <c r="P1179" s="14" t="s">
        <v>1185</v>
      </c>
      <c r="Q1179" s="6">
        <f t="shared" ca="1" si="72"/>
        <v>-0.58792585032087108</v>
      </c>
      <c r="R1179" s="7">
        <f t="shared" ca="1" si="70"/>
        <v>38.45636981668477</v>
      </c>
      <c r="S1179" s="8">
        <f t="shared" ca="1" si="71"/>
        <v>8.4563698166847701</v>
      </c>
    </row>
    <row r="1180" spans="16:19" x14ac:dyDescent="0.3">
      <c r="P1180" s="14" t="s">
        <v>1186</v>
      </c>
      <c r="Q1180" s="6">
        <f t="shared" ca="1" si="72"/>
        <v>-1.3155229890220157</v>
      </c>
      <c r="R1180" s="7">
        <f t="shared" ca="1" si="70"/>
        <v>34.696075168321833</v>
      </c>
      <c r="S1180" s="8">
        <f t="shared" ca="1" si="71"/>
        <v>4.6960751683218334</v>
      </c>
    </row>
    <row r="1181" spans="16:19" x14ac:dyDescent="0.3">
      <c r="P1181" s="14" t="s">
        <v>1187</v>
      </c>
      <c r="Q1181" s="6">
        <f t="shared" ca="1" si="72"/>
        <v>-1.3296827297013956</v>
      </c>
      <c r="R1181" s="7">
        <f t="shared" ca="1" si="70"/>
        <v>34.62666615271106</v>
      </c>
      <c r="S1181" s="8">
        <f t="shared" ca="1" si="71"/>
        <v>4.62666615271106</v>
      </c>
    </row>
    <row r="1182" spans="16:19" x14ac:dyDescent="0.3">
      <c r="P1182" s="14" t="s">
        <v>1188</v>
      </c>
      <c r="Q1182" s="6">
        <f t="shared" ca="1" si="72"/>
        <v>0.17119615591900239</v>
      </c>
      <c r="R1182" s="7">
        <f t="shared" ca="1" si="70"/>
        <v>42.814653300856875</v>
      </c>
      <c r="S1182" s="8">
        <f t="shared" ca="1" si="71"/>
        <v>7.1853466991431247</v>
      </c>
    </row>
    <row r="1183" spans="16:19" x14ac:dyDescent="0.3">
      <c r="P1183" s="14" t="s">
        <v>1189</v>
      </c>
      <c r="Q1183" s="6">
        <f t="shared" ca="1" si="72"/>
        <v>-1.0784593968249294</v>
      </c>
      <c r="R1183" s="7">
        <f t="shared" ca="1" si="70"/>
        <v>35.879009386498723</v>
      </c>
      <c r="S1183" s="8">
        <f t="shared" ca="1" si="71"/>
        <v>5.8790093864987227</v>
      </c>
    </row>
    <row r="1184" spans="16:19" x14ac:dyDescent="0.3">
      <c r="P1184" s="14" t="s">
        <v>1190</v>
      </c>
      <c r="Q1184" s="6">
        <f t="shared" ca="1" si="72"/>
        <v>-1.500573434339127</v>
      </c>
      <c r="R1184" s="7">
        <f t="shared" ca="1" si="70"/>
        <v>33.799854172799556</v>
      </c>
      <c r="S1184" s="8">
        <f t="shared" ca="1" si="71"/>
        <v>3.7998541727995558</v>
      </c>
    </row>
    <row r="1185" spans="16:19" x14ac:dyDescent="0.3">
      <c r="P1185" s="14" t="s">
        <v>1191</v>
      </c>
      <c r="Q1185" s="6">
        <f t="shared" ca="1" si="72"/>
        <v>-1.1451039969485939</v>
      </c>
      <c r="R1185" s="7">
        <f t="shared" ca="1" si="70"/>
        <v>35.542439381408698</v>
      </c>
      <c r="S1185" s="8">
        <f t="shared" ca="1" si="71"/>
        <v>5.5424393814086983</v>
      </c>
    </row>
    <row r="1186" spans="16:19" x14ac:dyDescent="0.3">
      <c r="P1186" s="14" t="s">
        <v>1192</v>
      </c>
      <c r="Q1186" s="6">
        <f t="shared" ca="1" si="72"/>
        <v>0.91873458210173475</v>
      </c>
      <c r="R1186" s="7">
        <f t="shared" ca="1" si="70"/>
        <v>47.588841377175179</v>
      </c>
      <c r="S1186" s="8">
        <f t="shared" ca="1" si="71"/>
        <v>2.4111586228248214</v>
      </c>
    </row>
    <row r="1187" spans="16:19" x14ac:dyDescent="0.3">
      <c r="P1187" s="14" t="s">
        <v>1193</v>
      </c>
      <c r="Q1187" s="6">
        <f t="shared" ca="1" si="72"/>
        <v>-0.62703623072967229</v>
      </c>
      <c r="R1187" s="7">
        <f t="shared" ca="1" si="70"/>
        <v>38.244253134066462</v>
      </c>
      <c r="S1187" s="8">
        <f t="shared" ca="1" si="71"/>
        <v>8.2442531340664615</v>
      </c>
    </row>
    <row r="1188" spans="16:19" x14ac:dyDescent="0.3">
      <c r="P1188" s="14" t="s">
        <v>1194</v>
      </c>
      <c r="Q1188" s="6">
        <f t="shared" ca="1" si="72"/>
        <v>-0.48292269117846554</v>
      </c>
      <c r="R1188" s="7">
        <f t="shared" ca="1" si="70"/>
        <v>39.031696091224049</v>
      </c>
      <c r="S1188" s="8">
        <f t="shared" ca="1" si="71"/>
        <v>9.0316960912240489</v>
      </c>
    </row>
    <row r="1189" spans="16:19" x14ac:dyDescent="0.3">
      <c r="P1189" s="14" t="s">
        <v>1195</v>
      </c>
      <c r="Q1189" s="6">
        <f t="shared" ca="1" si="72"/>
        <v>-1.4249802084521557</v>
      </c>
      <c r="R1189" s="7">
        <f t="shared" ca="1" si="70"/>
        <v>34.163129734732387</v>
      </c>
      <c r="S1189" s="8">
        <f t="shared" ca="1" si="71"/>
        <v>4.1631297347323866</v>
      </c>
    </row>
    <row r="1190" spans="16:19" x14ac:dyDescent="0.3">
      <c r="P1190" s="14" t="s">
        <v>1196</v>
      </c>
      <c r="Q1190" s="6">
        <f t="shared" ca="1" si="72"/>
        <v>1.8928294321473729</v>
      </c>
      <c r="R1190" s="7">
        <f t="shared" ca="1" si="70"/>
        <v>54.617597191132241</v>
      </c>
      <c r="S1190" s="8">
        <f t="shared" ca="1" si="71"/>
        <v>0</v>
      </c>
    </row>
    <row r="1191" spans="16:19" x14ac:dyDescent="0.3">
      <c r="P1191" s="14" t="s">
        <v>1197</v>
      </c>
      <c r="Q1191" s="6">
        <f t="shared" ca="1" si="72"/>
        <v>0.8891988500878345</v>
      </c>
      <c r="R1191" s="7">
        <f t="shared" ca="1" si="70"/>
        <v>47.390478150828486</v>
      </c>
      <c r="S1191" s="8">
        <f t="shared" ca="1" si="71"/>
        <v>2.6095218491715144</v>
      </c>
    </row>
    <row r="1192" spans="16:19" x14ac:dyDescent="0.3">
      <c r="P1192" s="14" t="s">
        <v>1198</v>
      </c>
      <c r="Q1192" s="6">
        <f t="shared" ca="1" si="72"/>
        <v>-0.32029739630324289</v>
      </c>
      <c r="R1192" s="7">
        <f t="shared" ca="1" si="70"/>
        <v>39.939776261188626</v>
      </c>
      <c r="S1192" s="8">
        <f t="shared" ca="1" si="71"/>
        <v>9.9397762611886264</v>
      </c>
    </row>
    <row r="1193" spans="16:19" x14ac:dyDescent="0.3">
      <c r="P1193" s="14" t="s">
        <v>1199</v>
      </c>
      <c r="Q1193" s="6">
        <f t="shared" ca="1" si="72"/>
        <v>-1.7675528500914128</v>
      </c>
      <c r="R1193" s="7">
        <f t="shared" ca="1" si="70"/>
        <v>32.547478395396652</v>
      </c>
      <c r="S1193" s="8">
        <f t="shared" ca="1" si="71"/>
        <v>2.5474783953966522</v>
      </c>
    </row>
    <row r="1194" spans="16:19" x14ac:dyDescent="0.3">
      <c r="P1194" s="14" t="s">
        <v>1200</v>
      </c>
      <c r="Q1194" s="6">
        <f t="shared" ca="1" si="72"/>
        <v>-0.35545810468466349</v>
      </c>
      <c r="R1194" s="7">
        <f t="shared" ca="1" si="70"/>
        <v>39.741669667843837</v>
      </c>
      <c r="S1194" s="8">
        <f t="shared" ca="1" si="71"/>
        <v>9.741669667843837</v>
      </c>
    </row>
    <row r="1195" spans="16:19" x14ac:dyDescent="0.3">
      <c r="P1195" s="14" t="s">
        <v>1201</v>
      </c>
      <c r="Q1195" s="6">
        <f t="shared" ca="1" si="72"/>
        <v>-0.1112159545713565</v>
      </c>
      <c r="R1195" s="7">
        <f t="shared" ca="1" si="70"/>
        <v>41.138371831470984</v>
      </c>
      <c r="S1195" s="8">
        <f t="shared" ca="1" si="71"/>
        <v>8.8616281685290161</v>
      </c>
    </row>
    <row r="1196" spans="16:19" x14ac:dyDescent="0.3">
      <c r="P1196" s="14" t="s">
        <v>1202</v>
      </c>
      <c r="Q1196" s="6">
        <f t="shared" ca="1" si="72"/>
        <v>-0.95856066481277502</v>
      </c>
      <c r="R1196" s="7">
        <f t="shared" ca="1" si="70"/>
        <v>36.492569664512196</v>
      </c>
      <c r="S1196" s="8">
        <f t="shared" ca="1" si="71"/>
        <v>6.492569664512196</v>
      </c>
    </row>
    <row r="1197" spans="16:19" x14ac:dyDescent="0.3">
      <c r="P1197" s="14" t="s">
        <v>1203</v>
      </c>
      <c r="Q1197" s="6">
        <f t="shared" ca="1" si="72"/>
        <v>-0.83110012674998701</v>
      </c>
      <c r="R1197" s="7">
        <f t="shared" ca="1" si="70"/>
        <v>37.156336102215832</v>
      </c>
      <c r="S1197" s="8">
        <f t="shared" ca="1" si="71"/>
        <v>7.1563361022158318</v>
      </c>
    </row>
    <row r="1198" spans="16:19" x14ac:dyDescent="0.3">
      <c r="P1198" s="14" t="s">
        <v>1204</v>
      </c>
      <c r="Q1198" s="6">
        <f t="shared" ca="1" si="72"/>
        <v>0.13591501000292208</v>
      </c>
      <c r="R1198" s="7">
        <f t="shared" ca="1" si="70"/>
        <v>42.601561320982377</v>
      </c>
      <c r="S1198" s="8">
        <f t="shared" ca="1" si="71"/>
        <v>7.3984386790176231</v>
      </c>
    </row>
    <row r="1199" spans="16:19" x14ac:dyDescent="0.3">
      <c r="P1199" s="14" t="s">
        <v>1205</v>
      </c>
      <c r="Q1199" s="6">
        <f t="shared" ca="1" si="72"/>
        <v>-0.64507260998451865</v>
      </c>
      <c r="R1199" s="7">
        <f t="shared" ca="1" si="70"/>
        <v>38.146826707299482</v>
      </c>
      <c r="S1199" s="8">
        <f t="shared" ca="1" si="71"/>
        <v>8.146826707299482</v>
      </c>
    </row>
    <row r="1200" spans="16:19" x14ac:dyDescent="0.3">
      <c r="P1200" s="14" t="s">
        <v>1206</v>
      </c>
      <c r="Q1200" s="6">
        <f t="shared" ca="1" si="72"/>
        <v>-0.61249445228361443</v>
      </c>
      <c r="R1200" s="7">
        <f t="shared" ca="1" si="70"/>
        <v>38.322984058213081</v>
      </c>
      <c r="S1200" s="8">
        <f t="shared" ca="1" si="71"/>
        <v>8.3229840582130805</v>
      </c>
    </row>
    <row r="1201" spans="16:19" x14ac:dyDescent="0.3">
      <c r="P1201" s="14" t="s">
        <v>1207</v>
      </c>
      <c r="Q1201" s="6">
        <f t="shared" ca="1" si="72"/>
        <v>-7.0538371069369485E-2</v>
      </c>
      <c r="R1201" s="7">
        <f t="shared" ca="1" si="70"/>
        <v>41.375709690059843</v>
      </c>
      <c r="S1201" s="8">
        <f t="shared" ca="1" si="71"/>
        <v>8.6242903099401573</v>
      </c>
    </row>
    <row r="1202" spans="16:19" x14ac:dyDescent="0.3">
      <c r="P1202" s="14" t="s">
        <v>1208</v>
      </c>
      <c r="Q1202" s="6">
        <f t="shared" ca="1" si="72"/>
        <v>1.6235470215753607</v>
      </c>
      <c r="R1202" s="7">
        <f t="shared" ca="1" si="70"/>
        <v>52.576741228757186</v>
      </c>
      <c r="S1202" s="8">
        <f t="shared" ca="1" si="71"/>
        <v>0</v>
      </c>
    </row>
    <row r="1203" spans="16:19" x14ac:dyDescent="0.3">
      <c r="P1203" s="14" t="s">
        <v>1209</v>
      </c>
      <c r="Q1203" s="6">
        <f t="shared" ca="1" si="72"/>
        <v>1.0569660999458368</v>
      </c>
      <c r="R1203" s="7">
        <f t="shared" ca="1" si="70"/>
        <v>48.528303140238719</v>
      </c>
      <c r="S1203" s="8">
        <f t="shared" ca="1" si="71"/>
        <v>1.4716968597612805</v>
      </c>
    </row>
    <row r="1204" spans="16:19" x14ac:dyDescent="0.3">
      <c r="P1204" s="14" t="s">
        <v>1210</v>
      </c>
      <c r="Q1204" s="6">
        <f t="shared" ca="1" si="72"/>
        <v>-0.93783363198926672</v>
      </c>
      <c r="R1204" s="7">
        <f t="shared" ca="1" si="70"/>
        <v>36.599695259243674</v>
      </c>
      <c r="S1204" s="8">
        <f t="shared" ca="1" si="71"/>
        <v>6.5996952592436742</v>
      </c>
    </row>
    <row r="1205" spans="16:19" x14ac:dyDescent="0.3">
      <c r="P1205" s="14" t="s">
        <v>1211</v>
      </c>
      <c r="Q1205" s="6">
        <f t="shared" ca="1" si="72"/>
        <v>-0.19345909043636744</v>
      </c>
      <c r="R1205" s="7">
        <f t="shared" ca="1" si="70"/>
        <v>40.6626658845503</v>
      </c>
      <c r="S1205" s="8">
        <f t="shared" ca="1" si="71"/>
        <v>9.3373341154496998</v>
      </c>
    </row>
    <row r="1206" spans="16:19" x14ac:dyDescent="0.3">
      <c r="P1206" s="14" t="s">
        <v>1212</v>
      </c>
      <c r="Q1206" s="6">
        <f t="shared" ca="1" si="72"/>
        <v>0.51568929152427478</v>
      </c>
      <c r="R1206" s="7">
        <f t="shared" ca="1" si="70"/>
        <v>44.952172772350195</v>
      </c>
      <c r="S1206" s="8">
        <f t="shared" ca="1" si="71"/>
        <v>5.0478272276498046</v>
      </c>
    </row>
    <row r="1207" spans="16:19" x14ac:dyDescent="0.3">
      <c r="P1207" s="14" t="s">
        <v>1213</v>
      </c>
      <c r="Q1207" s="6">
        <f t="shared" ca="1" si="72"/>
        <v>1.9123273840648337E-3</v>
      </c>
      <c r="R1207" s="7">
        <f t="shared" ca="1" si="70"/>
        <v>41.801827648182616</v>
      </c>
      <c r="S1207" s="8">
        <f t="shared" ca="1" si="71"/>
        <v>8.1981723518173837</v>
      </c>
    </row>
    <row r="1208" spans="16:19" x14ac:dyDescent="0.3">
      <c r="P1208" s="14" t="s">
        <v>1214</v>
      </c>
      <c r="Q1208" s="6">
        <f t="shared" ca="1" si="72"/>
        <v>-0.49705908550461603</v>
      </c>
      <c r="R1208" s="7">
        <f t="shared" ca="1" si="70"/>
        <v>38.953742338587674</v>
      </c>
      <c r="S1208" s="8">
        <f t="shared" ca="1" si="71"/>
        <v>8.9537423385876735</v>
      </c>
    </row>
    <row r="1209" spans="16:19" x14ac:dyDescent="0.3">
      <c r="P1209" s="14" t="s">
        <v>1215</v>
      </c>
      <c r="Q1209" s="6">
        <f t="shared" ca="1" si="72"/>
        <v>-1.0572158260973681</v>
      </c>
      <c r="R1209" s="7">
        <f t="shared" ca="1" si="70"/>
        <v>35.986962580465153</v>
      </c>
      <c r="S1209" s="8">
        <f t="shared" ca="1" si="71"/>
        <v>5.9869625804651534</v>
      </c>
    </row>
    <row r="1210" spans="16:19" x14ac:dyDescent="0.3">
      <c r="P1210" s="14" t="s">
        <v>1216</v>
      </c>
      <c r="Q1210" s="6">
        <f t="shared" ca="1" si="72"/>
        <v>1.0294874848608737</v>
      </c>
      <c r="R1210" s="7">
        <f t="shared" ca="1" si="70"/>
        <v>48.340085046879445</v>
      </c>
      <c r="S1210" s="8">
        <f t="shared" ca="1" si="71"/>
        <v>1.6599149531205555</v>
      </c>
    </row>
    <row r="1211" spans="16:19" x14ac:dyDescent="0.3">
      <c r="P1211" s="14" t="s">
        <v>1217</v>
      </c>
      <c r="Q1211" s="6">
        <f t="shared" ca="1" si="72"/>
        <v>1.1271097239567724</v>
      </c>
      <c r="R1211" s="7">
        <f t="shared" ca="1" si="70"/>
        <v>49.012090083471961</v>
      </c>
      <c r="S1211" s="8">
        <f t="shared" ca="1" si="71"/>
        <v>0.98790991652803939</v>
      </c>
    </row>
    <row r="1212" spans="16:19" x14ac:dyDescent="0.3">
      <c r="P1212" s="14" t="s">
        <v>1218</v>
      </c>
      <c r="Q1212" s="6">
        <f t="shared" ca="1" si="72"/>
        <v>1.1505988500289885</v>
      </c>
      <c r="R1212" s="7">
        <f t="shared" ca="1" si="70"/>
        <v>49.175172302835392</v>
      </c>
      <c r="S1212" s="8">
        <f t="shared" ca="1" si="71"/>
        <v>0.8248276971646078</v>
      </c>
    </row>
    <row r="1213" spans="16:19" x14ac:dyDescent="0.3">
      <c r="P1213" s="14" t="s">
        <v>1219</v>
      </c>
      <c r="Q1213" s="6">
        <f t="shared" ca="1" si="72"/>
        <v>0.51137399555323448</v>
      </c>
      <c r="R1213" s="7">
        <f t="shared" ca="1" si="70"/>
        <v>44.924747953908245</v>
      </c>
      <c r="S1213" s="8">
        <f t="shared" ca="1" si="71"/>
        <v>5.0752520460917552</v>
      </c>
    </row>
    <row r="1214" spans="16:19" x14ac:dyDescent="0.3">
      <c r="P1214" s="14" t="s">
        <v>1220</v>
      </c>
      <c r="Q1214" s="6">
        <f t="shared" ca="1" si="72"/>
        <v>-0.91421953378478871</v>
      </c>
      <c r="R1214" s="7">
        <f t="shared" ca="1" si="70"/>
        <v>36.722125641485874</v>
      </c>
      <c r="S1214" s="8">
        <f t="shared" ca="1" si="71"/>
        <v>6.7221256414858743</v>
      </c>
    </row>
    <row r="1215" spans="16:19" x14ac:dyDescent="0.3">
      <c r="P1215" s="14" t="s">
        <v>1221</v>
      </c>
      <c r="Q1215" s="6">
        <f t="shared" ca="1" si="72"/>
        <v>0.8513495684675485</v>
      </c>
      <c r="R1215" s="7">
        <f t="shared" ca="1" si="70"/>
        <v>47.137488984138258</v>
      </c>
      <c r="S1215" s="8">
        <f t="shared" ca="1" si="71"/>
        <v>2.8625110158617417</v>
      </c>
    </row>
    <row r="1216" spans="16:19" x14ac:dyDescent="0.3">
      <c r="P1216" s="14" t="s">
        <v>1222</v>
      </c>
      <c r="Q1216" s="6">
        <f t="shared" ca="1" si="72"/>
        <v>-0.42481012795628631</v>
      </c>
      <c r="R1216" s="7">
        <f t="shared" ca="1" si="70"/>
        <v>39.353794269820526</v>
      </c>
      <c r="S1216" s="8">
        <f t="shared" ca="1" si="71"/>
        <v>9.3537942698205256</v>
      </c>
    </row>
    <row r="1217" spans="16:19" x14ac:dyDescent="0.3">
      <c r="P1217" s="14" t="s">
        <v>1223</v>
      </c>
      <c r="Q1217" s="6">
        <f t="shared" ca="1" si="72"/>
        <v>1.9494666038243503E-2</v>
      </c>
      <c r="R1217" s="7">
        <f t="shared" ca="1" si="70"/>
        <v>41.905897985288135</v>
      </c>
      <c r="S1217" s="8">
        <f t="shared" ca="1" si="71"/>
        <v>8.094102014711865</v>
      </c>
    </row>
    <row r="1218" spans="16:19" x14ac:dyDescent="0.3">
      <c r="P1218" s="14" t="s">
        <v>1224</v>
      </c>
      <c r="Q1218" s="6">
        <f t="shared" ca="1" si="72"/>
        <v>0.67469346624077442</v>
      </c>
      <c r="R1218" s="7">
        <f t="shared" ca="1" si="70"/>
        <v>45.974444295865062</v>
      </c>
      <c r="S1218" s="8">
        <f t="shared" ca="1" si="71"/>
        <v>4.0255557041349377</v>
      </c>
    </row>
    <row r="1219" spans="16:19" x14ac:dyDescent="0.3">
      <c r="P1219" s="14" t="s">
        <v>1225</v>
      </c>
      <c r="Q1219" s="6">
        <f t="shared" ca="1" si="72"/>
        <v>0.86343931977911714</v>
      </c>
      <c r="R1219" s="7">
        <f t="shared" ca="1" si="70"/>
        <v>47.218151196486588</v>
      </c>
      <c r="S1219" s="8">
        <f t="shared" ca="1" si="71"/>
        <v>2.7818488035134123</v>
      </c>
    </row>
    <row r="1220" spans="16:19" x14ac:dyDescent="0.3">
      <c r="P1220" s="14" t="s">
        <v>1226</v>
      </c>
      <c r="Q1220" s="6">
        <f t="shared" ca="1" si="72"/>
        <v>1.9894901254700414</v>
      </c>
      <c r="R1220" s="7">
        <f t="shared" ca="1" si="70"/>
        <v>55.369339949969095</v>
      </c>
      <c r="S1220" s="8">
        <f t="shared" ca="1" si="71"/>
        <v>0</v>
      </c>
    </row>
    <row r="1221" spans="16:19" x14ac:dyDescent="0.3">
      <c r="P1221" s="14" t="s">
        <v>1227</v>
      </c>
      <c r="Q1221" s="6">
        <f t="shared" ca="1" si="72"/>
        <v>2.8147907183274184E-2</v>
      </c>
      <c r="R1221" s="7">
        <f t="shared" ca="1" si="70"/>
        <v>41.957211849142453</v>
      </c>
      <c r="S1221" s="8">
        <f t="shared" ca="1" si="71"/>
        <v>8.0427881508575467</v>
      </c>
    </row>
    <row r="1222" spans="16:19" x14ac:dyDescent="0.3">
      <c r="P1222" s="14" t="s">
        <v>1228</v>
      </c>
      <c r="Q1222" s="6">
        <f t="shared" ca="1" si="72"/>
        <v>-1.6886968773736886</v>
      </c>
      <c r="R1222" s="7">
        <f t="shared" ca="1" si="70"/>
        <v>32.912476658102683</v>
      </c>
      <c r="S1222" s="8">
        <f t="shared" ca="1" si="71"/>
        <v>2.9124766581026833</v>
      </c>
    </row>
    <row r="1223" spans="16:19" x14ac:dyDescent="0.3">
      <c r="P1223" s="14" t="s">
        <v>1229</v>
      </c>
      <c r="Q1223" s="6">
        <f t="shared" ca="1" si="72"/>
        <v>0.49192626700409442</v>
      </c>
      <c r="R1223" s="7">
        <f t="shared" ca="1" si="70"/>
        <v>44.801360090893731</v>
      </c>
      <c r="S1223" s="8">
        <f t="shared" ca="1" si="71"/>
        <v>5.1986399091062694</v>
      </c>
    </row>
    <row r="1224" spans="16:19" x14ac:dyDescent="0.3">
      <c r="P1224" s="14" t="s">
        <v>1230</v>
      </c>
      <c r="Q1224" s="6">
        <f t="shared" ca="1" si="72"/>
        <v>0.16830869928890915</v>
      </c>
      <c r="R1224" s="7">
        <f t="shared" ca="1" si="70"/>
        <v>42.797173590556113</v>
      </c>
      <c r="S1224" s="8">
        <f t="shared" ca="1" si="71"/>
        <v>7.2028264094438867</v>
      </c>
    </row>
    <row r="1225" spans="16:19" x14ac:dyDescent="0.3">
      <c r="P1225" s="14" t="s">
        <v>1231</v>
      </c>
      <c r="Q1225" s="6">
        <f t="shared" ca="1" si="72"/>
        <v>-1.0473726097071332</v>
      </c>
      <c r="R1225" s="7">
        <f t="shared" ca="1" si="70"/>
        <v>36.037092791821628</v>
      </c>
      <c r="S1225" s="8">
        <f t="shared" ca="1" si="71"/>
        <v>6.0370927918216282</v>
      </c>
    </row>
    <row r="1226" spans="16:19" x14ac:dyDescent="0.3">
      <c r="P1226" s="14" t="s">
        <v>1232</v>
      </c>
      <c r="Q1226" s="6">
        <f t="shared" ca="1" si="72"/>
        <v>0.42466081161785701</v>
      </c>
      <c r="R1226" s="7">
        <f t="shared" ca="1" si="70"/>
        <v>44.377195658656646</v>
      </c>
      <c r="S1226" s="8">
        <f t="shared" ca="1" si="71"/>
        <v>5.6228043413433539</v>
      </c>
    </row>
    <row r="1227" spans="16:19" x14ac:dyDescent="0.3">
      <c r="P1227" s="14" t="s">
        <v>1233</v>
      </c>
      <c r="Q1227" s="6">
        <f t="shared" ca="1" si="72"/>
        <v>-0.48900216703908794</v>
      </c>
      <c r="R1227" s="7">
        <f t="shared" ca="1" si="70"/>
        <v>38.998152320804323</v>
      </c>
      <c r="S1227" s="8">
        <f t="shared" ca="1" si="71"/>
        <v>8.9981523208043228</v>
      </c>
    </row>
    <row r="1228" spans="16:19" x14ac:dyDescent="0.3">
      <c r="P1228" s="14" t="s">
        <v>1234</v>
      </c>
      <c r="Q1228" s="6">
        <f t="shared" ca="1" si="72"/>
        <v>-0.97573432076860089</v>
      </c>
      <c r="R1228" s="7">
        <f t="shared" ca="1" si="70"/>
        <v>36.404046910147208</v>
      </c>
      <c r="S1228" s="8">
        <f t="shared" ca="1" si="71"/>
        <v>6.4040469101472084</v>
      </c>
    </row>
    <row r="1229" spans="16:19" x14ac:dyDescent="0.3">
      <c r="P1229" s="14" t="s">
        <v>1235</v>
      </c>
      <c r="Q1229" s="6">
        <f t="shared" ca="1" si="72"/>
        <v>-0.36268307007582157</v>
      </c>
      <c r="R1229" s="7">
        <f t="shared" ca="1" si="70"/>
        <v>39.70108378254384</v>
      </c>
      <c r="S1229" s="8">
        <f t="shared" ca="1" si="71"/>
        <v>9.7010837825438401</v>
      </c>
    </row>
    <row r="1230" spans="16:19" x14ac:dyDescent="0.3">
      <c r="P1230" s="14" t="s">
        <v>1236</v>
      </c>
      <c r="Q1230" s="6">
        <f t="shared" ca="1" si="72"/>
        <v>0.286378813299274</v>
      </c>
      <c r="R1230" s="7">
        <f t="shared" ca="1" si="70"/>
        <v>43.517784710391489</v>
      </c>
      <c r="S1230" s="8">
        <f t="shared" ca="1" si="71"/>
        <v>6.4822152896085115</v>
      </c>
    </row>
    <row r="1231" spans="16:19" x14ac:dyDescent="0.3">
      <c r="P1231" s="14" t="s">
        <v>1237</v>
      </c>
      <c r="Q1231" s="6">
        <f t="shared" ca="1" si="72"/>
        <v>0.47530967050680878</v>
      </c>
      <c r="R1231" s="7">
        <f t="shared" ca="1" si="70"/>
        <v>44.696203115278976</v>
      </c>
      <c r="S1231" s="8">
        <f t="shared" ca="1" si="71"/>
        <v>5.3037968847210237</v>
      </c>
    </row>
    <row r="1232" spans="16:19" x14ac:dyDescent="0.3">
      <c r="P1232" s="14" t="s">
        <v>1238</v>
      </c>
      <c r="Q1232" s="6">
        <f t="shared" ca="1" si="72"/>
        <v>2.23335600085391</v>
      </c>
      <c r="R1232" s="7">
        <f t="shared" ca="1" si="70"/>
        <v>57.312219333819705</v>
      </c>
      <c r="S1232" s="8">
        <f t="shared" ca="1" si="71"/>
        <v>0</v>
      </c>
    </row>
    <row r="1233" spans="16:19" x14ac:dyDescent="0.3">
      <c r="P1233" s="14" t="s">
        <v>1239</v>
      </c>
      <c r="Q1233" s="6">
        <f t="shared" ca="1" si="72"/>
        <v>1.9606589305705777</v>
      </c>
      <c r="R1233" s="7">
        <f t="shared" ca="1" si="70"/>
        <v>55.144039581280126</v>
      </c>
      <c r="S1233" s="8">
        <f t="shared" ca="1" si="71"/>
        <v>0</v>
      </c>
    </row>
    <row r="1234" spans="16:19" x14ac:dyDescent="0.3">
      <c r="P1234" s="14" t="s">
        <v>1240</v>
      </c>
      <c r="Q1234" s="6">
        <f t="shared" ca="1" si="72"/>
        <v>-0.48519981707003851</v>
      </c>
      <c r="R1234" s="7">
        <f t="shared" ca="1" si="70"/>
        <v>39.019128572647404</v>
      </c>
      <c r="S1234" s="8">
        <f t="shared" ca="1" si="71"/>
        <v>9.0191285726474035</v>
      </c>
    </row>
    <row r="1235" spans="16:19" x14ac:dyDescent="0.3">
      <c r="P1235" s="14" t="s">
        <v>1241</v>
      </c>
      <c r="Q1235" s="6">
        <f t="shared" ca="1" si="72"/>
        <v>2.1008896286669589</v>
      </c>
      <c r="R1235" s="7">
        <f t="shared" ca="1" si="70"/>
        <v>56.248550894343403</v>
      </c>
      <c r="S1235" s="8">
        <f t="shared" ca="1" si="71"/>
        <v>0</v>
      </c>
    </row>
    <row r="1236" spans="16:19" x14ac:dyDescent="0.3">
      <c r="P1236" s="14" t="s">
        <v>1242</v>
      </c>
      <c r="Q1236" s="6">
        <f t="shared" ca="1" si="72"/>
        <v>0.69077301142622649</v>
      </c>
      <c r="R1236" s="7">
        <f t="shared" ca="1" si="70"/>
        <v>46.079108730354349</v>
      </c>
      <c r="S1236" s="8">
        <f t="shared" ca="1" si="71"/>
        <v>3.9208912696456508</v>
      </c>
    </row>
    <row r="1237" spans="16:19" x14ac:dyDescent="0.3">
      <c r="P1237" s="14" t="s">
        <v>1243</v>
      </c>
      <c r="Q1237" s="6">
        <f t="shared" ca="1" si="72"/>
        <v>-1.4994736274221712</v>
      </c>
      <c r="R1237" s="7">
        <f t="shared" ca="1" si="70"/>
        <v>33.805111682053891</v>
      </c>
      <c r="S1237" s="8">
        <f t="shared" ca="1" si="71"/>
        <v>3.8051116820538908</v>
      </c>
    </row>
    <row r="1238" spans="16:19" x14ac:dyDescent="0.3">
      <c r="P1238" s="14" t="s">
        <v>1244</v>
      </c>
      <c r="Q1238" s="6">
        <f t="shared" ca="1" si="72"/>
        <v>0.79811646814930937</v>
      </c>
      <c r="R1238" s="7">
        <f t="shared" ca="1" si="70"/>
        <v>46.783956374738558</v>
      </c>
      <c r="S1238" s="8">
        <f t="shared" ca="1" si="71"/>
        <v>3.2160436252614417</v>
      </c>
    </row>
    <row r="1239" spans="16:19" x14ac:dyDescent="0.3">
      <c r="P1239" s="14" t="s">
        <v>1245</v>
      </c>
      <c r="Q1239" s="6">
        <f t="shared" ca="1" si="72"/>
        <v>5.5620419905040859E-2</v>
      </c>
      <c r="R1239" s="7">
        <f t="shared" ca="1" si="70"/>
        <v>42.120541086895891</v>
      </c>
      <c r="S1239" s="8">
        <f t="shared" ca="1" si="71"/>
        <v>7.8794589131041093</v>
      </c>
    </row>
    <row r="1240" spans="16:19" x14ac:dyDescent="0.3">
      <c r="P1240" s="14" t="s">
        <v>1246</v>
      </c>
      <c r="Q1240" s="6">
        <f t="shared" ca="1" si="72"/>
        <v>-0.95274219609771993</v>
      </c>
      <c r="R1240" s="7">
        <f t="shared" ref="R1240:R1303" ca="1" si="73">S0*EXP((tipo-0.5*sigma^2)*T)*EXP(sigma*SQRT(T)*Q1240)</f>
        <v>36.522610142609999</v>
      </c>
      <c r="S1240" s="8">
        <f t="shared" ref="S1240:S1303" ca="1" si="74">IF(R1240&lt;=corte1,0,IF(R1240&lt;=corte2,R1240-corte1,IF(R1240&lt;=corte3,corte3-R1240,0)))</f>
        <v>6.5226101426099987</v>
      </c>
    </row>
    <row r="1241" spans="16:19" x14ac:dyDescent="0.3">
      <c r="P1241" s="14" t="s">
        <v>1247</v>
      </c>
      <c r="Q1241" s="6">
        <f t="shared" ref="Q1241:Q1304" ca="1" si="75">NORMSINV(RAND())</f>
        <v>0.69833978140419284</v>
      </c>
      <c r="R1241" s="7">
        <f t="shared" ca="1" si="73"/>
        <v>46.12844450944597</v>
      </c>
      <c r="S1241" s="8">
        <f t="shared" ca="1" si="74"/>
        <v>3.8715554905540301</v>
      </c>
    </row>
    <row r="1242" spans="16:19" x14ac:dyDescent="0.3">
      <c r="P1242" s="14" t="s">
        <v>1248</v>
      </c>
      <c r="Q1242" s="6">
        <f t="shared" ca="1" si="75"/>
        <v>0.24586026590370241</v>
      </c>
      <c r="R1242" s="7">
        <f t="shared" ca="1" si="73"/>
        <v>43.269132717599909</v>
      </c>
      <c r="S1242" s="8">
        <f t="shared" ca="1" si="74"/>
        <v>6.7308672824000908</v>
      </c>
    </row>
    <row r="1243" spans="16:19" x14ac:dyDescent="0.3">
      <c r="P1243" s="14" t="s">
        <v>1249</v>
      </c>
      <c r="Q1243" s="6">
        <f t="shared" ca="1" si="75"/>
        <v>0.86426148941325209</v>
      </c>
      <c r="R1243" s="7">
        <f t="shared" ca="1" si="73"/>
        <v>47.223641680828941</v>
      </c>
      <c r="S1243" s="8">
        <f t="shared" ca="1" si="74"/>
        <v>2.7763583191710595</v>
      </c>
    </row>
    <row r="1244" spans="16:19" x14ac:dyDescent="0.3">
      <c r="P1244" s="14" t="s">
        <v>1250</v>
      </c>
      <c r="Q1244" s="6">
        <f t="shared" ca="1" si="75"/>
        <v>0.16290119749539883</v>
      </c>
      <c r="R1244" s="7">
        <f t="shared" ca="1" si="73"/>
        <v>42.76445755221355</v>
      </c>
      <c r="S1244" s="8">
        <f t="shared" ca="1" si="74"/>
        <v>7.2355424477864503</v>
      </c>
    </row>
    <row r="1245" spans="16:19" x14ac:dyDescent="0.3">
      <c r="P1245" s="14" t="s">
        <v>1251</v>
      </c>
      <c r="Q1245" s="6">
        <f t="shared" ca="1" si="75"/>
        <v>-0.61329121619579108</v>
      </c>
      <c r="R1245" s="7">
        <f t="shared" ca="1" si="73"/>
        <v>38.318666089373913</v>
      </c>
      <c r="S1245" s="8">
        <f t="shared" ca="1" si="74"/>
        <v>8.3186660893739131</v>
      </c>
    </row>
    <row r="1246" spans="16:19" x14ac:dyDescent="0.3">
      <c r="P1246" s="14" t="s">
        <v>1252</v>
      </c>
      <c r="Q1246" s="6">
        <f t="shared" ca="1" si="75"/>
        <v>0.11835523461944071</v>
      </c>
      <c r="R1246" s="7">
        <f t="shared" ca="1" si="73"/>
        <v>42.495898954281522</v>
      </c>
      <c r="S1246" s="8">
        <f t="shared" ca="1" si="74"/>
        <v>7.5041010457184782</v>
      </c>
    </row>
    <row r="1247" spans="16:19" x14ac:dyDescent="0.3">
      <c r="P1247" s="14" t="s">
        <v>1253</v>
      </c>
      <c r="Q1247" s="6">
        <f t="shared" ca="1" si="75"/>
        <v>0.53406449822065905</v>
      </c>
      <c r="R1247" s="7">
        <f t="shared" ca="1" si="73"/>
        <v>45.069139497403214</v>
      </c>
      <c r="S1247" s="8">
        <f t="shared" ca="1" si="74"/>
        <v>4.9308605025967864</v>
      </c>
    </row>
    <row r="1248" spans="16:19" x14ac:dyDescent="0.3">
      <c r="P1248" s="14" t="s">
        <v>1254</v>
      </c>
      <c r="Q1248" s="6">
        <f t="shared" ca="1" si="75"/>
        <v>-0.61453764605013661</v>
      </c>
      <c r="R1248" s="7">
        <f t="shared" ca="1" si="73"/>
        <v>38.311912184390238</v>
      </c>
      <c r="S1248" s="8">
        <f t="shared" ca="1" si="74"/>
        <v>8.3119121843902377</v>
      </c>
    </row>
    <row r="1249" spans="16:19" x14ac:dyDescent="0.3">
      <c r="P1249" s="14" t="s">
        <v>1255</v>
      </c>
      <c r="Q1249" s="6">
        <f t="shared" ca="1" si="75"/>
        <v>-0.79480871449969215</v>
      </c>
      <c r="R1249" s="7">
        <f t="shared" ca="1" si="73"/>
        <v>37.347526777989849</v>
      </c>
      <c r="S1249" s="8">
        <f t="shared" ca="1" si="74"/>
        <v>7.3475267779898488</v>
      </c>
    </row>
    <row r="1250" spans="16:19" x14ac:dyDescent="0.3">
      <c r="P1250" s="14" t="s">
        <v>1256</v>
      </c>
      <c r="Q1250" s="6">
        <f t="shared" ca="1" si="75"/>
        <v>-0.73930104767513738</v>
      </c>
      <c r="R1250" s="7">
        <f t="shared" ca="1" si="73"/>
        <v>37.641857456983963</v>
      </c>
      <c r="S1250" s="8">
        <f t="shared" ca="1" si="74"/>
        <v>7.6418574569839635</v>
      </c>
    </row>
    <row r="1251" spans="16:19" x14ac:dyDescent="0.3">
      <c r="P1251" s="14" t="s">
        <v>1257</v>
      </c>
      <c r="Q1251" s="6">
        <f t="shared" ca="1" si="75"/>
        <v>-1.756569366177847</v>
      </c>
      <c r="R1251" s="7">
        <f t="shared" ca="1" si="73"/>
        <v>32.598073651878735</v>
      </c>
      <c r="S1251" s="8">
        <f t="shared" ca="1" si="74"/>
        <v>2.5980736518787353</v>
      </c>
    </row>
    <row r="1252" spans="16:19" x14ac:dyDescent="0.3">
      <c r="P1252" s="14" t="s">
        <v>1258</v>
      </c>
      <c r="Q1252" s="6">
        <f t="shared" ca="1" si="75"/>
        <v>-0.24598034542116295</v>
      </c>
      <c r="R1252" s="7">
        <f t="shared" ca="1" si="73"/>
        <v>40.361757665449552</v>
      </c>
      <c r="S1252" s="8">
        <f t="shared" ca="1" si="74"/>
        <v>9.6382423345504478</v>
      </c>
    </row>
    <row r="1253" spans="16:19" x14ac:dyDescent="0.3">
      <c r="P1253" s="14" t="s">
        <v>1259</v>
      </c>
      <c r="Q1253" s="6">
        <f t="shared" ca="1" si="75"/>
        <v>-0.99995098571367891</v>
      </c>
      <c r="R1253" s="7">
        <f t="shared" ca="1" si="73"/>
        <v>36.279585266315891</v>
      </c>
      <c r="S1253" s="8">
        <f t="shared" ca="1" si="74"/>
        <v>6.2795852663158911</v>
      </c>
    </row>
    <row r="1254" spans="16:19" x14ac:dyDescent="0.3">
      <c r="P1254" s="14" t="s">
        <v>1260</v>
      </c>
      <c r="Q1254" s="6">
        <f t="shared" ca="1" si="75"/>
        <v>1.2594383939642821</v>
      </c>
      <c r="R1254" s="7">
        <f t="shared" ca="1" si="73"/>
        <v>49.937943473368222</v>
      </c>
      <c r="S1254" s="8">
        <f t="shared" ca="1" si="74"/>
        <v>6.2056526631778297E-2</v>
      </c>
    </row>
    <row r="1255" spans="16:19" x14ac:dyDescent="0.3">
      <c r="P1255" s="14" t="s">
        <v>1261</v>
      </c>
      <c r="Q1255" s="6">
        <f t="shared" ca="1" si="75"/>
        <v>2.0699814276103163</v>
      </c>
      <c r="R1255" s="7">
        <f t="shared" ca="1" si="73"/>
        <v>56.00322056451099</v>
      </c>
      <c r="S1255" s="8">
        <f t="shared" ca="1" si="74"/>
        <v>0</v>
      </c>
    </row>
    <row r="1256" spans="16:19" x14ac:dyDescent="0.3">
      <c r="P1256" s="14" t="s">
        <v>1262</v>
      </c>
      <c r="Q1256" s="6">
        <f t="shared" ca="1" si="75"/>
        <v>1.4438099749459046</v>
      </c>
      <c r="R1256" s="7">
        <f t="shared" ca="1" si="73"/>
        <v>51.257153209028594</v>
      </c>
      <c r="S1256" s="8">
        <f t="shared" ca="1" si="74"/>
        <v>0</v>
      </c>
    </row>
    <row r="1257" spans="16:19" x14ac:dyDescent="0.3">
      <c r="P1257" s="14" t="s">
        <v>1263</v>
      </c>
      <c r="Q1257" s="6">
        <f t="shared" ca="1" si="75"/>
        <v>0.9857604754706818</v>
      </c>
      <c r="R1257" s="7">
        <f t="shared" ca="1" si="73"/>
        <v>48.042075586028098</v>
      </c>
      <c r="S1257" s="8">
        <f t="shared" ca="1" si="74"/>
        <v>1.9579244139719023</v>
      </c>
    </row>
    <row r="1258" spans="16:19" x14ac:dyDescent="0.3">
      <c r="P1258" s="14" t="s">
        <v>1264</v>
      </c>
      <c r="Q1258" s="6">
        <f t="shared" ca="1" si="75"/>
        <v>-0.88985799983325065</v>
      </c>
      <c r="R1258" s="7">
        <f t="shared" ca="1" si="73"/>
        <v>36.848860411213785</v>
      </c>
      <c r="S1258" s="8">
        <f t="shared" ca="1" si="74"/>
        <v>6.848860411213785</v>
      </c>
    </row>
    <row r="1259" spans="16:19" x14ac:dyDescent="0.3">
      <c r="P1259" s="14" t="s">
        <v>1265</v>
      </c>
      <c r="Q1259" s="6">
        <f t="shared" ca="1" si="75"/>
        <v>-1.2281879933376059</v>
      </c>
      <c r="R1259" s="7">
        <f t="shared" ca="1" si="73"/>
        <v>35.127264894284927</v>
      </c>
      <c r="S1259" s="8">
        <f t="shared" ca="1" si="74"/>
        <v>5.1272648942849273</v>
      </c>
    </row>
    <row r="1260" spans="16:19" x14ac:dyDescent="0.3">
      <c r="P1260" s="14" t="s">
        <v>1266</v>
      </c>
      <c r="Q1260" s="6">
        <f t="shared" ca="1" si="75"/>
        <v>6.3600275778688528E-2</v>
      </c>
      <c r="R1260" s="7">
        <f t="shared" ca="1" si="73"/>
        <v>42.16810187751144</v>
      </c>
      <c r="S1260" s="8">
        <f t="shared" ca="1" si="74"/>
        <v>7.8318981224885604</v>
      </c>
    </row>
    <row r="1261" spans="16:19" x14ac:dyDescent="0.3">
      <c r="P1261" s="14" t="s">
        <v>1267</v>
      </c>
      <c r="Q1261" s="6">
        <f t="shared" ca="1" si="75"/>
        <v>0.23500200402771712</v>
      </c>
      <c r="R1261" s="7">
        <f t="shared" ca="1" si="73"/>
        <v>43.20274005386527</v>
      </c>
      <c r="S1261" s="8">
        <f t="shared" ca="1" si="74"/>
        <v>6.7972599461347301</v>
      </c>
    </row>
    <row r="1262" spans="16:19" x14ac:dyDescent="0.3">
      <c r="P1262" s="14" t="s">
        <v>1268</v>
      </c>
      <c r="Q1262" s="6">
        <f t="shared" ca="1" si="75"/>
        <v>-4.6789989557894859E-2</v>
      </c>
      <c r="R1262" s="7">
        <f t="shared" ca="1" si="73"/>
        <v>41.514904797403318</v>
      </c>
      <c r="S1262" s="8">
        <f t="shared" ca="1" si="74"/>
        <v>8.4850952025966819</v>
      </c>
    </row>
    <row r="1263" spans="16:19" x14ac:dyDescent="0.3">
      <c r="P1263" s="14" t="s">
        <v>1269</v>
      </c>
      <c r="Q1263" s="6">
        <f t="shared" ca="1" si="75"/>
        <v>-0.2881880214912601</v>
      </c>
      <c r="R1263" s="7">
        <f t="shared" ca="1" si="73"/>
        <v>40.121553249346697</v>
      </c>
      <c r="S1263" s="8">
        <f t="shared" ca="1" si="74"/>
        <v>9.8784467506533034</v>
      </c>
    </row>
    <row r="1264" spans="16:19" x14ac:dyDescent="0.3">
      <c r="P1264" s="14" t="s">
        <v>1270</v>
      </c>
      <c r="Q1264" s="6">
        <f t="shared" ca="1" si="75"/>
        <v>0.69332578813319978</v>
      </c>
      <c r="R1264" s="7">
        <f t="shared" ca="1" si="73"/>
        <v>46.095747081773865</v>
      </c>
      <c r="S1264" s="8">
        <f t="shared" ca="1" si="74"/>
        <v>3.9042529182261347</v>
      </c>
    </row>
    <row r="1265" spans="16:19" x14ac:dyDescent="0.3">
      <c r="P1265" s="14" t="s">
        <v>1271</v>
      </c>
      <c r="Q1265" s="6">
        <f t="shared" ca="1" si="75"/>
        <v>1.4177239799082628</v>
      </c>
      <c r="R1265" s="7">
        <f t="shared" ca="1" si="73"/>
        <v>51.068407949872515</v>
      </c>
      <c r="S1265" s="8">
        <f t="shared" ca="1" si="74"/>
        <v>0</v>
      </c>
    </row>
    <row r="1266" spans="16:19" x14ac:dyDescent="0.3">
      <c r="P1266" s="14" t="s">
        <v>1272</v>
      </c>
      <c r="Q1266" s="6">
        <f t="shared" ca="1" si="75"/>
        <v>-3.0431513227570015</v>
      </c>
      <c r="R1266" s="7">
        <f t="shared" ca="1" si="73"/>
        <v>27.175152125435488</v>
      </c>
      <c r="S1266" s="8">
        <f t="shared" ca="1" si="74"/>
        <v>0</v>
      </c>
    </row>
    <row r="1267" spans="16:19" x14ac:dyDescent="0.3">
      <c r="P1267" s="14" t="s">
        <v>1273</v>
      </c>
      <c r="Q1267" s="6">
        <f t="shared" ca="1" si="75"/>
        <v>-1.1039095465147868</v>
      </c>
      <c r="R1267" s="7">
        <f t="shared" ca="1" si="73"/>
        <v>35.750105960008064</v>
      </c>
      <c r="S1267" s="8">
        <f t="shared" ca="1" si="74"/>
        <v>5.7501059600080637</v>
      </c>
    </row>
    <row r="1268" spans="16:19" x14ac:dyDescent="0.3">
      <c r="P1268" s="14" t="s">
        <v>1274</v>
      </c>
      <c r="Q1268" s="6">
        <f t="shared" ca="1" si="75"/>
        <v>-0.15874652436024583</v>
      </c>
      <c r="R1268" s="7">
        <f t="shared" ca="1" si="73"/>
        <v>40.862773675877932</v>
      </c>
      <c r="S1268" s="8">
        <f t="shared" ca="1" si="74"/>
        <v>9.1372263241220679</v>
      </c>
    </row>
    <row r="1269" spans="16:19" x14ac:dyDescent="0.3">
      <c r="P1269" s="14" t="s">
        <v>1275</v>
      </c>
      <c r="Q1269" s="6">
        <f t="shared" ca="1" si="75"/>
        <v>1.2606422257020908</v>
      </c>
      <c r="R1269" s="7">
        <f t="shared" ca="1" si="73"/>
        <v>49.946446007997942</v>
      </c>
      <c r="S1269" s="8">
        <f t="shared" ca="1" si="74"/>
        <v>5.3553992002058237E-2</v>
      </c>
    </row>
    <row r="1270" spans="16:19" x14ac:dyDescent="0.3">
      <c r="P1270" s="14" t="s">
        <v>1276</v>
      </c>
      <c r="Q1270" s="6">
        <f t="shared" ca="1" si="75"/>
        <v>0.38413253704219186</v>
      </c>
      <c r="R1270" s="7">
        <f t="shared" ca="1" si="73"/>
        <v>44.123572464321413</v>
      </c>
      <c r="S1270" s="8">
        <f t="shared" ca="1" si="74"/>
        <v>5.8764275356785873</v>
      </c>
    </row>
    <row r="1271" spans="16:19" x14ac:dyDescent="0.3">
      <c r="P1271" s="14" t="s">
        <v>1277</v>
      </c>
      <c r="Q1271" s="6">
        <f t="shared" ca="1" si="75"/>
        <v>0.16385124069438059</v>
      </c>
      <c r="R1271" s="7">
        <f t="shared" ca="1" si="73"/>
        <v>42.770203616680789</v>
      </c>
      <c r="S1271" s="8">
        <f t="shared" ca="1" si="74"/>
        <v>7.2297963833192114</v>
      </c>
    </row>
    <row r="1272" spans="16:19" x14ac:dyDescent="0.3">
      <c r="P1272" s="14" t="s">
        <v>1278</v>
      </c>
      <c r="Q1272" s="6">
        <f t="shared" ca="1" si="75"/>
        <v>-1.9020057554473283E-2</v>
      </c>
      <c r="R1272" s="7">
        <f t="shared" ca="1" si="73"/>
        <v>41.678265252114677</v>
      </c>
      <c r="S1272" s="8">
        <f t="shared" ca="1" si="74"/>
        <v>8.3217347478853227</v>
      </c>
    </row>
    <row r="1273" spans="16:19" x14ac:dyDescent="0.3">
      <c r="P1273" s="14" t="s">
        <v>1279</v>
      </c>
      <c r="Q1273" s="6">
        <f t="shared" ca="1" si="75"/>
        <v>-0.60575284910867522</v>
      </c>
      <c r="R1273" s="7">
        <f t="shared" ca="1" si="73"/>
        <v>38.359538869638172</v>
      </c>
      <c r="S1273" s="8">
        <f t="shared" ca="1" si="74"/>
        <v>8.3595388696381718</v>
      </c>
    </row>
    <row r="1274" spans="16:19" x14ac:dyDescent="0.3">
      <c r="P1274" s="14" t="s">
        <v>1280</v>
      </c>
      <c r="Q1274" s="6">
        <f t="shared" ca="1" si="75"/>
        <v>-0.70098208976816068</v>
      </c>
      <c r="R1274" s="7">
        <f t="shared" ca="1" si="73"/>
        <v>37.846396872965208</v>
      </c>
      <c r="S1274" s="8">
        <f t="shared" ca="1" si="74"/>
        <v>7.846396872965208</v>
      </c>
    </row>
    <row r="1275" spans="16:19" x14ac:dyDescent="0.3">
      <c r="P1275" s="14" t="s">
        <v>1281</v>
      </c>
      <c r="Q1275" s="6">
        <f t="shared" ca="1" si="75"/>
        <v>-0.21902849297924748</v>
      </c>
      <c r="R1275" s="7">
        <f t="shared" ca="1" si="73"/>
        <v>40.515892791851343</v>
      </c>
      <c r="S1275" s="8">
        <f t="shared" ca="1" si="74"/>
        <v>9.4841072081486573</v>
      </c>
    </row>
    <row r="1276" spans="16:19" x14ac:dyDescent="0.3">
      <c r="P1276" s="14" t="s">
        <v>1282</v>
      </c>
      <c r="Q1276" s="6">
        <f t="shared" ca="1" si="75"/>
        <v>-0.72008302075776975</v>
      </c>
      <c r="R1276" s="7">
        <f t="shared" ca="1" si="73"/>
        <v>37.74430113110018</v>
      </c>
      <c r="S1276" s="8">
        <f t="shared" ca="1" si="74"/>
        <v>7.7443011311001797</v>
      </c>
    </row>
    <row r="1277" spans="16:19" x14ac:dyDescent="0.3">
      <c r="P1277" s="14" t="s">
        <v>1283</v>
      </c>
      <c r="Q1277" s="6">
        <f t="shared" ca="1" si="75"/>
        <v>-1.7774277760986074E-2</v>
      </c>
      <c r="R1277" s="7">
        <f t="shared" ca="1" si="73"/>
        <v>41.685608770254959</v>
      </c>
      <c r="S1277" s="8">
        <f t="shared" ca="1" si="74"/>
        <v>8.3143912297450413</v>
      </c>
    </row>
    <row r="1278" spans="16:19" x14ac:dyDescent="0.3">
      <c r="P1278" s="14" t="s">
        <v>1284</v>
      </c>
      <c r="Q1278" s="6">
        <f t="shared" ca="1" si="75"/>
        <v>-0.40168886784082392</v>
      </c>
      <c r="R1278" s="7">
        <f t="shared" ca="1" si="73"/>
        <v>39.482685491029692</v>
      </c>
      <c r="S1278" s="8">
        <f t="shared" ca="1" si="74"/>
        <v>9.4826854910296916</v>
      </c>
    </row>
    <row r="1279" spans="16:19" x14ac:dyDescent="0.3">
      <c r="P1279" s="14" t="s">
        <v>1285</v>
      </c>
      <c r="Q1279" s="6">
        <f t="shared" ca="1" si="75"/>
        <v>0.15155555609250349</v>
      </c>
      <c r="R1279" s="7">
        <f t="shared" ca="1" si="73"/>
        <v>42.695896314581773</v>
      </c>
      <c r="S1279" s="8">
        <f t="shared" ca="1" si="74"/>
        <v>7.3041036854182266</v>
      </c>
    </row>
    <row r="1280" spans="16:19" x14ac:dyDescent="0.3">
      <c r="P1280" s="14" t="s">
        <v>1286</v>
      </c>
      <c r="Q1280" s="6">
        <f t="shared" ca="1" si="75"/>
        <v>-0.66420299878893707</v>
      </c>
      <c r="R1280" s="7">
        <f t="shared" ca="1" si="73"/>
        <v>38.043762026302794</v>
      </c>
      <c r="S1280" s="8">
        <f t="shared" ca="1" si="74"/>
        <v>8.0437620263027938</v>
      </c>
    </row>
    <row r="1281" spans="16:19" x14ac:dyDescent="0.3">
      <c r="P1281" s="14" t="s">
        <v>1287</v>
      </c>
      <c r="Q1281" s="6">
        <f t="shared" ca="1" si="75"/>
        <v>-1.22940879785005E-2</v>
      </c>
      <c r="R1281" s="7">
        <f t="shared" ca="1" si="73"/>
        <v>41.717928301121049</v>
      </c>
      <c r="S1281" s="8">
        <f t="shared" ca="1" si="74"/>
        <v>8.2820716988789513</v>
      </c>
    </row>
    <row r="1282" spans="16:19" x14ac:dyDescent="0.3">
      <c r="P1282" s="14" t="s">
        <v>1288</v>
      </c>
      <c r="Q1282" s="6">
        <f t="shared" ca="1" si="75"/>
        <v>1.211422444840909</v>
      </c>
      <c r="R1282" s="7">
        <f t="shared" ca="1" si="73"/>
        <v>49.599989568040066</v>
      </c>
      <c r="S1282" s="8">
        <f t="shared" ca="1" si="74"/>
        <v>0.40001043195993446</v>
      </c>
    </row>
    <row r="1283" spans="16:19" x14ac:dyDescent="0.3">
      <c r="P1283" s="14" t="s">
        <v>1289</v>
      </c>
      <c r="Q1283" s="6">
        <f t="shared" ca="1" si="75"/>
        <v>0.17504841666333132</v>
      </c>
      <c r="R1283" s="7">
        <f t="shared" ca="1" si="73"/>
        <v>42.83798473365929</v>
      </c>
      <c r="S1283" s="8">
        <f t="shared" ca="1" si="74"/>
        <v>7.1620152663407097</v>
      </c>
    </row>
    <row r="1284" spans="16:19" x14ac:dyDescent="0.3">
      <c r="P1284" s="14" t="s">
        <v>1290</v>
      </c>
      <c r="Q1284" s="6">
        <f t="shared" ca="1" si="75"/>
        <v>-1.7854819934766155</v>
      </c>
      <c r="R1284" s="7">
        <f t="shared" ca="1" si="73"/>
        <v>32.465056725110379</v>
      </c>
      <c r="S1284" s="8">
        <f t="shared" ca="1" si="74"/>
        <v>2.4650567251103794</v>
      </c>
    </row>
    <row r="1285" spans="16:19" x14ac:dyDescent="0.3">
      <c r="P1285" s="14" t="s">
        <v>1291</v>
      </c>
      <c r="Q1285" s="6">
        <f t="shared" ca="1" si="75"/>
        <v>0.52972661027616841</v>
      </c>
      <c r="R1285" s="7">
        <f t="shared" ca="1" si="73"/>
        <v>45.041499411610317</v>
      </c>
      <c r="S1285" s="8">
        <f t="shared" ca="1" si="74"/>
        <v>4.9585005883896827</v>
      </c>
    </row>
    <row r="1286" spans="16:19" x14ac:dyDescent="0.3">
      <c r="P1286" s="14" t="s">
        <v>1292</v>
      </c>
      <c r="Q1286" s="6">
        <f t="shared" ca="1" si="75"/>
        <v>-0.35271577949522354</v>
      </c>
      <c r="R1286" s="7">
        <f t="shared" ca="1" si="73"/>
        <v>39.757085404309066</v>
      </c>
      <c r="S1286" s="8">
        <f t="shared" ca="1" si="74"/>
        <v>9.7570854043090662</v>
      </c>
    </row>
    <row r="1287" spans="16:19" x14ac:dyDescent="0.3">
      <c r="P1287" s="14" t="s">
        <v>1293</v>
      </c>
      <c r="Q1287" s="6">
        <f t="shared" ca="1" si="75"/>
        <v>0.25723929497124515</v>
      </c>
      <c r="R1287" s="7">
        <f t="shared" ca="1" si="73"/>
        <v>43.338819094162076</v>
      </c>
      <c r="S1287" s="8">
        <f t="shared" ca="1" si="74"/>
        <v>6.6611809058379237</v>
      </c>
    </row>
    <row r="1288" spans="16:19" x14ac:dyDescent="0.3">
      <c r="P1288" s="14" t="s">
        <v>1294</v>
      </c>
      <c r="Q1288" s="6">
        <f t="shared" ca="1" si="75"/>
        <v>1.7707655326466822</v>
      </c>
      <c r="R1288" s="7">
        <f t="shared" ca="1" si="73"/>
        <v>53.682855252065387</v>
      </c>
      <c r="S1288" s="8">
        <f t="shared" ca="1" si="74"/>
        <v>0</v>
      </c>
    </row>
    <row r="1289" spans="16:19" x14ac:dyDescent="0.3">
      <c r="P1289" s="14" t="s">
        <v>1295</v>
      </c>
      <c r="Q1289" s="6">
        <f t="shared" ca="1" si="75"/>
        <v>6.3882573802755818E-2</v>
      </c>
      <c r="R1289" s="7">
        <f t="shared" ca="1" si="73"/>
        <v>42.169785386958601</v>
      </c>
      <c r="S1289" s="8">
        <f t="shared" ca="1" si="74"/>
        <v>7.8302146130413988</v>
      </c>
    </row>
    <row r="1290" spans="16:19" x14ac:dyDescent="0.3">
      <c r="P1290" s="14" t="s">
        <v>1296</v>
      </c>
      <c r="Q1290" s="6">
        <f t="shared" ca="1" si="75"/>
        <v>0.16267128337082332</v>
      </c>
      <c r="R1290" s="7">
        <f t="shared" ca="1" si="73"/>
        <v>42.763067098432117</v>
      </c>
      <c r="S1290" s="8">
        <f t="shared" ca="1" si="74"/>
        <v>7.2369329015678829</v>
      </c>
    </row>
    <row r="1291" spans="16:19" x14ac:dyDescent="0.3">
      <c r="P1291" s="14" t="s">
        <v>1297</v>
      </c>
      <c r="Q1291" s="6">
        <f t="shared" ca="1" si="75"/>
        <v>0.41584476777275609</v>
      </c>
      <c r="R1291" s="7">
        <f t="shared" ca="1" si="73"/>
        <v>44.321901674026883</v>
      </c>
      <c r="S1291" s="8">
        <f t="shared" ca="1" si="74"/>
        <v>5.6780983259731173</v>
      </c>
    </row>
    <row r="1292" spans="16:19" x14ac:dyDescent="0.3">
      <c r="P1292" s="14" t="s">
        <v>1298</v>
      </c>
      <c r="Q1292" s="6">
        <f t="shared" ca="1" si="75"/>
        <v>0.86601757417768377</v>
      </c>
      <c r="R1292" s="7">
        <f t="shared" ca="1" si="73"/>
        <v>47.235371028972942</v>
      </c>
      <c r="S1292" s="8">
        <f t="shared" ca="1" si="74"/>
        <v>2.764628971027058</v>
      </c>
    </row>
    <row r="1293" spans="16:19" x14ac:dyDescent="0.3">
      <c r="P1293" s="14" t="s">
        <v>1299</v>
      </c>
      <c r="Q1293" s="6">
        <f t="shared" ca="1" si="75"/>
        <v>0.50579155623704519</v>
      </c>
      <c r="R1293" s="7">
        <f t="shared" ca="1" si="73"/>
        <v>44.889294933836823</v>
      </c>
      <c r="S1293" s="8">
        <f t="shared" ca="1" si="74"/>
        <v>5.1107050661631774</v>
      </c>
    </row>
    <row r="1294" spans="16:19" x14ac:dyDescent="0.3">
      <c r="P1294" s="14" t="s">
        <v>1300</v>
      </c>
      <c r="Q1294" s="6">
        <f t="shared" ca="1" si="75"/>
        <v>-0.43799283311528997</v>
      </c>
      <c r="R1294" s="7">
        <f t="shared" ca="1" si="73"/>
        <v>39.280494707836624</v>
      </c>
      <c r="S1294" s="8">
        <f t="shared" ca="1" si="74"/>
        <v>9.280494707836624</v>
      </c>
    </row>
    <row r="1295" spans="16:19" x14ac:dyDescent="0.3">
      <c r="P1295" s="14" t="s">
        <v>1301</v>
      </c>
      <c r="Q1295" s="6">
        <f t="shared" ca="1" si="75"/>
        <v>0.3090980188664873</v>
      </c>
      <c r="R1295" s="7">
        <f t="shared" ca="1" si="73"/>
        <v>43.657831383069144</v>
      </c>
      <c r="S1295" s="8">
        <f t="shared" ca="1" si="74"/>
        <v>6.3421686169308558</v>
      </c>
    </row>
    <row r="1296" spans="16:19" x14ac:dyDescent="0.3">
      <c r="P1296" s="14" t="s">
        <v>1302</v>
      </c>
      <c r="Q1296" s="6">
        <f t="shared" ca="1" si="75"/>
        <v>1.2190003961024491</v>
      </c>
      <c r="R1296" s="7">
        <f t="shared" ca="1" si="73"/>
        <v>49.653173583590636</v>
      </c>
      <c r="S1296" s="8">
        <f t="shared" ca="1" si="74"/>
        <v>0.34682641640936396</v>
      </c>
    </row>
    <row r="1297" spans="16:19" x14ac:dyDescent="0.3">
      <c r="P1297" s="14" t="s">
        <v>1303</v>
      </c>
      <c r="Q1297" s="6">
        <f t="shared" ca="1" si="75"/>
        <v>-0.48784979747709967</v>
      </c>
      <c r="R1297" s="7">
        <f t="shared" ca="1" si="73"/>
        <v>39.00450835458232</v>
      </c>
      <c r="S1297" s="8">
        <f t="shared" ca="1" si="74"/>
        <v>9.0045083545823204</v>
      </c>
    </row>
    <row r="1298" spans="16:19" x14ac:dyDescent="0.3">
      <c r="P1298" s="14" t="s">
        <v>1304</v>
      </c>
      <c r="Q1298" s="6">
        <f t="shared" ca="1" si="75"/>
        <v>0.46051478731442275</v>
      </c>
      <c r="R1298" s="7">
        <f t="shared" ca="1" si="73"/>
        <v>44.602782459873495</v>
      </c>
      <c r="S1298" s="8">
        <f t="shared" ca="1" si="74"/>
        <v>5.3972175401265048</v>
      </c>
    </row>
    <row r="1299" spans="16:19" x14ac:dyDescent="0.3">
      <c r="P1299" s="14" t="s">
        <v>1305</v>
      </c>
      <c r="Q1299" s="6">
        <f t="shared" ca="1" si="75"/>
        <v>0.74432874186364339</v>
      </c>
      <c r="R1299" s="7">
        <f t="shared" ca="1" si="73"/>
        <v>46.429433390880646</v>
      </c>
      <c r="S1299" s="8">
        <f t="shared" ca="1" si="74"/>
        <v>3.5705666091193535</v>
      </c>
    </row>
    <row r="1300" spans="16:19" x14ac:dyDescent="0.3">
      <c r="P1300" s="14" t="s">
        <v>1306</v>
      </c>
      <c r="Q1300" s="6">
        <f t="shared" ca="1" si="75"/>
        <v>-1.2018825680360881</v>
      </c>
      <c r="R1300" s="7">
        <f t="shared" ca="1" si="73"/>
        <v>35.258186924666965</v>
      </c>
      <c r="S1300" s="8">
        <f t="shared" ca="1" si="74"/>
        <v>5.2581869246669655</v>
      </c>
    </row>
    <row r="1301" spans="16:19" x14ac:dyDescent="0.3">
      <c r="P1301" s="14" t="s">
        <v>1307</v>
      </c>
      <c r="Q1301" s="6">
        <f t="shared" ca="1" si="75"/>
        <v>0.3480686443077437</v>
      </c>
      <c r="R1301" s="7">
        <f t="shared" ca="1" si="73"/>
        <v>43.899106114839022</v>
      </c>
      <c r="S1301" s="8">
        <f t="shared" ca="1" si="74"/>
        <v>6.1008938851609784</v>
      </c>
    </row>
    <row r="1302" spans="16:19" x14ac:dyDescent="0.3">
      <c r="P1302" s="14" t="s">
        <v>1308</v>
      </c>
      <c r="Q1302" s="6">
        <f t="shared" ca="1" si="75"/>
        <v>-4.0646998041716245E-2</v>
      </c>
      <c r="R1302" s="7">
        <f t="shared" ca="1" si="73"/>
        <v>41.550986549644428</v>
      </c>
      <c r="S1302" s="8">
        <f t="shared" ca="1" si="74"/>
        <v>8.4490134503555723</v>
      </c>
    </row>
    <row r="1303" spans="16:19" x14ac:dyDescent="0.3">
      <c r="P1303" s="14" t="s">
        <v>1309</v>
      </c>
      <c r="Q1303" s="6">
        <f t="shared" ca="1" si="75"/>
        <v>0.76491230059297866</v>
      </c>
      <c r="R1303" s="7">
        <f t="shared" ca="1" si="73"/>
        <v>46.564784277064355</v>
      </c>
      <c r="S1303" s="8">
        <f t="shared" ca="1" si="74"/>
        <v>3.435215722935645</v>
      </c>
    </row>
    <row r="1304" spans="16:19" x14ac:dyDescent="0.3">
      <c r="P1304" s="14" t="s">
        <v>1310</v>
      </c>
      <c r="Q1304" s="6">
        <f t="shared" ca="1" si="75"/>
        <v>-0.16270624786115015</v>
      </c>
      <c r="R1304" s="7">
        <f t="shared" ref="R1304:R1367" ca="1" si="76">S0*EXP((tipo-0.5*sigma^2)*T)*EXP(sigma*SQRT(T)*Q1304)</f>
        <v>40.839897358839529</v>
      </c>
      <c r="S1304" s="8">
        <f t="shared" ref="S1304:S1367" ca="1" si="77">IF(R1304&lt;=corte1,0,IF(R1304&lt;=corte2,R1304-corte1,IF(R1304&lt;=corte3,corte3-R1304,0)))</f>
        <v>9.1601026411604707</v>
      </c>
    </row>
    <row r="1305" spans="16:19" x14ac:dyDescent="0.3">
      <c r="P1305" s="14" t="s">
        <v>1311</v>
      </c>
      <c r="Q1305" s="6">
        <f t="shared" ref="Q1305:Q1368" ca="1" si="78">NORMSINV(RAND())</f>
        <v>0.23887810813606197</v>
      </c>
      <c r="R1305" s="7">
        <f t="shared" ca="1" si="76"/>
        <v>43.226428728385315</v>
      </c>
      <c r="S1305" s="8">
        <f t="shared" ca="1" si="77"/>
        <v>6.773571271614685</v>
      </c>
    </row>
    <row r="1306" spans="16:19" x14ac:dyDescent="0.3">
      <c r="P1306" s="14" t="s">
        <v>1312</v>
      </c>
      <c r="Q1306" s="6">
        <f t="shared" ca="1" si="78"/>
        <v>1.322744850560843</v>
      </c>
      <c r="R1306" s="7">
        <f t="shared" ca="1" si="76"/>
        <v>50.387039488688103</v>
      </c>
      <c r="S1306" s="8">
        <f t="shared" ca="1" si="77"/>
        <v>0</v>
      </c>
    </row>
    <row r="1307" spans="16:19" x14ac:dyDescent="0.3">
      <c r="P1307" s="14" t="s">
        <v>1313</v>
      </c>
      <c r="Q1307" s="6">
        <f t="shared" ca="1" si="78"/>
        <v>-0.43837498560129057</v>
      </c>
      <c r="R1307" s="7">
        <f t="shared" ca="1" si="76"/>
        <v>39.27837186960685</v>
      </c>
      <c r="S1307" s="8">
        <f t="shared" ca="1" si="77"/>
        <v>9.2783718696068505</v>
      </c>
    </row>
    <row r="1308" spans="16:19" x14ac:dyDescent="0.3">
      <c r="P1308" s="14" t="s">
        <v>1314</v>
      </c>
      <c r="Q1308" s="6">
        <f t="shared" ca="1" si="78"/>
        <v>0.59113139638434775</v>
      </c>
      <c r="R1308" s="7">
        <f t="shared" ca="1" si="76"/>
        <v>45.434340694190375</v>
      </c>
      <c r="S1308" s="8">
        <f t="shared" ca="1" si="77"/>
        <v>4.5656593058096249</v>
      </c>
    </row>
    <row r="1309" spans="16:19" x14ac:dyDescent="0.3">
      <c r="P1309" s="14" t="s">
        <v>1315</v>
      </c>
      <c r="Q1309" s="6">
        <f t="shared" ca="1" si="78"/>
        <v>2.4814723615926622</v>
      </c>
      <c r="R1309" s="7">
        <f t="shared" ca="1" si="76"/>
        <v>59.358943773351463</v>
      </c>
      <c r="S1309" s="8">
        <f t="shared" ca="1" si="77"/>
        <v>0</v>
      </c>
    </row>
    <row r="1310" spans="16:19" x14ac:dyDescent="0.3">
      <c r="P1310" s="14" t="s">
        <v>1316</v>
      </c>
      <c r="Q1310" s="6">
        <f t="shared" ca="1" si="78"/>
        <v>1.1721603684163642</v>
      </c>
      <c r="R1310" s="7">
        <f t="shared" ca="1" si="76"/>
        <v>49.325348995524891</v>
      </c>
      <c r="S1310" s="8">
        <f t="shared" ca="1" si="77"/>
        <v>0.67465100447510906</v>
      </c>
    </row>
    <row r="1311" spans="16:19" x14ac:dyDescent="0.3">
      <c r="P1311" s="14" t="s">
        <v>1317</v>
      </c>
      <c r="Q1311" s="6">
        <f t="shared" ca="1" si="78"/>
        <v>-1.0951941465853845</v>
      </c>
      <c r="R1311" s="7">
        <f t="shared" ca="1" si="76"/>
        <v>35.794196693398455</v>
      </c>
      <c r="S1311" s="8">
        <f t="shared" ca="1" si="77"/>
        <v>5.7941966933984546</v>
      </c>
    </row>
    <row r="1312" spans="16:19" x14ac:dyDescent="0.3">
      <c r="P1312" s="14" t="s">
        <v>1318</v>
      </c>
      <c r="Q1312" s="6">
        <f t="shared" ca="1" si="78"/>
        <v>-2.0178719816528115</v>
      </c>
      <c r="R1312" s="7">
        <f t="shared" ca="1" si="76"/>
        <v>31.415437930346719</v>
      </c>
      <c r="S1312" s="8">
        <f t="shared" ca="1" si="77"/>
        <v>1.4154379303467195</v>
      </c>
    </row>
    <row r="1313" spans="16:19" x14ac:dyDescent="0.3">
      <c r="P1313" s="14" t="s">
        <v>1319</v>
      </c>
      <c r="Q1313" s="6">
        <f t="shared" ca="1" si="78"/>
        <v>0.44869783270598257</v>
      </c>
      <c r="R1313" s="7">
        <f t="shared" ca="1" si="76"/>
        <v>44.528305888010365</v>
      </c>
      <c r="S1313" s="8">
        <f t="shared" ca="1" si="77"/>
        <v>5.4716941119896347</v>
      </c>
    </row>
    <row r="1314" spans="16:19" x14ac:dyDescent="0.3">
      <c r="P1314" s="14" t="s">
        <v>1320</v>
      </c>
      <c r="Q1314" s="6">
        <f t="shared" ca="1" si="78"/>
        <v>-0.20693547301680251</v>
      </c>
      <c r="R1314" s="7">
        <f t="shared" ca="1" si="76"/>
        <v>40.585242813580919</v>
      </c>
      <c r="S1314" s="8">
        <f t="shared" ca="1" si="77"/>
        <v>9.4147571864190809</v>
      </c>
    </row>
    <row r="1315" spans="16:19" x14ac:dyDescent="0.3">
      <c r="P1315" s="14" t="s">
        <v>1321</v>
      </c>
      <c r="Q1315" s="6">
        <f t="shared" ca="1" si="78"/>
        <v>-1.3878652641986513</v>
      </c>
      <c r="R1315" s="7">
        <f t="shared" ca="1" si="76"/>
        <v>34.342918161239481</v>
      </c>
      <c r="S1315" s="8">
        <f t="shared" ca="1" si="77"/>
        <v>4.3429181612394814</v>
      </c>
    </row>
    <row r="1316" spans="16:19" x14ac:dyDescent="0.3">
      <c r="P1316" s="14" t="s">
        <v>1322</v>
      </c>
      <c r="Q1316" s="6">
        <f t="shared" ca="1" si="78"/>
        <v>0.50504798556262365</v>
      </c>
      <c r="R1316" s="7">
        <f t="shared" ca="1" si="76"/>
        <v>44.884574768611806</v>
      </c>
      <c r="S1316" s="8">
        <f t="shared" ca="1" si="77"/>
        <v>5.115425231388194</v>
      </c>
    </row>
    <row r="1317" spans="16:19" x14ac:dyDescent="0.3">
      <c r="P1317" s="14" t="s">
        <v>1323</v>
      </c>
      <c r="Q1317" s="6">
        <f t="shared" ca="1" si="78"/>
        <v>-2.3116484647795974</v>
      </c>
      <c r="R1317" s="7">
        <f t="shared" ca="1" si="76"/>
        <v>30.136985067330432</v>
      </c>
      <c r="S1317" s="8">
        <f t="shared" ca="1" si="77"/>
        <v>0.13698506733043203</v>
      </c>
    </row>
    <row r="1318" spans="16:19" x14ac:dyDescent="0.3">
      <c r="P1318" s="14" t="s">
        <v>1324</v>
      </c>
      <c r="Q1318" s="6">
        <f t="shared" ca="1" si="78"/>
        <v>0.40367161802396384</v>
      </c>
      <c r="R1318" s="7">
        <f t="shared" ca="1" si="76"/>
        <v>44.245665240058166</v>
      </c>
      <c r="S1318" s="8">
        <f t="shared" ca="1" si="77"/>
        <v>5.754334759941834</v>
      </c>
    </row>
    <row r="1319" spans="16:19" x14ac:dyDescent="0.3">
      <c r="P1319" s="14" t="s">
        <v>1325</v>
      </c>
      <c r="Q1319" s="6">
        <f t="shared" ca="1" si="78"/>
        <v>-1.7790959751451941E-2</v>
      </c>
      <c r="R1319" s="7">
        <f t="shared" ca="1" si="76"/>
        <v>41.685510426111428</v>
      </c>
      <c r="S1319" s="8">
        <f t="shared" ca="1" si="77"/>
        <v>8.3144895738885722</v>
      </c>
    </row>
    <row r="1320" spans="16:19" x14ac:dyDescent="0.3">
      <c r="P1320" s="14" t="s">
        <v>1326</v>
      </c>
      <c r="Q1320" s="6">
        <f t="shared" ca="1" si="78"/>
        <v>0.8677663858819179</v>
      </c>
      <c r="R1320" s="7">
        <f t="shared" ca="1" si="76"/>
        <v>47.247054693696732</v>
      </c>
      <c r="S1320" s="8">
        <f t="shared" ca="1" si="77"/>
        <v>2.7529453063032676</v>
      </c>
    </row>
    <row r="1321" spans="16:19" x14ac:dyDescent="0.3">
      <c r="P1321" s="14" t="s">
        <v>1327</v>
      </c>
      <c r="Q1321" s="6">
        <f t="shared" ca="1" si="78"/>
        <v>-0.25033798928235129</v>
      </c>
      <c r="R1321" s="7">
        <f t="shared" ca="1" si="76"/>
        <v>40.336891833808316</v>
      </c>
      <c r="S1321" s="8">
        <f t="shared" ca="1" si="77"/>
        <v>9.6631081661916838</v>
      </c>
    </row>
    <row r="1322" spans="16:19" x14ac:dyDescent="0.3">
      <c r="P1322" s="14" t="s">
        <v>1328</v>
      </c>
      <c r="Q1322" s="6">
        <f t="shared" ca="1" si="78"/>
        <v>-2.9295527513718476</v>
      </c>
      <c r="R1322" s="7">
        <f t="shared" ca="1" si="76"/>
        <v>27.615253828925635</v>
      </c>
      <c r="S1322" s="8">
        <f t="shared" ca="1" si="77"/>
        <v>0</v>
      </c>
    </row>
    <row r="1323" spans="16:19" x14ac:dyDescent="0.3">
      <c r="P1323" s="14" t="s">
        <v>1329</v>
      </c>
      <c r="Q1323" s="6">
        <f t="shared" ca="1" si="78"/>
        <v>-1.1880998637096643</v>
      </c>
      <c r="R1323" s="7">
        <f t="shared" ca="1" si="76"/>
        <v>35.326978101421311</v>
      </c>
      <c r="S1323" s="8">
        <f t="shared" ca="1" si="77"/>
        <v>5.3269781014213109</v>
      </c>
    </row>
    <row r="1324" spans="16:19" x14ac:dyDescent="0.3">
      <c r="P1324" s="14" t="s">
        <v>1330</v>
      </c>
      <c r="Q1324" s="6">
        <f t="shared" ca="1" si="78"/>
        <v>-1.7362453298515808</v>
      </c>
      <c r="R1324" s="7">
        <f t="shared" ca="1" si="76"/>
        <v>32.691903536550321</v>
      </c>
      <c r="S1324" s="8">
        <f t="shared" ca="1" si="77"/>
        <v>2.6919035365503206</v>
      </c>
    </row>
    <row r="1325" spans="16:19" x14ac:dyDescent="0.3">
      <c r="P1325" s="14" t="s">
        <v>1331</v>
      </c>
      <c r="Q1325" s="6">
        <f t="shared" ca="1" si="78"/>
        <v>1.281631260788848</v>
      </c>
      <c r="R1325" s="7">
        <f t="shared" ca="1" si="76"/>
        <v>50.094922185945684</v>
      </c>
      <c r="S1325" s="8">
        <f t="shared" ca="1" si="77"/>
        <v>0</v>
      </c>
    </row>
    <row r="1326" spans="16:19" x14ac:dyDescent="0.3">
      <c r="P1326" s="14" t="s">
        <v>1332</v>
      </c>
      <c r="Q1326" s="6">
        <f t="shared" ca="1" si="78"/>
        <v>0.7428702427802637</v>
      </c>
      <c r="R1326" s="7">
        <f t="shared" ca="1" si="76"/>
        <v>46.419857708035906</v>
      </c>
      <c r="S1326" s="8">
        <f t="shared" ca="1" si="77"/>
        <v>3.5801422919640942</v>
      </c>
    </row>
    <row r="1327" spans="16:19" x14ac:dyDescent="0.3">
      <c r="P1327" s="14" t="s">
        <v>1333</v>
      </c>
      <c r="Q1327" s="6">
        <f t="shared" ca="1" si="78"/>
        <v>-0.70523190448873152</v>
      </c>
      <c r="R1327" s="7">
        <f t="shared" ca="1" si="76"/>
        <v>37.823657471382944</v>
      </c>
      <c r="S1327" s="8">
        <f t="shared" ca="1" si="77"/>
        <v>7.8236574713829441</v>
      </c>
    </row>
    <row r="1328" spans="16:19" x14ac:dyDescent="0.3">
      <c r="P1328" s="14" t="s">
        <v>1334</v>
      </c>
      <c r="Q1328" s="6">
        <f t="shared" ca="1" si="78"/>
        <v>0.71369756695074493</v>
      </c>
      <c r="R1328" s="7">
        <f t="shared" ca="1" si="76"/>
        <v>46.228740626182315</v>
      </c>
      <c r="S1328" s="8">
        <f t="shared" ca="1" si="77"/>
        <v>3.7712593738176849</v>
      </c>
    </row>
    <row r="1329" spans="16:19" x14ac:dyDescent="0.3">
      <c r="P1329" s="14" t="s">
        <v>1335</v>
      </c>
      <c r="Q1329" s="6">
        <f t="shared" ca="1" si="78"/>
        <v>-0.27175229747013102</v>
      </c>
      <c r="R1329" s="7">
        <f t="shared" ca="1" si="76"/>
        <v>40.214918744005878</v>
      </c>
      <c r="S1329" s="8">
        <f t="shared" ca="1" si="77"/>
        <v>9.7850812559941218</v>
      </c>
    </row>
    <row r="1330" spans="16:19" x14ac:dyDescent="0.3">
      <c r="P1330" s="14" t="s">
        <v>1336</v>
      </c>
      <c r="Q1330" s="6">
        <f t="shared" ca="1" si="78"/>
        <v>-1.5775810607370069</v>
      </c>
      <c r="R1330" s="7">
        <f t="shared" ca="1" si="76"/>
        <v>33.43375321851218</v>
      </c>
      <c r="S1330" s="8">
        <f t="shared" ca="1" si="77"/>
        <v>3.4337532185121802</v>
      </c>
    </row>
    <row r="1331" spans="16:19" x14ac:dyDescent="0.3">
      <c r="P1331" s="14" t="s">
        <v>1337</v>
      </c>
      <c r="Q1331" s="6">
        <f t="shared" ca="1" si="78"/>
        <v>1.1671978568322838</v>
      </c>
      <c r="R1331" s="7">
        <f t="shared" ca="1" si="76"/>
        <v>49.290744357401287</v>
      </c>
      <c r="S1331" s="8">
        <f t="shared" ca="1" si="77"/>
        <v>0.70925564259871265</v>
      </c>
    </row>
    <row r="1332" spans="16:19" x14ac:dyDescent="0.3">
      <c r="P1332" s="14" t="s">
        <v>1338</v>
      </c>
      <c r="Q1332" s="6">
        <f t="shared" ca="1" si="78"/>
        <v>-1.1772773713430926</v>
      </c>
      <c r="R1332" s="7">
        <f t="shared" ca="1" si="76"/>
        <v>35.381088554227986</v>
      </c>
      <c r="S1332" s="8">
        <f t="shared" ca="1" si="77"/>
        <v>5.3810885542279863</v>
      </c>
    </row>
    <row r="1333" spans="16:19" x14ac:dyDescent="0.3">
      <c r="P1333" s="14" t="s">
        <v>1339</v>
      </c>
      <c r="Q1333" s="6">
        <f t="shared" ca="1" si="78"/>
        <v>-2.0340769691478204</v>
      </c>
      <c r="R1333" s="7">
        <f t="shared" ca="1" si="76"/>
        <v>31.343524622108987</v>
      </c>
      <c r="S1333" s="8">
        <f t="shared" ca="1" si="77"/>
        <v>1.3435246221089869</v>
      </c>
    </row>
    <row r="1334" spans="16:19" x14ac:dyDescent="0.3">
      <c r="P1334" s="14" t="s">
        <v>1340</v>
      </c>
      <c r="Q1334" s="6">
        <f t="shared" ca="1" si="78"/>
        <v>2.2545938822275473</v>
      </c>
      <c r="R1334" s="7">
        <f t="shared" ca="1" si="76"/>
        <v>57.484614775141722</v>
      </c>
      <c r="S1334" s="8">
        <f t="shared" ca="1" si="77"/>
        <v>0</v>
      </c>
    </row>
    <row r="1335" spans="16:19" x14ac:dyDescent="0.3">
      <c r="P1335" s="14" t="s">
        <v>1341</v>
      </c>
      <c r="Q1335" s="6">
        <f t="shared" ca="1" si="78"/>
        <v>-1.3613790061714697</v>
      </c>
      <c r="R1335" s="7">
        <f t="shared" ca="1" si="76"/>
        <v>34.471798427777671</v>
      </c>
      <c r="S1335" s="8">
        <f t="shared" ca="1" si="77"/>
        <v>4.4717984277776708</v>
      </c>
    </row>
    <row r="1336" spans="16:19" x14ac:dyDescent="0.3">
      <c r="P1336" s="14" t="s">
        <v>1342</v>
      </c>
      <c r="Q1336" s="6">
        <f t="shared" ca="1" si="78"/>
        <v>-2.1758798979523459</v>
      </c>
      <c r="R1336" s="7">
        <f t="shared" ca="1" si="76"/>
        <v>30.721223412294343</v>
      </c>
      <c r="S1336" s="8">
        <f t="shared" ca="1" si="77"/>
        <v>0.72122341229434284</v>
      </c>
    </row>
    <row r="1337" spans="16:19" x14ac:dyDescent="0.3">
      <c r="P1337" s="14" t="s">
        <v>1343</v>
      </c>
      <c r="Q1337" s="6">
        <f t="shared" ca="1" si="78"/>
        <v>1.0362388469963528</v>
      </c>
      <c r="R1337" s="7">
        <f t="shared" ca="1" si="76"/>
        <v>48.386261562348224</v>
      </c>
      <c r="S1337" s="8">
        <f t="shared" ca="1" si="77"/>
        <v>1.6137384376517758</v>
      </c>
    </row>
    <row r="1338" spans="16:19" x14ac:dyDescent="0.3">
      <c r="P1338" s="14" t="s">
        <v>1344</v>
      </c>
      <c r="Q1338" s="6">
        <f t="shared" ca="1" si="78"/>
        <v>0.15059311049017846</v>
      </c>
      <c r="R1338" s="7">
        <f t="shared" ca="1" si="76"/>
        <v>42.690085356136819</v>
      </c>
      <c r="S1338" s="8">
        <f t="shared" ca="1" si="77"/>
        <v>7.3099146438631806</v>
      </c>
    </row>
    <row r="1339" spans="16:19" x14ac:dyDescent="0.3">
      <c r="P1339" s="14" t="s">
        <v>1345</v>
      </c>
      <c r="Q1339" s="6">
        <f t="shared" ca="1" si="78"/>
        <v>1.7488949503040836</v>
      </c>
      <c r="R1339" s="7">
        <f t="shared" ca="1" si="76"/>
        <v>53.517072442518</v>
      </c>
      <c r="S1339" s="8">
        <f t="shared" ca="1" si="77"/>
        <v>0</v>
      </c>
    </row>
    <row r="1340" spans="16:19" x14ac:dyDescent="0.3">
      <c r="P1340" s="14" t="s">
        <v>1346</v>
      </c>
      <c r="Q1340" s="6">
        <f t="shared" ca="1" si="78"/>
        <v>-0.31007363372831204</v>
      </c>
      <c r="R1340" s="7">
        <f t="shared" ca="1" si="76"/>
        <v>39.997565288266507</v>
      </c>
      <c r="S1340" s="8">
        <f t="shared" ca="1" si="77"/>
        <v>9.9975652882665074</v>
      </c>
    </row>
    <row r="1341" spans="16:19" x14ac:dyDescent="0.3">
      <c r="P1341" s="14" t="s">
        <v>1347</v>
      </c>
      <c r="Q1341" s="6">
        <f t="shared" ca="1" si="78"/>
        <v>1.3532495117262302</v>
      </c>
      <c r="R1341" s="7">
        <f t="shared" ca="1" si="76"/>
        <v>50.604879252479833</v>
      </c>
      <c r="S1341" s="8">
        <f t="shared" ca="1" si="77"/>
        <v>0</v>
      </c>
    </row>
    <row r="1342" spans="16:19" x14ac:dyDescent="0.3">
      <c r="P1342" s="14" t="s">
        <v>1348</v>
      </c>
      <c r="Q1342" s="6">
        <f t="shared" ca="1" si="78"/>
        <v>0.67869299042136533</v>
      </c>
      <c r="R1342" s="7">
        <f t="shared" ca="1" si="76"/>
        <v>46.000455630803735</v>
      </c>
      <c r="S1342" s="8">
        <f t="shared" ca="1" si="77"/>
        <v>3.9995443691962649</v>
      </c>
    </row>
    <row r="1343" spans="16:19" x14ac:dyDescent="0.3">
      <c r="P1343" s="14" t="s">
        <v>1349</v>
      </c>
      <c r="Q1343" s="6">
        <f t="shared" ca="1" si="78"/>
        <v>0.99898187734441501</v>
      </c>
      <c r="R1343" s="7">
        <f t="shared" ca="1" si="76"/>
        <v>48.131988143067971</v>
      </c>
      <c r="S1343" s="8">
        <f t="shared" ca="1" si="77"/>
        <v>1.8680118569320285</v>
      </c>
    </row>
    <row r="1344" spans="16:19" x14ac:dyDescent="0.3">
      <c r="P1344" s="14" t="s">
        <v>1350</v>
      </c>
      <c r="Q1344" s="6">
        <f t="shared" ca="1" si="78"/>
        <v>-1.2400982393289379</v>
      </c>
      <c r="R1344" s="7">
        <f t="shared" ca="1" si="76"/>
        <v>35.068147625496302</v>
      </c>
      <c r="S1344" s="8">
        <f t="shared" ca="1" si="77"/>
        <v>5.0681476254963016</v>
      </c>
    </row>
    <row r="1345" spans="16:19" x14ac:dyDescent="0.3">
      <c r="P1345" s="14" t="s">
        <v>1351</v>
      </c>
      <c r="Q1345" s="6">
        <f t="shared" ca="1" si="78"/>
        <v>0.66064961090140373</v>
      </c>
      <c r="R1345" s="7">
        <f t="shared" ca="1" si="76"/>
        <v>45.883225018244886</v>
      </c>
      <c r="S1345" s="8">
        <f t="shared" ca="1" si="77"/>
        <v>4.116774981755114</v>
      </c>
    </row>
    <row r="1346" spans="16:19" x14ac:dyDescent="0.3">
      <c r="P1346" s="14" t="s">
        <v>1352</v>
      </c>
      <c r="Q1346" s="6">
        <f t="shared" ca="1" si="78"/>
        <v>0.4431283016403596</v>
      </c>
      <c r="R1346" s="7">
        <f t="shared" ca="1" si="76"/>
        <v>44.493246948427895</v>
      </c>
      <c r="S1346" s="8">
        <f t="shared" ca="1" si="77"/>
        <v>5.5067530515721046</v>
      </c>
    </row>
    <row r="1347" spans="16:19" x14ac:dyDescent="0.3">
      <c r="P1347" s="14" t="s">
        <v>1353</v>
      </c>
      <c r="Q1347" s="6">
        <f t="shared" ca="1" si="78"/>
        <v>0.92521657470589858</v>
      </c>
      <c r="R1347" s="7">
        <f t="shared" ca="1" si="76"/>
        <v>47.63248569731573</v>
      </c>
      <c r="S1347" s="8">
        <f t="shared" ca="1" si="77"/>
        <v>2.3675143026842704</v>
      </c>
    </row>
    <row r="1348" spans="16:19" x14ac:dyDescent="0.3">
      <c r="P1348" s="14" t="s">
        <v>1354</v>
      </c>
      <c r="Q1348" s="6">
        <f t="shared" ca="1" si="78"/>
        <v>-0.42675519239669862</v>
      </c>
      <c r="R1348" s="7">
        <f t="shared" ca="1" si="76"/>
        <v>39.34297056667085</v>
      </c>
      <c r="S1348" s="8">
        <f t="shared" ca="1" si="77"/>
        <v>9.34297056667085</v>
      </c>
    </row>
    <row r="1349" spans="16:19" x14ac:dyDescent="0.3">
      <c r="P1349" s="14" t="s">
        <v>1355</v>
      </c>
      <c r="Q1349" s="6">
        <f t="shared" ca="1" si="78"/>
        <v>1.1739623359542259</v>
      </c>
      <c r="R1349" s="7">
        <f t="shared" ca="1" si="76"/>
        <v>49.337920506121982</v>
      </c>
      <c r="S1349" s="8">
        <f t="shared" ca="1" si="77"/>
        <v>0.6620794938780179</v>
      </c>
    </row>
    <row r="1350" spans="16:19" x14ac:dyDescent="0.3">
      <c r="P1350" s="14" t="s">
        <v>1356</v>
      </c>
      <c r="Q1350" s="6">
        <f t="shared" ca="1" si="78"/>
        <v>-3.278473236223086E-2</v>
      </c>
      <c r="R1350" s="7">
        <f t="shared" ca="1" si="76"/>
        <v>41.597212464984665</v>
      </c>
      <c r="S1350" s="8">
        <f t="shared" ca="1" si="77"/>
        <v>8.4027875350153352</v>
      </c>
    </row>
    <row r="1351" spans="16:19" x14ac:dyDescent="0.3">
      <c r="P1351" s="14" t="s">
        <v>1357</v>
      </c>
      <c r="Q1351" s="6">
        <f t="shared" ca="1" si="78"/>
        <v>0.94323666261790429</v>
      </c>
      <c r="R1351" s="7">
        <f t="shared" ca="1" si="76"/>
        <v>47.754028333019079</v>
      </c>
      <c r="S1351" s="8">
        <f t="shared" ca="1" si="77"/>
        <v>2.2459716669809211</v>
      </c>
    </row>
    <row r="1352" spans="16:19" x14ac:dyDescent="0.3">
      <c r="P1352" s="14" t="s">
        <v>1358</v>
      </c>
      <c r="Q1352" s="6">
        <f t="shared" ca="1" si="78"/>
        <v>0.20711757995388608</v>
      </c>
      <c r="R1352" s="7">
        <f t="shared" ca="1" si="76"/>
        <v>43.032707553886837</v>
      </c>
      <c r="S1352" s="8">
        <f t="shared" ca="1" si="77"/>
        <v>6.9672924461131629</v>
      </c>
    </row>
    <row r="1353" spans="16:19" x14ac:dyDescent="0.3">
      <c r="P1353" s="14" t="s">
        <v>1359</v>
      </c>
      <c r="Q1353" s="6">
        <f t="shared" ca="1" si="78"/>
        <v>-0.56584189042393251</v>
      </c>
      <c r="R1353" s="7">
        <f t="shared" ca="1" si="76"/>
        <v>38.576662328020809</v>
      </c>
      <c r="S1353" s="8">
        <f t="shared" ca="1" si="77"/>
        <v>8.5766623280208094</v>
      </c>
    </row>
    <row r="1354" spans="16:19" x14ac:dyDescent="0.3">
      <c r="P1354" s="14" t="s">
        <v>1360</v>
      </c>
      <c r="Q1354" s="6">
        <f t="shared" ca="1" si="78"/>
        <v>-0.83928260074548111</v>
      </c>
      <c r="R1354" s="7">
        <f t="shared" ca="1" si="76"/>
        <v>37.113364528302391</v>
      </c>
      <c r="S1354" s="8">
        <f t="shared" ca="1" si="77"/>
        <v>7.113364528302391</v>
      </c>
    </row>
    <row r="1355" spans="16:19" x14ac:dyDescent="0.3">
      <c r="P1355" s="14" t="s">
        <v>1361</v>
      </c>
      <c r="Q1355" s="6">
        <f t="shared" ca="1" si="78"/>
        <v>-0.61139126264757093</v>
      </c>
      <c r="R1355" s="7">
        <f t="shared" ca="1" si="76"/>
        <v>38.328963468690581</v>
      </c>
      <c r="S1355" s="8">
        <f t="shared" ca="1" si="77"/>
        <v>8.3289634686905814</v>
      </c>
    </row>
    <row r="1356" spans="16:19" x14ac:dyDescent="0.3">
      <c r="P1356" s="14" t="s">
        <v>1362</v>
      </c>
      <c r="Q1356" s="6">
        <f t="shared" ca="1" si="78"/>
        <v>-0.95186231627877338</v>
      </c>
      <c r="R1356" s="7">
        <f t="shared" ca="1" si="76"/>
        <v>36.527155072443698</v>
      </c>
      <c r="S1356" s="8">
        <f t="shared" ca="1" si="77"/>
        <v>6.5271550724436977</v>
      </c>
    </row>
    <row r="1357" spans="16:19" x14ac:dyDescent="0.3">
      <c r="P1357" s="14" t="s">
        <v>1363</v>
      </c>
      <c r="Q1357" s="6">
        <f t="shared" ca="1" si="78"/>
        <v>0.36761725754468921</v>
      </c>
      <c r="R1357" s="7">
        <f t="shared" ca="1" si="76"/>
        <v>44.020637120300648</v>
      </c>
      <c r="S1357" s="8">
        <f t="shared" ca="1" si="77"/>
        <v>5.9793628796993517</v>
      </c>
    </row>
    <row r="1358" spans="16:19" x14ac:dyDescent="0.3">
      <c r="P1358" s="14" t="s">
        <v>1364</v>
      </c>
      <c r="Q1358" s="6">
        <f t="shared" ca="1" si="78"/>
        <v>0.84275488643280005</v>
      </c>
      <c r="R1358" s="7">
        <f t="shared" ca="1" si="76"/>
        <v>47.080229511145141</v>
      </c>
      <c r="S1358" s="8">
        <f t="shared" ca="1" si="77"/>
        <v>2.9197704888548586</v>
      </c>
    </row>
    <row r="1359" spans="16:19" x14ac:dyDescent="0.3">
      <c r="P1359" s="14" t="s">
        <v>1365</v>
      </c>
      <c r="Q1359" s="6">
        <f t="shared" ca="1" si="78"/>
        <v>0.93416350750020494</v>
      </c>
      <c r="R1359" s="7">
        <f t="shared" ca="1" si="76"/>
        <v>47.692792624618157</v>
      </c>
      <c r="S1359" s="8">
        <f t="shared" ca="1" si="77"/>
        <v>2.307207375381843</v>
      </c>
    </row>
    <row r="1360" spans="16:19" x14ac:dyDescent="0.3">
      <c r="P1360" s="14" t="s">
        <v>1366</v>
      </c>
      <c r="Q1360" s="6">
        <f t="shared" ca="1" si="78"/>
        <v>-0.1781683288365799</v>
      </c>
      <c r="R1360" s="7">
        <f t="shared" ca="1" si="76"/>
        <v>40.750691610545076</v>
      </c>
      <c r="S1360" s="8">
        <f t="shared" ca="1" si="77"/>
        <v>9.2493083894549244</v>
      </c>
    </row>
    <row r="1361" spans="16:19" x14ac:dyDescent="0.3">
      <c r="P1361" s="14" t="s">
        <v>1367</v>
      </c>
      <c r="Q1361" s="6">
        <f t="shared" ca="1" si="78"/>
        <v>0.77549872636413875</v>
      </c>
      <c r="R1361" s="7">
        <f t="shared" ca="1" si="76"/>
        <v>46.634550802057063</v>
      </c>
      <c r="S1361" s="8">
        <f t="shared" ca="1" si="77"/>
        <v>3.3654491979429366</v>
      </c>
    </row>
    <row r="1362" spans="16:19" x14ac:dyDescent="0.3">
      <c r="P1362" s="14" t="s">
        <v>1368</v>
      </c>
      <c r="Q1362" s="6">
        <f t="shared" ca="1" si="78"/>
        <v>1.2575603128752266</v>
      </c>
      <c r="R1362" s="7">
        <f t="shared" ca="1" si="76"/>
        <v>49.924681678142385</v>
      </c>
      <c r="S1362" s="8">
        <f t="shared" ca="1" si="77"/>
        <v>7.5318321857615445E-2</v>
      </c>
    </row>
    <row r="1363" spans="16:19" x14ac:dyDescent="0.3">
      <c r="P1363" s="14" t="s">
        <v>1369</v>
      </c>
      <c r="Q1363" s="6">
        <f t="shared" ca="1" si="78"/>
        <v>0.74811329864480003</v>
      </c>
      <c r="R1363" s="7">
        <f t="shared" ca="1" si="76"/>
        <v>46.454289871237791</v>
      </c>
      <c r="S1363" s="8">
        <f t="shared" ca="1" si="77"/>
        <v>3.5457101287622095</v>
      </c>
    </row>
    <row r="1364" spans="16:19" x14ac:dyDescent="0.3">
      <c r="P1364" s="14" t="s">
        <v>1370</v>
      </c>
      <c r="Q1364" s="6">
        <f t="shared" ca="1" si="78"/>
        <v>0.54442319439139408</v>
      </c>
      <c r="R1364" s="7">
        <f t="shared" ca="1" si="76"/>
        <v>45.135211505413288</v>
      </c>
      <c r="S1364" s="8">
        <f t="shared" ca="1" si="77"/>
        <v>4.8647884945867119</v>
      </c>
    </row>
    <row r="1365" spans="16:19" x14ac:dyDescent="0.3">
      <c r="P1365" s="14" t="s">
        <v>1371</v>
      </c>
      <c r="Q1365" s="6">
        <f t="shared" ca="1" si="78"/>
        <v>1.0432689954458412</v>
      </c>
      <c r="R1365" s="7">
        <f t="shared" ca="1" si="76"/>
        <v>48.434391740684745</v>
      </c>
      <c r="S1365" s="8">
        <f t="shared" ca="1" si="77"/>
        <v>1.5656082593152547</v>
      </c>
    </row>
    <row r="1366" spans="16:19" x14ac:dyDescent="0.3">
      <c r="P1366" s="14" t="s">
        <v>1372</v>
      </c>
      <c r="Q1366" s="6">
        <f t="shared" ca="1" si="78"/>
        <v>-1.021023453557087</v>
      </c>
      <c r="R1366" s="7">
        <f t="shared" ca="1" si="76"/>
        <v>36.171629522955584</v>
      </c>
      <c r="S1366" s="8">
        <f t="shared" ca="1" si="77"/>
        <v>6.171629522955584</v>
      </c>
    </row>
    <row r="1367" spans="16:19" x14ac:dyDescent="0.3">
      <c r="P1367" s="14" t="s">
        <v>1373</v>
      </c>
      <c r="Q1367" s="6">
        <f t="shared" ca="1" si="78"/>
        <v>-1.2517479302509971</v>
      </c>
      <c r="R1367" s="7">
        <f t="shared" ca="1" si="76"/>
        <v>35.010419889822323</v>
      </c>
      <c r="S1367" s="8">
        <f t="shared" ca="1" si="77"/>
        <v>5.0104198898223231</v>
      </c>
    </row>
    <row r="1368" spans="16:19" x14ac:dyDescent="0.3">
      <c r="P1368" s="14" t="s">
        <v>1374</v>
      </c>
      <c r="Q1368" s="6">
        <f t="shared" ca="1" si="78"/>
        <v>1.1550573859206412</v>
      </c>
      <c r="R1368" s="7">
        <f t="shared" ref="R1368:R1431" ca="1" si="79">S0*EXP((tipo-0.5*sigma^2)*T)*EXP(sigma*SQRT(T)*Q1368)</f>
        <v>49.20618860941277</v>
      </c>
      <c r="S1368" s="8">
        <f t="shared" ref="S1368:S1431" ca="1" si="80">IF(R1368&lt;=corte1,0,IF(R1368&lt;=corte2,R1368-corte1,IF(R1368&lt;=corte3,corte3-R1368,0)))</f>
        <v>0.79381139058722994</v>
      </c>
    </row>
    <row r="1369" spans="16:19" x14ac:dyDescent="0.3">
      <c r="P1369" s="14" t="s">
        <v>1375</v>
      </c>
      <c r="Q1369" s="6">
        <f t="shared" ref="Q1369:Q1432" ca="1" si="81">NORMSINV(RAND())</f>
        <v>0.12886228440121819</v>
      </c>
      <c r="R1369" s="7">
        <f t="shared" ca="1" si="79"/>
        <v>42.559091450642526</v>
      </c>
      <c r="S1369" s="8">
        <f t="shared" ca="1" si="80"/>
        <v>7.4409085493574736</v>
      </c>
    </row>
    <row r="1370" spans="16:19" x14ac:dyDescent="0.3">
      <c r="P1370" s="14" t="s">
        <v>1376</v>
      </c>
      <c r="Q1370" s="6">
        <f t="shared" ca="1" si="81"/>
        <v>-0.41617198804858196</v>
      </c>
      <c r="R1370" s="7">
        <f t="shared" ca="1" si="79"/>
        <v>39.401898928824963</v>
      </c>
      <c r="S1370" s="8">
        <f t="shared" ca="1" si="80"/>
        <v>9.4018989288249628</v>
      </c>
    </row>
    <row r="1371" spans="16:19" x14ac:dyDescent="0.3">
      <c r="P1371" s="14" t="s">
        <v>1377</v>
      </c>
      <c r="Q1371" s="6">
        <f t="shared" ca="1" si="81"/>
        <v>-0.86293908067709935</v>
      </c>
      <c r="R1371" s="7">
        <f t="shared" ca="1" si="79"/>
        <v>36.989408064843808</v>
      </c>
      <c r="S1371" s="8">
        <f t="shared" ca="1" si="80"/>
        <v>6.9894080648438077</v>
      </c>
    </row>
    <row r="1372" spans="16:19" x14ac:dyDescent="0.3">
      <c r="P1372" s="14" t="s">
        <v>1378</v>
      </c>
      <c r="Q1372" s="6">
        <f t="shared" ca="1" si="81"/>
        <v>0.4172227156983051</v>
      </c>
      <c r="R1372" s="7">
        <f t="shared" ca="1" si="79"/>
        <v>44.330539580661735</v>
      </c>
      <c r="S1372" s="8">
        <f t="shared" ca="1" si="80"/>
        <v>5.6694604193382645</v>
      </c>
    </row>
    <row r="1373" spans="16:19" x14ac:dyDescent="0.3">
      <c r="P1373" s="14" t="s">
        <v>1379</v>
      </c>
      <c r="Q1373" s="6">
        <f t="shared" ca="1" si="81"/>
        <v>-1.4556159791185286</v>
      </c>
      <c r="R1373" s="7">
        <f t="shared" ca="1" si="79"/>
        <v>34.015436366223234</v>
      </c>
      <c r="S1373" s="8">
        <f t="shared" ca="1" si="80"/>
        <v>4.0154363662232342</v>
      </c>
    </row>
    <row r="1374" spans="16:19" x14ac:dyDescent="0.3">
      <c r="P1374" s="14" t="s">
        <v>1380</v>
      </c>
      <c r="Q1374" s="6">
        <f t="shared" ca="1" si="81"/>
        <v>-1.4141865793305894</v>
      </c>
      <c r="R1374" s="7">
        <f t="shared" ca="1" si="79"/>
        <v>34.215317853946445</v>
      </c>
      <c r="S1374" s="8">
        <f t="shared" ca="1" si="80"/>
        <v>4.2153178539464449</v>
      </c>
    </row>
    <row r="1375" spans="16:19" x14ac:dyDescent="0.3">
      <c r="P1375" s="14" t="s">
        <v>1381</v>
      </c>
      <c r="Q1375" s="6">
        <f t="shared" ca="1" si="81"/>
        <v>-0.25139167765239984</v>
      </c>
      <c r="R1375" s="7">
        <f t="shared" ca="1" si="79"/>
        <v>40.330881518483729</v>
      </c>
      <c r="S1375" s="8">
        <f t="shared" ca="1" si="80"/>
        <v>9.6691184815162714</v>
      </c>
    </row>
    <row r="1376" spans="16:19" x14ac:dyDescent="0.3">
      <c r="P1376" s="14" t="s">
        <v>1382</v>
      </c>
      <c r="Q1376" s="6">
        <f t="shared" ca="1" si="81"/>
        <v>-0.36031350662770689</v>
      </c>
      <c r="R1376" s="7">
        <f t="shared" ca="1" si="79"/>
        <v>39.71439011812253</v>
      </c>
      <c r="S1376" s="8">
        <f t="shared" ca="1" si="80"/>
        <v>9.7143901181225303</v>
      </c>
    </row>
    <row r="1377" spans="16:19" x14ac:dyDescent="0.3">
      <c r="P1377" s="14" t="s">
        <v>1383</v>
      </c>
      <c r="Q1377" s="6">
        <f t="shared" ca="1" si="81"/>
        <v>0.766033577599881</v>
      </c>
      <c r="R1377" s="7">
        <f t="shared" ca="1" si="79"/>
        <v>46.572168757491518</v>
      </c>
      <c r="S1377" s="8">
        <f t="shared" ca="1" si="80"/>
        <v>3.427831242508482</v>
      </c>
    </row>
    <row r="1378" spans="16:19" x14ac:dyDescent="0.3">
      <c r="P1378" s="14" t="s">
        <v>1384</v>
      </c>
      <c r="Q1378" s="6">
        <f t="shared" ca="1" si="81"/>
        <v>1.7029942673599792</v>
      </c>
      <c r="R1378" s="7">
        <f t="shared" ca="1" si="79"/>
        <v>53.170800199715266</v>
      </c>
      <c r="S1378" s="8">
        <f t="shared" ca="1" si="80"/>
        <v>0</v>
      </c>
    </row>
    <row r="1379" spans="16:19" x14ac:dyDescent="0.3">
      <c r="P1379" s="14" t="s">
        <v>1385</v>
      </c>
      <c r="Q1379" s="6">
        <f t="shared" ca="1" si="81"/>
        <v>0.47864838672109794</v>
      </c>
      <c r="R1379" s="7">
        <f t="shared" ca="1" si="79"/>
        <v>44.717312115749273</v>
      </c>
      <c r="S1379" s="8">
        <f t="shared" ca="1" si="80"/>
        <v>5.282687884250727</v>
      </c>
    </row>
    <row r="1380" spans="16:19" x14ac:dyDescent="0.3">
      <c r="P1380" s="14" t="s">
        <v>1386</v>
      </c>
      <c r="Q1380" s="6">
        <f t="shared" ca="1" si="81"/>
        <v>-0.40178524033472085</v>
      </c>
      <c r="R1380" s="7">
        <f t="shared" ca="1" si="79"/>
        <v>39.482147380091121</v>
      </c>
      <c r="S1380" s="8">
        <f t="shared" ca="1" si="80"/>
        <v>9.4821473800911207</v>
      </c>
    </row>
    <row r="1381" spans="16:19" x14ac:dyDescent="0.3">
      <c r="P1381" s="14" t="s">
        <v>1387</v>
      </c>
      <c r="Q1381" s="6">
        <f t="shared" ca="1" si="81"/>
        <v>-4.6281872455712827E-3</v>
      </c>
      <c r="R1381" s="7">
        <f t="shared" ca="1" si="79"/>
        <v>41.763180153092499</v>
      </c>
      <c r="S1381" s="8">
        <f t="shared" ca="1" si="80"/>
        <v>8.2368198469075011</v>
      </c>
    </row>
    <row r="1382" spans="16:19" x14ac:dyDescent="0.3">
      <c r="P1382" s="14" t="s">
        <v>1388</v>
      </c>
      <c r="Q1382" s="6">
        <f t="shared" ca="1" si="81"/>
        <v>-1.7253405011157796E-2</v>
      </c>
      <c r="R1382" s="7">
        <f t="shared" ca="1" si="79"/>
        <v>41.688679550790411</v>
      </c>
      <c r="S1382" s="8">
        <f t="shared" ca="1" si="80"/>
        <v>8.3113204492095889</v>
      </c>
    </row>
    <row r="1383" spans="16:19" x14ac:dyDescent="0.3">
      <c r="P1383" s="14" t="s">
        <v>1389</v>
      </c>
      <c r="Q1383" s="6">
        <f t="shared" ca="1" si="81"/>
        <v>-0.19391643339887479</v>
      </c>
      <c r="R1383" s="7">
        <f t="shared" ca="1" si="79"/>
        <v>40.66003598717343</v>
      </c>
      <c r="S1383" s="8">
        <f t="shared" ca="1" si="80"/>
        <v>9.3399640128265702</v>
      </c>
    </row>
    <row r="1384" spans="16:19" x14ac:dyDescent="0.3">
      <c r="P1384" s="14" t="s">
        <v>1390</v>
      </c>
      <c r="Q1384" s="6">
        <f t="shared" ca="1" si="81"/>
        <v>1.1953610519932811</v>
      </c>
      <c r="R1384" s="7">
        <f t="shared" ca="1" si="79"/>
        <v>49.487454818787583</v>
      </c>
      <c r="S1384" s="8">
        <f t="shared" ca="1" si="80"/>
        <v>0.51254518121241688</v>
      </c>
    </row>
    <row r="1385" spans="16:19" x14ac:dyDescent="0.3">
      <c r="P1385" s="14" t="s">
        <v>1391</v>
      </c>
      <c r="Q1385" s="6">
        <f t="shared" ca="1" si="81"/>
        <v>-0.92820133747451561</v>
      </c>
      <c r="R1385" s="7">
        <f t="shared" ca="1" si="79"/>
        <v>36.649585781980193</v>
      </c>
      <c r="S1385" s="8">
        <f t="shared" ca="1" si="80"/>
        <v>6.6495857819801927</v>
      </c>
    </row>
    <row r="1386" spans="16:19" x14ac:dyDescent="0.3">
      <c r="P1386" s="14" t="s">
        <v>1392</v>
      </c>
      <c r="Q1386" s="6">
        <f t="shared" ca="1" si="81"/>
        <v>-9.191356542946956E-2</v>
      </c>
      <c r="R1386" s="7">
        <f t="shared" ca="1" si="79"/>
        <v>41.250823540670964</v>
      </c>
      <c r="S1386" s="8">
        <f t="shared" ca="1" si="80"/>
        <v>8.7491764593290355</v>
      </c>
    </row>
    <row r="1387" spans="16:19" x14ac:dyDescent="0.3">
      <c r="P1387" s="14" t="s">
        <v>1393</v>
      </c>
      <c r="Q1387" s="6">
        <f t="shared" ca="1" si="81"/>
        <v>-1.4193141265866864</v>
      </c>
      <c r="R1387" s="7">
        <f t="shared" ca="1" si="79"/>
        <v>34.190515791614942</v>
      </c>
      <c r="S1387" s="8">
        <f t="shared" ca="1" si="80"/>
        <v>4.190515791614942</v>
      </c>
    </row>
    <row r="1388" spans="16:19" x14ac:dyDescent="0.3">
      <c r="P1388" s="14" t="s">
        <v>1394</v>
      </c>
      <c r="Q1388" s="6">
        <f t="shared" ca="1" si="81"/>
        <v>0.16555444973028563</v>
      </c>
      <c r="R1388" s="7">
        <f t="shared" ca="1" si="79"/>
        <v>42.780506922093075</v>
      </c>
      <c r="S1388" s="8">
        <f t="shared" ca="1" si="80"/>
        <v>7.2194930779069253</v>
      </c>
    </row>
    <row r="1389" spans="16:19" x14ac:dyDescent="0.3">
      <c r="P1389" s="14" t="s">
        <v>1395</v>
      </c>
      <c r="Q1389" s="6">
        <f t="shared" ca="1" si="81"/>
        <v>1.5659200573857963</v>
      </c>
      <c r="R1389" s="7">
        <f t="shared" ca="1" si="79"/>
        <v>52.149998702053878</v>
      </c>
      <c r="S1389" s="8">
        <f t="shared" ca="1" si="80"/>
        <v>0</v>
      </c>
    </row>
    <row r="1390" spans="16:19" x14ac:dyDescent="0.3">
      <c r="P1390" s="14" t="s">
        <v>1396</v>
      </c>
      <c r="Q1390" s="6">
        <f t="shared" ca="1" si="81"/>
        <v>1.0153674013604068</v>
      </c>
      <c r="R1390" s="7">
        <f t="shared" ca="1" si="79"/>
        <v>48.243651946939572</v>
      </c>
      <c r="S1390" s="8">
        <f t="shared" ca="1" si="80"/>
        <v>1.7563480530604281</v>
      </c>
    </row>
    <row r="1391" spans="16:19" x14ac:dyDescent="0.3">
      <c r="P1391" s="14" t="s">
        <v>1397</v>
      </c>
      <c r="Q1391" s="6">
        <f t="shared" ca="1" si="81"/>
        <v>0.87140192904266767</v>
      </c>
      <c r="R1391" s="7">
        <f t="shared" ca="1" si="79"/>
        <v>47.271352702933015</v>
      </c>
      <c r="S1391" s="8">
        <f t="shared" ca="1" si="80"/>
        <v>2.7286472970669848</v>
      </c>
    </row>
    <row r="1392" spans="16:19" x14ac:dyDescent="0.3">
      <c r="P1392" s="14" t="s">
        <v>1398</v>
      </c>
      <c r="Q1392" s="6">
        <f t="shared" ca="1" si="81"/>
        <v>-1.2450734119673241</v>
      </c>
      <c r="R1392" s="7">
        <f t="shared" ca="1" si="79"/>
        <v>35.043482507104073</v>
      </c>
      <c r="S1392" s="8">
        <f t="shared" ca="1" si="80"/>
        <v>5.0434825071040734</v>
      </c>
    </row>
    <row r="1393" spans="16:19" x14ac:dyDescent="0.3">
      <c r="P1393" s="14" t="s">
        <v>1399</v>
      </c>
      <c r="Q1393" s="6">
        <f t="shared" ca="1" si="81"/>
        <v>-1.6437536453929911</v>
      </c>
      <c r="R1393" s="7">
        <f t="shared" ca="1" si="79"/>
        <v>33.122332356578589</v>
      </c>
      <c r="S1393" s="8">
        <f t="shared" ca="1" si="80"/>
        <v>3.122332356578589</v>
      </c>
    </row>
    <row r="1394" spans="16:19" x14ac:dyDescent="0.3">
      <c r="P1394" s="14" t="s">
        <v>1400</v>
      </c>
      <c r="Q1394" s="6">
        <f t="shared" ca="1" si="81"/>
        <v>0.80924207882466148</v>
      </c>
      <c r="R1394" s="7">
        <f t="shared" ca="1" si="79"/>
        <v>46.8576241418032</v>
      </c>
      <c r="S1394" s="8">
        <f t="shared" ca="1" si="80"/>
        <v>3.1423758581968002</v>
      </c>
    </row>
    <row r="1395" spans="16:19" x14ac:dyDescent="0.3">
      <c r="P1395" s="14" t="s">
        <v>1401</v>
      </c>
      <c r="Q1395" s="6">
        <f t="shared" ca="1" si="81"/>
        <v>-0.17578538567964186</v>
      </c>
      <c r="R1395" s="7">
        <f t="shared" ca="1" si="79"/>
        <v>40.764426869285217</v>
      </c>
      <c r="S1395" s="8">
        <f t="shared" ca="1" si="80"/>
        <v>9.2355731307147835</v>
      </c>
    </row>
    <row r="1396" spans="16:19" x14ac:dyDescent="0.3">
      <c r="P1396" s="14" t="s">
        <v>1402</v>
      </c>
      <c r="Q1396" s="6">
        <f t="shared" ca="1" si="81"/>
        <v>-0.94002079353679457</v>
      </c>
      <c r="R1396" s="7">
        <f t="shared" ca="1" si="79"/>
        <v>36.588376308637223</v>
      </c>
      <c r="S1396" s="8">
        <f t="shared" ca="1" si="80"/>
        <v>6.5883763086372227</v>
      </c>
    </row>
    <row r="1397" spans="16:19" x14ac:dyDescent="0.3">
      <c r="P1397" s="14" t="s">
        <v>1403</v>
      </c>
      <c r="Q1397" s="6">
        <f t="shared" ca="1" si="81"/>
        <v>1.0639167759369144</v>
      </c>
      <c r="R1397" s="7">
        <f t="shared" ca="1" si="79"/>
        <v>48.576028654350999</v>
      </c>
      <c r="S1397" s="8">
        <f t="shared" ca="1" si="80"/>
        <v>1.4239713456490009</v>
      </c>
    </row>
    <row r="1398" spans="16:19" x14ac:dyDescent="0.3">
      <c r="P1398" s="14" t="s">
        <v>1404</v>
      </c>
      <c r="Q1398" s="6">
        <f t="shared" ca="1" si="81"/>
        <v>-0.58682455226474606</v>
      </c>
      <c r="R1398" s="7">
        <f t="shared" ca="1" si="79"/>
        <v>38.462359749848602</v>
      </c>
      <c r="S1398" s="8">
        <f t="shared" ca="1" si="80"/>
        <v>8.4623597498486021</v>
      </c>
    </row>
    <row r="1399" spans="16:19" x14ac:dyDescent="0.3">
      <c r="P1399" s="14" t="s">
        <v>1405</v>
      </c>
      <c r="Q1399" s="6">
        <f t="shared" ca="1" si="81"/>
        <v>4.9883225582584047E-2</v>
      </c>
      <c r="R1399" s="7">
        <f t="shared" ca="1" si="79"/>
        <v>42.086379949170272</v>
      </c>
      <c r="S1399" s="8">
        <f t="shared" ca="1" si="80"/>
        <v>7.9136200508297279</v>
      </c>
    </row>
    <row r="1400" spans="16:19" x14ac:dyDescent="0.3">
      <c r="P1400" s="14" t="s">
        <v>1406</v>
      </c>
      <c r="Q1400" s="6">
        <f t="shared" ca="1" si="81"/>
        <v>-0.93178652430381126</v>
      </c>
      <c r="R1400" s="7">
        <f t="shared" ca="1" si="79"/>
        <v>36.631008346275046</v>
      </c>
      <c r="S1400" s="8">
        <f t="shared" ca="1" si="80"/>
        <v>6.6310083462750455</v>
      </c>
    </row>
    <row r="1401" spans="16:19" x14ac:dyDescent="0.3">
      <c r="P1401" s="14" t="s">
        <v>1407</v>
      </c>
      <c r="Q1401" s="6">
        <f t="shared" ca="1" si="81"/>
        <v>0.17243047744071188</v>
      </c>
      <c r="R1401" s="7">
        <f t="shared" ca="1" si="79"/>
        <v>42.822127654400568</v>
      </c>
      <c r="S1401" s="8">
        <f t="shared" ca="1" si="80"/>
        <v>7.1778723455994324</v>
      </c>
    </row>
    <row r="1402" spans="16:19" x14ac:dyDescent="0.3">
      <c r="P1402" s="14" t="s">
        <v>1408</v>
      </c>
      <c r="Q1402" s="6">
        <f t="shared" ca="1" si="81"/>
        <v>1.3797733996842787</v>
      </c>
      <c r="R1402" s="7">
        <f t="shared" ca="1" si="79"/>
        <v>50.795056850983102</v>
      </c>
      <c r="S1402" s="8">
        <f t="shared" ca="1" si="80"/>
        <v>0</v>
      </c>
    </row>
    <row r="1403" spans="16:19" x14ac:dyDescent="0.3">
      <c r="P1403" s="14" t="s">
        <v>1409</v>
      </c>
      <c r="Q1403" s="6">
        <f t="shared" ca="1" si="81"/>
        <v>-0.13058936765489615</v>
      </c>
      <c r="R1403" s="7">
        <f t="shared" ca="1" si="79"/>
        <v>41.025814593237477</v>
      </c>
      <c r="S1403" s="8">
        <f t="shared" ca="1" si="80"/>
        <v>8.9741854067625226</v>
      </c>
    </row>
    <row r="1404" spans="16:19" x14ac:dyDescent="0.3">
      <c r="P1404" s="14" t="s">
        <v>1410</v>
      </c>
      <c r="Q1404" s="6">
        <f t="shared" ca="1" si="81"/>
        <v>0.9476326612705297</v>
      </c>
      <c r="R1404" s="7">
        <f t="shared" ca="1" si="79"/>
        <v>47.783725674038649</v>
      </c>
      <c r="S1404" s="8">
        <f t="shared" ca="1" si="80"/>
        <v>2.2162743259613507</v>
      </c>
    </row>
    <row r="1405" spans="16:19" x14ac:dyDescent="0.3">
      <c r="P1405" s="14" t="s">
        <v>1411</v>
      </c>
      <c r="Q1405" s="6">
        <f t="shared" ca="1" si="81"/>
        <v>0.31690234171180126</v>
      </c>
      <c r="R1405" s="7">
        <f t="shared" ca="1" si="79"/>
        <v>43.706043041474523</v>
      </c>
      <c r="S1405" s="8">
        <f t="shared" ca="1" si="80"/>
        <v>6.2939569585254773</v>
      </c>
    </row>
    <row r="1406" spans="16:19" x14ac:dyDescent="0.3">
      <c r="P1406" s="14" t="s">
        <v>1412</v>
      </c>
      <c r="Q1406" s="6">
        <f t="shared" ca="1" si="81"/>
        <v>0.33233167239993411</v>
      </c>
      <c r="R1406" s="7">
        <f t="shared" ca="1" si="79"/>
        <v>43.80151536309139</v>
      </c>
      <c r="S1406" s="8">
        <f t="shared" ca="1" si="80"/>
        <v>6.19848463690861</v>
      </c>
    </row>
    <row r="1407" spans="16:19" x14ac:dyDescent="0.3">
      <c r="P1407" s="14" t="s">
        <v>1413</v>
      </c>
      <c r="Q1407" s="6">
        <f t="shared" ca="1" si="81"/>
        <v>-1.0707122333515502</v>
      </c>
      <c r="R1407" s="7">
        <f t="shared" ca="1" si="79"/>
        <v>35.918340486523569</v>
      </c>
      <c r="S1407" s="8">
        <f t="shared" ca="1" si="80"/>
        <v>5.9183404865235687</v>
      </c>
    </row>
    <row r="1408" spans="16:19" x14ac:dyDescent="0.3">
      <c r="P1408" s="14" t="s">
        <v>1414</v>
      </c>
      <c r="Q1408" s="6">
        <f t="shared" ca="1" si="81"/>
        <v>-0.82535837999151684</v>
      </c>
      <c r="R1408" s="7">
        <f t="shared" ca="1" si="79"/>
        <v>37.186519508606622</v>
      </c>
      <c r="S1408" s="8">
        <f t="shared" ca="1" si="80"/>
        <v>7.1865195086066223</v>
      </c>
    </row>
    <row r="1409" spans="16:19" x14ac:dyDescent="0.3">
      <c r="P1409" s="14" t="s">
        <v>1415</v>
      </c>
      <c r="Q1409" s="6">
        <f t="shared" ca="1" si="81"/>
        <v>-0.48131530729011557</v>
      </c>
      <c r="R1409" s="7">
        <f t="shared" ca="1" si="79"/>
        <v>39.040569722830689</v>
      </c>
      <c r="S1409" s="8">
        <f t="shared" ca="1" si="80"/>
        <v>9.0405697228306892</v>
      </c>
    </row>
    <row r="1410" spans="16:19" x14ac:dyDescent="0.3">
      <c r="P1410" s="14" t="s">
        <v>1416</v>
      </c>
      <c r="Q1410" s="6">
        <f t="shared" ca="1" si="81"/>
        <v>1.1307693439137865</v>
      </c>
      <c r="R1410" s="7">
        <f t="shared" ca="1" si="79"/>
        <v>49.037462778372287</v>
      </c>
      <c r="S1410" s="8">
        <f t="shared" ca="1" si="80"/>
        <v>0.96253722162771282</v>
      </c>
    </row>
    <row r="1411" spans="16:19" x14ac:dyDescent="0.3">
      <c r="P1411" s="14" t="s">
        <v>1417</v>
      </c>
      <c r="Q1411" s="6">
        <f t="shared" ca="1" si="81"/>
        <v>-0.40989722690430747</v>
      </c>
      <c r="R1411" s="7">
        <f t="shared" ca="1" si="79"/>
        <v>39.43687911016395</v>
      </c>
      <c r="S1411" s="8">
        <f t="shared" ca="1" si="80"/>
        <v>9.4368791101639502</v>
      </c>
    </row>
    <row r="1412" spans="16:19" x14ac:dyDescent="0.3">
      <c r="P1412" s="14" t="s">
        <v>1418</v>
      </c>
      <c r="Q1412" s="6">
        <f t="shared" ca="1" si="81"/>
        <v>-0.29162881672086299</v>
      </c>
      <c r="R1412" s="7">
        <f t="shared" ca="1" si="79"/>
        <v>40.102034773434148</v>
      </c>
      <c r="S1412" s="8">
        <f t="shared" ca="1" si="80"/>
        <v>9.8979652265658515</v>
      </c>
    </row>
    <row r="1413" spans="16:19" x14ac:dyDescent="0.3">
      <c r="P1413" s="14" t="s">
        <v>1419</v>
      </c>
      <c r="Q1413" s="6">
        <f t="shared" ca="1" si="81"/>
        <v>-1.9107591556619263</v>
      </c>
      <c r="R1413" s="7">
        <f t="shared" ca="1" si="79"/>
        <v>31.894942887361353</v>
      </c>
      <c r="S1413" s="8">
        <f t="shared" ca="1" si="80"/>
        <v>1.8949428873613527</v>
      </c>
    </row>
    <row r="1414" spans="16:19" x14ac:dyDescent="0.3">
      <c r="P1414" s="14" t="s">
        <v>1420</v>
      </c>
      <c r="Q1414" s="6">
        <f t="shared" ca="1" si="81"/>
        <v>1.3690426414186514</v>
      </c>
      <c r="R1414" s="7">
        <f t="shared" ca="1" si="79"/>
        <v>50.718030846933175</v>
      </c>
      <c r="S1414" s="8">
        <f t="shared" ca="1" si="80"/>
        <v>0</v>
      </c>
    </row>
    <row r="1415" spans="16:19" x14ac:dyDescent="0.3">
      <c r="P1415" s="14" t="s">
        <v>1421</v>
      </c>
      <c r="Q1415" s="6">
        <f t="shared" ca="1" si="81"/>
        <v>0.49616711906969629</v>
      </c>
      <c r="R1415" s="7">
        <f t="shared" ca="1" si="79"/>
        <v>44.828237633534265</v>
      </c>
      <c r="S1415" s="8">
        <f t="shared" ca="1" si="80"/>
        <v>5.1717623664657353</v>
      </c>
    </row>
    <row r="1416" spans="16:19" x14ac:dyDescent="0.3">
      <c r="P1416" s="14" t="s">
        <v>1422</v>
      </c>
      <c r="Q1416" s="6">
        <f t="shared" ca="1" si="81"/>
        <v>0.42651522142966453</v>
      </c>
      <c r="R1416" s="7">
        <f t="shared" ca="1" si="79"/>
        <v>44.388835244225447</v>
      </c>
      <c r="S1416" s="8">
        <f t="shared" ca="1" si="80"/>
        <v>5.6111647557745528</v>
      </c>
    </row>
    <row r="1417" spans="16:19" x14ac:dyDescent="0.3">
      <c r="P1417" s="14" t="s">
        <v>1423</v>
      </c>
      <c r="Q1417" s="6">
        <f t="shared" ca="1" si="81"/>
        <v>0.2937453283303112</v>
      </c>
      <c r="R1417" s="7">
        <f t="shared" ca="1" si="79"/>
        <v>43.563144402327389</v>
      </c>
      <c r="S1417" s="8">
        <f t="shared" ca="1" si="80"/>
        <v>6.4368555976726114</v>
      </c>
    </row>
    <row r="1418" spans="16:19" x14ac:dyDescent="0.3">
      <c r="P1418" s="14" t="s">
        <v>1424</v>
      </c>
      <c r="Q1418" s="6">
        <f t="shared" ca="1" si="81"/>
        <v>0.66651316719740517</v>
      </c>
      <c r="R1418" s="7">
        <f t="shared" ca="1" si="79"/>
        <v>45.921288640143253</v>
      </c>
      <c r="S1418" s="8">
        <f t="shared" ca="1" si="80"/>
        <v>4.0787113598567473</v>
      </c>
    </row>
    <row r="1419" spans="16:19" x14ac:dyDescent="0.3">
      <c r="P1419" s="14" t="s">
        <v>1425</v>
      </c>
      <c r="Q1419" s="6">
        <f t="shared" ca="1" si="81"/>
        <v>-1.949111436594027</v>
      </c>
      <c r="R1419" s="7">
        <f t="shared" ca="1" si="79"/>
        <v>31.722418383621349</v>
      </c>
      <c r="S1419" s="8">
        <f t="shared" ca="1" si="80"/>
        <v>1.7224183836213491</v>
      </c>
    </row>
    <row r="1420" spans="16:19" x14ac:dyDescent="0.3">
      <c r="P1420" s="14" t="s">
        <v>1426</v>
      </c>
      <c r="Q1420" s="6">
        <f t="shared" ca="1" si="81"/>
        <v>-1.3911902234764888</v>
      </c>
      <c r="R1420" s="7">
        <f t="shared" ca="1" si="79"/>
        <v>34.326773221794824</v>
      </c>
      <c r="S1420" s="8">
        <f t="shared" ca="1" si="80"/>
        <v>4.3267732217948236</v>
      </c>
    </row>
    <row r="1421" spans="16:19" x14ac:dyDescent="0.3">
      <c r="P1421" s="14" t="s">
        <v>1427</v>
      </c>
      <c r="Q1421" s="6">
        <f t="shared" ca="1" si="81"/>
        <v>1.5534145184021411</v>
      </c>
      <c r="R1421" s="7">
        <f t="shared" ca="1" si="79"/>
        <v>52.057850315608121</v>
      </c>
      <c r="S1421" s="8">
        <f t="shared" ca="1" si="80"/>
        <v>0</v>
      </c>
    </row>
    <row r="1422" spans="16:19" x14ac:dyDescent="0.3">
      <c r="P1422" s="14" t="s">
        <v>1428</v>
      </c>
      <c r="Q1422" s="6">
        <f t="shared" ca="1" si="81"/>
        <v>-0.174853397649717</v>
      </c>
      <c r="R1422" s="7">
        <f t="shared" ca="1" si="79"/>
        <v>40.769800097592039</v>
      </c>
      <c r="S1422" s="8">
        <f t="shared" ca="1" si="80"/>
        <v>9.2301999024079606</v>
      </c>
    </row>
    <row r="1423" spans="16:19" x14ac:dyDescent="0.3">
      <c r="P1423" s="14" t="s">
        <v>1429</v>
      </c>
      <c r="Q1423" s="6">
        <f t="shared" ca="1" si="81"/>
        <v>1.3820046851276588</v>
      </c>
      <c r="R1423" s="7">
        <f t="shared" ca="1" si="79"/>
        <v>50.811087832140416</v>
      </c>
      <c r="S1423" s="8">
        <f t="shared" ca="1" si="80"/>
        <v>0</v>
      </c>
    </row>
    <row r="1424" spans="16:19" x14ac:dyDescent="0.3">
      <c r="P1424" s="14" t="s">
        <v>1430</v>
      </c>
      <c r="Q1424" s="6">
        <f t="shared" ca="1" si="81"/>
        <v>-2.7525651417516275</v>
      </c>
      <c r="R1424" s="7">
        <f t="shared" ca="1" si="79"/>
        <v>28.31518187461176</v>
      </c>
      <c r="S1424" s="8">
        <f t="shared" ca="1" si="80"/>
        <v>0</v>
      </c>
    </row>
    <row r="1425" spans="16:19" x14ac:dyDescent="0.3">
      <c r="P1425" s="14" t="s">
        <v>1431</v>
      </c>
      <c r="Q1425" s="6">
        <f t="shared" ca="1" si="81"/>
        <v>-1.0930325143704298</v>
      </c>
      <c r="R1425" s="7">
        <f t="shared" ca="1" si="79"/>
        <v>35.805140686382416</v>
      </c>
      <c r="S1425" s="8">
        <f t="shared" ca="1" si="80"/>
        <v>5.8051406863824155</v>
      </c>
    </row>
    <row r="1426" spans="16:19" x14ac:dyDescent="0.3">
      <c r="P1426" s="14" t="s">
        <v>1432</v>
      </c>
      <c r="Q1426" s="6">
        <f t="shared" ca="1" si="81"/>
        <v>-0.85895105906780311</v>
      </c>
      <c r="R1426" s="7">
        <f t="shared" ca="1" si="79"/>
        <v>37.010275657815356</v>
      </c>
      <c r="S1426" s="8">
        <f t="shared" ca="1" si="80"/>
        <v>7.010275657815356</v>
      </c>
    </row>
    <row r="1427" spans="16:19" x14ac:dyDescent="0.3">
      <c r="P1427" s="14" t="s">
        <v>1433</v>
      </c>
      <c r="Q1427" s="6">
        <f t="shared" ca="1" si="81"/>
        <v>1.1827227142183949</v>
      </c>
      <c r="R1427" s="7">
        <f t="shared" ca="1" si="79"/>
        <v>49.399083361218707</v>
      </c>
      <c r="S1427" s="8">
        <f t="shared" ca="1" si="80"/>
        <v>0.60091663878129253</v>
      </c>
    </row>
    <row r="1428" spans="16:19" x14ac:dyDescent="0.3">
      <c r="P1428" s="14" t="s">
        <v>1434</v>
      </c>
      <c r="Q1428" s="6">
        <f t="shared" ca="1" si="81"/>
        <v>1.0359361431502421</v>
      </c>
      <c r="R1428" s="7">
        <f t="shared" ca="1" si="79"/>
        <v>48.38419024944838</v>
      </c>
      <c r="S1428" s="8">
        <f t="shared" ca="1" si="80"/>
        <v>1.6158097505516196</v>
      </c>
    </row>
    <row r="1429" spans="16:19" x14ac:dyDescent="0.3">
      <c r="P1429" s="14" t="s">
        <v>1435</v>
      </c>
      <c r="Q1429" s="6">
        <f t="shared" ca="1" si="81"/>
        <v>1.5603060422211064</v>
      </c>
      <c r="R1429" s="7">
        <f t="shared" ca="1" si="79"/>
        <v>52.108611078488039</v>
      </c>
      <c r="S1429" s="8">
        <f t="shared" ca="1" si="80"/>
        <v>0</v>
      </c>
    </row>
    <row r="1430" spans="16:19" x14ac:dyDescent="0.3">
      <c r="P1430" s="14" t="s">
        <v>1436</v>
      </c>
      <c r="Q1430" s="6">
        <f t="shared" ca="1" si="81"/>
        <v>0.71795045660336998</v>
      </c>
      <c r="R1430" s="7">
        <f t="shared" ca="1" si="79"/>
        <v>46.256553238640976</v>
      </c>
      <c r="S1430" s="8">
        <f t="shared" ca="1" si="80"/>
        <v>3.7434467613590243</v>
      </c>
    </row>
    <row r="1431" spans="16:19" x14ac:dyDescent="0.3">
      <c r="P1431" s="14" t="s">
        <v>1437</v>
      </c>
      <c r="Q1431" s="6">
        <f t="shared" ca="1" si="81"/>
        <v>-0.83112898299660731</v>
      </c>
      <c r="R1431" s="7">
        <f t="shared" ca="1" si="79"/>
        <v>37.156184471622147</v>
      </c>
      <c r="S1431" s="8">
        <f t="shared" ca="1" si="80"/>
        <v>7.1561844716221472</v>
      </c>
    </row>
    <row r="1432" spans="16:19" x14ac:dyDescent="0.3">
      <c r="P1432" s="14" t="s">
        <v>1438</v>
      </c>
      <c r="Q1432" s="6">
        <f t="shared" ca="1" si="81"/>
        <v>-0.54915571859314516</v>
      </c>
      <c r="R1432" s="7">
        <f t="shared" ref="R1432:R1495" ca="1" si="82">S0*EXP((tipo-0.5*sigma^2)*T)*EXP(sigma*SQRT(T)*Q1432)</f>
        <v>38.667802297675877</v>
      </c>
      <c r="S1432" s="8">
        <f t="shared" ref="S1432:S1495" ca="1" si="83">IF(R1432&lt;=corte1,0,IF(R1432&lt;=corte2,R1432-corte1,IF(R1432&lt;=corte3,corte3-R1432,0)))</f>
        <v>8.6678022976758768</v>
      </c>
    </row>
    <row r="1433" spans="16:19" x14ac:dyDescent="0.3">
      <c r="P1433" s="14" t="s">
        <v>1439</v>
      </c>
      <c r="Q1433" s="6">
        <f t="shared" ref="Q1433:Q1496" ca="1" si="84">NORMSINV(RAND())</f>
        <v>0.65164810111567317</v>
      </c>
      <c r="R1433" s="7">
        <f t="shared" ca="1" si="82"/>
        <v>45.824852572360847</v>
      </c>
      <c r="S1433" s="8">
        <f t="shared" ca="1" si="83"/>
        <v>4.1751474276391534</v>
      </c>
    </row>
    <row r="1434" spans="16:19" x14ac:dyDescent="0.3">
      <c r="P1434" s="14" t="s">
        <v>1440</v>
      </c>
      <c r="Q1434" s="6">
        <f t="shared" ca="1" si="84"/>
        <v>-0.65861135039259333</v>
      </c>
      <c r="R1434" s="7">
        <f t="shared" ca="1" si="82"/>
        <v>38.073858113466194</v>
      </c>
      <c r="S1434" s="8">
        <f t="shared" ca="1" si="83"/>
        <v>8.0738581134661942</v>
      </c>
    </row>
    <row r="1435" spans="16:19" x14ac:dyDescent="0.3">
      <c r="P1435" s="14" t="s">
        <v>1441</v>
      </c>
      <c r="Q1435" s="6">
        <f t="shared" ca="1" si="84"/>
        <v>0.81418919362010944</v>
      </c>
      <c r="R1435" s="7">
        <f t="shared" ca="1" si="82"/>
        <v>46.890418503435448</v>
      </c>
      <c r="S1435" s="8">
        <f t="shared" ca="1" si="83"/>
        <v>3.1095814965645516</v>
      </c>
    </row>
    <row r="1436" spans="16:19" x14ac:dyDescent="0.3">
      <c r="P1436" s="14" t="s">
        <v>1442</v>
      </c>
      <c r="Q1436" s="6">
        <f t="shared" ca="1" si="84"/>
        <v>1.0520915353753608</v>
      </c>
      <c r="R1436" s="7">
        <f t="shared" ca="1" si="82"/>
        <v>48.494860831985704</v>
      </c>
      <c r="S1436" s="8">
        <f t="shared" ca="1" si="83"/>
        <v>1.5051391680142956</v>
      </c>
    </row>
    <row r="1437" spans="16:19" x14ac:dyDescent="0.3">
      <c r="P1437" s="14" t="s">
        <v>1443</v>
      </c>
      <c r="Q1437" s="6">
        <f t="shared" ca="1" si="84"/>
        <v>-0.401533169859076</v>
      </c>
      <c r="R1437" s="7">
        <f t="shared" ca="1" si="82"/>
        <v>39.483554870632396</v>
      </c>
      <c r="S1437" s="8">
        <f t="shared" ca="1" si="83"/>
        <v>9.4835548706323962</v>
      </c>
    </row>
    <row r="1438" spans="16:19" x14ac:dyDescent="0.3">
      <c r="P1438" s="14" t="s">
        <v>1444</v>
      </c>
      <c r="Q1438" s="6">
        <f t="shared" ca="1" si="84"/>
        <v>2.5001970660865361E-2</v>
      </c>
      <c r="R1438" s="7">
        <f t="shared" ca="1" si="82"/>
        <v>41.938549127952257</v>
      </c>
      <c r="S1438" s="8">
        <f t="shared" ca="1" si="83"/>
        <v>8.0614508720477431</v>
      </c>
    </row>
    <row r="1439" spans="16:19" x14ac:dyDescent="0.3">
      <c r="P1439" s="14" t="s">
        <v>1445</v>
      </c>
      <c r="Q1439" s="6">
        <f t="shared" ca="1" si="84"/>
        <v>0.20672570271865925</v>
      </c>
      <c r="R1439" s="7">
        <f t="shared" ca="1" si="82"/>
        <v>43.030322755489927</v>
      </c>
      <c r="S1439" s="8">
        <f t="shared" ca="1" si="83"/>
        <v>6.9696772445100734</v>
      </c>
    </row>
    <row r="1440" spans="16:19" x14ac:dyDescent="0.3">
      <c r="P1440" s="14" t="s">
        <v>1446</v>
      </c>
      <c r="Q1440" s="6">
        <f t="shared" ca="1" si="84"/>
        <v>1.5557914506521582</v>
      </c>
      <c r="R1440" s="7">
        <f t="shared" ca="1" si="82"/>
        <v>52.075352450519503</v>
      </c>
      <c r="S1440" s="8">
        <f t="shared" ca="1" si="83"/>
        <v>0</v>
      </c>
    </row>
    <row r="1441" spans="16:19" x14ac:dyDescent="0.3">
      <c r="P1441" s="14" t="s">
        <v>1447</v>
      </c>
      <c r="Q1441" s="6">
        <f t="shared" ca="1" si="84"/>
        <v>0.44132225614940296</v>
      </c>
      <c r="R1441" s="7">
        <f t="shared" ca="1" si="82"/>
        <v>44.481884227982391</v>
      </c>
      <c r="S1441" s="8">
        <f t="shared" ca="1" si="83"/>
        <v>5.5181157720176088</v>
      </c>
    </row>
    <row r="1442" spans="16:19" x14ac:dyDescent="0.3">
      <c r="P1442" s="14" t="s">
        <v>1448</v>
      </c>
      <c r="Q1442" s="6">
        <f t="shared" ca="1" si="84"/>
        <v>5.3005415985165685E-2</v>
      </c>
      <c r="R1442" s="7">
        <f t="shared" ca="1" si="82"/>
        <v>42.104967057816999</v>
      </c>
      <c r="S1442" s="8">
        <f t="shared" ca="1" si="83"/>
        <v>7.8950329421830006</v>
      </c>
    </row>
    <row r="1443" spans="16:19" x14ac:dyDescent="0.3">
      <c r="P1443" s="14" t="s">
        <v>1449</v>
      </c>
      <c r="Q1443" s="6">
        <f t="shared" ca="1" si="84"/>
        <v>-1.1108375313774681</v>
      </c>
      <c r="R1443" s="7">
        <f t="shared" ca="1" si="82"/>
        <v>35.715096410262795</v>
      </c>
      <c r="S1443" s="8">
        <f t="shared" ca="1" si="83"/>
        <v>5.7150964102627952</v>
      </c>
    </row>
    <row r="1444" spans="16:19" x14ac:dyDescent="0.3">
      <c r="P1444" s="14" t="s">
        <v>1450</v>
      </c>
      <c r="Q1444" s="6">
        <f t="shared" ca="1" si="84"/>
        <v>1.3382598683457674</v>
      </c>
      <c r="R1444" s="7">
        <f t="shared" ca="1" si="82"/>
        <v>50.49771783443321</v>
      </c>
      <c r="S1444" s="8">
        <f t="shared" ca="1" si="83"/>
        <v>0</v>
      </c>
    </row>
    <row r="1445" spans="16:19" x14ac:dyDescent="0.3">
      <c r="P1445" s="14" t="s">
        <v>1451</v>
      </c>
      <c r="Q1445" s="6">
        <f t="shared" ca="1" si="84"/>
        <v>-0.86538371315112361</v>
      </c>
      <c r="R1445" s="7">
        <f t="shared" ca="1" si="82"/>
        <v>36.976622177159356</v>
      </c>
      <c r="S1445" s="8">
        <f t="shared" ca="1" si="83"/>
        <v>6.9766221771593564</v>
      </c>
    </row>
    <row r="1446" spans="16:19" x14ac:dyDescent="0.3">
      <c r="P1446" s="14" t="s">
        <v>1452</v>
      </c>
      <c r="Q1446" s="6">
        <f t="shared" ca="1" si="84"/>
        <v>-0.28846983679446209</v>
      </c>
      <c r="R1446" s="7">
        <f t="shared" ca="1" si="82"/>
        <v>40.119954248646692</v>
      </c>
      <c r="S1446" s="8">
        <f t="shared" ca="1" si="83"/>
        <v>9.8800457513533075</v>
      </c>
    </row>
    <row r="1447" spans="16:19" x14ac:dyDescent="0.3">
      <c r="P1447" s="14" t="s">
        <v>1453</v>
      </c>
      <c r="Q1447" s="6">
        <f t="shared" ca="1" si="84"/>
        <v>-0.55722723804549645</v>
      </c>
      <c r="R1447" s="7">
        <f t="shared" ca="1" si="82"/>
        <v>38.623688754828464</v>
      </c>
      <c r="S1447" s="8">
        <f t="shared" ca="1" si="83"/>
        <v>8.6236887548284642</v>
      </c>
    </row>
    <row r="1448" spans="16:19" x14ac:dyDescent="0.3">
      <c r="P1448" s="14" t="s">
        <v>1454</v>
      </c>
      <c r="Q1448" s="6">
        <f t="shared" ca="1" si="84"/>
        <v>-0.27118202052297646</v>
      </c>
      <c r="R1448" s="7">
        <f t="shared" ca="1" si="82"/>
        <v>40.21816218142127</v>
      </c>
      <c r="S1448" s="8">
        <f t="shared" ca="1" si="83"/>
        <v>9.7818378185787296</v>
      </c>
    </row>
    <row r="1449" spans="16:19" x14ac:dyDescent="0.3">
      <c r="P1449" s="14" t="s">
        <v>1455</v>
      </c>
      <c r="Q1449" s="6">
        <f t="shared" ca="1" si="84"/>
        <v>-1.3548473835589632</v>
      </c>
      <c r="R1449" s="7">
        <f t="shared" ca="1" si="82"/>
        <v>34.503655115623481</v>
      </c>
      <c r="S1449" s="8">
        <f t="shared" ca="1" si="83"/>
        <v>4.5036551156234808</v>
      </c>
    </row>
    <row r="1450" spans="16:19" x14ac:dyDescent="0.3">
      <c r="P1450" s="14" t="s">
        <v>1456</v>
      </c>
      <c r="Q1450" s="6">
        <f t="shared" ca="1" si="84"/>
        <v>-0.53372534362153257</v>
      </c>
      <c r="R1450" s="7">
        <f t="shared" ca="1" si="82"/>
        <v>38.752274712332458</v>
      </c>
      <c r="S1450" s="8">
        <f t="shared" ca="1" si="83"/>
        <v>8.7522747123324578</v>
      </c>
    </row>
    <row r="1451" spans="16:19" x14ac:dyDescent="0.3">
      <c r="P1451" s="14" t="s">
        <v>1457</v>
      </c>
      <c r="Q1451" s="6">
        <f t="shared" ca="1" si="84"/>
        <v>-7.2481129963058527E-2</v>
      </c>
      <c r="R1451" s="7">
        <f t="shared" ca="1" si="82"/>
        <v>41.364343374729437</v>
      </c>
      <c r="S1451" s="8">
        <f t="shared" ca="1" si="83"/>
        <v>8.6356566252705633</v>
      </c>
    </row>
    <row r="1452" spans="16:19" x14ac:dyDescent="0.3">
      <c r="P1452" s="14" t="s">
        <v>1458</v>
      </c>
      <c r="Q1452" s="6">
        <f t="shared" ca="1" si="84"/>
        <v>1.2584524936238337</v>
      </c>
      <c r="R1452" s="7">
        <f t="shared" ca="1" si="82"/>
        <v>49.930981242957053</v>
      </c>
      <c r="S1452" s="8">
        <f t="shared" ca="1" si="83"/>
        <v>6.9018757042947243E-2</v>
      </c>
    </row>
    <row r="1453" spans="16:19" x14ac:dyDescent="0.3">
      <c r="P1453" s="14" t="s">
        <v>1459</v>
      </c>
      <c r="Q1453" s="6">
        <f t="shared" ca="1" si="84"/>
        <v>0.41387502046913327</v>
      </c>
      <c r="R1453" s="7">
        <f t="shared" ca="1" si="82"/>
        <v>44.309556892443432</v>
      </c>
      <c r="S1453" s="8">
        <f t="shared" ca="1" si="83"/>
        <v>5.6904431075565682</v>
      </c>
    </row>
    <row r="1454" spans="16:19" x14ac:dyDescent="0.3">
      <c r="P1454" s="14" t="s">
        <v>1460</v>
      </c>
      <c r="Q1454" s="6">
        <f t="shared" ca="1" si="84"/>
        <v>1.2666649284017175</v>
      </c>
      <c r="R1454" s="7">
        <f t="shared" ca="1" si="82"/>
        <v>49.989005455378731</v>
      </c>
      <c r="S1454" s="8">
        <f t="shared" ca="1" si="83"/>
        <v>1.0994544621269142E-2</v>
      </c>
    </row>
    <row r="1455" spans="16:19" x14ac:dyDescent="0.3">
      <c r="P1455" s="14" t="s">
        <v>1461</v>
      </c>
      <c r="Q1455" s="6">
        <f t="shared" ca="1" si="84"/>
        <v>0.71053749620158146</v>
      </c>
      <c r="R1455" s="7">
        <f t="shared" ca="1" si="82"/>
        <v>46.208085548798586</v>
      </c>
      <c r="S1455" s="8">
        <f t="shared" ca="1" si="83"/>
        <v>3.7919144512014142</v>
      </c>
    </row>
    <row r="1456" spans="16:19" x14ac:dyDescent="0.3">
      <c r="P1456" s="14" t="s">
        <v>1462</v>
      </c>
      <c r="Q1456" s="6">
        <f t="shared" ca="1" si="84"/>
        <v>-1.1161369779639754</v>
      </c>
      <c r="R1456" s="7">
        <f t="shared" ca="1" si="82"/>
        <v>35.688339583182611</v>
      </c>
      <c r="S1456" s="8">
        <f t="shared" ca="1" si="83"/>
        <v>5.6883395831826107</v>
      </c>
    </row>
    <row r="1457" spans="16:19" x14ac:dyDescent="0.3">
      <c r="P1457" s="14" t="s">
        <v>1463</v>
      </c>
      <c r="Q1457" s="6">
        <f t="shared" ca="1" si="84"/>
        <v>-1.9512783079325475</v>
      </c>
      <c r="R1457" s="7">
        <f t="shared" ca="1" si="82"/>
        <v>31.712698795303695</v>
      </c>
      <c r="S1457" s="8">
        <f t="shared" ca="1" si="83"/>
        <v>1.7126987953036945</v>
      </c>
    </row>
    <row r="1458" spans="16:19" x14ac:dyDescent="0.3">
      <c r="P1458" s="14" t="s">
        <v>1464</v>
      </c>
      <c r="Q1458" s="6">
        <f t="shared" ca="1" si="84"/>
        <v>-0.73690036430081474</v>
      </c>
      <c r="R1458" s="7">
        <f t="shared" ca="1" si="82"/>
        <v>37.654639334563505</v>
      </c>
      <c r="S1458" s="8">
        <f t="shared" ca="1" si="83"/>
        <v>7.6546393345635053</v>
      </c>
    </row>
    <row r="1459" spans="16:19" x14ac:dyDescent="0.3">
      <c r="P1459" s="14" t="s">
        <v>1465</v>
      </c>
      <c r="Q1459" s="6">
        <f t="shared" ca="1" si="84"/>
        <v>-1.357960515947205</v>
      </c>
      <c r="R1459" s="7">
        <f t="shared" ca="1" si="82"/>
        <v>34.488467762418111</v>
      </c>
      <c r="S1459" s="8">
        <f t="shared" ca="1" si="83"/>
        <v>4.4884677624181109</v>
      </c>
    </row>
    <row r="1460" spans="16:19" x14ac:dyDescent="0.3">
      <c r="P1460" s="14" t="s">
        <v>1466</v>
      </c>
      <c r="Q1460" s="6">
        <f t="shared" ca="1" si="84"/>
        <v>-9.2211786436820765E-5</v>
      </c>
      <c r="R1460" s="7">
        <f t="shared" ca="1" si="82"/>
        <v>41.7899791512937</v>
      </c>
      <c r="S1460" s="8">
        <f t="shared" ca="1" si="83"/>
        <v>8.2100208487063</v>
      </c>
    </row>
    <row r="1461" spans="16:19" x14ac:dyDescent="0.3">
      <c r="P1461" s="14" t="s">
        <v>1467</v>
      </c>
      <c r="Q1461" s="6">
        <f t="shared" ca="1" si="84"/>
        <v>-0.79603415909393149</v>
      </c>
      <c r="R1461" s="7">
        <f t="shared" ca="1" si="82"/>
        <v>37.341054861666329</v>
      </c>
      <c r="S1461" s="8">
        <f t="shared" ca="1" si="83"/>
        <v>7.3410548616663291</v>
      </c>
    </row>
    <row r="1462" spans="16:19" x14ac:dyDescent="0.3">
      <c r="P1462" s="14" t="s">
        <v>1468</v>
      </c>
      <c r="Q1462" s="6">
        <f t="shared" ca="1" si="84"/>
        <v>-0.32876171934736276</v>
      </c>
      <c r="R1462" s="7">
        <f t="shared" ca="1" si="82"/>
        <v>39.891995512737978</v>
      </c>
      <c r="S1462" s="8">
        <f t="shared" ca="1" si="83"/>
        <v>9.8919955127379779</v>
      </c>
    </row>
    <row r="1463" spans="16:19" x14ac:dyDescent="0.3">
      <c r="P1463" s="14" t="s">
        <v>1469</v>
      </c>
      <c r="Q1463" s="6">
        <f t="shared" ca="1" si="84"/>
        <v>2.1464739006401183</v>
      </c>
      <c r="R1463" s="7">
        <f t="shared" ca="1" si="82"/>
        <v>56.61233353444652</v>
      </c>
      <c r="S1463" s="8">
        <f t="shared" ca="1" si="83"/>
        <v>0</v>
      </c>
    </row>
    <row r="1464" spans="16:19" x14ac:dyDescent="0.3">
      <c r="P1464" s="14" t="s">
        <v>1470</v>
      </c>
      <c r="Q1464" s="6">
        <f t="shared" ca="1" si="84"/>
        <v>-0.41637482166355616</v>
      </c>
      <c r="R1464" s="7">
        <f t="shared" ca="1" si="82"/>
        <v>39.400768701370687</v>
      </c>
      <c r="S1464" s="8">
        <f t="shared" ca="1" si="83"/>
        <v>9.4007687013706871</v>
      </c>
    </row>
    <row r="1465" spans="16:19" x14ac:dyDescent="0.3">
      <c r="P1465" s="14" t="s">
        <v>1471</v>
      </c>
      <c r="Q1465" s="6">
        <f t="shared" ca="1" si="84"/>
        <v>0.81544810132564316</v>
      </c>
      <c r="R1465" s="7">
        <f t="shared" ca="1" si="82"/>
        <v>46.898767449572134</v>
      </c>
      <c r="S1465" s="8">
        <f t="shared" ca="1" si="83"/>
        <v>3.1012325504278664</v>
      </c>
    </row>
    <row r="1466" spans="16:19" x14ac:dyDescent="0.3">
      <c r="P1466" s="14" t="s">
        <v>1472</v>
      </c>
      <c r="Q1466" s="6">
        <f t="shared" ca="1" si="84"/>
        <v>0.37193776896714403</v>
      </c>
      <c r="R1466" s="7">
        <f t="shared" ca="1" si="82"/>
        <v>44.047542502507468</v>
      </c>
      <c r="S1466" s="8">
        <f t="shared" ca="1" si="83"/>
        <v>5.9524574974925315</v>
      </c>
    </row>
    <row r="1467" spans="16:19" x14ac:dyDescent="0.3">
      <c r="P1467" s="14" t="s">
        <v>1473</v>
      </c>
      <c r="Q1467" s="6">
        <f t="shared" ca="1" si="84"/>
        <v>-0.28996386723683437</v>
      </c>
      <c r="R1467" s="7">
        <f t="shared" ca="1" si="82"/>
        <v>40.111478286784468</v>
      </c>
      <c r="S1467" s="8">
        <f t="shared" ca="1" si="83"/>
        <v>9.8885217132155319</v>
      </c>
    </row>
    <row r="1468" spans="16:19" x14ac:dyDescent="0.3">
      <c r="P1468" s="14" t="s">
        <v>1474</v>
      </c>
      <c r="Q1468" s="6">
        <f t="shared" ca="1" si="84"/>
        <v>1.8832576209408232</v>
      </c>
      <c r="R1468" s="7">
        <f t="shared" ca="1" si="82"/>
        <v>54.543713633053216</v>
      </c>
      <c r="S1468" s="8">
        <f t="shared" ca="1" si="83"/>
        <v>0</v>
      </c>
    </row>
    <row r="1469" spans="16:19" x14ac:dyDescent="0.3">
      <c r="P1469" s="14" t="s">
        <v>1475</v>
      </c>
      <c r="Q1469" s="6">
        <f t="shared" ca="1" si="84"/>
        <v>1.9127630447247443</v>
      </c>
      <c r="R1469" s="7">
        <f t="shared" ca="1" si="82"/>
        <v>54.771783528281532</v>
      </c>
      <c r="S1469" s="8">
        <f t="shared" ca="1" si="83"/>
        <v>0</v>
      </c>
    </row>
    <row r="1470" spans="16:19" x14ac:dyDescent="0.3">
      <c r="P1470" s="14" t="s">
        <v>1476</v>
      </c>
      <c r="Q1470" s="6">
        <f t="shared" ca="1" si="84"/>
        <v>-1.3288949067525362</v>
      </c>
      <c r="R1470" s="7">
        <f t="shared" ca="1" si="82"/>
        <v>34.6305242972944</v>
      </c>
      <c r="S1470" s="8">
        <f t="shared" ca="1" si="83"/>
        <v>4.6305242972944001</v>
      </c>
    </row>
    <row r="1471" spans="16:19" x14ac:dyDescent="0.3">
      <c r="P1471" s="14" t="s">
        <v>1477</v>
      </c>
      <c r="Q1471" s="6">
        <f t="shared" ca="1" si="84"/>
        <v>-1.3178630648372329</v>
      </c>
      <c r="R1471" s="7">
        <f t="shared" ca="1" si="82"/>
        <v>34.684594863591116</v>
      </c>
      <c r="S1471" s="8">
        <f t="shared" ca="1" si="83"/>
        <v>4.6845948635911157</v>
      </c>
    </row>
    <row r="1472" spans="16:19" x14ac:dyDescent="0.3">
      <c r="P1472" s="14" t="s">
        <v>1478</v>
      </c>
      <c r="Q1472" s="6">
        <f t="shared" ca="1" si="84"/>
        <v>-1.1939404080283662</v>
      </c>
      <c r="R1472" s="7">
        <f t="shared" ca="1" si="82"/>
        <v>35.297810852753273</v>
      </c>
      <c r="S1472" s="8">
        <f t="shared" ca="1" si="83"/>
        <v>5.2978108527532726</v>
      </c>
    </row>
    <row r="1473" spans="16:19" x14ac:dyDescent="0.3">
      <c r="P1473" s="14" t="s">
        <v>1479</v>
      </c>
      <c r="Q1473" s="6">
        <f t="shared" ca="1" si="84"/>
        <v>0.27586316297533142</v>
      </c>
      <c r="R1473" s="7">
        <f t="shared" ca="1" si="82"/>
        <v>43.453115877146011</v>
      </c>
      <c r="S1473" s="8">
        <f t="shared" ca="1" si="83"/>
        <v>6.5468841228539887</v>
      </c>
    </row>
    <row r="1474" spans="16:19" x14ac:dyDescent="0.3">
      <c r="P1474" s="14" t="s">
        <v>1480</v>
      </c>
      <c r="Q1474" s="6">
        <f t="shared" ca="1" si="84"/>
        <v>-0.24799673062878402</v>
      </c>
      <c r="R1474" s="7">
        <f t="shared" ca="1" si="82"/>
        <v>40.350249750304499</v>
      </c>
      <c r="S1474" s="8">
        <f t="shared" ca="1" si="83"/>
        <v>9.6497502496955008</v>
      </c>
    </row>
    <row r="1475" spans="16:19" x14ac:dyDescent="0.3">
      <c r="P1475" s="14" t="s">
        <v>1481</v>
      </c>
      <c r="Q1475" s="6">
        <f t="shared" ca="1" si="84"/>
        <v>-1.6985275696855437</v>
      </c>
      <c r="R1475" s="7">
        <f t="shared" ca="1" si="82"/>
        <v>32.86675122717066</v>
      </c>
      <c r="S1475" s="8">
        <f t="shared" ca="1" si="83"/>
        <v>2.8667512271706599</v>
      </c>
    </row>
    <row r="1476" spans="16:19" x14ac:dyDescent="0.3">
      <c r="P1476" s="14" t="s">
        <v>1482</v>
      </c>
      <c r="Q1476" s="6">
        <f t="shared" ca="1" si="84"/>
        <v>0.10542283750584552</v>
      </c>
      <c r="R1476" s="7">
        <f t="shared" ca="1" si="82"/>
        <v>42.418248506100582</v>
      </c>
      <c r="S1476" s="8">
        <f t="shared" ca="1" si="83"/>
        <v>7.5817514938994179</v>
      </c>
    </row>
    <row r="1477" spans="16:19" x14ac:dyDescent="0.3">
      <c r="P1477" s="14" t="s">
        <v>1483</v>
      </c>
      <c r="Q1477" s="6">
        <f t="shared" ca="1" si="84"/>
        <v>1.0118391236734039</v>
      </c>
      <c r="R1477" s="7">
        <f t="shared" ca="1" si="82"/>
        <v>48.219585632575047</v>
      </c>
      <c r="S1477" s="8">
        <f t="shared" ca="1" si="83"/>
        <v>1.7804143674249531</v>
      </c>
    </row>
    <row r="1478" spans="16:19" x14ac:dyDescent="0.3">
      <c r="P1478" s="14" t="s">
        <v>1484</v>
      </c>
      <c r="Q1478" s="6">
        <f t="shared" ca="1" si="84"/>
        <v>0.18390149679279374</v>
      </c>
      <c r="R1478" s="7">
        <f t="shared" ca="1" si="82"/>
        <v>42.891652105084184</v>
      </c>
      <c r="S1478" s="8">
        <f t="shared" ca="1" si="83"/>
        <v>7.1083478949158163</v>
      </c>
    </row>
    <row r="1479" spans="16:19" x14ac:dyDescent="0.3">
      <c r="P1479" s="14" t="s">
        <v>1485</v>
      </c>
      <c r="Q1479" s="6">
        <f t="shared" ca="1" si="84"/>
        <v>-1.0111887202767469</v>
      </c>
      <c r="R1479" s="7">
        <f t="shared" ca="1" si="82"/>
        <v>36.221973522003587</v>
      </c>
      <c r="S1479" s="8">
        <f t="shared" ca="1" si="83"/>
        <v>6.2219735220035872</v>
      </c>
    </row>
    <row r="1480" spans="16:19" x14ac:dyDescent="0.3">
      <c r="P1480" s="14" t="s">
        <v>1486</v>
      </c>
      <c r="Q1480" s="6">
        <f t="shared" ca="1" si="84"/>
        <v>-0.80258671766196954</v>
      </c>
      <c r="R1480" s="7">
        <f t="shared" ca="1" si="82"/>
        <v>37.306467989962087</v>
      </c>
      <c r="S1480" s="8">
        <f t="shared" ca="1" si="83"/>
        <v>7.306467989962087</v>
      </c>
    </row>
    <row r="1481" spans="16:19" x14ac:dyDescent="0.3">
      <c r="P1481" s="14" t="s">
        <v>1487</v>
      </c>
      <c r="Q1481" s="6">
        <f t="shared" ca="1" si="84"/>
        <v>-0.19019443620242757</v>
      </c>
      <c r="R1481" s="7">
        <f t="shared" ca="1" si="82"/>
        <v>40.681443839631868</v>
      </c>
      <c r="S1481" s="8">
        <f t="shared" ca="1" si="83"/>
        <v>9.3185561603681322</v>
      </c>
    </row>
    <row r="1482" spans="16:19" x14ac:dyDescent="0.3">
      <c r="P1482" s="14" t="s">
        <v>1488</v>
      </c>
      <c r="Q1482" s="6">
        <f t="shared" ca="1" si="84"/>
        <v>0.42655511998262935</v>
      </c>
      <c r="R1482" s="7">
        <f t="shared" ca="1" si="82"/>
        <v>44.389085709266624</v>
      </c>
      <c r="S1482" s="8">
        <f t="shared" ca="1" si="83"/>
        <v>5.6109142907333762</v>
      </c>
    </row>
    <row r="1483" spans="16:19" x14ac:dyDescent="0.3">
      <c r="P1483" s="14" t="s">
        <v>1489</v>
      </c>
      <c r="Q1483" s="6">
        <f t="shared" ca="1" si="84"/>
        <v>-0.91113865672888616</v>
      </c>
      <c r="R1483" s="7">
        <f t="shared" ca="1" si="82"/>
        <v>36.738129024253631</v>
      </c>
      <c r="S1483" s="8">
        <f t="shared" ca="1" si="83"/>
        <v>6.7381290242536309</v>
      </c>
    </row>
    <row r="1484" spans="16:19" x14ac:dyDescent="0.3">
      <c r="P1484" s="14" t="s">
        <v>1490</v>
      </c>
      <c r="Q1484" s="6">
        <f t="shared" ca="1" si="84"/>
        <v>0.49600218229200377</v>
      </c>
      <c r="R1484" s="7">
        <f t="shared" ca="1" si="82"/>
        <v>44.827192000960856</v>
      </c>
      <c r="S1484" s="8">
        <f t="shared" ca="1" si="83"/>
        <v>5.1728079990391436</v>
      </c>
    </row>
    <row r="1485" spans="16:19" x14ac:dyDescent="0.3">
      <c r="P1485" s="14" t="s">
        <v>1491</v>
      </c>
      <c r="Q1485" s="6">
        <f t="shared" ca="1" si="84"/>
        <v>-0.53393082624964683</v>
      </c>
      <c r="R1485" s="7">
        <f t="shared" ca="1" si="82"/>
        <v>38.751148601854311</v>
      </c>
      <c r="S1485" s="8">
        <f t="shared" ca="1" si="83"/>
        <v>8.751148601854311</v>
      </c>
    </row>
    <row r="1486" spans="16:19" x14ac:dyDescent="0.3">
      <c r="P1486" s="14" t="s">
        <v>1492</v>
      </c>
      <c r="Q1486" s="6">
        <f t="shared" ca="1" si="84"/>
        <v>-0.30921817061624812</v>
      </c>
      <c r="R1486" s="7">
        <f t="shared" ca="1" si="82"/>
        <v>40.002404516574849</v>
      </c>
      <c r="S1486" s="8">
        <f t="shared" ca="1" si="83"/>
        <v>9.997595483425151</v>
      </c>
    </row>
    <row r="1487" spans="16:19" x14ac:dyDescent="0.3">
      <c r="P1487" s="14" t="s">
        <v>1493</v>
      </c>
      <c r="Q1487" s="6">
        <f t="shared" ca="1" si="84"/>
        <v>-0.97814856315312848</v>
      </c>
      <c r="R1487" s="7">
        <f t="shared" ca="1" si="82"/>
        <v>36.391619764285792</v>
      </c>
      <c r="S1487" s="8">
        <f t="shared" ca="1" si="83"/>
        <v>6.3916197642857924</v>
      </c>
    </row>
    <row r="1488" spans="16:19" x14ac:dyDescent="0.3">
      <c r="P1488" s="14" t="s">
        <v>1494</v>
      </c>
      <c r="Q1488" s="6">
        <f t="shared" ca="1" si="84"/>
        <v>2.724487395553369E-2</v>
      </c>
      <c r="R1488" s="7">
        <f t="shared" ca="1" si="82"/>
        <v>41.951853911953613</v>
      </c>
      <c r="S1488" s="8">
        <f t="shared" ca="1" si="83"/>
        <v>8.0481460880463871</v>
      </c>
    </row>
    <row r="1489" spans="16:19" x14ac:dyDescent="0.3">
      <c r="P1489" s="14" t="s">
        <v>1495</v>
      </c>
      <c r="Q1489" s="6">
        <f t="shared" ca="1" si="84"/>
        <v>0.11419746667119662</v>
      </c>
      <c r="R1489" s="7">
        <f t="shared" ca="1" si="82"/>
        <v>42.470918830284006</v>
      </c>
      <c r="S1489" s="8">
        <f t="shared" ca="1" si="83"/>
        <v>7.5290811697159938</v>
      </c>
    </row>
    <row r="1490" spans="16:19" x14ac:dyDescent="0.3">
      <c r="P1490" s="14" t="s">
        <v>1496</v>
      </c>
      <c r="Q1490" s="6">
        <f t="shared" ca="1" si="84"/>
        <v>-0.88991139619758342</v>
      </c>
      <c r="R1490" s="7">
        <f t="shared" ca="1" si="82"/>
        <v>36.848582152286127</v>
      </c>
      <c r="S1490" s="8">
        <f t="shared" ca="1" si="83"/>
        <v>6.8485821522861272</v>
      </c>
    </row>
    <row r="1491" spans="16:19" x14ac:dyDescent="0.3">
      <c r="P1491" s="14" t="s">
        <v>1497</v>
      </c>
      <c r="Q1491" s="6">
        <f t="shared" ca="1" si="84"/>
        <v>1.0234262980010851</v>
      </c>
      <c r="R1491" s="7">
        <f t="shared" ca="1" si="82"/>
        <v>48.298666585675207</v>
      </c>
      <c r="S1491" s="8">
        <f t="shared" ca="1" si="83"/>
        <v>1.7013334143247931</v>
      </c>
    </row>
    <row r="1492" spans="16:19" x14ac:dyDescent="0.3">
      <c r="P1492" s="14" t="s">
        <v>1498</v>
      </c>
      <c r="Q1492" s="6">
        <f t="shared" ca="1" si="84"/>
        <v>-0.32518528098301647</v>
      </c>
      <c r="R1492" s="7">
        <f t="shared" ca="1" si="82"/>
        <v>39.912177379683442</v>
      </c>
      <c r="S1492" s="8">
        <f t="shared" ca="1" si="83"/>
        <v>9.9121773796834418</v>
      </c>
    </row>
    <row r="1493" spans="16:19" x14ac:dyDescent="0.3">
      <c r="P1493" s="14" t="s">
        <v>1499</v>
      </c>
      <c r="Q1493" s="6">
        <f t="shared" ca="1" si="84"/>
        <v>-0.14533231853797249</v>
      </c>
      <c r="R1493" s="7">
        <f t="shared" ca="1" si="82"/>
        <v>40.940366187726575</v>
      </c>
      <c r="S1493" s="8">
        <f t="shared" ca="1" si="83"/>
        <v>9.0596338122734252</v>
      </c>
    </row>
    <row r="1494" spans="16:19" x14ac:dyDescent="0.3">
      <c r="P1494" s="14" t="s">
        <v>1500</v>
      </c>
      <c r="Q1494" s="6">
        <f t="shared" ca="1" si="84"/>
        <v>1.3125138974504194</v>
      </c>
      <c r="R1494" s="7">
        <f t="shared" ca="1" si="82"/>
        <v>50.314188443498516</v>
      </c>
      <c r="S1494" s="8">
        <f t="shared" ca="1" si="83"/>
        <v>0</v>
      </c>
    </row>
    <row r="1495" spans="16:19" x14ac:dyDescent="0.3">
      <c r="P1495" s="14" t="s">
        <v>1501</v>
      </c>
      <c r="Q1495" s="6">
        <f t="shared" ca="1" si="84"/>
        <v>-1.9330278004658863</v>
      </c>
      <c r="R1495" s="7">
        <f t="shared" ca="1" si="82"/>
        <v>31.794655356076504</v>
      </c>
      <c r="S1495" s="8">
        <f t="shared" ca="1" si="83"/>
        <v>1.7946553560765039</v>
      </c>
    </row>
    <row r="1496" spans="16:19" x14ac:dyDescent="0.3">
      <c r="P1496" s="14" t="s">
        <v>1502</v>
      </c>
      <c r="Q1496" s="6">
        <f t="shared" ca="1" si="84"/>
        <v>1.2920947381370618</v>
      </c>
      <c r="R1496" s="7">
        <f t="shared" ref="R1496:R1559" ca="1" si="85">S0*EXP((tipo-0.5*sigma^2)*T)*EXP(sigma*SQRT(T)*Q1496)</f>
        <v>50.1691054789638</v>
      </c>
      <c r="S1496" s="8">
        <f t="shared" ref="S1496:S1559" ca="1" si="86">IF(R1496&lt;=corte1,0,IF(R1496&lt;=corte2,R1496-corte1,IF(R1496&lt;=corte3,corte3-R1496,0)))</f>
        <v>0</v>
      </c>
    </row>
    <row r="1497" spans="16:19" x14ac:dyDescent="0.3">
      <c r="P1497" s="14" t="s">
        <v>1503</v>
      </c>
      <c r="Q1497" s="6">
        <f t="shared" ref="Q1497:Q1560" ca="1" si="87">NORMSINV(RAND())</f>
        <v>1.1427742723205243</v>
      </c>
      <c r="R1497" s="7">
        <f t="shared" ca="1" si="85"/>
        <v>49.120787002482288</v>
      </c>
      <c r="S1497" s="8">
        <f t="shared" ca="1" si="86"/>
        <v>0.87921299751771187</v>
      </c>
    </row>
    <row r="1498" spans="16:19" x14ac:dyDescent="0.3">
      <c r="P1498" s="14" t="s">
        <v>1504</v>
      </c>
      <c r="Q1498" s="6">
        <f t="shared" ca="1" si="87"/>
        <v>0.61000379004211369</v>
      </c>
      <c r="R1498" s="7">
        <f t="shared" ca="1" si="85"/>
        <v>45.555765076008974</v>
      </c>
      <c r="S1498" s="8">
        <f t="shared" ca="1" si="86"/>
        <v>4.4442349239910257</v>
      </c>
    </row>
    <row r="1499" spans="16:19" x14ac:dyDescent="0.3">
      <c r="P1499" s="14" t="s">
        <v>1505</v>
      </c>
      <c r="Q1499" s="6">
        <f t="shared" ca="1" si="87"/>
        <v>0.68719209157074723</v>
      </c>
      <c r="R1499" s="7">
        <f t="shared" ca="1" si="85"/>
        <v>46.055779322990446</v>
      </c>
      <c r="S1499" s="8">
        <f t="shared" ca="1" si="86"/>
        <v>3.9442206770095538</v>
      </c>
    </row>
    <row r="1500" spans="16:19" x14ac:dyDescent="0.3">
      <c r="P1500" s="14" t="s">
        <v>1506</v>
      </c>
      <c r="Q1500" s="6">
        <f t="shared" ca="1" si="87"/>
        <v>-0.12697568101738085</v>
      </c>
      <c r="R1500" s="7">
        <f t="shared" ca="1" si="85"/>
        <v>41.046786295289621</v>
      </c>
      <c r="S1500" s="8">
        <f t="shared" ca="1" si="86"/>
        <v>8.9532137047103788</v>
      </c>
    </row>
    <row r="1501" spans="16:19" x14ac:dyDescent="0.3">
      <c r="P1501" s="14" t="s">
        <v>1507</v>
      </c>
      <c r="Q1501" s="6">
        <f t="shared" ca="1" si="87"/>
        <v>0.98795696652783382</v>
      </c>
      <c r="R1501" s="7">
        <f t="shared" ca="1" si="85"/>
        <v>48.057001249788456</v>
      </c>
      <c r="S1501" s="8">
        <f t="shared" ca="1" si="86"/>
        <v>1.9429987502115438</v>
      </c>
    </row>
    <row r="1502" spans="16:19" x14ac:dyDescent="0.3">
      <c r="P1502" s="14" t="s">
        <v>1508</v>
      </c>
      <c r="Q1502" s="6">
        <f t="shared" ca="1" si="87"/>
        <v>0.85403600133115321</v>
      </c>
      <c r="R1502" s="7">
        <f t="shared" ca="1" si="85"/>
        <v>47.155400813132715</v>
      </c>
      <c r="S1502" s="8">
        <f t="shared" ca="1" si="86"/>
        <v>2.8445991868672849</v>
      </c>
    </row>
    <row r="1503" spans="16:19" x14ac:dyDescent="0.3">
      <c r="P1503" s="14" t="s">
        <v>1509</v>
      </c>
      <c r="Q1503" s="6">
        <f t="shared" ca="1" si="87"/>
        <v>-0.30757062995614259</v>
      </c>
      <c r="R1503" s="7">
        <f t="shared" ca="1" si="85"/>
        <v>40.011726060111066</v>
      </c>
      <c r="S1503" s="8">
        <f t="shared" ca="1" si="86"/>
        <v>9.9882739398889342</v>
      </c>
    </row>
    <row r="1504" spans="16:19" x14ac:dyDescent="0.3">
      <c r="P1504" s="14" t="s">
        <v>1510</v>
      </c>
      <c r="Q1504" s="6">
        <f t="shared" ca="1" si="87"/>
        <v>-0.91103528436976633</v>
      </c>
      <c r="R1504" s="7">
        <f t="shared" ca="1" si="85"/>
        <v>36.738666105063416</v>
      </c>
      <c r="S1504" s="8">
        <f t="shared" ca="1" si="86"/>
        <v>6.738666105063416</v>
      </c>
    </row>
    <row r="1505" spans="16:19" x14ac:dyDescent="0.3">
      <c r="P1505" s="14" t="s">
        <v>1511</v>
      </c>
      <c r="Q1505" s="6">
        <f t="shared" ca="1" si="87"/>
        <v>-0.22989553182953609</v>
      </c>
      <c r="R1505" s="7">
        <f t="shared" ca="1" si="85"/>
        <v>40.453674518467423</v>
      </c>
      <c r="S1505" s="8">
        <f t="shared" ca="1" si="86"/>
        <v>9.5463254815325769</v>
      </c>
    </row>
    <row r="1506" spans="16:19" x14ac:dyDescent="0.3">
      <c r="P1506" s="14" t="s">
        <v>1512</v>
      </c>
      <c r="Q1506" s="6">
        <f t="shared" ca="1" si="87"/>
        <v>1.1296636726522506</v>
      </c>
      <c r="R1506" s="7">
        <f t="shared" ca="1" si="85"/>
        <v>49.029795609002647</v>
      </c>
      <c r="S1506" s="8">
        <f t="shared" ca="1" si="86"/>
        <v>0.97020439099735256</v>
      </c>
    </row>
    <row r="1507" spans="16:19" x14ac:dyDescent="0.3">
      <c r="P1507" s="14" t="s">
        <v>1513</v>
      </c>
      <c r="Q1507" s="6">
        <f t="shared" ca="1" si="87"/>
        <v>-0.47864993262380634</v>
      </c>
      <c r="R1507" s="7">
        <f t="shared" ca="1" si="85"/>
        <v>39.055288484203253</v>
      </c>
      <c r="S1507" s="8">
        <f t="shared" ca="1" si="86"/>
        <v>9.0552884842032526</v>
      </c>
    </row>
    <row r="1508" spans="16:19" x14ac:dyDescent="0.3">
      <c r="P1508" s="14" t="s">
        <v>1514</v>
      </c>
      <c r="Q1508" s="6">
        <f t="shared" ca="1" si="87"/>
        <v>-0.40178204540977785</v>
      </c>
      <c r="R1508" s="7">
        <f t="shared" ca="1" si="85"/>
        <v>39.482165219338221</v>
      </c>
      <c r="S1508" s="8">
        <f t="shared" ca="1" si="86"/>
        <v>9.4821652193382207</v>
      </c>
    </row>
    <row r="1509" spans="16:19" x14ac:dyDescent="0.3">
      <c r="P1509" s="14" t="s">
        <v>1515</v>
      </c>
      <c r="Q1509" s="6">
        <f t="shared" ca="1" si="87"/>
        <v>1.4147023307284086</v>
      </c>
      <c r="R1509" s="7">
        <f t="shared" ca="1" si="85"/>
        <v>51.046589767483539</v>
      </c>
      <c r="S1509" s="8">
        <f t="shared" ca="1" si="86"/>
        <v>0</v>
      </c>
    </row>
    <row r="1510" spans="16:19" x14ac:dyDescent="0.3">
      <c r="P1510" s="14" t="s">
        <v>1516</v>
      </c>
      <c r="Q1510" s="6">
        <f t="shared" ca="1" si="87"/>
        <v>0.18473937459609319</v>
      </c>
      <c r="R1510" s="7">
        <f t="shared" ca="1" si="85"/>
        <v>42.896734801714906</v>
      </c>
      <c r="S1510" s="8">
        <f t="shared" ca="1" si="86"/>
        <v>7.1032651982850936</v>
      </c>
    </row>
    <row r="1511" spans="16:19" x14ac:dyDescent="0.3">
      <c r="P1511" s="14" t="s">
        <v>1517</v>
      </c>
      <c r="Q1511" s="6">
        <f t="shared" ca="1" si="87"/>
        <v>6.9357439611916913E-2</v>
      </c>
      <c r="R1511" s="7">
        <f t="shared" ca="1" si="85"/>
        <v>42.202448532606645</v>
      </c>
      <c r="S1511" s="8">
        <f t="shared" ca="1" si="86"/>
        <v>7.7975514673933546</v>
      </c>
    </row>
    <row r="1512" spans="16:19" x14ac:dyDescent="0.3">
      <c r="P1512" s="14" t="s">
        <v>1518</v>
      </c>
      <c r="Q1512" s="6">
        <f t="shared" ca="1" si="87"/>
        <v>-0.69135056241938764</v>
      </c>
      <c r="R1512" s="7">
        <f t="shared" ca="1" si="85"/>
        <v>37.897982713330322</v>
      </c>
      <c r="S1512" s="8">
        <f t="shared" ca="1" si="86"/>
        <v>7.8979827133303218</v>
      </c>
    </row>
    <row r="1513" spans="16:19" x14ac:dyDescent="0.3">
      <c r="P1513" s="14" t="s">
        <v>1519</v>
      </c>
      <c r="Q1513" s="6">
        <f t="shared" ca="1" si="87"/>
        <v>1.5348705970166223</v>
      </c>
      <c r="R1513" s="7">
        <f t="shared" ca="1" si="85"/>
        <v>51.921507122736941</v>
      </c>
      <c r="S1513" s="8">
        <f t="shared" ca="1" si="86"/>
        <v>0</v>
      </c>
    </row>
    <row r="1514" spans="16:19" x14ac:dyDescent="0.3">
      <c r="P1514" s="14" t="s">
        <v>1520</v>
      </c>
      <c r="Q1514" s="6">
        <f t="shared" ca="1" si="87"/>
        <v>-0.98383006548434859</v>
      </c>
      <c r="R1514" s="7">
        <f t="shared" ca="1" si="85"/>
        <v>36.362391359710521</v>
      </c>
      <c r="S1514" s="8">
        <f t="shared" ca="1" si="86"/>
        <v>6.3623913597105215</v>
      </c>
    </row>
    <row r="1515" spans="16:19" x14ac:dyDescent="0.3">
      <c r="P1515" s="14" t="s">
        <v>1521</v>
      </c>
      <c r="Q1515" s="6">
        <f t="shared" ca="1" si="87"/>
        <v>0.80955026807319697</v>
      </c>
      <c r="R1515" s="7">
        <f t="shared" ca="1" si="85"/>
        <v>46.85966645437378</v>
      </c>
      <c r="S1515" s="8">
        <f t="shared" ca="1" si="86"/>
        <v>3.1403335456262198</v>
      </c>
    </row>
    <row r="1516" spans="16:19" x14ac:dyDescent="0.3">
      <c r="P1516" s="14" t="s">
        <v>1522</v>
      </c>
      <c r="Q1516" s="6">
        <f t="shared" ca="1" si="87"/>
        <v>0.61076798937671595</v>
      </c>
      <c r="R1516" s="7">
        <f t="shared" ca="1" si="85"/>
        <v>45.560688740663515</v>
      </c>
      <c r="S1516" s="8">
        <f t="shared" ca="1" si="86"/>
        <v>4.4393112593364847</v>
      </c>
    </row>
    <row r="1517" spans="16:19" x14ac:dyDescent="0.3">
      <c r="P1517" s="14" t="s">
        <v>1523</v>
      </c>
      <c r="Q1517" s="6">
        <f t="shared" ca="1" si="87"/>
        <v>-2.2421809631115628</v>
      </c>
      <c r="R1517" s="7">
        <f t="shared" ca="1" si="85"/>
        <v>30.434515588366121</v>
      </c>
      <c r="S1517" s="8">
        <f t="shared" ca="1" si="86"/>
        <v>0.43451558836612136</v>
      </c>
    </row>
    <row r="1518" spans="16:19" x14ac:dyDescent="0.3">
      <c r="P1518" s="14" t="s">
        <v>1524</v>
      </c>
      <c r="Q1518" s="6">
        <f t="shared" ca="1" si="87"/>
        <v>-0.32525073428732909</v>
      </c>
      <c r="R1518" s="7">
        <f t="shared" ca="1" si="85"/>
        <v>39.91180793452034</v>
      </c>
      <c r="S1518" s="8">
        <f t="shared" ca="1" si="86"/>
        <v>9.9118079345203398</v>
      </c>
    </row>
    <row r="1519" spans="16:19" x14ac:dyDescent="0.3">
      <c r="P1519" s="14" t="s">
        <v>1525</v>
      </c>
      <c r="Q1519" s="6">
        <f t="shared" ca="1" si="87"/>
        <v>-1.0027180070936146</v>
      </c>
      <c r="R1519" s="7">
        <f t="shared" ca="1" si="85"/>
        <v>36.265391264515387</v>
      </c>
      <c r="S1519" s="8">
        <f t="shared" ca="1" si="86"/>
        <v>6.2653912645153866</v>
      </c>
    </row>
    <row r="1520" spans="16:19" x14ac:dyDescent="0.3">
      <c r="P1520" s="14" t="s">
        <v>1526</v>
      </c>
      <c r="Q1520" s="6">
        <f t="shared" ca="1" si="87"/>
        <v>-0.24778030148829755</v>
      </c>
      <c r="R1520" s="7">
        <f t="shared" ca="1" si="85"/>
        <v>40.351484797648645</v>
      </c>
      <c r="S1520" s="8">
        <f t="shared" ca="1" si="86"/>
        <v>9.648515202351355</v>
      </c>
    </row>
    <row r="1521" spans="16:19" x14ac:dyDescent="0.3">
      <c r="P1521" s="14" t="s">
        <v>1527</v>
      </c>
      <c r="Q1521" s="6">
        <f t="shared" ca="1" si="87"/>
        <v>-0.64008135179603409</v>
      </c>
      <c r="R1521" s="7">
        <f t="shared" ca="1" si="85"/>
        <v>38.173762932655308</v>
      </c>
      <c r="S1521" s="8">
        <f t="shared" ca="1" si="86"/>
        <v>8.1737629326553076</v>
      </c>
    </row>
    <row r="1522" spans="16:19" x14ac:dyDescent="0.3">
      <c r="P1522" s="14" t="s">
        <v>1528</v>
      </c>
      <c r="Q1522" s="6">
        <f t="shared" ca="1" si="87"/>
        <v>0.5305339081599838</v>
      </c>
      <c r="R1522" s="7">
        <f t="shared" ca="1" si="85"/>
        <v>45.046642055396184</v>
      </c>
      <c r="S1522" s="8">
        <f t="shared" ca="1" si="86"/>
        <v>4.9533579446038161</v>
      </c>
    </row>
    <row r="1523" spans="16:19" x14ac:dyDescent="0.3">
      <c r="P1523" s="14" t="s">
        <v>1529</v>
      </c>
      <c r="Q1523" s="6">
        <f t="shared" ca="1" si="87"/>
        <v>0.7542556504056519</v>
      </c>
      <c r="R1523" s="7">
        <f t="shared" ca="1" si="85"/>
        <v>46.494660373083654</v>
      </c>
      <c r="S1523" s="8">
        <f t="shared" ca="1" si="86"/>
        <v>3.5053396269163457</v>
      </c>
    </row>
    <row r="1524" spans="16:19" x14ac:dyDescent="0.3">
      <c r="P1524" s="14" t="s">
        <v>1530</v>
      </c>
      <c r="Q1524" s="6">
        <f t="shared" ca="1" si="87"/>
        <v>0.30400496434139784</v>
      </c>
      <c r="R1524" s="7">
        <f t="shared" ca="1" si="85"/>
        <v>43.626397423651547</v>
      </c>
      <c r="S1524" s="8">
        <f t="shared" ca="1" si="86"/>
        <v>6.3736025763484534</v>
      </c>
    </row>
    <row r="1525" spans="16:19" x14ac:dyDescent="0.3">
      <c r="P1525" s="14" t="s">
        <v>1531</v>
      </c>
      <c r="Q1525" s="6">
        <f t="shared" ca="1" si="87"/>
        <v>1.2305585809924444</v>
      </c>
      <c r="R1525" s="7">
        <f t="shared" ca="1" si="85"/>
        <v>49.734401747868148</v>
      </c>
      <c r="S1525" s="8">
        <f t="shared" ca="1" si="86"/>
        <v>0.26559825213185206</v>
      </c>
    </row>
    <row r="1526" spans="16:19" x14ac:dyDescent="0.3">
      <c r="P1526" s="14" t="s">
        <v>1532</v>
      </c>
      <c r="Q1526" s="6">
        <f t="shared" ca="1" si="87"/>
        <v>6.7030478515397091E-2</v>
      </c>
      <c r="R1526" s="7">
        <f t="shared" ca="1" si="85"/>
        <v>42.188562751589771</v>
      </c>
      <c r="S1526" s="8">
        <f t="shared" ca="1" si="86"/>
        <v>7.811437248410229</v>
      </c>
    </row>
    <row r="1527" spans="16:19" x14ac:dyDescent="0.3">
      <c r="P1527" s="14" t="s">
        <v>1533</v>
      </c>
      <c r="Q1527" s="6">
        <f t="shared" ca="1" si="87"/>
        <v>0.49199094418572614</v>
      </c>
      <c r="R1527" s="7">
        <f t="shared" ca="1" si="85"/>
        <v>44.801769878924752</v>
      </c>
      <c r="S1527" s="8">
        <f t="shared" ca="1" si="86"/>
        <v>5.1982301210752482</v>
      </c>
    </row>
    <row r="1528" spans="16:19" x14ac:dyDescent="0.3">
      <c r="P1528" s="14" t="s">
        <v>1534</v>
      </c>
      <c r="Q1528" s="6">
        <f t="shared" ca="1" si="87"/>
        <v>1.3139245392488414</v>
      </c>
      <c r="R1528" s="7">
        <f t="shared" ca="1" si="85"/>
        <v>50.324226867571873</v>
      </c>
      <c r="S1528" s="8">
        <f t="shared" ca="1" si="86"/>
        <v>0</v>
      </c>
    </row>
    <row r="1529" spans="16:19" x14ac:dyDescent="0.3">
      <c r="P1529" s="14" t="s">
        <v>1535</v>
      </c>
      <c r="Q1529" s="6">
        <f t="shared" ca="1" si="87"/>
        <v>0.40924860193542428</v>
      </c>
      <c r="R1529" s="7">
        <f t="shared" ca="1" si="85"/>
        <v>44.28057576625995</v>
      </c>
      <c r="S1529" s="8">
        <f t="shared" ca="1" si="86"/>
        <v>5.7194242337400496</v>
      </c>
    </row>
    <row r="1530" spans="16:19" x14ac:dyDescent="0.3">
      <c r="P1530" s="14" t="s">
        <v>1536</v>
      </c>
      <c r="Q1530" s="6">
        <f t="shared" ca="1" si="87"/>
        <v>-0.67783280432079551</v>
      </c>
      <c r="R1530" s="7">
        <f t="shared" ca="1" si="85"/>
        <v>37.970501569944155</v>
      </c>
      <c r="S1530" s="8">
        <f t="shared" ca="1" si="86"/>
        <v>7.9705015699441546</v>
      </c>
    </row>
    <row r="1531" spans="16:19" x14ac:dyDescent="0.3">
      <c r="P1531" s="14" t="s">
        <v>1537</v>
      </c>
      <c r="Q1531" s="6">
        <f t="shared" ca="1" si="87"/>
        <v>-1.0414120824207251</v>
      </c>
      <c r="R1531" s="7">
        <f t="shared" ca="1" si="85"/>
        <v>36.067482916550375</v>
      </c>
      <c r="S1531" s="8">
        <f t="shared" ca="1" si="86"/>
        <v>6.0674829165503752</v>
      </c>
    </row>
    <row r="1532" spans="16:19" x14ac:dyDescent="0.3">
      <c r="P1532" s="14" t="s">
        <v>1538</v>
      </c>
      <c r="Q1532" s="6">
        <f t="shared" ca="1" si="87"/>
        <v>0.68527099467351815</v>
      </c>
      <c r="R1532" s="7">
        <f t="shared" ca="1" si="85"/>
        <v>46.043268398301677</v>
      </c>
      <c r="S1532" s="8">
        <f t="shared" ca="1" si="86"/>
        <v>3.9567316016983227</v>
      </c>
    </row>
    <row r="1533" spans="16:19" x14ac:dyDescent="0.3">
      <c r="P1533" s="14" t="s">
        <v>1539</v>
      </c>
      <c r="Q1533" s="6">
        <f t="shared" ca="1" si="87"/>
        <v>0.57798112353049835</v>
      </c>
      <c r="R1533" s="7">
        <f t="shared" ca="1" si="85"/>
        <v>45.349923634812448</v>
      </c>
      <c r="S1533" s="8">
        <f t="shared" ca="1" si="86"/>
        <v>4.6500763651875516</v>
      </c>
    </row>
    <row r="1534" spans="16:19" x14ac:dyDescent="0.3">
      <c r="P1534" s="14" t="s">
        <v>1540</v>
      </c>
      <c r="Q1534" s="6">
        <f t="shared" ca="1" si="87"/>
        <v>0.35218447282745802</v>
      </c>
      <c r="R1534" s="7">
        <f t="shared" ca="1" si="85"/>
        <v>43.924665732161941</v>
      </c>
      <c r="S1534" s="8">
        <f t="shared" ca="1" si="86"/>
        <v>6.0753342678380591</v>
      </c>
    </row>
    <row r="1535" spans="16:19" x14ac:dyDescent="0.3">
      <c r="P1535" s="14" t="s">
        <v>1541</v>
      </c>
      <c r="Q1535" s="6">
        <f t="shared" ca="1" si="87"/>
        <v>1.5520092014135916</v>
      </c>
      <c r="R1535" s="7">
        <f t="shared" ca="1" si="85"/>
        <v>52.047505270968763</v>
      </c>
      <c r="S1535" s="8">
        <f t="shared" ca="1" si="86"/>
        <v>0</v>
      </c>
    </row>
    <row r="1536" spans="16:19" x14ac:dyDescent="0.3">
      <c r="P1536" s="14" t="s">
        <v>1542</v>
      </c>
      <c r="Q1536" s="6">
        <f t="shared" ca="1" si="87"/>
        <v>-0.11154141511032653</v>
      </c>
      <c r="R1536" s="7">
        <f t="shared" ca="1" si="85"/>
        <v>41.136478396292134</v>
      </c>
      <c r="S1536" s="8">
        <f t="shared" ca="1" si="86"/>
        <v>8.8635216037078663</v>
      </c>
    </row>
    <row r="1537" spans="16:19" x14ac:dyDescent="0.3">
      <c r="P1537" s="14" t="s">
        <v>1543</v>
      </c>
      <c r="Q1537" s="6">
        <f t="shared" ca="1" si="87"/>
        <v>-1.9481333009773154</v>
      </c>
      <c r="R1537" s="7">
        <f t="shared" ca="1" si="85"/>
        <v>31.726806825974222</v>
      </c>
      <c r="S1537" s="8">
        <f t="shared" ca="1" si="86"/>
        <v>1.7268068259742222</v>
      </c>
    </row>
    <row r="1538" spans="16:19" x14ac:dyDescent="0.3">
      <c r="P1538" s="14" t="s">
        <v>1544</v>
      </c>
      <c r="Q1538" s="6">
        <f t="shared" ca="1" si="87"/>
        <v>1.482081265963145</v>
      </c>
      <c r="R1538" s="7">
        <f t="shared" ca="1" si="85"/>
        <v>51.535328406856202</v>
      </c>
      <c r="S1538" s="8">
        <f t="shared" ca="1" si="86"/>
        <v>0</v>
      </c>
    </row>
    <row r="1539" spans="16:19" x14ac:dyDescent="0.3">
      <c r="P1539" s="14" t="s">
        <v>1545</v>
      </c>
      <c r="Q1539" s="6">
        <f t="shared" ca="1" si="87"/>
        <v>1.8633492669497975</v>
      </c>
      <c r="R1539" s="7">
        <f t="shared" ca="1" si="85"/>
        <v>54.39036361600607</v>
      </c>
      <c r="S1539" s="8">
        <f t="shared" ca="1" si="86"/>
        <v>0</v>
      </c>
    </row>
    <row r="1540" spans="16:19" x14ac:dyDescent="0.3">
      <c r="P1540" s="14" t="s">
        <v>1546</v>
      </c>
      <c r="Q1540" s="6">
        <f t="shared" ca="1" si="87"/>
        <v>7.0015149575902741E-2</v>
      </c>
      <c r="R1540" s="7">
        <f t="shared" ca="1" si="85"/>
        <v>42.206374143643032</v>
      </c>
      <c r="S1540" s="8">
        <f t="shared" ca="1" si="86"/>
        <v>7.793625856356968</v>
      </c>
    </row>
    <row r="1541" spans="16:19" x14ac:dyDescent="0.3">
      <c r="P1541" s="14" t="s">
        <v>1547</v>
      </c>
      <c r="Q1541" s="6">
        <f t="shared" ca="1" si="87"/>
        <v>-0.65038608089185723</v>
      </c>
      <c r="R1541" s="7">
        <f t="shared" ca="1" si="85"/>
        <v>38.118172489422243</v>
      </c>
      <c r="S1541" s="8">
        <f t="shared" ca="1" si="86"/>
        <v>8.1181724894222427</v>
      </c>
    </row>
    <row r="1542" spans="16:19" x14ac:dyDescent="0.3">
      <c r="P1542" s="14" t="s">
        <v>1548</v>
      </c>
      <c r="Q1542" s="6">
        <f t="shared" ca="1" si="87"/>
        <v>0.62293076218031407</v>
      </c>
      <c r="R1542" s="7">
        <f t="shared" ca="1" si="85"/>
        <v>45.639124017932595</v>
      </c>
      <c r="S1542" s="8">
        <f t="shared" ca="1" si="86"/>
        <v>4.3608759820674052</v>
      </c>
    </row>
    <row r="1543" spans="16:19" x14ac:dyDescent="0.3">
      <c r="P1543" s="14" t="s">
        <v>1549</v>
      </c>
      <c r="Q1543" s="6">
        <f t="shared" ca="1" si="87"/>
        <v>0.87512400640697208</v>
      </c>
      <c r="R1543" s="7">
        <f t="shared" ca="1" si="85"/>
        <v>47.296242005715811</v>
      </c>
      <c r="S1543" s="8">
        <f t="shared" ca="1" si="86"/>
        <v>2.7037579942841887</v>
      </c>
    </row>
    <row r="1544" spans="16:19" x14ac:dyDescent="0.3">
      <c r="P1544" s="14" t="s">
        <v>1550</v>
      </c>
      <c r="Q1544" s="6">
        <f t="shared" ca="1" si="87"/>
        <v>-0.33977276396593176</v>
      </c>
      <c r="R1544" s="7">
        <f t="shared" ca="1" si="85"/>
        <v>39.829924163642829</v>
      </c>
      <c r="S1544" s="8">
        <f t="shared" ca="1" si="86"/>
        <v>9.8299241636428292</v>
      </c>
    </row>
    <row r="1545" spans="16:19" x14ac:dyDescent="0.3">
      <c r="P1545" s="14" t="s">
        <v>1551</v>
      </c>
      <c r="Q1545" s="6">
        <f t="shared" ca="1" si="87"/>
        <v>-0.68527756413498675</v>
      </c>
      <c r="R1545" s="7">
        <f t="shared" ca="1" si="85"/>
        <v>37.930545439733727</v>
      </c>
      <c r="S1545" s="8">
        <f t="shared" ca="1" si="86"/>
        <v>7.9305454397337272</v>
      </c>
    </row>
    <row r="1546" spans="16:19" x14ac:dyDescent="0.3">
      <c r="P1546" s="14" t="s">
        <v>1552</v>
      </c>
      <c r="Q1546" s="6">
        <f t="shared" ca="1" si="87"/>
        <v>1.5876761295065636</v>
      </c>
      <c r="R1546" s="7">
        <f t="shared" ca="1" si="85"/>
        <v>52.310699514987476</v>
      </c>
      <c r="S1546" s="8">
        <f t="shared" ca="1" si="86"/>
        <v>0</v>
      </c>
    </row>
    <row r="1547" spans="16:19" x14ac:dyDescent="0.3">
      <c r="P1547" s="14" t="s">
        <v>1553</v>
      </c>
      <c r="Q1547" s="6">
        <f t="shared" ca="1" si="87"/>
        <v>0.15610926466323824</v>
      </c>
      <c r="R1547" s="7">
        <f t="shared" ca="1" si="85"/>
        <v>42.72340097038898</v>
      </c>
      <c r="S1547" s="8">
        <f t="shared" ca="1" si="86"/>
        <v>7.2765990296110203</v>
      </c>
    </row>
    <row r="1548" spans="16:19" x14ac:dyDescent="0.3">
      <c r="P1548" s="14" t="s">
        <v>1554</v>
      </c>
      <c r="Q1548" s="6">
        <f t="shared" ca="1" si="87"/>
        <v>1.6402401313546611</v>
      </c>
      <c r="R1548" s="7">
        <f t="shared" ca="1" si="85"/>
        <v>52.701009039015503</v>
      </c>
      <c r="S1548" s="8">
        <f t="shared" ca="1" si="86"/>
        <v>0</v>
      </c>
    </row>
    <row r="1549" spans="16:19" x14ac:dyDescent="0.3">
      <c r="P1549" s="14" t="s">
        <v>1555</v>
      </c>
      <c r="Q1549" s="6">
        <f t="shared" ca="1" si="87"/>
        <v>-1.3277583316039614</v>
      </c>
      <c r="R1549" s="7">
        <f t="shared" ca="1" si="85"/>
        <v>34.636091116594571</v>
      </c>
      <c r="S1549" s="8">
        <f t="shared" ca="1" si="86"/>
        <v>4.6360911165945708</v>
      </c>
    </row>
    <row r="1550" spans="16:19" x14ac:dyDescent="0.3">
      <c r="P1550" s="14" t="s">
        <v>1556</v>
      </c>
      <c r="Q1550" s="6">
        <f t="shared" ca="1" si="87"/>
        <v>-0.99521969091855866</v>
      </c>
      <c r="R1550" s="7">
        <f t="shared" ca="1" si="85"/>
        <v>36.303868282142524</v>
      </c>
      <c r="S1550" s="8">
        <f t="shared" ca="1" si="86"/>
        <v>6.303868282142524</v>
      </c>
    </row>
    <row r="1551" spans="16:19" x14ac:dyDescent="0.3">
      <c r="P1551" s="14" t="s">
        <v>1557</v>
      </c>
      <c r="Q1551" s="6">
        <f t="shared" ca="1" si="87"/>
        <v>-1.7705258246999938</v>
      </c>
      <c r="R1551" s="7">
        <f t="shared" ca="1" si="85"/>
        <v>32.533796941522333</v>
      </c>
      <c r="S1551" s="8">
        <f t="shared" ca="1" si="86"/>
        <v>2.5337969415223327</v>
      </c>
    </row>
    <row r="1552" spans="16:19" x14ac:dyDescent="0.3">
      <c r="P1552" s="14" t="s">
        <v>1558</v>
      </c>
      <c r="Q1552" s="6">
        <f t="shared" ca="1" si="87"/>
        <v>1.7476196323584152</v>
      </c>
      <c r="R1552" s="7">
        <f t="shared" ca="1" si="85"/>
        <v>53.507421123895917</v>
      </c>
      <c r="S1552" s="8">
        <f t="shared" ca="1" si="86"/>
        <v>0</v>
      </c>
    </row>
    <row r="1553" spans="16:19" x14ac:dyDescent="0.3">
      <c r="P1553" s="14" t="s">
        <v>1559</v>
      </c>
      <c r="Q1553" s="6">
        <f t="shared" ca="1" si="87"/>
        <v>-0.5896126647141916</v>
      </c>
      <c r="R1553" s="7">
        <f t="shared" ca="1" si="85"/>
        <v>38.447197083062321</v>
      </c>
      <c r="S1553" s="8">
        <f t="shared" ca="1" si="86"/>
        <v>8.4471970830623206</v>
      </c>
    </row>
    <row r="1554" spans="16:19" x14ac:dyDescent="0.3">
      <c r="P1554" s="14" t="s">
        <v>1560</v>
      </c>
      <c r="Q1554" s="6">
        <f t="shared" ca="1" si="87"/>
        <v>-0.65409373726727582</v>
      </c>
      <c r="R1554" s="7">
        <f t="shared" ca="1" si="85"/>
        <v>38.098190777591554</v>
      </c>
      <c r="S1554" s="8">
        <f t="shared" ca="1" si="86"/>
        <v>8.0981907775915545</v>
      </c>
    </row>
    <row r="1555" spans="16:19" x14ac:dyDescent="0.3">
      <c r="P1555" s="14" t="s">
        <v>1561</v>
      </c>
      <c r="Q1555" s="6">
        <f t="shared" ca="1" si="87"/>
        <v>-1.4324877124790991</v>
      </c>
      <c r="R1555" s="7">
        <f t="shared" ca="1" si="85"/>
        <v>34.12687725717371</v>
      </c>
      <c r="S1555" s="8">
        <f t="shared" ca="1" si="86"/>
        <v>4.1268772571737102</v>
      </c>
    </row>
    <row r="1556" spans="16:19" x14ac:dyDescent="0.3">
      <c r="P1556" s="14" t="s">
        <v>1562</v>
      </c>
      <c r="Q1556" s="6">
        <f t="shared" ca="1" si="87"/>
        <v>-0.72465915697722405</v>
      </c>
      <c r="R1556" s="7">
        <f t="shared" ca="1" si="85"/>
        <v>37.719882303546683</v>
      </c>
      <c r="S1556" s="8">
        <f t="shared" ca="1" si="86"/>
        <v>7.719882303546683</v>
      </c>
    </row>
    <row r="1557" spans="16:19" x14ac:dyDescent="0.3">
      <c r="P1557" s="14" t="s">
        <v>1563</v>
      </c>
      <c r="Q1557" s="6">
        <f t="shared" ca="1" si="87"/>
        <v>0.63473810359947158</v>
      </c>
      <c r="R1557" s="7">
        <f t="shared" ca="1" si="85"/>
        <v>45.715396356871807</v>
      </c>
      <c r="S1557" s="8">
        <f t="shared" ca="1" si="86"/>
        <v>4.2846036431281931</v>
      </c>
    </row>
    <row r="1558" spans="16:19" x14ac:dyDescent="0.3">
      <c r="P1558" s="14" t="s">
        <v>1564</v>
      </c>
      <c r="Q1558" s="6">
        <f t="shared" ca="1" si="87"/>
        <v>-0.91298621287083592</v>
      </c>
      <c r="R1558" s="7">
        <f t="shared" ca="1" si="85"/>
        <v>36.728531196728923</v>
      </c>
      <c r="S1558" s="8">
        <f t="shared" ca="1" si="86"/>
        <v>6.7285311967289232</v>
      </c>
    </row>
    <row r="1559" spans="16:19" x14ac:dyDescent="0.3">
      <c r="P1559" s="14" t="s">
        <v>1565</v>
      </c>
      <c r="Q1559" s="6">
        <f t="shared" ca="1" si="87"/>
        <v>0.67194937023720269</v>
      </c>
      <c r="R1559" s="7">
        <f t="shared" ca="1" si="85"/>
        <v>45.956606281010863</v>
      </c>
      <c r="S1559" s="8">
        <f t="shared" ca="1" si="86"/>
        <v>4.0433937189891367</v>
      </c>
    </row>
    <row r="1560" spans="16:19" x14ac:dyDescent="0.3">
      <c r="P1560" s="14" t="s">
        <v>1566</v>
      </c>
      <c r="Q1560" s="6">
        <f t="shared" ca="1" si="87"/>
        <v>-0.78834212055408359</v>
      </c>
      <c r="R1560" s="7">
        <f t="shared" ref="R1560:R1623" ca="1" si="88">S0*EXP((tipo-0.5*sigma^2)*T)*EXP(sigma*SQRT(T)*Q1560)</f>
        <v>37.381697254561892</v>
      </c>
      <c r="S1560" s="8">
        <f t="shared" ref="S1560:S1623" ca="1" si="89">IF(R1560&lt;=corte1,0,IF(R1560&lt;=corte2,R1560-corte1,IF(R1560&lt;=corte3,corte3-R1560,0)))</f>
        <v>7.3816972545618924</v>
      </c>
    </row>
    <row r="1561" spans="16:19" x14ac:dyDescent="0.3">
      <c r="P1561" s="14" t="s">
        <v>1567</v>
      </c>
      <c r="Q1561" s="6">
        <f t="shared" ref="Q1561:Q1624" ca="1" si="90">NORMSINV(RAND())</f>
        <v>0.53531015369035728</v>
      </c>
      <c r="R1561" s="7">
        <f t="shared" ca="1" si="88"/>
        <v>45.077079679401706</v>
      </c>
      <c r="S1561" s="8">
        <f t="shared" ca="1" si="89"/>
        <v>4.9229203205982941</v>
      </c>
    </row>
    <row r="1562" spans="16:19" x14ac:dyDescent="0.3">
      <c r="P1562" s="14" t="s">
        <v>1568</v>
      </c>
      <c r="Q1562" s="6">
        <f t="shared" ca="1" si="90"/>
        <v>-0.90384121573991028</v>
      </c>
      <c r="R1562" s="7">
        <f t="shared" ca="1" si="88"/>
        <v>36.776062858561033</v>
      </c>
      <c r="S1562" s="8">
        <f t="shared" ca="1" si="89"/>
        <v>6.7760628585610334</v>
      </c>
    </row>
    <row r="1563" spans="16:19" x14ac:dyDescent="0.3">
      <c r="P1563" s="14" t="s">
        <v>1569</v>
      </c>
      <c r="Q1563" s="6">
        <f t="shared" ca="1" si="90"/>
        <v>1.1993287303117022</v>
      </c>
      <c r="R1563" s="7">
        <f t="shared" ca="1" si="88"/>
        <v>49.515230736731581</v>
      </c>
      <c r="S1563" s="8">
        <f t="shared" ca="1" si="89"/>
        <v>0.48476926326841863</v>
      </c>
    </row>
    <row r="1564" spans="16:19" x14ac:dyDescent="0.3">
      <c r="P1564" s="14" t="s">
        <v>1570</v>
      </c>
      <c r="Q1564" s="6">
        <f t="shared" ca="1" si="90"/>
        <v>0.59249294980295097</v>
      </c>
      <c r="R1564" s="7">
        <f t="shared" ca="1" si="88"/>
        <v>45.443090042902881</v>
      </c>
      <c r="S1564" s="8">
        <f t="shared" ca="1" si="89"/>
        <v>4.556909957097119</v>
      </c>
    </row>
    <row r="1565" spans="16:19" x14ac:dyDescent="0.3">
      <c r="P1565" s="14" t="s">
        <v>1571</v>
      </c>
      <c r="Q1565" s="6">
        <f t="shared" ca="1" si="90"/>
        <v>-2.1078536215242551</v>
      </c>
      <c r="R1565" s="7">
        <f t="shared" ca="1" si="88"/>
        <v>31.018199112638495</v>
      </c>
      <c r="S1565" s="8">
        <f t="shared" ca="1" si="89"/>
        <v>1.0181991126384951</v>
      </c>
    </row>
    <row r="1566" spans="16:19" x14ac:dyDescent="0.3">
      <c r="P1566" s="14" t="s">
        <v>1572</v>
      </c>
      <c r="Q1566" s="6">
        <f t="shared" ca="1" si="90"/>
        <v>9.953543083337997E-2</v>
      </c>
      <c r="R1566" s="7">
        <f t="shared" ca="1" si="88"/>
        <v>42.382945557507476</v>
      </c>
      <c r="S1566" s="8">
        <f t="shared" ca="1" si="89"/>
        <v>7.6170544424925239</v>
      </c>
    </row>
    <row r="1567" spans="16:19" x14ac:dyDescent="0.3">
      <c r="P1567" s="14" t="s">
        <v>1573</v>
      </c>
      <c r="Q1567" s="6">
        <f t="shared" ca="1" si="90"/>
        <v>1.5248535484120802</v>
      </c>
      <c r="R1567" s="7">
        <f t="shared" ca="1" si="88"/>
        <v>51.848005912625126</v>
      </c>
      <c r="S1567" s="8">
        <f t="shared" ca="1" si="89"/>
        <v>0</v>
      </c>
    </row>
    <row r="1568" spans="16:19" x14ac:dyDescent="0.3">
      <c r="P1568" s="14" t="s">
        <v>1574</v>
      </c>
      <c r="Q1568" s="6">
        <f t="shared" ca="1" si="90"/>
        <v>-1.4648471024104555</v>
      </c>
      <c r="R1568" s="7">
        <f t="shared" ca="1" si="88"/>
        <v>33.971058936400041</v>
      </c>
      <c r="S1568" s="8">
        <f t="shared" ca="1" si="89"/>
        <v>3.9710589364000413</v>
      </c>
    </row>
    <row r="1569" spans="16:19" x14ac:dyDescent="0.3">
      <c r="P1569" s="14" t="s">
        <v>1575</v>
      </c>
      <c r="Q1569" s="6">
        <f t="shared" ca="1" si="90"/>
        <v>-0.82468211468747654</v>
      </c>
      <c r="R1569" s="7">
        <f t="shared" ca="1" si="88"/>
        <v>37.190076136287701</v>
      </c>
      <c r="S1569" s="8">
        <f t="shared" ca="1" si="89"/>
        <v>7.1900761362877006</v>
      </c>
    </row>
    <row r="1570" spans="16:19" x14ac:dyDescent="0.3">
      <c r="P1570" s="14" t="s">
        <v>1576</v>
      </c>
      <c r="Q1570" s="6">
        <f t="shared" ca="1" si="90"/>
        <v>2.5456467087417884</v>
      </c>
      <c r="R1570" s="7">
        <f t="shared" ca="1" si="88"/>
        <v>59.900115200585745</v>
      </c>
      <c r="S1570" s="8">
        <f t="shared" ca="1" si="89"/>
        <v>0</v>
      </c>
    </row>
    <row r="1571" spans="16:19" x14ac:dyDescent="0.3">
      <c r="P1571" s="14" t="s">
        <v>1577</v>
      </c>
      <c r="Q1571" s="6">
        <f t="shared" ca="1" si="90"/>
        <v>-0.86617470041920397</v>
      </c>
      <c r="R1571" s="7">
        <f t="shared" ca="1" si="88"/>
        <v>36.972486111388427</v>
      </c>
      <c r="S1571" s="8">
        <f t="shared" ca="1" si="89"/>
        <v>6.9724861113884273</v>
      </c>
    </row>
    <row r="1572" spans="16:19" x14ac:dyDescent="0.3">
      <c r="P1572" s="14" t="s">
        <v>1578</v>
      </c>
      <c r="Q1572" s="6">
        <f t="shared" ca="1" si="90"/>
        <v>-0.24379957831677063</v>
      </c>
      <c r="R1572" s="7">
        <f t="shared" ca="1" si="88"/>
        <v>40.374207435422228</v>
      </c>
      <c r="S1572" s="8">
        <f t="shared" ca="1" si="89"/>
        <v>9.6257925645777718</v>
      </c>
    </row>
    <row r="1573" spans="16:19" x14ac:dyDescent="0.3">
      <c r="P1573" s="14" t="s">
        <v>1579</v>
      </c>
      <c r="Q1573" s="6">
        <f t="shared" ca="1" si="90"/>
        <v>0.61868892618800941</v>
      </c>
      <c r="R1573" s="7">
        <f t="shared" ca="1" si="88"/>
        <v>45.611753947585768</v>
      </c>
      <c r="S1573" s="8">
        <f t="shared" ca="1" si="89"/>
        <v>4.3882460524142317</v>
      </c>
    </row>
    <row r="1574" spans="16:19" x14ac:dyDescent="0.3">
      <c r="P1574" s="14" t="s">
        <v>1580</v>
      </c>
      <c r="Q1574" s="6">
        <f t="shared" ca="1" si="90"/>
        <v>-0.23884092963489806</v>
      </c>
      <c r="R1574" s="7">
        <f t="shared" ca="1" si="88"/>
        <v>40.402530134165751</v>
      </c>
      <c r="S1574" s="8">
        <f t="shared" ca="1" si="89"/>
        <v>9.597469865834249</v>
      </c>
    </row>
    <row r="1575" spans="16:19" x14ac:dyDescent="0.3">
      <c r="P1575" s="14" t="s">
        <v>1581</v>
      </c>
      <c r="Q1575" s="6">
        <f t="shared" ca="1" si="90"/>
        <v>-1.6815895649087256</v>
      </c>
      <c r="R1575" s="7">
        <f t="shared" ca="1" si="88"/>
        <v>32.945574467424365</v>
      </c>
      <c r="S1575" s="8">
        <f t="shared" ca="1" si="89"/>
        <v>2.9455744674243647</v>
      </c>
    </row>
    <row r="1576" spans="16:19" x14ac:dyDescent="0.3">
      <c r="P1576" s="14" t="s">
        <v>1582</v>
      </c>
      <c r="Q1576" s="6">
        <f t="shared" ca="1" si="90"/>
        <v>0.16595601768361909</v>
      </c>
      <c r="R1576" s="7">
        <f t="shared" ca="1" si="88"/>
        <v>42.782936508243523</v>
      </c>
      <c r="S1576" s="8">
        <f t="shared" ca="1" si="89"/>
        <v>7.2170634917564769</v>
      </c>
    </row>
    <row r="1577" spans="16:19" x14ac:dyDescent="0.3">
      <c r="P1577" s="14" t="s">
        <v>1583</v>
      </c>
      <c r="Q1577" s="6">
        <f t="shared" ca="1" si="90"/>
        <v>0.67960714713335879</v>
      </c>
      <c r="R1577" s="7">
        <f t="shared" ca="1" si="88"/>
        <v>46.006403013115673</v>
      </c>
      <c r="S1577" s="8">
        <f t="shared" ca="1" si="89"/>
        <v>3.9935969868843273</v>
      </c>
    </row>
    <row r="1578" spans="16:19" x14ac:dyDescent="0.3">
      <c r="P1578" s="14" t="s">
        <v>1584</v>
      </c>
      <c r="Q1578" s="6">
        <f t="shared" ca="1" si="90"/>
        <v>-0.53683372555554731</v>
      </c>
      <c r="R1578" s="7">
        <f t="shared" ca="1" si="88"/>
        <v>38.735243282032606</v>
      </c>
      <c r="S1578" s="8">
        <f t="shared" ca="1" si="89"/>
        <v>8.7352432820326058</v>
      </c>
    </row>
    <row r="1579" spans="16:19" x14ac:dyDescent="0.3">
      <c r="P1579" s="14" t="s">
        <v>1585</v>
      </c>
      <c r="Q1579" s="6">
        <f t="shared" ca="1" si="90"/>
        <v>-1.7581358128703812</v>
      </c>
      <c r="R1579" s="7">
        <f t="shared" ca="1" si="88"/>
        <v>32.590853032525764</v>
      </c>
      <c r="S1579" s="8">
        <f t="shared" ca="1" si="89"/>
        <v>2.5908530325257644</v>
      </c>
    </row>
    <row r="1580" spans="16:19" x14ac:dyDescent="0.3">
      <c r="P1580" s="14" t="s">
        <v>1586</v>
      </c>
      <c r="Q1580" s="6">
        <f t="shared" ca="1" si="90"/>
        <v>6.5857438439005073E-2</v>
      </c>
      <c r="R1580" s="7">
        <f t="shared" ca="1" si="88"/>
        <v>42.181564548278814</v>
      </c>
      <c r="S1580" s="8">
        <f t="shared" ca="1" si="89"/>
        <v>7.8184354517211858</v>
      </c>
    </row>
    <row r="1581" spans="16:19" x14ac:dyDescent="0.3">
      <c r="P1581" s="14" t="s">
        <v>1587</v>
      </c>
      <c r="Q1581" s="6">
        <f t="shared" ca="1" si="90"/>
        <v>0.69067807468635112</v>
      </c>
      <c r="R1581" s="7">
        <f t="shared" ca="1" si="88"/>
        <v>46.078490072591627</v>
      </c>
      <c r="S1581" s="8">
        <f t="shared" ca="1" si="89"/>
        <v>3.9215099274083727</v>
      </c>
    </row>
    <row r="1582" spans="16:19" x14ac:dyDescent="0.3">
      <c r="P1582" s="14" t="s">
        <v>1588</v>
      </c>
      <c r="Q1582" s="6">
        <f t="shared" ca="1" si="90"/>
        <v>-0.67323718163062141</v>
      </c>
      <c r="R1582" s="7">
        <f t="shared" ca="1" si="88"/>
        <v>37.995187348716847</v>
      </c>
      <c r="S1582" s="8">
        <f t="shared" ca="1" si="89"/>
        <v>7.995187348716847</v>
      </c>
    </row>
    <row r="1583" spans="16:19" x14ac:dyDescent="0.3">
      <c r="P1583" s="14" t="s">
        <v>1589</v>
      </c>
      <c r="Q1583" s="6">
        <f t="shared" ca="1" si="90"/>
        <v>0.82034925985876039</v>
      </c>
      <c r="R1583" s="7">
        <f t="shared" ca="1" si="88"/>
        <v>46.931285589614056</v>
      </c>
      <c r="S1583" s="8">
        <f t="shared" ca="1" si="89"/>
        <v>3.0687144103859438</v>
      </c>
    </row>
    <row r="1584" spans="16:19" x14ac:dyDescent="0.3">
      <c r="P1584" s="14" t="s">
        <v>1590</v>
      </c>
      <c r="Q1584" s="6">
        <f t="shared" ca="1" si="90"/>
        <v>-7.4804533306155649E-2</v>
      </c>
      <c r="R1584" s="7">
        <f t="shared" ca="1" si="88"/>
        <v>41.350754158961848</v>
      </c>
      <c r="S1584" s="8">
        <f t="shared" ca="1" si="89"/>
        <v>8.6492458410381516</v>
      </c>
    </row>
    <row r="1585" spans="16:19" x14ac:dyDescent="0.3">
      <c r="P1585" s="14" t="s">
        <v>1591</v>
      </c>
      <c r="Q1585" s="6">
        <f t="shared" ca="1" si="90"/>
        <v>0.18595982643870368</v>
      </c>
      <c r="R1585" s="7">
        <f t="shared" ca="1" si="88"/>
        <v>42.904139329394248</v>
      </c>
      <c r="S1585" s="8">
        <f t="shared" ca="1" si="89"/>
        <v>7.0958606706057523</v>
      </c>
    </row>
    <row r="1586" spans="16:19" x14ac:dyDescent="0.3">
      <c r="P1586" s="14" t="s">
        <v>1592</v>
      </c>
      <c r="Q1586" s="6">
        <f t="shared" ca="1" si="90"/>
        <v>-0.87665232410225524</v>
      </c>
      <c r="R1586" s="7">
        <f t="shared" ca="1" si="88"/>
        <v>36.917742338135596</v>
      </c>
      <c r="S1586" s="8">
        <f t="shared" ca="1" si="89"/>
        <v>6.9177423381355965</v>
      </c>
    </row>
    <row r="1587" spans="16:19" x14ac:dyDescent="0.3">
      <c r="P1587" s="14" t="s">
        <v>1593</v>
      </c>
      <c r="Q1587" s="6">
        <f t="shared" ca="1" si="90"/>
        <v>-0.7042024643642425</v>
      </c>
      <c r="R1587" s="7">
        <f t="shared" ca="1" si="88"/>
        <v>37.829164422548097</v>
      </c>
      <c r="S1587" s="8">
        <f t="shared" ca="1" si="89"/>
        <v>7.8291644225480965</v>
      </c>
    </row>
    <row r="1588" spans="16:19" x14ac:dyDescent="0.3">
      <c r="P1588" s="14" t="s">
        <v>1594</v>
      </c>
      <c r="Q1588" s="6">
        <f t="shared" ca="1" si="90"/>
        <v>-0.79352982667667182</v>
      </c>
      <c r="R1588" s="7">
        <f t="shared" ca="1" si="88"/>
        <v>37.354282139136359</v>
      </c>
      <c r="S1588" s="8">
        <f t="shared" ca="1" si="89"/>
        <v>7.3542821391363589</v>
      </c>
    </row>
    <row r="1589" spans="16:19" x14ac:dyDescent="0.3">
      <c r="P1589" s="14" t="s">
        <v>1595</v>
      </c>
      <c r="Q1589" s="6">
        <f t="shared" ca="1" si="90"/>
        <v>-1.8235257644625105</v>
      </c>
      <c r="R1589" s="7">
        <f t="shared" ca="1" si="88"/>
        <v>32.290857206556076</v>
      </c>
      <c r="S1589" s="8">
        <f t="shared" ca="1" si="89"/>
        <v>2.2908572065560762</v>
      </c>
    </row>
    <row r="1590" spans="16:19" x14ac:dyDescent="0.3">
      <c r="P1590" s="14" t="s">
        <v>1596</v>
      </c>
      <c r="Q1590" s="6">
        <f t="shared" ca="1" si="90"/>
        <v>-0.21028051472790843</v>
      </c>
      <c r="R1590" s="7">
        <f t="shared" ca="1" si="88"/>
        <v>40.566048085491218</v>
      </c>
      <c r="S1590" s="8">
        <f t="shared" ca="1" si="89"/>
        <v>9.433951914508782</v>
      </c>
    </row>
    <row r="1591" spans="16:19" x14ac:dyDescent="0.3">
      <c r="P1591" s="14" t="s">
        <v>1597</v>
      </c>
      <c r="Q1591" s="6">
        <f t="shared" ca="1" si="90"/>
        <v>0.29817662667193501</v>
      </c>
      <c r="R1591" s="7">
        <f t="shared" ca="1" si="88"/>
        <v>43.590453119327442</v>
      </c>
      <c r="S1591" s="8">
        <f t="shared" ca="1" si="89"/>
        <v>6.4095468806725577</v>
      </c>
    </row>
    <row r="1592" spans="16:19" x14ac:dyDescent="0.3">
      <c r="P1592" s="14" t="s">
        <v>1598</v>
      </c>
      <c r="Q1592" s="6">
        <f t="shared" ca="1" si="90"/>
        <v>0.66227401426827071</v>
      </c>
      <c r="R1592" s="7">
        <f t="shared" ca="1" si="88"/>
        <v>45.893766767933144</v>
      </c>
      <c r="S1592" s="8">
        <f t="shared" ca="1" si="89"/>
        <v>4.106233232066856</v>
      </c>
    </row>
    <row r="1593" spans="16:19" x14ac:dyDescent="0.3">
      <c r="P1593" s="14" t="s">
        <v>1599</v>
      </c>
      <c r="Q1593" s="6">
        <f t="shared" ca="1" si="90"/>
        <v>-1.3741923420870044</v>
      </c>
      <c r="R1593" s="7">
        <f t="shared" ca="1" si="88"/>
        <v>34.409389356099389</v>
      </c>
      <c r="S1593" s="8">
        <f t="shared" ca="1" si="89"/>
        <v>4.4093893560993891</v>
      </c>
    </row>
    <row r="1594" spans="16:19" x14ac:dyDescent="0.3">
      <c r="P1594" s="14" t="s">
        <v>1600</v>
      </c>
      <c r="Q1594" s="6">
        <f t="shared" ca="1" si="90"/>
        <v>-0.48199086577703726</v>
      </c>
      <c r="R1594" s="7">
        <f t="shared" ca="1" si="88"/>
        <v>39.036840027531696</v>
      </c>
      <c r="S1594" s="8">
        <f t="shared" ca="1" si="89"/>
        <v>9.0368400275316958</v>
      </c>
    </row>
    <row r="1595" spans="16:19" x14ac:dyDescent="0.3">
      <c r="P1595" s="14" t="s">
        <v>1601</v>
      </c>
      <c r="Q1595" s="6">
        <f t="shared" ca="1" si="90"/>
        <v>-1.0842551355244512</v>
      </c>
      <c r="R1595" s="7">
        <f t="shared" ca="1" si="88"/>
        <v>35.84961351988926</v>
      </c>
      <c r="S1595" s="8">
        <f t="shared" ca="1" si="89"/>
        <v>5.8496135198892603</v>
      </c>
    </row>
    <row r="1596" spans="16:19" x14ac:dyDescent="0.3">
      <c r="P1596" s="14" t="s">
        <v>1602</v>
      </c>
      <c r="Q1596" s="6">
        <f t="shared" ca="1" si="90"/>
        <v>-0.68244266375933171</v>
      </c>
      <c r="R1596" s="7">
        <f t="shared" ca="1" si="88"/>
        <v>37.945755430408546</v>
      </c>
      <c r="S1596" s="8">
        <f t="shared" ca="1" si="89"/>
        <v>7.9457554304085463</v>
      </c>
    </row>
    <row r="1597" spans="16:19" x14ac:dyDescent="0.3">
      <c r="P1597" s="14" t="s">
        <v>1603</v>
      </c>
      <c r="Q1597" s="6">
        <f t="shared" ca="1" si="90"/>
        <v>-0.38429238973372842</v>
      </c>
      <c r="R1597" s="7">
        <f t="shared" ca="1" si="88"/>
        <v>39.57994170508038</v>
      </c>
      <c r="S1597" s="8">
        <f t="shared" ca="1" si="89"/>
        <v>9.5799417050803797</v>
      </c>
    </row>
    <row r="1598" spans="16:19" x14ac:dyDescent="0.3">
      <c r="P1598" s="14" t="s">
        <v>1604</v>
      </c>
      <c r="Q1598" s="6">
        <f t="shared" ca="1" si="90"/>
        <v>-0.90263317978000079</v>
      </c>
      <c r="R1598" s="7">
        <f t="shared" ca="1" si="88"/>
        <v>36.782346294497358</v>
      </c>
      <c r="S1598" s="8">
        <f t="shared" ca="1" si="89"/>
        <v>6.7823462944973585</v>
      </c>
    </row>
    <row r="1599" spans="16:19" x14ac:dyDescent="0.3">
      <c r="P1599" s="14" t="s">
        <v>1605</v>
      </c>
      <c r="Q1599" s="6">
        <f t="shared" ca="1" si="90"/>
        <v>-0.38172545064994945</v>
      </c>
      <c r="R1599" s="7">
        <f t="shared" ca="1" si="88"/>
        <v>39.59431262408738</v>
      </c>
      <c r="S1599" s="8">
        <f t="shared" ca="1" si="89"/>
        <v>9.5943126240873795</v>
      </c>
    </row>
    <row r="1600" spans="16:19" x14ac:dyDescent="0.3">
      <c r="P1600" s="14" t="s">
        <v>1606</v>
      </c>
      <c r="Q1600" s="6">
        <f t="shared" ca="1" si="90"/>
        <v>0.47151258169802118</v>
      </c>
      <c r="R1600" s="7">
        <f t="shared" ca="1" si="88"/>
        <v>44.672208168884701</v>
      </c>
      <c r="S1600" s="8">
        <f t="shared" ca="1" si="89"/>
        <v>5.3277918311152987</v>
      </c>
    </row>
    <row r="1601" spans="16:19" x14ac:dyDescent="0.3">
      <c r="P1601" s="14" t="s">
        <v>1607</v>
      </c>
      <c r="Q1601" s="6">
        <f t="shared" ca="1" si="90"/>
        <v>-0.65130731731561764</v>
      </c>
      <c r="R1601" s="7">
        <f t="shared" ca="1" si="88"/>
        <v>38.113206681930698</v>
      </c>
      <c r="S1601" s="8">
        <f t="shared" ca="1" si="89"/>
        <v>8.1132066819306985</v>
      </c>
    </row>
    <row r="1602" spans="16:19" x14ac:dyDescent="0.3">
      <c r="P1602" s="14" t="s">
        <v>1608</v>
      </c>
      <c r="Q1602" s="6">
        <f t="shared" ca="1" si="90"/>
        <v>0.38559062780966619</v>
      </c>
      <c r="R1602" s="7">
        <f t="shared" ca="1" si="88"/>
        <v>44.132671911396741</v>
      </c>
      <c r="S1602" s="8">
        <f t="shared" ca="1" si="89"/>
        <v>5.8673280886032586</v>
      </c>
    </row>
    <row r="1603" spans="16:19" x14ac:dyDescent="0.3">
      <c r="P1603" s="14" t="s">
        <v>1609</v>
      </c>
      <c r="Q1603" s="6">
        <f t="shared" ca="1" si="90"/>
        <v>-1.3953209095020831</v>
      </c>
      <c r="R1603" s="7">
        <f t="shared" ca="1" si="88"/>
        <v>34.306726502001048</v>
      </c>
      <c r="S1603" s="8">
        <f t="shared" ca="1" si="89"/>
        <v>4.3067265020010481</v>
      </c>
    </row>
    <row r="1604" spans="16:19" x14ac:dyDescent="0.3">
      <c r="P1604" s="14" t="s">
        <v>1610</v>
      </c>
      <c r="Q1604" s="6">
        <f t="shared" ca="1" si="90"/>
        <v>-1.3846660507732413</v>
      </c>
      <c r="R1604" s="7">
        <f t="shared" ca="1" si="88"/>
        <v>34.35845968710624</v>
      </c>
      <c r="S1604" s="8">
        <f t="shared" ca="1" si="89"/>
        <v>4.3584596871062402</v>
      </c>
    </row>
    <row r="1605" spans="16:19" x14ac:dyDescent="0.3">
      <c r="P1605" s="14" t="s">
        <v>1611</v>
      </c>
      <c r="Q1605" s="6">
        <f t="shared" ca="1" si="90"/>
        <v>0.87458794857829014</v>
      </c>
      <c r="R1605" s="7">
        <f t="shared" ca="1" si="88"/>
        <v>47.292656612325779</v>
      </c>
      <c r="S1605" s="8">
        <f t="shared" ca="1" si="89"/>
        <v>2.7073433876742214</v>
      </c>
    </row>
    <row r="1606" spans="16:19" x14ac:dyDescent="0.3">
      <c r="P1606" s="14" t="s">
        <v>1612</v>
      </c>
      <c r="Q1606" s="6">
        <f t="shared" ca="1" si="90"/>
        <v>-0.48476233796104684</v>
      </c>
      <c r="R1606" s="7">
        <f t="shared" ca="1" si="88"/>
        <v>39.021542717458239</v>
      </c>
      <c r="S1606" s="8">
        <f t="shared" ca="1" si="89"/>
        <v>9.0215427174582388</v>
      </c>
    </row>
    <row r="1607" spans="16:19" x14ac:dyDescent="0.3">
      <c r="P1607" s="14" t="s">
        <v>1613</v>
      </c>
      <c r="Q1607" s="6">
        <f t="shared" ca="1" si="90"/>
        <v>1.5885942755334614</v>
      </c>
      <c r="R1607" s="7">
        <f t="shared" ca="1" si="88"/>
        <v>52.31749226263203</v>
      </c>
      <c r="S1607" s="8">
        <f t="shared" ca="1" si="89"/>
        <v>0</v>
      </c>
    </row>
    <row r="1608" spans="16:19" x14ac:dyDescent="0.3">
      <c r="P1608" s="14" t="s">
        <v>1614</v>
      </c>
      <c r="Q1608" s="6">
        <f t="shared" ca="1" si="90"/>
        <v>-0.6709842147195576</v>
      </c>
      <c r="R1608" s="7">
        <f t="shared" ca="1" si="88"/>
        <v>38.007295214281164</v>
      </c>
      <c r="S1608" s="8">
        <f t="shared" ca="1" si="89"/>
        <v>8.0072952142811644</v>
      </c>
    </row>
    <row r="1609" spans="16:19" x14ac:dyDescent="0.3">
      <c r="P1609" s="14" t="s">
        <v>1615</v>
      </c>
      <c r="Q1609" s="6">
        <f t="shared" ca="1" si="90"/>
        <v>0.14498587695867174</v>
      </c>
      <c r="R1609" s="7">
        <f t="shared" ca="1" si="88"/>
        <v>42.656246281176486</v>
      </c>
      <c r="S1609" s="8">
        <f t="shared" ca="1" si="89"/>
        <v>7.343753718823514</v>
      </c>
    </row>
    <row r="1610" spans="16:19" x14ac:dyDescent="0.3">
      <c r="P1610" s="14" t="s">
        <v>1616</v>
      </c>
      <c r="Q1610" s="6">
        <f t="shared" ca="1" si="90"/>
        <v>-0.94061221389995697</v>
      </c>
      <c r="R1610" s="7">
        <f t="shared" ca="1" si="88"/>
        <v>36.585316204214095</v>
      </c>
      <c r="S1610" s="8">
        <f t="shared" ca="1" si="89"/>
        <v>6.5853162042140951</v>
      </c>
    </row>
    <row r="1611" spans="16:19" x14ac:dyDescent="0.3">
      <c r="P1611" s="14" t="s">
        <v>1617</v>
      </c>
      <c r="Q1611" s="6">
        <f t="shared" ca="1" si="90"/>
        <v>1.7304059343991807</v>
      </c>
      <c r="R1611" s="7">
        <f t="shared" ca="1" si="88"/>
        <v>53.377321906684195</v>
      </c>
      <c r="S1611" s="8">
        <f t="shared" ca="1" si="89"/>
        <v>0</v>
      </c>
    </row>
    <row r="1612" spans="16:19" x14ac:dyDescent="0.3">
      <c r="P1612" s="14" t="s">
        <v>1618</v>
      </c>
      <c r="Q1612" s="6">
        <f t="shared" ca="1" si="90"/>
        <v>8.6081534189816025E-2</v>
      </c>
      <c r="R1612" s="7">
        <f t="shared" ca="1" si="88"/>
        <v>42.302381537718503</v>
      </c>
      <c r="S1612" s="8">
        <f t="shared" ca="1" si="89"/>
        <v>7.6976184622814969</v>
      </c>
    </row>
    <row r="1613" spans="16:19" x14ac:dyDescent="0.3">
      <c r="P1613" s="14" t="s">
        <v>1619</v>
      </c>
      <c r="Q1613" s="6">
        <f t="shared" ca="1" si="90"/>
        <v>0.61218374300770939</v>
      </c>
      <c r="R1613" s="7">
        <f t="shared" ca="1" si="88"/>
        <v>45.569811714725965</v>
      </c>
      <c r="S1613" s="8">
        <f t="shared" ca="1" si="89"/>
        <v>4.4301882852740349</v>
      </c>
    </row>
    <row r="1614" spans="16:19" x14ac:dyDescent="0.3">
      <c r="P1614" s="14" t="s">
        <v>1620</v>
      </c>
      <c r="Q1614" s="6">
        <f t="shared" ca="1" si="90"/>
        <v>-2.2187095391634091</v>
      </c>
      <c r="R1614" s="7">
        <f t="shared" ca="1" si="88"/>
        <v>30.535706572292042</v>
      </c>
      <c r="S1614" s="8">
        <f t="shared" ca="1" si="89"/>
        <v>0.53570657229204244</v>
      </c>
    </row>
    <row r="1615" spans="16:19" x14ac:dyDescent="0.3">
      <c r="P1615" s="14" t="s">
        <v>1621</v>
      </c>
      <c r="Q1615" s="6">
        <f t="shared" ca="1" si="90"/>
        <v>-1.5858938135746947</v>
      </c>
      <c r="R1615" s="7">
        <f t="shared" ca="1" si="88"/>
        <v>33.39447156643223</v>
      </c>
      <c r="S1615" s="8">
        <f t="shared" ca="1" si="89"/>
        <v>3.3944715664322302</v>
      </c>
    </row>
    <row r="1616" spans="16:19" x14ac:dyDescent="0.3">
      <c r="P1616" s="14" t="s">
        <v>1622</v>
      </c>
      <c r="Q1616" s="6">
        <f t="shared" ca="1" si="90"/>
        <v>0.76434961150772229</v>
      </c>
      <c r="R1616" s="7">
        <f t="shared" ca="1" si="88"/>
        <v>46.561078973412016</v>
      </c>
      <c r="S1616" s="8">
        <f t="shared" ca="1" si="89"/>
        <v>3.4389210265879839</v>
      </c>
    </row>
    <row r="1617" spans="16:19" x14ac:dyDescent="0.3">
      <c r="P1617" s="14" t="s">
        <v>1623</v>
      </c>
      <c r="Q1617" s="6">
        <f t="shared" ca="1" si="90"/>
        <v>0.2027254875155147</v>
      </c>
      <c r="R1617" s="7">
        <f t="shared" ca="1" si="88"/>
        <v>43.005986703771889</v>
      </c>
      <c r="S1617" s="8">
        <f t="shared" ca="1" si="89"/>
        <v>6.9940132962281112</v>
      </c>
    </row>
    <row r="1618" spans="16:19" x14ac:dyDescent="0.3">
      <c r="P1618" s="14" t="s">
        <v>1624</v>
      </c>
      <c r="Q1618" s="6">
        <f t="shared" ca="1" si="90"/>
        <v>-0.41795662226021213</v>
      </c>
      <c r="R1618" s="7">
        <f t="shared" ca="1" si="88"/>
        <v>39.391955719986683</v>
      </c>
      <c r="S1618" s="8">
        <f t="shared" ca="1" si="89"/>
        <v>9.391955719986683</v>
      </c>
    </row>
    <row r="1619" spans="16:19" x14ac:dyDescent="0.3">
      <c r="P1619" s="14" t="s">
        <v>1625</v>
      </c>
      <c r="Q1619" s="6">
        <f t="shared" ca="1" si="90"/>
        <v>-0.7054353450843881</v>
      </c>
      <c r="R1619" s="7">
        <f t="shared" ca="1" si="88"/>
        <v>37.822569268452668</v>
      </c>
      <c r="S1619" s="8">
        <f t="shared" ca="1" si="89"/>
        <v>7.8225692684526678</v>
      </c>
    </row>
    <row r="1620" spans="16:19" x14ac:dyDescent="0.3">
      <c r="P1620" s="14" t="s">
        <v>1626</v>
      </c>
      <c r="Q1620" s="6">
        <f t="shared" ca="1" si="90"/>
        <v>-8.7860787991362613E-2</v>
      </c>
      <c r="R1620" s="7">
        <f t="shared" ca="1" si="88"/>
        <v>41.274473197302441</v>
      </c>
      <c r="S1620" s="8">
        <f t="shared" ca="1" si="89"/>
        <v>8.7255268026975585</v>
      </c>
    </row>
    <row r="1621" spans="16:19" x14ac:dyDescent="0.3">
      <c r="P1621" s="14" t="s">
        <v>1627</v>
      </c>
      <c r="Q1621" s="6">
        <f t="shared" ca="1" si="90"/>
        <v>-0.82105324519720135</v>
      </c>
      <c r="R1621" s="7">
        <f t="shared" ca="1" si="88"/>
        <v>37.209166968440641</v>
      </c>
      <c r="S1621" s="8">
        <f t="shared" ca="1" si="89"/>
        <v>7.2091669684406412</v>
      </c>
    </row>
    <row r="1622" spans="16:19" x14ac:dyDescent="0.3">
      <c r="P1622" s="14" t="s">
        <v>1628</v>
      </c>
      <c r="Q1622" s="6">
        <f t="shared" ca="1" si="90"/>
        <v>0.62375148333355956</v>
      </c>
      <c r="R1622" s="7">
        <f t="shared" ca="1" si="88"/>
        <v>45.64442154432431</v>
      </c>
      <c r="S1622" s="8">
        <f t="shared" ca="1" si="89"/>
        <v>4.3555784556756905</v>
      </c>
    </row>
    <row r="1623" spans="16:19" x14ac:dyDescent="0.3">
      <c r="P1623" s="14" t="s">
        <v>1629</v>
      </c>
      <c r="Q1623" s="6">
        <f t="shared" ca="1" si="90"/>
        <v>0.82021898543413529</v>
      </c>
      <c r="R1623" s="7">
        <f t="shared" ca="1" si="88"/>
        <v>46.930420955011513</v>
      </c>
      <c r="S1623" s="8">
        <f t="shared" ca="1" si="89"/>
        <v>3.0695790449884868</v>
      </c>
    </row>
    <row r="1624" spans="16:19" x14ac:dyDescent="0.3">
      <c r="P1624" s="14" t="s">
        <v>1630</v>
      </c>
      <c r="Q1624" s="6">
        <f t="shared" ca="1" si="90"/>
        <v>1.9671361245842669</v>
      </c>
      <c r="R1624" s="7">
        <f t="shared" ref="R1624:R1687" ca="1" si="91">S0*EXP((tipo-0.5*sigma^2)*T)*EXP(sigma*SQRT(T)*Q1624)</f>
        <v>55.194575411620939</v>
      </c>
      <c r="S1624" s="8">
        <f t="shared" ref="S1624:S1687" ca="1" si="92">IF(R1624&lt;=corte1,0,IF(R1624&lt;=corte2,R1624-corte1,IF(R1624&lt;=corte3,corte3-R1624,0)))</f>
        <v>0</v>
      </c>
    </row>
    <row r="1625" spans="16:19" x14ac:dyDescent="0.3">
      <c r="P1625" s="14" t="s">
        <v>1631</v>
      </c>
      <c r="Q1625" s="6">
        <f t="shared" ref="Q1625:Q1688" ca="1" si="93">NORMSINV(RAND())</f>
        <v>-0.60284181208003829</v>
      </c>
      <c r="R1625" s="7">
        <f t="shared" ca="1" si="91"/>
        <v>38.375334083270822</v>
      </c>
      <c r="S1625" s="8">
        <f t="shared" ca="1" si="92"/>
        <v>8.3753340832708218</v>
      </c>
    </row>
    <row r="1626" spans="16:19" x14ac:dyDescent="0.3">
      <c r="P1626" s="14" t="s">
        <v>1632</v>
      </c>
      <c r="Q1626" s="6">
        <f t="shared" ca="1" si="93"/>
        <v>0.73571184806938117</v>
      </c>
      <c r="R1626" s="7">
        <f t="shared" ca="1" si="91"/>
        <v>46.372888348985313</v>
      </c>
      <c r="S1626" s="8">
        <f t="shared" ca="1" si="92"/>
        <v>3.6271116510146868</v>
      </c>
    </row>
    <row r="1627" spans="16:19" x14ac:dyDescent="0.3">
      <c r="P1627" s="14" t="s">
        <v>1633</v>
      </c>
      <c r="Q1627" s="6">
        <f t="shared" ca="1" si="93"/>
        <v>-0.76247249943362549</v>
      </c>
      <c r="R1627" s="7">
        <f t="shared" ca="1" si="91"/>
        <v>37.518709303501389</v>
      </c>
      <c r="S1627" s="8">
        <f t="shared" ca="1" si="92"/>
        <v>7.5187093035013888</v>
      </c>
    </row>
    <row r="1628" spans="16:19" x14ac:dyDescent="0.3">
      <c r="P1628" s="14" t="s">
        <v>1634</v>
      </c>
      <c r="Q1628" s="6">
        <f t="shared" ca="1" si="93"/>
        <v>1.499008317875711</v>
      </c>
      <c r="R1628" s="7">
        <f t="shared" ca="1" si="91"/>
        <v>51.65884385907205</v>
      </c>
      <c r="S1628" s="8">
        <f t="shared" ca="1" si="92"/>
        <v>0</v>
      </c>
    </row>
    <row r="1629" spans="16:19" x14ac:dyDescent="0.3">
      <c r="P1629" s="14" t="s">
        <v>1635</v>
      </c>
      <c r="Q1629" s="6">
        <f t="shared" ca="1" si="93"/>
        <v>-3.125643585626857</v>
      </c>
      <c r="R1629" s="7">
        <f t="shared" ca="1" si="91"/>
        <v>26.859964335167398</v>
      </c>
      <c r="S1629" s="8">
        <f t="shared" ca="1" si="92"/>
        <v>0</v>
      </c>
    </row>
    <row r="1630" spans="16:19" x14ac:dyDescent="0.3">
      <c r="P1630" s="14" t="s">
        <v>1636</v>
      </c>
      <c r="Q1630" s="6">
        <f t="shared" ca="1" si="93"/>
        <v>1.9074065367817765</v>
      </c>
      <c r="R1630" s="7">
        <f t="shared" ca="1" si="91"/>
        <v>54.730308265137403</v>
      </c>
      <c r="S1630" s="8">
        <f t="shared" ca="1" si="92"/>
        <v>0</v>
      </c>
    </row>
    <row r="1631" spans="16:19" x14ac:dyDescent="0.3">
      <c r="P1631" s="14" t="s">
        <v>1637</v>
      </c>
      <c r="Q1631" s="6">
        <f t="shared" ca="1" si="93"/>
        <v>-1.4441053903602101</v>
      </c>
      <c r="R1631" s="7">
        <f t="shared" ca="1" si="91"/>
        <v>34.07085325145605</v>
      </c>
      <c r="S1631" s="8">
        <f t="shared" ca="1" si="92"/>
        <v>4.0708532514560503</v>
      </c>
    </row>
    <row r="1632" spans="16:19" x14ac:dyDescent="0.3">
      <c r="P1632" s="14" t="s">
        <v>1638</v>
      </c>
      <c r="Q1632" s="6">
        <f t="shared" ca="1" si="93"/>
        <v>-0.64198640711235633</v>
      </c>
      <c r="R1632" s="7">
        <f t="shared" ca="1" si="91"/>
        <v>38.163479714269663</v>
      </c>
      <c r="S1632" s="8">
        <f t="shared" ca="1" si="92"/>
        <v>8.1634797142696627</v>
      </c>
    </row>
    <row r="1633" spans="16:19" x14ac:dyDescent="0.3">
      <c r="P1633" s="14" t="s">
        <v>1639</v>
      </c>
      <c r="Q1633" s="6">
        <f t="shared" ca="1" si="93"/>
        <v>0.18212334316871417</v>
      </c>
      <c r="R1633" s="7">
        <f t="shared" ca="1" si="91"/>
        <v>42.880867544681436</v>
      </c>
      <c r="S1633" s="8">
        <f t="shared" ca="1" si="92"/>
        <v>7.1191324553185638</v>
      </c>
    </row>
    <row r="1634" spans="16:19" x14ac:dyDescent="0.3">
      <c r="P1634" s="14" t="s">
        <v>1640</v>
      </c>
      <c r="Q1634" s="6">
        <f t="shared" ca="1" si="93"/>
        <v>0.9770405841995824</v>
      </c>
      <c r="R1634" s="7">
        <f t="shared" ca="1" si="91"/>
        <v>47.982867629018315</v>
      </c>
      <c r="S1634" s="8">
        <f t="shared" ca="1" si="92"/>
        <v>2.0171323709816846</v>
      </c>
    </row>
    <row r="1635" spans="16:19" x14ac:dyDescent="0.3">
      <c r="P1635" s="14" t="s">
        <v>1641</v>
      </c>
      <c r="Q1635" s="6">
        <f t="shared" ca="1" si="93"/>
        <v>1.010696385606106</v>
      </c>
      <c r="R1635" s="7">
        <f t="shared" ca="1" si="91"/>
        <v>48.211793612286371</v>
      </c>
      <c r="S1635" s="8">
        <f t="shared" ca="1" si="92"/>
        <v>1.7882063877136289</v>
      </c>
    </row>
    <row r="1636" spans="16:19" x14ac:dyDescent="0.3">
      <c r="P1636" s="14" t="s">
        <v>1642</v>
      </c>
      <c r="Q1636" s="6">
        <f t="shared" ca="1" si="93"/>
        <v>1.4193884794662697</v>
      </c>
      <c r="R1636" s="7">
        <f t="shared" ca="1" si="91"/>
        <v>51.08043065283929</v>
      </c>
      <c r="S1636" s="8">
        <f t="shared" ca="1" si="92"/>
        <v>0</v>
      </c>
    </row>
    <row r="1637" spans="16:19" x14ac:dyDescent="0.3">
      <c r="P1637" s="14" t="s">
        <v>1643</v>
      </c>
      <c r="Q1637" s="6">
        <f t="shared" ca="1" si="93"/>
        <v>-2.264004445142656</v>
      </c>
      <c r="R1637" s="7">
        <f t="shared" ca="1" si="91"/>
        <v>30.340730147063066</v>
      </c>
      <c r="S1637" s="8">
        <f t="shared" ca="1" si="92"/>
        <v>0.34073014706306637</v>
      </c>
    </row>
    <row r="1638" spans="16:19" x14ac:dyDescent="0.3">
      <c r="P1638" s="14" t="s">
        <v>1644</v>
      </c>
      <c r="Q1638" s="6">
        <f t="shared" ca="1" si="93"/>
        <v>0.63300794258528292</v>
      </c>
      <c r="R1638" s="7">
        <f t="shared" ca="1" si="91"/>
        <v>45.704212003550857</v>
      </c>
      <c r="S1638" s="8">
        <f t="shared" ca="1" si="92"/>
        <v>4.2957879964491426</v>
      </c>
    </row>
    <row r="1639" spans="16:19" x14ac:dyDescent="0.3">
      <c r="P1639" s="14" t="s">
        <v>1645</v>
      </c>
      <c r="Q1639" s="6">
        <f t="shared" ca="1" si="93"/>
        <v>1.1891494526521469</v>
      </c>
      <c r="R1639" s="7">
        <f t="shared" ca="1" si="91"/>
        <v>49.44400151401053</v>
      </c>
      <c r="S1639" s="8">
        <f t="shared" ca="1" si="92"/>
        <v>0.55599848598946977</v>
      </c>
    </row>
    <row r="1640" spans="16:19" x14ac:dyDescent="0.3">
      <c r="P1640" s="14" t="s">
        <v>1646</v>
      </c>
      <c r="Q1640" s="6">
        <f t="shared" ca="1" si="93"/>
        <v>-1.2827670848489567</v>
      </c>
      <c r="R1640" s="7">
        <f t="shared" ca="1" si="91"/>
        <v>34.857173572209639</v>
      </c>
      <c r="S1640" s="8">
        <f t="shared" ca="1" si="92"/>
        <v>4.8571735722096392</v>
      </c>
    </row>
    <row r="1641" spans="16:19" x14ac:dyDescent="0.3">
      <c r="P1641" s="14" t="s">
        <v>1647</v>
      </c>
      <c r="Q1641" s="6">
        <f t="shared" ca="1" si="93"/>
        <v>2.948363941235566</v>
      </c>
      <c r="R1641" s="7">
        <f t="shared" ca="1" si="91"/>
        <v>63.410613039565327</v>
      </c>
      <c r="S1641" s="8">
        <f t="shared" ca="1" si="92"/>
        <v>0</v>
      </c>
    </row>
    <row r="1642" spans="16:19" x14ac:dyDescent="0.3">
      <c r="P1642" s="14" t="s">
        <v>1648</v>
      </c>
      <c r="Q1642" s="6">
        <f t="shared" ca="1" si="93"/>
        <v>0.81480431281434451</v>
      </c>
      <c r="R1642" s="7">
        <f t="shared" ca="1" si="91"/>
        <v>46.894497724820418</v>
      </c>
      <c r="S1642" s="8">
        <f t="shared" ca="1" si="92"/>
        <v>3.1055022751795818</v>
      </c>
    </row>
    <row r="1643" spans="16:19" x14ac:dyDescent="0.3">
      <c r="P1643" s="14" t="s">
        <v>1649</v>
      </c>
      <c r="Q1643" s="6">
        <f t="shared" ca="1" si="93"/>
        <v>0.40910801716752232</v>
      </c>
      <c r="R1643" s="7">
        <f t="shared" ca="1" si="91"/>
        <v>44.279695402395653</v>
      </c>
      <c r="S1643" s="8">
        <f t="shared" ca="1" si="92"/>
        <v>5.720304597604347</v>
      </c>
    </row>
    <row r="1644" spans="16:19" x14ac:dyDescent="0.3">
      <c r="P1644" s="14" t="s">
        <v>1650</v>
      </c>
      <c r="Q1644" s="6">
        <f t="shared" ca="1" si="93"/>
        <v>-1.8474964620416547</v>
      </c>
      <c r="R1644" s="7">
        <f t="shared" ca="1" si="91"/>
        <v>32.181577547755154</v>
      </c>
      <c r="S1644" s="8">
        <f t="shared" ca="1" si="92"/>
        <v>2.181577547755154</v>
      </c>
    </row>
    <row r="1645" spans="16:19" x14ac:dyDescent="0.3">
      <c r="P1645" s="14" t="s">
        <v>1651</v>
      </c>
      <c r="Q1645" s="6">
        <f t="shared" ca="1" si="93"/>
        <v>0.50916568064845014</v>
      </c>
      <c r="R1645" s="7">
        <f t="shared" ca="1" si="91"/>
        <v>44.910720015938914</v>
      </c>
      <c r="S1645" s="8">
        <f t="shared" ca="1" si="92"/>
        <v>5.0892799840610863</v>
      </c>
    </row>
    <row r="1646" spans="16:19" x14ac:dyDescent="0.3">
      <c r="P1646" s="14" t="s">
        <v>1652</v>
      </c>
      <c r="Q1646" s="6">
        <f t="shared" ca="1" si="93"/>
        <v>-9.4835458932190669E-2</v>
      </c>
      <c r="R1646" s="7">
        <f t="shared" ca="1" si="91"/>
        <v>41.233781473302365</v>
      </c>
      <c r="S1646" s="8">
        <f t="shared" ca="1" si="92"/>
        <v>8.7662185266976351</v>
      </c>
    </row>
    <row r="1647" spans="16:19" x14ac:dyDescent="0.3">
      <c r="P1647" s="14" t="s">
        <v>1653</v>
      </c>
      <c r="Q1647" s="6">
        <f t="shared" ca="1" si="93"/>
        <v>1.3357949275430492</v>
      </c>
      <c r="R1647" s="7">
        <f t="shared" ca="1" si="91"/>
        <v>50.480117636632485</v>
      </c>
      <c r="S1647" s="8">
        <f t="shared" ca="1" si="92"/>
        <v>0</v>
      </c>
    </row>
    <row r="1648" spans="16:19" x14ac:dyDescent="0.3">
      <c r="P1648" s="14" t="s">
        <v>1654</v>
      </c>
      <c r="Q1648" s="6">
        <f t="shared" ca="1" si="93"/>
        <v>-0.9056517024572176</v>
      </c>
      <c r="R1648" s="7">
        <f t="shared" ca="1" si="91"/>
        <v>36.766647866106084</v>
      </c>
      <c r="S1648" s="8">
        <f t="shared" ca="1" si="92"/>
        <v>6.7666478661060836</v>
      </c>
    </row>
    <row r="1649" spans="16:19" x14ac:dyDescent="0.3">
      <c r="P1649" s="14" t="s">
        <v>1655</v>
      </c>
      <c r="Q1649" s="6">
        <f t="shared" ca="1" si="93"/>
        <v>6.8067176970687163E-2</v>
      </c>
      <c r="R1649" s="7">
        <f t="shared" ca="1" si="91"/>
        <v>42.194748525126649</v>
      </c>
      <c r="S1649" s="8">
        <f t="shared" ca="1" si="92"/>
        <v>7.8052514748733515</v>
      </c>
    </row>
    <row r="1650" spans="16:19" x14ac:dyDescent="0.3">
      <c r="P1650" s="14" t="s">
        <v>1656</v>
      </c>
      <c r="Q1650" s="6">
        <f t="shared" ca="1" si="93"/>
        <v>0.77740703999136307</v>
      </c>
      <c r="R1650" s="7">
        <f t="shared" ca="1" si="91"/>
        <v>46.647138060564743</v>
      </c>
      <c r="S1650" s="8">
        <f t="shared" ca="1" si="92"/>
        <v>3.3528619394352575</v>
      </c>
    </row>
    <row r="1651" spans="16:19" x14ac:dyDescent="0.3">
      <c r="P1651" s="14" t="s">
        <v>1657</v>
      </c>
      <c r="Q1651" s="6">
        <f t="shared" ca="1" si="93"/>
        <v>1.8434499526615784</v>
      </c>
      <c r="R1651" s="7">
        <f t="shared" ca="1" si="91"/>
        <v>54.237514081136354</v>
      </c>
      <c r="S1651" s="8">
        <f t="shared" ca="1" si="92"/>
        <v>0</v>
      </c>
    </row>
    <row r="1652" spans="16:19" x14ac:dyDescent="0.3">
      <c r="P1652" s="14" t="s">
        <v>1658</v>
      </c>
      <c r="Q1652" s="6">
        <f t="shared" ca="1" si="93"/>
        <v>0.60063444038961089</v>
      </c>
      <c r="R1652" s="7">
        <f t="shared" ca="1" si="91"/>
        <v>45.495442470027456</v>
      </c>
      <c r="S1652" s="8">
        <f t="shared" ca="1" si="92"/>
        <v>4.5045575299725442</v>
      </c>
    </row>
    <row r="1653" spans="16:19" x14ac:dyDescent="0.3">
      <c r="P1653" s="14" t="s">
        <v>1659</v>
      </c>
      <c r="Q1653" s="6">
        <f t="shared" ca="1" si="93"/>
        <v>0.76775818606843327</v>
      </c>
      <c r="R1653" s="7">
        <f t="shared" ca="1" si="91"/>
        <v>46.583528930283258</v>
      </c>
      <c r="S1653" s="8">
        <f t="shared" ca="1" si="92"/>
        <v>3.4164710697167422</v>
      </c>
    </row>
    <row r="1654" spans="16:19" x14ac:dyDescent="0.3">
      <c r="P1654" s="14" t="s">
        <v>1660</v>
      </c>
      <c r="Q1654" s="6">
        <f t="shared" ca="1" si="93"/>
        <v>0.81420990976718666</v>
      </c>
      <c r="R1654" s="7">
        <f t="shared" ca="1" si="91"/>
        <v>46.890555878759095</v>
      </c>
      <c r="S1654" s="8">
        <f t="shared" ca="1" si="92"/>
        <v>3.1094441212409052</v>
      </c>
    </row>
    <row r="1655" spans="16:19" x14ac:dyDescent="0.3">
      <c r="P1655" s="14" t="s">
        <v>1661</v>
      </c>
      <c r="Q1655" s="6">
        <f t="shared" ca="1" si="93"/>
        <v>-1.614764198877173</v>
      </c>
      <c r="R1655" s="7">
        <f t="shared" ca="1" si="91"/>
        <v>33.258403608532575</v>
      </c>
      <c r="S1655" s="8">
        <f t="shared" ca="1" si="92"/>
        <v>3.2584036085325749</v>
      </c>
    </row>
    <row r="1656" spans="16:19" x14ac:dyDescent="0.3">
      <c r="P1656" s="14" t="s">
        <v>1662</v>
      </c>
      <c r="Q1656" s="6">
        <f t="shared" ca="1" si="93"/>
        <v>1.4476025028520261</v>
      </c>
      <c r="R1656" s="7">
        <f t="shared" ca="1" si="91"/>
        <v>51.284652071937032</v>
      </c>
      <c r="S1656" s="8">
        <f t="shared" ca="1" si="92"/>
        <v>0</v>
      </c>
    </row>
    <row r="1657" spans="16:19" x14ac:dyDescent="0.3">
      <c r="P1657" s="14" t="s">
        <v>1663</v>
      </c>
      <c r="Q1657" s="6">
        <f t="shared" ca="1" si="93"/>
        <v>0.61445764045580398</v>
      </c>
      <c r="R1657" s="7">
        <f t="shared" ca="1" si="91"/>
        <v>45.584468304681515</v>
      </c>
      <c r="S1657" s="8">
        <f t="shared" ca="1" si="92"/>
        <v>4.4155316953184851</v>
      </c>
    </row>
    <row r="1658" spans="16:19" x14ac:dyDescent="0.3">
      <c r="P1658" s="14" t="s">
        <v>1664</v>
      </c>
      <c r="Q1658" s="6">
        <f t="shared" ca="1" si="93"/>
        <v>-0.8421764425446665</v>
      </c>
      <c r="R1658" s="7">
        <f t="shared" ca="1" si="91"/>
        <v>37.098178953137143</v>
      </c>
      <c r="S1658" s="8">
        <f t="shared" ca="1" si="92"/>
        <v>7.0981789531371433</v>
      </c>
    </row>
    <row r="1659" spans="16:19" x14ac:dyDescent="0.3">
      <c r="P1659" s="14" t="s">
        <v>1665</v>
      </c>
      <c r="Q1659" s="6">
        <f t="shared" ca="1" si="93"/>
        <v>1.4897907011001907</v>
      </c>
      <c r="R1659" s="7">
        <f t="shared" ca="1" si="91"/>
        <v>51.59154692283122</v>
      </c>
      <c r="S1659" s="8">
        <f t="shared" ca="1" si="92"/>
        <v>0</v>
      </c>
    </row>
    <row r="1660" spans="16:19" x14ac:dyDescent="0.3">
      <c r="P1660" s="14" t="s">
        <v>1666</v>
      </c>
      <c r="Q1660" s="6">
        <f t="shared" ca="1" si="93"/>
        <v>-1.1040752439851247</v>
      </c>
      <c r="R1660" s="7">
        <f t="shared" ca="1" si="91"/>
        <v>35.749268231835387</v>
      </c>
      <c r="S1660" s="8">
        <f t="shared" ca="1" si="92"/>
        <v>5.7492682318353872</v>
      </c>
    </row>
    <row r="1661" spans="16:19" x14ac:dyDescent="0.3">
      <c r="P1661" s="14" t="s">
        <v>1667</v>
      </c>
      <c r="Q1661" s="6">
        <f t="shared" ca="1" si="93"/>
        <v>2.1220613666760353</v>
      </c>
      <c r="R1661" s="7">
        <f t="shared" ca="1" si="91"/>
        <v>56.417219081806856</v>
      </c>
      <c r="S1661" s="8">
        <f t="shared" ca="1" si="92"/>
        <v>0</v>
      </c>
    </row>
    <row r="1662" spans="16:19" x14ac:dyDescent="0.3">
      <c r="P1662" s="14" t="s">
        <v>1668</v>
      </c>
      <c r="Q1662" s="6">
        <f t="shared" ca="1" si="93"/>
        <v>-0.44700774750187011</v>
      </c>
      <c r="R1662" s="7">
        <f t="shared" ca="1" si="91"/>
        <v>39.230447858576284</v>
      </c>
      <c r="S1662" s="8">
        <f t="shared" ca="1" si="92"/>
        <v>9.2304478585762837</v>
      </c>
    </row>
    <row r="1663" spans="16:19" x14ac:dyDescent="0.3">
      <c r="P1663" s="14" t="s">
        <v>1669</v>
      </c>
      <c r="Q1663" s="6">
        <f t="shared" ca="1" si="93"/>
        <v>-0.1624284787482842</v>
      </c>
      <c r="R1663" s="7">
        <f t="shared" ca="1" si="91"/>
        <v>40.841501682991854</v>
      </c>
      <c r="S1663" s="8">
        <f t="shared" ca="1" si="92"/>
        <v>9.1584983170081458</v>
      </c>
    </row>
    <row r="1664" spans="16:19" x14ac:dyDescent="0.3">
      <c r="P1664" s="14" t="s">
        <v>1670</v>
      </c>
      <c r="Q1664" s="6">
        <f t="shared" ca="1" si="93"/>
        <v>0.57121700448769386</v>
      </c>
      <c r="R1664" s="7">
        <f t="shared" ca="1" si="91"/>
        <v>45.306563053531306</v>
      </c>
      <c r="S1664" s="8">
        <f t="shared" ca="1" si="92"/>
        <v>4.6934369464686938</v>
      </c>
    </row>
    <row r="1665" spans="16:19" x14ac:dyDescent="0.3">
      <c r="P1665" s="14" t="s">
        <v>1671</v>
      </c>
      <c r="Q1665" s="6">
        <f t="shared" ca="1" si="93"/>
        <v>1.4344353295111891</v>
      </c>
      <c r="R1665" s="7">
        <f t="shared" ca="1" si="91"/>
        <v>51.189242779985811</v>
      </c>
      <c r="S1665" s="8">
        <f t="shared" ca="1" si="92"/>
        <v>0</v>
      </c>
    </row>
    <row r="1666" spans="16:19" x14ac:dyDescent="0.3">
      <c r="P1666" s="14" t="s">
        <v>1672</v>
      </c>
      <c r="Q1666" s="6">
        <f t="shared" ca="1" si="93"/>
        <v>-1.195146188369095</v>
      </c>
      <c r="R1666" s="7">
        <f t="shared" ca="1" si="91"/>
        <v>35.291792274105134</v>
      </c>
      <c r="S1666" s="8">
        <f t="shared" ca="1" si="92"/>
        <v>5.2917922741051342</v>
      </c>
    </row>
    <row r="1667" spans="16:19" x14ac:dyDescent="0.3">
      <c r="P1667" s="14" t="s">
        <v>1673</v>
      </c>
      <c r="Q1667" s="6">
        <f t="shared" ca="1" si="93"/>
        <v>1.60813475958545</v>
      </c>
      <c r="R1667" s="7">
        <f t="shared" ca="1" si="91"/>
        <v>52.462268553619047</v>
      </c>
      <c r="S1667" s="8">
        <f t="shared" ca="1" si="92"/>
        <v>0</v>
      </c>
    </row>
    <row r="1668" spans="16:19" x14ac:dyDescent="0.3">
      <c r="P1668" s="14" t="s">
        <v>1674</v>
      </c>
      <c r="Q1668" s="6">
        <f t="shared" ca="1" si="93"/>
        <v>0.89285403584638534</v>
      </c>
      <c r="R1668" s="7">
        <f t="shared" ca="1" si="91"/>
        <v>47.414981632334808</v>
      </c>
      <c r="S1668" s="8">
        <f t="shared" ca="1" si="92"/>
        <v>2.5850183676651923</v>
      </c>
    </row>
    <row r="1669" spans="16:19" x14ac:dyDescent="0.3">
      <c r="P1669" s="14" t="s">
        <v>1675</v>
      </c>
      <c r="Q1669" s="6">
        <f t="shared" ca="1" si="93"/>
        <v>1.033917820018047</v>
      </c>
      <c r="R1669" s="7">
        <f t="shared" ca="1" si="91"/>
        <v>48.370381727550644</v>
      </c>
      <c r="S1669" s="8">
        <f t="shared" ca="1" si="92"/>
        <v>1.6296182724493562</v>
      </c>
    </row>
    <row r="1670" spans="16:19" x14ac:dyDescent="0.3">
      <c r="P1670" s="14" t="s">
        <v>1676</v>
      </c>
      <c r="Q1670" s="6">
        <f t="shared" ca="1" si="93"/>
        <v>-1.3486654002363363</v>
      </c>
      <c r="R1670" s="7">
        <f t="shared" ca="1" si="91"/>
        <v>34.533833625305718</v>
      </c>
      <c r="S1670" s="8">
        <f t="shared" ca="1" si="92"/>
        <v>4.5338336253057179</v>
      </c>
    </row>
    <row r="1671" spans="16:19" x14ac:dyDescent="0.3">
      <c r="P1671" s="14" t="s">
        <v>1677</v>
      </c>
      <c r="Q1671" s="6">
        <f t="shared" ca="1" si="93"/>
        <v>-2.3612297679704266</v>
      </c>
      <c r="R1671" s="7">
        <f t="shared" ca="1" si="91"/>
        <v>29.926408024275478</v>
      </c>
      <c r="S1671" s="8">
        <f t="shared" ca="1" si="92"/>
        <v>0</v>
      </c>
    </row>
    <row r="1672" spans="16:19" x14ac:dyDescent="0.3">
      <c r="P1672" s="14" t="s">
        <v>1678</v>
      </c>
      <c r="Q1672" s="6">
        <f t="shared" ca="1" si="93"/>
        <v>-0.81593595751927694</v>
      </c>
      <c r="R1672" s="7">
        <f t="shared" ca="1" si="91"/>
        <v>37.236104756706006</v>
      </c>
      <c r="S1672" s="8">
        <f t="shared" ca="1" si="92"/>
        <v>7.2361047567060055</v>
      </c>
    </row>
    <row r="1673" spans="16:19" x14ac:dyDescent="0.3">
      <c r="P1673" s="14" t="s">
        <v>1679</v>
      </c>
      <c r="Q1673" s="6">
        <f t="shared" ca="1" si="93"/>
        <v>-0.10757317428756567</v>
      </c>
      <c r="R1673" s="7">
        <f t="shared" ca="1" si="91"/>
        <v>41.159570420055942</v>
      </c>
      <c r="S1673" s="8">
        <f t="shared" ca="1" si="92"/>
        <v>8.8404295799440575</v>
      </c>
    </row>
    <row r="1674" spans="16:19" x14ac:dyDescent="0.3">
      <c r="P1674" s="14" t="s">
        <v>1680</v>
      </c>
      <c r="Q1674" s="6">
        <f t="shared" ca="1" si="93"/>
        <v>4.1107767774121326E-2</v>
      </c>
      <c r="R1674" s="7">
        <f t="shared" ca="1" si="91"/>
        <v>42.034181585113878</v>
      </c>
      <c r="S1674" s="8">
        <f t="shared" ca="1" si="92"/>
        <v>7.9658184148861224</v>
      </c>
    </row>
    <row r="1675" spans="16:19" x14ac:dyDescent="0.3">
      <c r="P1675" s="14" t="s">
        <v>1681</v>
      </c>
      <c r="Q1675" s="6">
        <f t="shared" ca="1" si="93"/>
        <v>0.4993781957075405</v>
      </c>
      <c r="R1675" s="7">
        <f t="shared" ca="1" si="91"/>
        <v>44.848599423234326</v>
      </c>
      <c r="S1675" s="8">
        <f t="shared" ca="1" si="92"/>
        <v>5.1514005767656741</v>
      </c>
    </row>
    <row r="1676" spans="16:19" x14ac:dyDescent="0.3">
      <c r="P1676" s="14" t="s">
        <v>1682</v>
      </c>
      <c r="Q1676" s="6">
        <f t="shared" ca="1" si="93"/>
        <v>0.28591687974818297</v>
      </c>
      <c r="R1676" s="7">
        <f t="shared" ca="1" si="91"/>
        <v>43.51494190520831</v>
      </c>
      <c r="S1676" s="8">
        <f t="shared" ca="1" si="92"/>
        <v>6.4850580947916896</v>
      </c>
    </row>
    <row r="1677" spans="16:19" x14ac:dyDescent="0.3">
      <c r="P1677" s="14" t="s">
        <v>1683</v>
      </c>
      <c r="Q1677" s="6">
        <f t="shared" ca="1" si="93"/>
        <v>1.7140613714010446</v>
      </c>
      <c r="R1677" s="7">
        <f t="shared" ca="1" si="91"/>
        <v>53.254084299105294</v>
      </c>
      <c r="S1677" s="8">
        <f t="shared" ca="1" si="92"/>
        <v>0</v>
      </c>
    </row>
    <row r="1678" spans="16:19" x14ac:dyDescent="0.3">
      <c r="P1678" s="14" t="s">
        <v>1684</v>
      </c>
      <c r="Q1678" s="6">
        <f t="shared" ca="1" si="93"/>
        <v>0.98302186849289352</v>
      </c>
      <c r="R1678" s="7">
        <f t="shared" ca="1" si="91"/>
        <v>48.023472612309554</v>
      </c>
      <c r="S1678" s="8">
        <f t="shared" ca="1" si="92"/>
        <v>1.9765273876904459</v>
      </c>
    </row>
    <row r="1679" spans="16:19" x14ac:dyDescent="0.3">
      <c r="P1679" s="14" t="s">
        <v>1685</v>
      </c>
      <c r="Q1679" s="6">
        <f t="shared" ca="1" si="93"/>
        <v>-1.1396889348497108</v>
      </c>
      <c r="R1679" s="7">
        <f t="shared" ca="1" si="91"/>
        <v>35.569668399079021</v>
      </c>
      <c r="S1679" s="8">
        <f t="shared" ca="1" si="92"/>
        <v>5.5696683990790206</v>
      </c>
    </row>
    <row r="1680" spans="16:19" x14ac:dyDescent="0.3">
      <c r="P1680" s="14" t="s">
        <v>1686</v>
      </c>
      <c r="Q1680" s="6">
        <f t="shared" ca="1" si="93"/>
        <v>-0.34887237204150096</v>
      </c>
      <c r="R1680" s="7">
        <f t="shared" ca="1" si="91"/>
        <v>39.778700840216146</v>
      </c>
      <c r="S1680" s="8">
        <f t="shared" ca="1" si="92"/>
        <v>9.7787008402161462</v>
      </c>
    </row>
    <row r="1681" spans="16:19" x14ac:dyDescent="0.3">
      <c r="P1681" s="14" t="s">
        <v>1687</v>
      </c>
      <c r="Q1681" s="6">
        <f t="shared" ca="1" si="93"/>
        <v>-1.5568345578174387</v>
      </c>
      <c r="R1681" s="7">
        <f t="shared" ca="1" si="91"/>
        <v>33.531991848509371</v>
      </c>
      <c r="S1681" s="8">
        <f t="shared" ca="1" si="92"/>
        <v>3.5319918485093709</v>
      </c>
    </row>
    <row r="1682" spans="16:19" x14ac:dyDescent="0.3">
      <c r="P1682" s="14" t="s">
        <v>1688</v>
      </c>
      <c r="Q1682" s="6">
        <f t="shared" ca="1" si="93"/>
        <v>-1.4759019350075662</v>
      </c>
      <c r="R1682" s="7">
        <f t="shared" ca="1" si="91"/>
        <v>33.917990436486143</v>
      </c>
      <c r="S1682" s="8">
        <f t="shared" ca="1" si="92"/>
        <v>3.9179904364861429</v>
      </c>
    </row>
    <row r="1683" spans="16:19" x14ac:dyDescent="0.3">
      <c r="P1683" s="14" t="s">
        <v>1689</v>
      </c>
      <c r="Q1683" s="6">
        <f t="shared" ca="1" si="93"/>
        <v>1.5001127268837486</v>
      </c>
      <c r="R1683" s="7">
        <f t="shared" ca="1" si="91"/>
        <v>51.666912930064186</v>
      </c>
      <c r="S1683" s="8">
        <f t="shared" ca="1" si="92"/>
        <v>0</v>
      </c>
    </row>
    <row r="1684" spans="16:19" x14ac:dyDescent="0.3">
      <c r="P1684" s="14" t="s">
        <v>1690</v>
      </c>
      <c r="Q1684" s="6">
        <f t="shared" ca="1" si="93"/>
        <v>-2.7576322470774326E-2</v>
      </c>
      <c r="R1684" s="7">
        <f t="shared" ca="1" si="91"/>
        <v>41.627863443062608</v>
      </c>
      <c r="S1684" s="8">
        <f t="shared" ca="1" si="92"/>
        <v>8.3721365569373916</v>
      </c>
    </row>
    <row r="1685" spans="16:19" x14ac:dyDescent="0.3">
      <c r="P1685" s="14" t="s">
        <v>1691</v>
      </c>
      <c r="Q1685" s="6">
        <f t="shared" ca="1" si="93"/>
        <v>1.9331791672201852</v>
      </c>
      <c r="R1685" s="7">
        <f t="shared" ca="1" si="91"/>
        <v>54.930153288247084</v>
      </c>
      <c r="S1685" s="8">
        <f t="shared" ca="1" si="92"/>
        <v>0</v>
      </c>
    </row>
    <row r="1686" spans="16:19" x14ac:dyDescent="0.3">
      <c r="P1686" s="14" t="s">
        <v>1692</v>
      </c>
      <c r="Q1686" s="6">
        <f t="shared" ca="1" si="93"/>
        <v>-0.17298152393481236</v>
      </c>
      <c r="R1686" s="7">
        <f t="shared" ca="1" si="91"/>
        <v>40.780594226763604</v>
      </c>
      <c r="S1686" s="8">
        <f t="shared" ca="1" si="92"/>
        <v>9.2194057732363959</v>
      </c>
    </row>
    <row r="1687" spans="16:19" x14ac:dyDescent="0.3">
      <c r="P1687" s="14" t="s">
        <v>1693</v>
      </c>
      <c r="Q1687" s="6">
        <f t="shared" ca="1" si="93"/>
        <v>-0.42936502435310203</v>
      </c>
      <c r="R1687" s="7">
        <f t="shared" ca="1" si="91"/>
        <v>39.328452307434439</v>
      </c>
      <c r="S1687" s="8">
        <f t="shared" ca="1" si="92"/>
        <v>9.3284523074344392</v>
      </c>
    </row>
    <row r="1688" spans="16:19" x14ac:dyDescent="0.3">
      <c r="P1688" s="14" t="s">
        <v>1694</v>
      </c>
      <c r="Q1688" s="6">
        <f t="shared" ca="1" si="93"/>
        <v>-0.45682118642123565</v>
      </c>
      <c r="R1688" s="7">
        <f t="shared" ref="R1688:R1751" ca="1" si="94">S0*EXP((tipo-0.5*sigma^2)*T)*EXP(sigma*SQRT(T)*Q1688)</f>
        <v>39.176040435205046</v>
      </c>
      <c r="S1688" s="8">
        <f t="shared" ref="S1688:S1751" ca="1" si="95">IF(R1688&lt;=corte1,0,IF(R1688&lt;=corte2,R1688-corte1,IF(R1688&lt;=corte3,corte3-R1688,0)))</f>
        <v>9.1760404352050458</v>
      </c>
    </row>
    <row r="1689" spans="16:19" x14ac:dyDescent="0.3">
      <c r="P1689" s="14" t="s">
        <v>1695</v>
      </c>
      <c r="Q1689" s="6">
        <f t="shared" ref="Q1689:Q1752" ca="1" si="96">NORMSINV(RAND())</f>
        <v>-0.53702503847865035</v>
      </c>
      <c r="R1689" s="7">
        <f t="shared" ca="1" si="94"/>
        <v>38.734195285807921</v>
      </c>
      <c r="S1689" s="8">
        <f t="shared" ca="1" si="95"/>
        <v>8.734195285807921</v>
      </c>
    </row>
    <row r="1690" spans="16:19" x14ac:dyDescent="0.3">
      <c r="P1690" s="14" t="s">
        <v>1696</v>
      </c>
      <c r="Q1690" s="6">
        <f t="shared" ca="1" si="96"/>
        <v>8.6358338161373144E-2</v>
      </c>
      <c r="R1690" s="7">
        <f t="shared" ca="1" si="94"/>
        <v>42.304037538865693</v>
      </c>
      <c r="S1690" s="8">
        <f t="shared" ca="1" si="95"/>
        <v>7.6959624611343074</v>
      </c>
    </row>
    <row r="1691" spans="16:19" x14ac:dyDescent="0.3">
      <c r="P1691" s="14" t="s">
        <v>1697</v>
      </c>
      <c r="Q1691" s="6">
        <f t="shared" ca="1" si="96"/>
        <v>-0.24055896180464431</v>
      </c>
      <c r="R1691" s="7">
        <f t="shared" ca="1" si="94"/>
        <v>40.392714867710524</v>
      </c>
      <c r="S1691" s="8">
        <f t="shared" ca="1" si="95"/>
        <v>9.6072851322894763</v>
      </c>
    </row>
    <row r="1692" spans="16:19" x14ac:dyDescent="0.3">
      <c r="P1692" s="14" t="s">
        <v>1698</v>
      </c>
      <c r="Q1692" s="6">
        <f t="shared" ca="1" si="96"/>
        <v>-0.47112401439925977</v>
      </c>
      <c r="R1692" s="7">
        <f t="shared" ca="1" si="94"/>
        <v>39.096878154626545</v>
      </c>
      <c r="S1692" s="8">
        <f t="shared" ca="1" si="95"/>
        <v>9.0968781546265447</v>
      </c>
    </row>
    <row r="1693" spans="16:19" x14ac:dyDescent="0.3">
      <c r="P1693" s="14" t="s">
        <v>1699</v>
      </c>
      <c r="Q1693" s="6">
        <f t="shared" ca="1" si="96"/>
        <v>0.37012770874600875</v>
      </c>
      <c r="R1693" s="7">
        <f t="shared" ca="1" si="94"/>
        <v>44.036268603997286</v>
      </c>
      <c r="S1693" s="8">
        <f t="shared" ca="1" si="95"/>
        <v>5.9637313960027143</v>
      </c>
    </row>
    <row r="1694" spans="16:19" x14ac:dyDescent="0.3">
      <c r="P1694" s="14" t="s">
        <v>1700</v>
      </c>
      <c r="Q1694" s="6">
        <f t="shared" ca="1" si="96"/>
        <v>1.2711134678257447</v>
      </c>
      <c r="R1694" s="7">
        <f t="shared" ca="1" si="94"/>
        <v>50.020464357089203</v>
      </c>
      <c r="S1694" s="8">
        <f t="shared" ca="1" si="95"/>
        <v>0</v>
      </c>
    </row>
    <row r="1695" spans="16:19" x14ac:dyDescent="0.3">
      <c r="P1695" s="14" t="s">
        <v>1701</v>
      </c>
      <c r="Q1695" s="6">
        <f t="shared" ca="1" si="96"/>
        <v>-0.90895159358712507</v>
      </c>
      <c r="R1695" s="7">
        <f t="shared" ca="1" si="94"/>
        <v>36.749493790808657</v>
      </c>
      <c r="S1695" s="8">
        <f t="shared" ca="1" si="95"/>
        <v>6.749493790808657</v>
      </c>
    </row>
    <row r="1696" spans="16:19" x14ac:dyDescent="0.3">
      <c r="P1696" s="14" t="s">
        <v>1702</v>
      </c>
      <c r="Q1696" s="6">
        <f t="shared" ca="1" si="96"/>
        <v>9.6458848561359889E-2</v>
      </c>
      <c r="R1696" s="7">
        <f t="shared" ca="1" si="94"/>
        <v>42.364508984767163</v>
      </c>
      <c r="S1696" s="8">
        <f t="shared" ca="1" si="95"/>
        <v>7.6354910152328372</v>
      </c>
    </row>
    <row r="1697" spans="16:19" x14ac:dyDescent="0.3">
      <c r="P1697" s="14" t="s">
        <v>1703</v>
      </c>
      <c r="Q1697" s="6">
        <f t="shared" ca="1" si="96"/>
        <v>1.1207970761048074</v>
      </c>
      <c r="R1697" s="7">
        <f t="shared" ca="1" si="94"/>
        <v>48.968354397592179</v>
      </c>
      <c r="S1697" s="8">
        <f t="shared" ca="1" si="95"/>
        <v>1.0316456024078207</v>
      </c>
    </row>
    <row r="1698" spans="16:19" x14ac:dyDescent="0.3">
      <c r="P1698" s="14" t="s">
        <v>1704</v>
      </c>
      <c r="Q1698" s="6">
        <f t="shared" ca="1" si="96"/>
        <v>0.32868646230643106</v>
      </c>
      <c r="R1698" s="7">
        <f t="shared" ca="1" si="94"/>
        <v>43.778941038739426</v>
      </c>
      <c r="S1698" s="8">
        <f t="shared" ca="1" si="95"/>
        <v>6.2210589612605744</v>
      </c>
    </row>
    <row r="1699" spans="16:19" x14ac:dyDescent="0.3">
      <c r="P1699" s="14" t="s">
        <v>1705</v>
      </c>
      <c r="Q1699" s="6">
        <f t="shared" ca="1" si="96"/>
        <v>-8.9557646684261208E-2</v>
      </c>
      <c r="R1699" s="7">
        <f t="shared" ca="1" si="94"/>
        <v>41.264569665372093</v>
      </c>
      <c r="S1699" s="8">
        <f t="shared" ca="1" si="95"/>
        <v>8.7354303346279067</v>
      </c>
    </row>
    <row r="1700" spans="16:19" x14ac:dyDescent="0.3">
      <c r="P1700" s="14" t="s">
        <v>1706</v>
      </c>
      <c r="Q1700" s="6">
        <f t="shared" ca="1" si="96"/>
        <v>-2.0554847978215993</v>
      </c>
      <c r="R1700" s="7">
        <f t="shared" ca="1" si="94"/>
        <v>31.248774844887187</v>
      </c>
      <c r="S1700" s="8">
        <f t="shared" ca="1" si="95"/>
        <v>1.2487748448871869</v>
      </c>
    </row>
    <row r="1701" spans="16:19" x14ac:dyDescent="0.3">
      <c r="P1701" s="14" t="s">
        <v>1707</v>
      </c>
      <c r="Q1701" s="6">
        <f t="shared" ca="1" si="96"/>
        <v>0.81068770826738124</v>
      </c>
      <c r="R1701" s="7">
        <f t="shared" ca="1" si="94"/>
        <v>46.867204828582516</v>
      </c>
      <c r="S1701" s="8">
        <f t="shared" ca="1" si="95"/>
        <v>3.1327951714174844</v>
      </c>
    </row>
    <row r="1702" spans="16:19" x14ac:dyDescent="0.3">
      <c r="P1702" s="14" t="s">
        <v>1708</v>
      </c>
      <c r="Q1702" s="6">
        <f t="shared" ca="1" si="96"/>
        <v>-2.4481222481006095</v>
      </c>
      <c r="R1702" s="7">
        <f t="shared" ca="1" si="94"/>
        <v>29.560909091643715</v>
      </c>
      <c r="S1702" s="8">
        <f t="shared" ca="1" si="95"/>
        <v>0</v>
      </c>
    </row>
    <row r="1703" spans="16:19" x14ac:dyDescent="0.3">
      <c r="P1703" s="14" t="s">
        <v>1709</v>
      </c>
      <c r="Q1703" s="6">
        <f t="shared" ca="1" si="96"/>
        <v>0.60567901936001178</v>
      </c>
      <c r="R1703" s="7">
        <f t="shared" ca="1" si="94"/>
        <v>45.527911008550582</v>
      </c>
      <c r="S1703" s="8">
        <f t="shared" ca="1" si="95"/>
        <v>4.472088991449418</v>
      </c>
    </row>
    <row r="1704" spans="16:19" x14ac:dyDescent="0.3">
      <c r="P1704" s="14" t="s">
        <v>1710</v>
      </c>
      <c r="Q1704" s="6">
        <f t="shared" ca="1" si="96"/>
        <v>-0.2585486800998914</v>
      </c>
      <c r="R1704" s="7">
        <f t="shared" ca="1" si="94"/>
        <v>40.290081147647733</v>
      </c>
      <c r="S1704" s="8">
        <f t="shared" ca="1" si="95"/>
        <v>9.709918852352267</v>
      </c>
    </row>
    <row r="1705" spans="16:19" x14ac:dyDescent="0.3">
      <c r="P1705" s="14" t="s">
        <v>1711</v>
      </c>
      <c r="Q1705" s="6">
        <f t="shared" ca="1" si="96"/>
        <v>-0.90587757958480053</v>
      </c>
      <c r="R1705" s="7">
        <f t="shared" ca="1" si="94"/>
        <v>36.765473416590041</v>
      </c>
      <c r="S1705" s="8">
        <f t="shared" ca="1" si="95"/>
        <v>6.7654734165900408</v>
      </c>
    </row>
    <row r="1706" spans="16:19" x14ac:dyDescent="0.3">
      <c r="P1706" s="14" t="s">
        <v>1712</v>
      </c>
      <c r="Q1706" s="6">
        <f t="shared" ca="1" si="96"/>
        <v>0.47637822473970332</v>
      </c>
      <c r="R1706" s="7">
        <f t="shared" ca="1" si="94"/>
        <v>44.702957954458725</v>
      </c>
      <c r="S1706" s="8">
        <f t="shared" ca="1" si="95"/>
        <v>5.297042045541275</v>
      </c>
    </row>
    <row r="1707" spans="16:19" x14ac:dyDescent="0.3">
      <c r="P1707" s="14" t="s">
        <v>1713</v>
      </c>
      <c r="Q1707" s="6">
        <f t="shared" ca="1" si="96"/>
        <v>-1.4859705173344167</v>
      </c>
      <c r="R1707" s="7">
        <f t="shared" ca="1" si="94"/>
        <v>33.86972855212683</v>
      </c>
      <c r="S1707" s="8">
        <f t="shared" ca="1" si="95"/>
        <v>3.8697285521268299</v>
      </c>
    </row>
    <row r="1708" spans="16:19" x14ac:dyDescent="0.3">
      <c r="P1708" s="14" t="s">
        <v>1714</v>
      </c>
      <c r="Q1708" s="6">
        <f t="shared" ca="1" si="96"/>
        <v>8.050287053110744E-2</v>
      </c>
      <c r="R1708" s="7">
        <f t="shared" ca="1" si="94"/>
        <v>42.269020566252493</v>
      </c>
      <c r="S1708" s="8">
        <f t="shared" ca="1" si="95"/>
        <v>7.7309794337475068</v>
      </c>
    </row>
    <row r="1709" spans="16:19" x14ac:dyDescent="0.3">
      <c r="P1709" s="14" t="s">
        <v>1715</v>
      </c>
      <c r="Q1709" s="6">
        <f t="shared" ca="1" si="96"/>
        <v>1.3830750715565909</v>
      </c>
      <c r="R1709" s="7">
        <f t="shared" ca="1" si="94"/>
        <v>50.818779968176599</v>
      </c>
      <c r="S1709" s="8">
        <f t="shared" ca="1" si="95"/>
        <v>0</v>
      </c>
    </row>
    <row r="1710" spans="16:19" x14ac:dyDescent="0.3">
      <c r="P1710" s="14" t="s">
        <v>1716</v>
      </c>
      <c r="Q1710" s="6">
        <f t="shared" ca="1" si="96"/>
        <v>-0.65136415074769927</v>
      </c>
      <c r="R1710" s="7">
        <f t="shared" ca="1" si="94"/>
        <v>38.112900349747775</v>
      </c>
      <c r="S1710" s="8">
        <f t="shared" ca="1" si="95"/>
        <v>8.1129003497477754</v>
      </c>
    </row>
    <row r="1711" spans="16:19" x14ac:dyDescent="0.3">
      <c r="P1711" s="14" t="s">
        <v>1717</v>
      </c>
      <c r="Q1711" s="6">
        <f t="shared" ca="1" si="96"/>
        <v>5.5896429857023547E-2</v>
      </c>
      <c r="R1711" s="7">
        <f t="shared" ca="1" si="94"/>
        <v>42.122185239622461</v>
      </c>
      <c r="S1711" s="8">
        <f t="shared" ca="1" si="95"/>
        <v>7.8778147603775395</v>
      </c>
    </row>
    <row r="1712" spans="16:19" x14ac:dyDescent="0.3">
      <c r="P1712" s="14" t="s">
        <v>1718</v>
      </c>
      <c r="Q1712" s="6">
        <f t="shared" ca="1" si="96"/>
        <v>-0.6650125205498556</v>
      </c>
      <c r="R1712" s="7">
        <f t="shared" ca="1" si="94"/>
        <v>38.039406886283935</v>
      </c>
      <c r="S1712" s="8">
        <f t="shared" ca="1" si="95"/>
        <v>8.0394068862839347</v>
      </c>
    </row>
    <row r="1713" spans="16:19" x14ac:dyDescent="0.3">
      <c r="P1713" s="14" t="s">
        <v>1719</v>
      </c>
      <c r="Q1713" s="6">
        <f t="shared" ca="1" si="96"/>
        <v>-1.0958623672889043</v>
      </c>
      <c r="R1713" s="7">
        <f t="shared" ca="1" si="94"/>
        <v>35.790814277359651</v>
      </c>
      <c r="S1713" s="8">
        <f t="shared" ca="1" si="95"/>
        <v>5.7908142773596509</v>
      </c>
    </row>
    <row r="1714" spans="16:19" x14ac:dyDescent="0.3">
      <c r="P1714" s="14" t="s">
        <v>1720</v>
      </c>
      <c r="Q1714" s="6">
        <f t="shared" ca="1" si="96"/>
        <v>-0.57251507493586518</v>
      </c>
      <c r="R1714" s="7">
        <f t="shared" ca="1" si="94"/>
        <v>38.540273516784303</v>
      </c>
      <c r="S1714" s="8">
        <f t="shared" ca="1" si="95"/>
        <v>8.5402735167843034</v>
      </c>
    </row>
    <row r="1715" spans="16:19" x14ac:dyDescent="0.3">
      <c r="P1715" s="14" t="s">
        <v>1721</v>
      </c>
      <c r="Q1715" s="6">
        <f t="shared" ca="1" si="96"/>
        <v>-1.9526759194039123</v>
      </c>
      <c r="R1715" s="7">
        <f t="shared" ca="1" si="94"/>
        <v>31.706431332889192</v>
      </c>
      <c r="S1715" s="8">
        <f t="shared" ca="1" si="95"/>
        <v>1.706431332889192</v>
      </c>
    </row>
    <row r="1716" spans="16:19" x14ac:dyDescent="0.3">
      <c r="P1716" s="14" t="s">
        <v>1722</v>
      </c>
      <c r="Q1716" s="6">
        <f t="shared" ca="1" si="96"/>
        <v>-1.0895108125404667</v>
      </c>
      <c r="R1716" s="7">
        <f t="shared" ca="1" si="94"/>
        <v>35.82297765789415</v>
      </c>
      <c r="S1716" s="8">
        <f t="shared" ca="1" si="95"/>
        <v>5.8229776578941497</v>
      </c>
    </row>
    <row r="1717" spans="16:19" x14ac:dyDescent="0.3">
      <c r="P1717" s="14" t="s">
        <v>1723</v>
      </c>
      <c r="Q1717" s="6">
        <f t="shared" ca="1" si="96"/>
        <v>-0.19120080390834981</v>
      </c>
      <c r="R1717" s="7">
        <f t="shared" ca="1" si="94"/>
        <v>40.675654391818057</v>
      </c>
      <c r="S1717" s="8">
        <f t="shared" ca="1" si="95"/>
        <v>9.3243456081819431</v>
      </c>
    </row>
    <row r="1718" spans="16:19" x14ac:dyDescent="0.3">
      <c r="P1718" s="14" t="s">
        <v>1724</v>
      </c>
      <c r="Q1718" s="6">
        <f t="shared" ca="1" si="96"/>
        <v>-0.23074096423666071</v>
      </c>
      <c r="R1718" s="7">
        <f t="shared" ca="1" si="94"/>
        <v>40.448838077373615</v>
      </c>
      <c r="S1718" s="8">
        <f t="shared" ca="1" si="95"/>
        <v>9.5511619226263846</v>
      </c>
    </row>
    <row r="1719" spans="16:19" x14ac:dyDescent="0.3">
      <c r="P1719" s="14" t="s">
        <v>1725</v>
      </c>
      <c r="Q1719" s="6">
        <f t="shared" ca="1" si="96"/>
        <v>-1.0893424970101906</v>
      </c>
      <c r="R1719" s="7">
        <f t="shared" ca="1" si="94"/>
        <v>35.823830377087859</v>
      </c>
      <c r="S1719" s="8">
        <f t="shared" ca="1" si="95"/>
        <v>5.8238303770878588</v>
      </c>
    </row>
    <row r="1720" spans="16:19" x14ac:dyDescent="0.3">
      <c r="P1720" s="14" t="s">
        <v>1726</v>
      </c>
      <c r="Q1720" s="6">
        <f t="shared" ca="1" si="96"/>
        <v>-0.74278163772501515</v>
      </c>
      <c r="R1720" s="7">
        <f t="shared" ca="1" si="94"/>
        <v>37.623333573697579</v>
      </c>
      <c r="S1720" s="8">
        <f t="shared" ca="1" si="95"/>
        <v>7.6233335736975789</v>
      </c>
    </row>
    <row r="1721" spans="16:19" x14ac:dyDescent="0.3">
      <c r="P1721" s="14" t="s">
        <v>1727</v>
      </c>
      <c r="Q1721" s="6">
        <f t="shared" ca="1" si="96"/>
        <v>-0.12577816722804913</v>
      </c>
      <c r="R1721" s="7">
        <f t="shared" ca="1" si="94"/>
        <v>41.053738322389485</v>
      </c>
      <c r="S1721" s="8">
        <f t="shared" ca="1" si="95"/>
        <v>8.9462616776105151</v>
      </c>
    </row>
    <row r="1722" spans="16:19" x14ac:dyDescent="0.3">
      <c r="P1722" s="14" t="s">
        <v>1728</v>
      </c>
      <c r="Q1722" s="6">
        <f t="shared" ca="1" si="96"/>
        <v>0.15907497597425246</v>
      </c>
      <c r="R1722" s="7">
        <f t="shared" ca="1" si="94"/>
        <v>42.741323560248212</v>
      </c>
      <c r="S1722" s="8">
        <f t="shared" ca="1" si="95"/>
        <v>7.2586764397517882</v>
      </c>
    </row>
    <row r="1723" spans="16:19" x14ac:dyDescent="0.3">
      <c r="P1723" s="14" t="s">
        <v>1729</v>
      </c>
      <c r="Q1723" s="6">
        <f t="shared" ca="1" si="96"/>
        <v>0.72072466752668496</v>
      </c>
      <c r="R1723" s="7">
        <f t="shared" ca="1" si="94"/>
        <v>46.274704756220402</v>
      </c>
      <c r="S1723" s="8">
        <f t="shared" ca="1" si="95"/>
        <v>3.7252952437795983</v>
      </c>
    </row>
    <row r="1724" spans="16:19" x14ac:dyDescent="0.3">
      <c r="P1724" s="14" t="s">
        <v>1730</v>
      </c>
      <c r="Q1724" s="6">
        <f t="shared" ca="1" si="96"/>
        <v>0.65327933678003303</v>
      </c>
      <c r="R1724" s="7">
        <f t="shared" ca="1" si="94"/>
        <v>45.835425198548293</v>
      </c>
      <c r="S1724" s="8">
        <f t="shared" ca="1" si="95"/>
        <v>4.1645748014517068</v>
      </c>
    </row>
    <row r="1725" spans="16:19" x14ac:dyDescent="0.3">
      <c r="P1725" s="14" t="s">
        <v>1731</v>
      </c>
      <c r="Q1725" s="6">
        <f t="shared" ca="1" si="96"/>
        <v>1.2250256090783445</v>
      </c>
      <c r="R1725" s="7">
        <f t="shared" ca="1" si="94"/>
        <v>49.695500775295855</v>
      </c>
      <c r="S1725" s="8">
        <f t="shared" ca="1" si="95"/>
        <v>0.30449922470414492</v>
      </c>
    </row>
    <row r="1726" spans="16:19" x14ac:dyDescent="0.3">
      <c r="P1726" s="14" t="s">
        <v>1732</v>
      </c>
      <c r="Q1726" s="6">
        <f t="shared" ca="1" si="96"/>
        <v>0.47748909251138655</v>
      </c>
      <c r="R1726" s="7">
        <f t="shared" ca="1" si="94"/>
        <v>44.709981359911353</v>
      </c>
      <c r="S1726" s="8">
        <f t="shared" ca="1" si="95"/>
        <v>5.2900186400886469</v>
      </c>
    </row>
    <row r="1727" spans="16:19" x14ac:dyDescent="0.3">
      <c r="P1727" s="14" t="s">
        <v>1733</v>
      </c>
      <c r="Q1727" s="6">
        <f t="shared" ca="1" si="96"/>
        <v>-0.94251292962779643</v>
      </c>
      <c r="R1727" s="7">
        <f t="shared" ca="1" si="94"/>
        <v>36.575483327115968</v>
      </c>
      <c r="S1727" s="8">
        <f t="shared" ca="1" si="95"/>
        <v>6.5754833271159683</v>
      </c>
    </row>
    <row r="1728" spans="16:19" x14ac:dyDescent="0.3">
      <c r="P1728" s="14" t="s">
        <v>1734</v>
      </c>
      <c r="Q1728" s="6">
        <f t="shared" ca="1" si="96"/>
        <v>-1.0264097427123613</v>
      </c>
      <c r="R1728" s="7">
        <f t="shared" ca="1" si="94"/>
        <v>36.144086770576678</v>
      </c>
      <c r="S1728" s="8">
        <f t="shared" ca="1" si="95"/>
        <v>6.1440867705766777</v>
      </c>
    </row>
    <row r="1729" spans="16:19" x14ac:dyDescent="0.3">
      <c r="P1729" s="14" t="s">
        <v>1735</v>
      </c>
      <c r="Q1729" s="6">
        <f t="shared" ca="1" si="96"/>
        <v>-0.86424220826476383</v>
      </c>
      <c r="R1729" s="7">
        <f t="shared" ca="1" si="94"/>
        <v>36.982591912306674</v>
      </c>
      <c r="S1729" s="8">
        <f t="shared" ca="1" si="95"/>
        <v>6.982591912306674</v>
      </c>
    </row>
    <row r="1730" spans="16:19" x14ac:dyDescent="0.3">
      <c r="P1730" s="14" t="s">
        <v>1736</v>
      </c>
      <c r="Q1730" s="6">
        <f t="shared" ca="1" si="96"/>
        <v>-2.523577835507496</v>
      </c>
      <c r="R1730" s="7">
        <f t="shared" ca="1" si="94"/>
        <v>29.247140792479197</v>
      </c>
      <c r="S1730" s="8">
        <f t="shared" ca="1" si="95"/>
        <v>0</v>
      </c>
    </row>
    <row r="1731" spans="16:19" x14ac:dyDescent="0.3">
      <c r="P1731" s="14" t="s">
        <v>1737</v>
      </c>
      <c r="Q1731" s="6">
        <f t="shared" ca="1" si="96"/>
        <v>0.68361728042753833</v>
      </c>
      <c r="R1731" s="7">
        <f t="shared" ca="1" si="94"/>
        <v>46.032501494650155</v>
      </c>
      <c r="S1731" s="8">
        <f t="shared" ca="1" si="95"/>
        <v>3.9674985053498446</v>
      </c>
    </row>
    <row r="1732" spans="16:19" x14ac:dyDescent="0.3">
      <c r="P1732" s="14" t="s">
        <v>1738</v>
      </c>
      <c r="Q1732" s="6">
        <f t="shared" ca="1" si="96"/>
        <v>-0.24850554243772369</v>
      </c>
      <c r="R1732" s="7">
        <f t="shared" ca="1" si="94"/>
        <v>40.347346377650069</v>
      </c>
      <c r="S1732" s="8">
        <f t="shared" ca="1" si="95"/>
        <v>9.6526536223499306</v>
      </c>
    </row>
    <row r="1733" spans="16:19" x14ac:dyDescent="0.3">
      <c r="P1733" s="14" t="s">
        <v>1739</v>
      </c>
      <c r="Q1733" s="6">
        <f t="shared" ca="1" si="96"/>
        <v>0.26797921051554907</v>
      </c>
      <c r="R1733" s="7">
        <f t="shared" ca="1" si="94"/>
        <v>43.404694422675178</v>
      </c>
      <c r="S1733" s="8">
        <f t="shared" ca="1" si="95"/>
        <v>6.5953055773248224</v>
      </c>
    </row>
    <row r="1734" spans="16:19" x14ac:dyDescent="0.3">
      <c r="P1734" s="14" t="s">
        <v>1740</v>
      </c>
      <c r="Q1734" s="6">
        <f t="shared" ca="1" si="96"/>
        <v>4.0597315148627404E-2</v>
      </c>
      <c r="R1734" s="7">
        <f t="shared" ca="1" si="94"/>
        <v>42.031147293196298</v>
      </c>
      <c r="S1734" s="8">
        <f t="shared" ca="1" si="95"/>
        <v>7.9688527068037018</v>
      </c>
    </row>
    <row r="1735" spans="16:19" x14ac:dyDescent="0.3">
      <c r="P1735" s="14" t="s">
        <v>1741</v>
      </c>
      <c r="Q1735" s="6">
        <f t="shared" ca="1" si="96"/>
        <v>0.41962413426287526</v>
      </c>
      <c r="R1735" s="7">
        <f t="shared" ca="1" si="94"/>
        <v>44.345597314867824</v>
      </c>
      <c r="S1735" s="8">
        <f t="shared" ca="1" si="95"/>
        <v>5.654402685132176</v>
      </c>
    </row>
    <row r="1736" spans="16:19" x14ac:dyDescent="0.3">
      <c r="P1736" s="14" t="s">
        <v>1742</v>
      </c>
      <c r="Q1736" s="6">
        <f t="shared" ca="1" si="96"/>
        <v>0.46566647618736073</v>
      </c>
      <c r="R1736" s="7">
        <f t="shared" ca="1" si="94"/>
        <v>44.635290051166209</v>
      </c>
      <c r="S1736" s="8">
        <f t="shared" ca="1" si="95"/>
        <v>5.3647099488337915</v>
      </c>
    </row>
    <row r="1737" spans="16:19" x14ac:dyDescent="0.3">
      <c r="P1737" s="14" t="s">
        <v>1743</v>
      </c>
      <c r="Q1737" s="6">
        <f t="shared" ca="1" si="96"/>
        <v>0.15950431720486144</v>
      </c>
      <c r="R1737" s="7">
        <f t="shared" ca="1" si="94"/>
        <v>42.743918807537746</v>
      </c>
      <c r="S1737" s="8">
        <f t="shared" ca="1" si="95"/>
        <v>7.2560811924622541</v>
      </c>
    </row>
    <row r="1738" spans="16:19" x14ac:dyDescent="0.3">
      <c r="P1738" s="14" t="s">
        <v>1744</v>
      </c>
      <c r="Q1738" s="6">
        <f t="shared" ca="1" si="96"/>
        <v>0.8313294384911134</v>
      </c>
      <c r="R1738" s="7">
        <f t="shared" ca="1" si="94"/>
        <v>47.004218591815345</v>
      </c>
      <c r="S1738" s="8">
        <f t="shared" ca="1" si="95"/>
        <v>2.995781408184655</v>
      </c>
    </row>
    <row r="1739" spans="16:19" x14ac:dyDescent="0.3">
      <c r="P1739" s="14" t="s">
        <v>1745</v>
      </c>
      <c r="Q1739" s="6">
        <f t="shared" ca="1" si="96"/>
        <v>-0.36748654265251574</v>
      </c>
      <c r="R1739" s="7">
        <f t="shared" ca="1" si="94"/>
        <v>39.674123454435389</v>
      </c>
      <c r="S1739" s="8">
        <f t="shared" ca="1" si="95"/>
        <v>9.6741234544353887</v>
      </c>
    </row>
    <row r="1740" spans="16:19" x14ac:dyDescent="0.3">
      <c r="P1740" s="14" t="s">
        <v>1746</v>
      </c>
      <c r="Q1740" s="6">
        <f t="shared" ca="1" si="96"/>
        <v>-0.23376726909608525</v>
      </c>
      <c r="R1740" s="7">
        <f t="shared" ca="1" si="94"/>
        <v>40.431530320278789</v>
      </c>
      <c r="S1740" s="8">
        <f t="shared" ca="1" si="95"/>
        <v>9.5684696797212112</v>
      </c>
    </row>
    <row r="1741" spans="16:19" x14ac:dyDescent="0.3">
      <c r="P1741" s="14" t="s">
        <v>1747</v>
      </c>
      <c r="Q1741" s="6">
        <f t="shared" ca="1" si="96"/>
        <v>0.46752226446616929</v>
      </c>
      <c r="R1741" s="7">
        <f t="shared" ca="1" si="94"/>
        <v>44.647006035373956</v>
      </c>
      <c r="S1741" s="8">
        <f t="shared" ca="1" si="95"/>
        <v>5.3529939646260445</v>
      </c>
    </row>
    <row r="1742" spans="16:19" x14ac:dyDescent="0.3">
      <c r="P1742" s="14" t="s">
        <v>1748</v>
      </c>
      <c r="Q1742" s="6">
        <f t="shared" ca="1" si="96"/>
        <v>-0.91570657316126436</v>
      </c>
      <c r="R1742" s="7">
        <f t="shared" ca="1" si="94"/>
        <v>36.714403822555006</v>
      </c>
      <c r="S1742" s="8">
        <f t="shared" ca="1" si="95"/>
        <v>6.7144038225550062</v>
      </c>
    </row>
    <row r="1743" spans="16:19" x14ac:dyDescent="0.3">
      <c r="P1743" s="14" t="s">
        <v>1749</v>
      </c>
      <c r="Q1743" s="6">
        <f t="shared" ca="1" si="96"/>
        <v>-1.8904195516133071</v>
      </c>
      <c r="R1743" s="7">
        <f t="shared" ca="1" si="94"/>
        <v>31.98681931166816</v>
      </c>
      <c r="S1743" s="8">
        <f t="shared" ca="1" si="95"/>
        <v>1.9868193116681603</v>
      </c>
    </row>
    <row r="1744" spans="16:19" x14ac:dyDescent="0.3">
      <c r="P1744" s="14" t="s">
        <v>1750</v>
      </c>
      <c r="Q1744" s="6">
        <f t="shared" ca="1" si="96"/>
        <v>-1.1215264214071579</v>
      </c>
      <c r="R1744" s="7">
        <f t="shared" ca="1" si="94"/>
        <v>35.661148922265774</v>
      </c>
      <c r="S1744" s="8">
        <f t="shared" ca="1" si="95"/>
        <v>5.6611489222657738</v>
      </c>
    </row>
    <row r="1745" spans="16:19" x14ac:dyDescent="0.3">
      <c r="P1745" s="14" t="s">
        <v>1751</v>
      </c>
      <c r="Q1745" s="6">
        <f t="shared" ca="1" si="96"/>
        <v>1.653649426070551</v>
      </c>
      <c r="R1745" s="7">
        <f t="shared" ca="1" si="94"/>
        <v>52.80104397968762</v>
      </c>
      <c r="S1745" s="8">
        <f t="shared" ca="1" si="95"/>
        <v>0</v>
      </c>
    </row>
    <row r="1746" spans="16:19" x14ac:dyDescent="0.3">
      <c r="P1746" s="14" t="s">
        <v>1752</v>
      </c>
      <c r="Q1746" s="6">
        <f t="shared" ca="1" si="96"/>
        <v>-0.80506211934704996</v>
      </c>
      <c r="R1746" s="7">
        <f t="shared" ca="1" si="94"/>
        <v>37.293410226462214</v>
      </c>
      <c r="S1746" s="8">
        <f t="shared" ca="1" si="95"/>
        <v>7.293410226462214</v>
      </c>
    </row>
    <row r="1747" spans="16:19" x14ac:dyDescent="0.3">
      <c r="P1747" s="14" t="s">
        <v>1753</v>
      </c>
      <c r="Q1747" s="6">
        <f t="shared" ca="1" si="96"/>
        <v>1.080860681214038</v>
      </c>
      <c r="R1747" s="7">
        <f t="shared" ca="1" si="94"/>
        <v>48.692567565872942</v>
      </c>
      <c r="S1747" s="8">
        <f t="shared" ca="1" si="95"/>
        <v>1.3074324341270582</v>
      </c>
    </row>
    <row r="1748" spans="16:19" x14ac:dyDescent="0.3">
      <c r="P1748" s="14" t="s">
        <v>1754</v>
      </c>
      <c r="Q1748" s="6">
        <f t="shared" ca="1" si="96"/>
        <v>1.5469798229725198</v>
      </c>
      <c r="R1748" s="7">
        <f t="shared" ca="1" si="94"/>
        <v>52.010499045361072</v>
      </c>
      <c r="S1748" s="8">
        <f t="shared" ca="1" si="95"/>
        <v>0</v>
      </c>
    </row>
    <row r="1749" spans="16:19" x14ac:dyDescent="0.3">
      <c r="P1749" s="14" t="s">
        <v>1755</v>
      </c>
      <c r="Q1749" s="6">
        <f t="shared" ca="1" si="96"/>
        <v>-0.84529371498171202</v>
      </c>
      <c r="R1749" s="7">
        <f t="shared" ca="1" si="94"/>
        <v>37.081827866353258</v>
      </c>
      <c r="S1749" s="8">
        <f t="shared" ca="1" si="95"/>
        <v>7.0818278663532581</v>
      </c>
    </row>
    <row r="1750" spans="16:19" x14ac:dyDescent="0.3">
      <c r="P1750" s="14" t="s">
        <v>1756</v>
      </c>
      <c r="Q1750" s="6">
        <f t="shared" ca="1" si="96"/>
        <v>2.0852618500954034</v>
      </c>
      <c r="R1750" s="7">
        <f t="shared" ca="1" si="94"/>
        <v>56.124373152993336</v>
      </c>
      <c r="S1750" s="8">
        <f t="shared" ca="1" si="95"/>
        <v>0</v>
      </c>
    </row>
    <row r="1751" spans="16:19" x14ac:dyDescent="0.3">
      <c r="P1751" s="14" t="s">
        <v>1757</v>
      </c>
      <c r="Q1751" s="6">
        <f t="shared" ca="1" si="96"/>
        <v>-1.8439315202396909</v>
      </c>
      <c r="R1751" s="7">
        <f t="shared" ca="1" si="94"/>
        <v>32.19780626722099</v>
      </c>
      <c r="S1751" s="8">
        <f t="shared" ca="1" si="95"/>
        <v>2.1978062672209902</v>
      </c>
    </row>
    <row r="1752" spans="16:19" x14ac:dyDescent="0.3">
      <c r="P1752" s="14" t="s">
        <v>1758</v>
      </c>
      <c r="Q1752" s="6">
        <f t="shared" ca="1" si="96"/>
        <v>1.2316564906696814</v>
      </c>
      <c r="R1752" s="7">
        <f t="shared" ref="R1752:R1815" ca="1" si="97">S0*EXP((tipo-0.5*sigma^2)*T)*EXP(sigma*SQRT(T)*Q1752)</f>
        <v>49.742124502303149</v>
      </c>
      <c r="S1752" s="8">
        <f t="shared" ref="S1752:S1815" ca="1" si="98">IF(R1752&lt;=corte1,0,IF(R1752&lt;=corte2,R1752-corte1,IF(R1752&lt;=corte3,corte3-R1752,0)))</f>
        <v>0.25787549769685114</v>
      </c>
    </row>
    <row r="1753" spans="16:19" x14ac:dyDescent="0.3">
      <c r="P1753" s="14" t="s">
        <v>1759</v>
      </c>
      <c r="Q1753" s="6">
        <f t="shared" ref="Q1753:Q1816" ca="1" si="99">NORMSINV(RAND())</f>
        <v>-1.1059754153789969</v>
      </c>
      <c r="R1753" s="7">
        <f t="shared" ca="1" si="97"/>
        <v>35.739662806987603</v>
      </c>
      <c r="S1753" s="8">
        <f t="shared" ca="1" si="98"/>
        <v>5.739662806987603</v>
      </c>
    </row>
    <row r="1754" spans="16:19" x14ac:dyDescent="0.3">
      <c r="P1754" s="14" t="s">
        <v>1760</v>
      </c>
      <c r="Q1754" s="6">
        <f t="shared" ca="1" si="99"/>
        <v>1.0308023725542099</v>
      </c>
      <c r="R1754" s="7">
        <f t="shared" ca="1" si="97"/>
        <v>48.349074876243137</v>
      </c>
      <c r="S1754" s="8">
        <f t="shared" ca="1" si="98"/>
        <v>1.6509251237568634</v>
      </c>
    </row>
    <row r="1755" spans="16:19" x14ac:dyDescent="0.3">
      <c r="P1755" s="14" t="s">
        <v>1761</v>
      </c>
      <c r="Q1755" s="6">
        <f t="shared" ca="1" si="99"/>
        <v>-0.70407716445342083</v>
      </c>
      <c r="R1755" s="7">
        <f t="shared" ca="1" si="97"/>
        <v>37.829834764433009</v>
      </c>
      <c r="S1755" s="8">
        <f t="shared" ca="1" si="98"/>
        <v>7.8298347644330093</v>
      </c>
    </row>
    <row r="1756" spans="16:19" x14ac:dyDescent="0.3">
      <c r="P1756" s="14" t="s">
        <v>1762</v>
      </c>
      <c r="Q1756" s="6">
        <f t="shared" ca="1" si="99"/>
        <v>1.872435523398696</v>
      </c>
      <c r="R1756" s="7">
        <f t="shared" ca="1" si="97"/>
        <v>54.46029965192789</v>
      </c>
      <c r="S1756" s="8">
        <f t="shared" ca="1" si="98"/>
        <v>0</v>
      </c>
    </row>
    <row r="1757" spans="16:19" x14ac:dyDescent="0.3">
      <c r="P1757" s="14" t="s">
        <v>1763</v>
      </c>
      <c r="Q1757" s="6">
        <f t="shared" ca="1" si="99"/>
        <v>-0.75982014647747931</v>
      </c>
      <c r="R1757" s="7">
        <f t="shared" ca="1" si="97"/>
        <v>37.532785186821762</v>
      </c>
      <c r="S1757" s="8">
        <f t="shared" ca="1" si="98"/>
        <v>7.5327851868217621</v>
      </c>
    </row>
    <row r="1758" spans="16:19" x14ac:dyDescent="0.3">
      <c r="P1758" s="14" t="s">
        <v>1764</v>
      </c>
      <c r="Q1758" s="6">
        <f t="shared" ca="1" si="99"/>
        <v>0.29658695785120892</v>
      </c>
      <c r="R1758" s="7">
        <f t="shared" ca="1" si="97"/>
        <v>43.580654515002202</v>
      </c>
      <c r="S1758" s="8">
        <f t="shared" ca="1" si="98"/>
        <v>6.4193454849977982</v>
      </c>
    </row>
    <row r="1759" spans="16:19" x14ac:dyDescent="0.3">
      <c r="P1759" s="14" t="s">
        <v>1765</v>
      </c>
      <c r="Q1759" s="6">
        <f t="shared" ca="1" si="99"/>
        <v>-2.3970259705100792</v>
      </c>
      <c r="R1759" s="7">
        <f t="shared" ca="1" si="97"/>
        <v>29.775292968278595</v>
      </c>
      <c r="S1759" s="8">
        <f t="shared" ca="1" si="98"/>
        <v>0</v>
      </c>
    </row>
    <row r="1760" spans="16:19" x14ac:dyDescent="0.3">
      <c r="P1760" s="14" t="s">
        <v>1766</v>
      </c>
      <c r="Q1760" s="6">
        <f t="shared" ca="1" si="99"/>
        <v>-1.4459770433614367</v>
      </c>
      <c r="R1760" s="7">
        <f t="shared" ca="1" si="97"/>
        <v>34.061836172615166</v>
      </c>
      <c r="S1760" s="8">
        <f t="shared" ca="1" si="98"/>
        <v>4.0618361726151662</v>
      </c>
    </row>
    <row r="1761" spans="16:19" x14ac:dyDescent="0.3">
      <c r="P1761" s="14" t="s">
        <v>1767</v>
      </c>
      <c r="Q1761" s="6">
        <f t="shared" ca="1" si="99"/>
        <v>-0.62177955414989705</v>
      </c>
      <c r="R1761" s="7">
        <f t="shared" ca="1" si="97"/>
        <v>38.272694724498166</v>
      </c>
      <c r="S1761" s="8">
        <f t="shared" ca="1" si="98"/>
        <v>8.2726947244981659</v>
      </c>
    </row>
    <row r="1762" spans="16:19" x14ac:dyDescent="0.3">
      <c r="P1762" s="14" t="s">
        <v>1768</v>
      </c>
      <c r="Q1762" s="6">
        <f t="shared" ca="1" si="99"/>
        <v>0.66423921036176703</v>
      </c>
      <c r="R1762" s="7">
        <f t="shared" ca="1" si="97"/>
        <v>45.906523368152236</v>
      </c>
      <c r="S1762" s="8">
        <f t="shared" ca="1" si="98"/>
        <v>4.0934766318477642</v>
      </c>
    </row>
    <row r="1763" spans="16:19" x14ac:dyDescent="0.3">
      <c r="P1763" s="14" t="s">
        <v>1769</v>
      </c>
      <c r="Q1763" s="6">
        <f t="shared" ca="1" si="99"/>
        <v>-0.17214478897355934</v>
      </c>
      <c r="R1763" s="7">
        <f t="shared" ca="1" si="97"/>
        <v>40.785420169438147</v>
      </c>
      <c r="S1763" s="8">
        <f t="shared" ca="1" si="98"/>
        <v>9.2145798305618527</v>
      </c>
    </row>
    <row r="1764" spans="16:19" x14ac:dyDescent="0.3">
      <c r="P1764" s="14" t="s">
        <v>1770</v>
      </c>
      <c r="Q1764" s="6">
        <f t="shared" ca="1" si="99"/>
        <v>0.87995637313812292</v>
      </c>
      <c r="R1764" s="7">
        <f t="shared" ca="1" si="97"/>
        <v>47.328575297762228</v>
      </c>
      <c r="S1764" s="8">
        <f t="shared" ca="1" si="98"/>
        <v>2.671424702237772</v>
      </c>
    </row>
    <row r="1765" spans="16:19" x14ac:dyDescent="0.3">
      <c r="P1765" s="14" t="s">
        <v>1771</v>
      </c>
      <c r="Q1765" s="6">
        <f t="shared" ca="1" si="99"/>
        <v>-1.7484688328466331</v>
      </c>
      <c r="R1765" s="7">
        <f t="shared" ca="1" si="97"/>
        <v>32.635439025824112</v>
      </c>
      <c r="S1765" s="8">
        <f t="shared" ca="1" si="98"/>
        <v>2.6354390258241125</v>
      </c>
    </row>
    <row r="1766" spans="16:19" x14ac:dyDescent="0.3">
      <c r="P1766" s="14" t="s">
        <v>1772</v>
      </c>
      <c r="Q1766" s="6">
        <f t="shared" ca="1" si="99"/>
        <v>2.0855995476045357</v>
      </c>
      <c r="R1766" s="7">
        <f t="shared" ca="1" si="97"/>
        <v>56.127053584592005</v>
      </c>
      <c r="S1766" s="8">
        <f t="shared" ca="1" si="98"/>
        <v>0</v>
      </c>
    </row>
    <row r="1767" spans="16:19" x14ac:dyDescent="0.3">
      <c r="P1767" s="14" t="s">
        <v>1773</v>
      </c>
      <c r="Q1767" s="6">
        <f t="shared" ca="1" si="99"/>
        <v>1.9801289175493866</v>
      </c>
      <c r="R1767" s="7">
        <f t="shared" ca="1" si="97"/>
        <v>55.296086380510808</v>
      </c>
      <c r="S1767" s="8">
        <f t="shared" ca="1" si="98"/>
        <v>0</v>
      </c>
    </row>
    <row r="1768" spans="16:19" x14ac:dyDescent="0.3">
      <c r="P1768" s="14" t="s">
        <v>1774</v>
      </c>
      <c r="Q1768" s="6">
        <f t="shared" ca="1" si="99"/>
        <v>0.16437289096400587</v>
      </c>
      <c r="R1768" s="7">
        <f t="shared" ca="1" si="97"/>
        <v>42.773358997428751</v>
      </c>
      <c r="S1768" s="8">
        <f t="shared" ca="1" si="98"/>
        <v>7.2266410025712489</v>
      </c>
    </row>
    <row r="1769" spans="16:19" x14ac:dyDescent="0.3">
      <c r="P1769" s="14" t="s">
        <v>1775</v>
      </c>
      <c r="Q1769" s="6">
        <f t="shared" ca="1" si="99"/>
        <v>-0.29734669365044775</v>
      </c>
      <c r="R1769" s="7">
        <f t="shared" ca="1" si="97"/>
        <v>40.069620176130009</v>
      </c>
      <c r="S1769" s="8">
        <f t="shared" ca="1" si="98"/>
        <v>9.9303798238699912</v>
      </c>
    </row>
    <row r="1770" spans="16:19" x14ac:dyDescent="0.3">
      <c r="P1770" s="14" t="s">
        <v>1776</v>
      </c>
      <c r="Q1770" s="6">
        <f t="shared" ca="1" si="99"/>
        <v>1.418695391252353</v>
      </c>
      <c r="R1770" s="7">
        <f t="shared" ca="1" si="97"/>
        <v>51.075424123362048</v>
      </c>
      <c r="S1770" s="8">
        <f t="shared" ca="1" si="98"/>
        <v>0</v>
      </c>
    </row>
    <row r="1771" spans="16:19" x14ac:dyDescent="0.3">
      <c r="P1771" s="14" t="s">
        <v>1777</v>
      </c>
      <c r="Q1771" s="6">
        <f t="shared" ca="1" si="99"/>
        <v>0.307018580390297</v>
      </c>
      <c r="R1771" s="7">
        <f t="shared" ca="1" si="97"/>
        <v>43.644994506181803</v>
      </c>
      <c r="S1771" s="8">
        <f t="shared" ca="1" si="98"/>
        <v>6.3550054938181972</v>
      </c>
    </row>
    <row r="1772" spans="16:19" x14ac:dyDescent="0.3">
      <c r="P1772" s="14" t="s">
        <v>1778</v>
      </c>
      <c r="Q1772" s="6">
        <f t="shared" ca="1" si="99"/>
        <v>0.64666120646388814</v>
      </c>
      <c r="R1772" s="7">
        <f t="shared" ca="1" si="97"/>
        <v>45.792545832605626</v>
      </c>
      <c r="S1772" s="8">
        <f t="shared" ca="1" si="98"/>
        <v>4.2074541673943742</v>
      </c>
    </row>
    <row r="1773" spans="16:19" x14ac:dyDescent="0.3">
      <c r="P1773" s="14" t="s">
        <v>1779</v>
      </c>
      <c r="Q1773" s="6">
        <f t="shared" ca="1" si="99"/>
        <v>1.8078588139286564</v>
      </c>
      <c r="R1773" s="7">
        <f t="shared" ca="1" si="97"/>
        <v>53.965203737547917</v>
      </c>
      <c r="S1773" s="8">
        <f t="shared" ca="1" si="98"/>
        <v>0</v>
      </c>
    </row>
    <row r="1774" spans="16:19" x14ac:dyDescent="0.3">
      <c r="P1774" s="14" t="s">
        <v>1780</v>
      </c>
      <c r="Q1774" s="6">
        <f t="shared" ca="1" si="99"/>
        <v>1.8555231328199815</v>
      </c>
      <c r="R1774" s="7">
        <f t="shared" ca="1" si="97"/>
        <v>54.330198614165887</v>
      </c>
      <c r="S1774" s="8">
        <f t="shared" ca="1" si="98"/>
        <v>0</v>
      </c>
    </row>
    <row r="1775" spans="16:19" x14ac:dyDescent="0.3">
      <c r="P1775" s="14" t="s">
        <v>1781</v>
      </c>
      <c r="Q1775" s="6">
        <f t="shared" ca="1" si="99"/>
        <v>-1.7024052313398312</v>
      </c>
      <c r="R1775" s="7">
        <f t="shared" ca="1" si="97"/>
        <v>32.848732562099379</v>
      </c>
      <c r="S1775" s="8">
        <f t="shared" ca="1" si="98"/>
        <v>2.8487325620993786</v>
      </c>
    </row>
    <row r="1776" spans="16:19" x14ac:dyDescent="0.3">
      <c r="P1776" s="14" t="s">
        <v>1782</v>
      </c>
      <c r="Q1776" s="6">
        <f t="shared" ca="1" si="99"/>
        <v>-0.50365646919894402</v>
      </c>
      <c r="R1776" s="7">
        <f t="shared" ca="1" si="97"/>
        <v>38.917415019983451</v>
      </c>
      <c r="S1776" s="8">
        <f t="shared" ca="1" si="98"/>
        <v>8.9174150199834514</v>
      </c>
    </row>
    <row r="1777" spans="16:19" x14ac:dyDescent="0.3">
      <c r="P1777" s="14" t="s">
        <v>1783</v>
      </c>
      <c r="Q1777" s="6">
        <f t="shared" ca="1" si="99"/>
        <v>-1.1913290398612104</v>
      </c>
      <c r="R1777" s="7">
        <f t="shared" ca="1" si="97"/>
        <v>35.310848855576751</v>
      </c>
      <c r="S1777" s="8">
        <f t="shared" ca="1" si="98"/>
        <v>5.3108488555767508</v>
      </c>
    </row>
    <row r="1778" spans="16:19" x14ac:dyDescent="0.3">
      <c r="P1778" s="14" t="s">
        <v>1784</v>
      </c>
      <c r="Q1778" s="6">
        <f t="shared" ca="1" si="99"/>
        <v>1.7850997320592734</v>
      </c>
      <c r="R1778" s="7">
        <f t="shared" ca="1" si="97"/>
        <v>53.791789468413306</v>
      </c>
      <c r="S1778" s="8">
        <f t="shared" ca="1" si="98"/>
        <v>0</v>
      </c>
    </row>
    <row r="1779" spans="16:19" x14ac:dyDescent="0.3">
      <c r="P1779" s="14" t="s">
        <v>1785</v>
      </c>
      <c r="Q1779" s="6">
        <f t="shared" ca="1" si="99"/>
        <v>-0.72714151076268252</v>
      </c>
      <c r="R1779" s="7">
        <f t="shared" ca="1" si="97"/>
        <v>37.70664276723533</v>
      </c>
      <c r="S1779" s="8">
        <f t="shared" ca="1" si="98"/>
        <v>7.7066427672353299</v>
      </c>
    </row>
    <row r="1780" spans="16:19" x14ac:dyDescent="0.3">
      <c r="P1780" s="14" t="s">
        <v>1786</v>
      </c>
      <c r="Q1780" s="6">
        <f t="shared" ca="1" si="99"/>
        <v>0.17767787726112158</v>
      </c>
      <c r="R1780" s="7">
        <f t="shared" ca="1" si="97"/>
        <v>42.853917509577776</v>
      </c>
      <c r="S1780" s="8">
        <f t="shared" ca="1" si="98"/>
        <v>7.1460824904222235</v>
      </c>
    </row>
    <row r="1781" spans="16:19" x14ac:dyDescent="0.3">
      <c r="P1781" s="14" t="s">
        <v>1787</v>
      </c>
      <c r="Q1781" s="6">
        <f t="shared" ca="1" si="99"/>
        <v>-0.75766716531435174</v>
      </c>
      <c r="R1781" s="7">
        <f t="shared" ca="1" si="97"/>
        <v>37.544214815969866</v>
      </c>
      <c r="S1781" s="8">
        <f t="shared" ca="1" si="98"/>
        <v>7.5442148159698661</v>
      </c>
    </row>
    <row r="1782" spans="16:19" x14ac:dyDescent="0.3">
      <c r="P1782" s="14" t="s">
        <v>1788</v>
      </c>
      <c r="Q1782" s="6">
        <f t="shared" ca="1" si="99"/>
        <v>0.84707621404006705</v>
      </c>
      <c r="R1782" s="7">
        <f t="shared" ca="1" si="97"/>
        <v>47.109010351655243</v>
      </c>
      <c r="S1782" s="8">
        <f t="shared" ca="1" si="98"/>
        <v>2.8909896483447568</v>
      </c>
    </row>
    <row r="1783" spans="16:19" x14ac:dyDescent="0.3">
      <c r="P1783" s="14" t="s">
        <v>1789</v>
      </c>
      <c r="Q1783" s="6">
        <f t="shared" ca="1" si="99"/>
        <v>0.60846743371017153</v>
      </c>
      <c r="R1783" s="7">
        <f t="shared" ca="1" si="97"/>
        <v>45.545868086322798</v>
      </c>
      <c r="S1783" s="8">
        <f t="shared" ca="1" si="98"/>
        <v>4.4541319136772017</v>
      </c>
    </row>
    <row r="1784" spans="16:19" x14ac:dyDescent="0.3">
      <c r="P1784" s="14" t="s">
        <v>1790</v>
      </c>
      <c r="Q1784" s="6">
        <f t="shared" ca="1" si="99"/>
        <v>0.1410216009905613</v>
      </c>
      <c r="R1784" s="7">
        <f t="shared" ca="1" si="97"/>
        <v>42.632338472127593</v>
      </c>
      <c r="S1784" s="8">
        <f t="shared" ca="1" si="98"/>
        <v>7.3676615278724071</v>
      </c>
    </row>
    <row r="1785" spans="16:19" x14ac:dyDescent="0.3">
      <c r="P1785" s="14" t="s">
        <v>1791</v>
      </c>
      <c r="Q1785" s="6">
        <f t="shared" ca="1" si="99"/>
        <v>2.059086726833697</v>
      </c>
      <c r="R1785" s="7">
        <f t="shared" ca="1" si="97"/>
        <v>55.917000412927813</v>
      </c>
      <c r="S1785" s="8">
        <f t="shared" ca="1" si="98"/>
        <v>0</v>
      </c>
    </row>
    <row r="1786" spans="16:19" x14ac:dyDescent="0.3">
      <c r="P1786" s="14" t="s">
        <v>1792</v>
      </c>
      <c r="Q1786" s="6">
        <f t="shared" ca="1" si="99"/>
        <v>0.19248936867897845</v>
      </c>
      <c r="R1786" s="7">
        <f t="shared" ca="1" si="97"/>
        <v>42.943776026753127</v>
      </c>
      <c r="S1786" s="8">
        <f t="shared" ca="1" si="98"/>
        <v>7.0562239732468726</v>
      </c>
    </row>
    <row r="1787" spans="16:19" x14ac:dyDescent="0.3">
      <c r="P1787" s="14" t="s">
        <v>1793</v>
      </c>
      <c r="Q1787" s="6">
        <f t="shared" ca="1" si="99"/>
        <v>0.1085136422779225</v>
      </c>
      <c r="R1787" s="7">
        <f t="shared" ca="1" si="97"/>
        <v>42.436793821501539</v>
      </c>
      <c r="S1787" s="8">
        <f t="shared" ca="1" si="98"/>
        <v>7.5632061784984614</v>
      </c>
    </row>
    <row r="1788" spans="16:19" x14ac:dyDescent="0.3">
      <c r="P1788" s="14" t="s">
        <v>1794</v>
      </c>
      <c r="Q1788" s="6">
        <f t="shared" ca="1" si="99"/>
        <v>-0.85698612439932387</v>
      </c>
      <c r="R1788" s="7">
        <f t="shared" ca="1" si="97"/>
        <v>37.020561640192959</v>
      </c>
      <c r="S1788" s="8">
        <f t="shared" ca="1" si="98"/>
        <v>7.0205616401929589</v>
      </c>
    </row>
    <row r="1789" spans="16:19" x14ac:dyDescent="0.3">
      <c r="P1789" s="14" t="s">
        <v>1795</v>
      </c>
      <c r="Q1789" s="6">
        <f t="shared" ca="1" si="99"/>
        <v>0.88914450273718815</v>
      </c>
      <c r="R1789" s="7">
        <f t="shared" ca="1" si="97"/>
        <v>47.390113914887856</v>
      </c>
      <c r="S1789" s="8">
        <f t="shared" ca="1" si="98"/>
        <v>2.6098860851121444</v>
      </c>
    </row>
    <row r="1790" spans="16:19" x14ac:dyDescent="0.3">
      <c r="P1790" s="14" t="s">
        <v>1796</v>
      </c>
      <c r="Q1790" s="6">
        <f t="shared" ca="1" si="99"/>
        <v>-1.0506132192125721</v>
      </c>
      <c r="R1790" s="7">
        <f t="shared" ca="1" si="97"/>
        <v>36.020581086303096</v>
      </c>
      <c r="S1790" s="8">
        <f t="shared" ca="1" si="98"/>
        <v>6.0205810863030962</v>
      </c>
    </row>
    <row r="1791" spans="16:19" x14ac:dyDescent="0.3">
      <c r="P1791" s="14" t="s">
        <v>1797</v>
      </c>
      <c r="Q1791" s="6">
        <f t="shared" ca="1" si="99"/>
        <v>7.7316665318454131E-2</v>
      </c>
      <c r="R1791" s="7">
        <f t="shared" ca="1" si="97"/>
        <v>42.24997854331199</v>
      </c>
      <c r="S1791" s="8">
        <f t="shared" ca="1" si="98"/>
        <v>7.7500214566880103</v>
      </c>
    </row>
    <row r="1792" spans="16:19" x14ac:dyDescent="0.3">
      <c r="P1792" s="14" t="s">
        <v>1798</v>
      </c>
      <c r="Q1792" s="6">
        <f t="shared" ca="1" si="99"/>
        <v>-0.21550310800215972</v>
      </c>
      <c r="R1792" s="7">
        <f t="shared" ca="1" si="97"/>
        <v>40.536097623077374</v>
      </c>
      <c r="S1792" s="8">
        <f t="shared" ca="1" si="98"/>
        <v>9.4639023769226256</v>
      </c>
    </row>
    <row r="1793" spans="16:19" x14ac:dyDescent="0.3">
      <c r="P1793" s="14" t="s">
        <v>1799</v>
      </c>
      <c r="Q1793" s="6">
        <f t="shared" ca="1" si="99"/>
        <v>-0.38565003278982307</v>
      </c>
      <c r="R1793" s="7">
        <f t="shared" ca="1" si="97"/>
        <v>39.572343096753862</v>
      </c>
      <c r="S1793" s="8">
        <f t="shared" ca="1" si="98"/>
        <v>9.5723430967538619</v>
      </c>
    </row>
    <row r="1794" spans="16:19" x14ac:dyDescent="0.3">
      <c r="P1794" s="14" t="s">
        <v>1800</v>
      </c>
      <c r="Q1794" s="6">
        <f t="shared" ca="1" si="99"/>
        <v>0.9589444920604745</v>
      </c>
      <c r="R1794" s="7">
        <f t="shared" ca="1" si="97"/>
        <v>47.86022812172223</v>
      </c>
      <c r="S1794" s="8">
        <f t="shared" ca="1" si="98"/>
        <v>2.1397718782777702</v>
      </c>
    </row>
    <row r="1795" spans="16:19" x14ac:dyDescent="0.3">
      <c r="P1795" s="14" t="s">
        <v>1801</v>
      </c>
      <c r="Q1795" s="6">
        <f t="shared" ca="1" si="99"/>
        <v>-0.3858298640682693</v>
      </c>
      <c r="R1795" s="7">
        <f t="shared" ca="1" si="97"/>
        <v>39.571336706382723</v>
      </c>
      <c r="S1795" s="8">
        <f t="shared" ca="1" si="98"/>
        <v>9.5713367063827235</v>
      </c>
    </row>
    <row r="1796" spans="16:19" x14ac:dyDescent="0.3">
      <c r="P1796" s="14" t="s">
        <v>1802</v>
      </c>
      <c r="Q1796" s="6">
        <f t="shared" ca="1" si="99"/>
        <v>-1.0722196386944958</v>
      </c>
      <c r="R1796" s="7">
        <f t="shared" ca="1" si="97"/>
        <v>35.91068425565819</v>
      </c>
      <c r="S1796" s="8">
        <f t="shared" ca="1" si="98"/>
        <v>5.9106842556581896</v>
      </c>
    </row>
    <row r="1797" spans="16:19" x14ac:dyDescent="0.3">
      <c r="P1797" s="14" t="s">
        <v>1803</v>
      </c>
      <c r="Q1797" s="6">
        <f t="shared" ca="1" si="99"/>
        <v>-0.30181834857215906</v>
      </c>
      <c r="R1797" s="7">
        <f t="shared" ca="1" si="97"/>
        <v>40.044288659565943</v>
      </c>
      <c r="S1797" s="8">
        <f t="shared" ca="1" si="98"/>
        <v>9.9557113404340569</v>
      </c>
    </row>
    <row r="1798" spans="16:19" x14ac:dyDescent="0.3">
      <c r="P1798" s="14" t="s">
        <v>1804</v>
      </c>
      <c r="Q1798" s="6">
        <f t="shared" ca="1" si="99"/>
        <v>0.344841688173609</v>
      </c>
      <c r="R1798" s="7">
        <f t="shared" ca="1" si="97"/>
        <v>43.879076866878435</v>
      </c>
      <c r="S1798" s="8">
        <f t="shared" ca="1" si="98"/>
        <v>6.1209231331215648</v>
      </c>
    </row>
    <row r="1799" spans="16:19" x14ac:dyDescent="0.3">
      <c r="P1799" s="14" t="s">
        <v>1805</v>
      </c>
      <c r="Q1799" s="6">
        <f t="shared" ca="1" si="99"/>
        <v>1.2492196404642235</v>
      </c>
      <c r="R1799" s="7">
        <f t="shared" ca="1" si="97"/>
        <v>49.865827776954205</v>
      </c>
      <c r="S1799" s="8">
        <f t="shared" ca="1" si="98"/>
        <v>0.13417222304579468</v>
      </c>
    </row>
    <row r="1800" spans="16:19" x14ac:dyDescent="0.3">
      <c r="P1800" s="14" t="s">
        <v>1806</v>
      </c>
      <c r="Q1800" s="6">
        <f t="shared" ca="1" si="99"/>
        <v>-1.2979135873393643</v>
      </c>
      <c r="R1800" s="7">
        <f t="shared" ca="1" si="97"/>
        <v>34.782588060674854</v>
      </c>
      <c r="S1800" s="8">
        <f t="shared" ca="1" si="98"/>
        <v>4.7825880606748541</v>
      </c>
    </row>
    <row r="1801" spans="16:19" x14ac:dyDescent="0.3">
      <c r="P1801" s="14" t="s">
        <v>1807</v>
      </c>
      <c r="Q1801" s="6">
        <f t="shared" ca="1" si="99"/>
        <v>-0.43666293406447687</v>
      </c>
      <c r="R1801" s="7">
        <f t="shared" ca="1" si="97"/>
        <v>39.287883125935345</v>
      </c>
      <c r="S1801" s="8">
        <f t="shared" ca="1" si="98"/>
        <v>9.2878831259353447</v>
      </c>
    </row>
    <row r="1802" spans="16:19" x14ac:dyDescent="0.3">
      <c r="P1802" s="14" t="s">
        <v>1808</v>
      </c>
      <c r="Q1802" s="6">
        <f t="shared" ca="1" si="99"/>
        <v>0.93918756973994189</v>
      </c>
      <c r="R1802" s="7">
        <f t="shared" ca="1" si="97"/>
        <v>47.726690857281454</v>
      </c>
      <c r="S1802" s="8">
        <f t="shared" ca="1" si="98"/>
        <v>2.2733091427185457</v>
      </c>
    </row>
    <row r="1803" spans="16:19" x14ac:dyDescent="0.3">
      <c r="P1803" s="14" t="s">
        <v>1809</v>
      </c>
      <c r="Q1803" s="6">
        <f t="shared" ca="1" si="99"/>
        <v>0.59503584300195456</v>
      </c>
      <c r="R1803" s="7">
        <f t="shared" ca="1" si="97"/>
        <v>45.45943519874556</v>
      </c>
      <c r="S1803" s="8">
        <f t="shared" ca="1" si="98"/>
        <v>4.5405648012544404</v>
      </c>
    </row>
    <row r="1804" spans="16:19" x14ac:dyDescent="0.3">
      <c r="P1804" s="14" t="s">
        <v>1810</v>
      </c>
      <c r="Q1804" s="6">
        <f t="shared" ca="1" si="99"/>
        <v>0.84874879058771047</v>
      </c>
      <c r="R1804" s="7">
        <f t="shared" ca="1" si="97"/>
        <v>47.120154742792437</v>
      </c>
      <c r="S1804" s="8">
        <f t="shared" ca="1" si="98"/>
        <v>2.8798452572075632</v>
      </c>
    </row>
    <row r="1805" spans="16:19" x14ac:dyDescent="0.3">
      <c r="P1805" s="14" t="s">
        <v>1811</v>
      </c>
      <c r="Q1805" s="6">
        <f t="shared" ca="1" si="99"/>
        <v>0.21366321842368335</v>
      </c>
      <c r="R1805" s="7">
        <f t="shared" ca="1" si="97"/>
        <v>43.072561076264662</v>
      </c>
      <c r="S1805" s="8">
        <f t="shared" ca="1" si="98"/>
        <v>6.9274389237353375</v>
      </c>
    </row>
    <row r="1806" spans="16:19" x14ac:dyDescent="0.3">
      <c r="P1806" s="14" t="s">
        <v>1812</v>
      </c>
      <c r="Q1806" s="6">
        <f t="shared" ca="1" si="99"/>
        <v>-0.49230646599501587</v>
      </c>
      <c r="R1806" s="7">
        <f t="shared" ca="1" si="97"/>
        <v>38.979932802379068</v>
      </c>
      <c r="S1806" s="8">
        <f t="shared" ca="1" si="98"/>
        <v>8.9799328023790679</v>
      </c>
    </row>
    <row r="1807" spans="16:19" x14ac:dyDescent="0.3">
      <c r="P1807" s="14" t="s">
        <v>1813</v>
      </c>
      <c r="Q1807" s="6">
        <f t="shared" ca="1" si="99"/>
        <v>0.56540660297759282</v>
      </c>
      <c r="R1807" s="7">
        <f t="shared" ca="1" si="97"/>
        <v>45.269349268985103</v>
      </c>
      <c r="S1807" s="8">
        <f t="shared" ca="1" si="98"/>
        <v>4.7306507310148973</v>
      </c>
    </row>
    <row r="1808" spans="16:19" x14ac:dyDescent="0.3">
      <c r="P1808" s="14" t="s">
        <v>1814</v>
      </c>
      <c r="Q1808" s="6">
        <f t="shared" ca="1" si="99"/>
        <v>-0.97832126076877135</v>
      </c>
      <c r="R1808" s="7">
        <f t="shared" ca="1" si="97"/>
        <v>36.390730977841663</v>
      </c>
      <c r="S1808" s="8">
        <f t="shared" ca="1" si="98"/>
        <v>6.3907309778416632</v>
      </c>
    </row>
    <row r="1809" spans="16:19" x14ac:dyDescent="0.3">
      <c r="P1809" s="14" t="s">
        <v>1815</v>
      </c>
      <c r="Q1809" s="6">
        <f t="shared" ca="1" si="99"/>
        <v>-0.67176996808021394</v>
      </c>
      <c r="R1809" s="7">
        <f t="shared" ca="1" si="97"/>
        <v>38.003071990646241</v>
      </c>
      <c r="S1809" s="8">
        <f t="shared" ca="1" si="98"/>
        <v>8.0030719906462409</v>
      </c>
    </row>
    <row r="1810" spans="16:19" x14ac:dyDescent="0.3">
      <c r="P1810" s="14" t="s">
        <v>1816</v>
      </c>
      <c r="Q1810" s="6">
        <f t="shared" ca="1" si="99"/>
        <v>0.47150791249826507</v>
      </c>
      <c r="R1810" s="7">
        <f t="shared" ca="1" si="97"/>
        <v>44.672178670738148</v>
      </c>
      <c r="S1810" s="8">
        <f t="shared" ca="1" si="98"/>
        <v>5.3278213292618517</v>
      </c>
    </row>
    <row r="1811" spans="16:19" x14ac:dyDescent="0.3">
      <c r="P1811" s="14" t="s">
        <v>1817</v>
      </c>
      <c r="Q1811" s="6">
        <f t="shared" ca="1" si="99"/>
        <v>0.65384302818695561</v>
      </c>
      <c r="R1811" s="7">
        <f t="shared" ca="1" si="97"/>
        <v>45.839079252769004</v>
      </c>
      <c r="S1811" s="8">
        <f t="shared" ca="1" si="98"/>
        <v>4.1609207472309961</v>
      </c>
    </row>
    <row r="1812" spans="16:19" x14ac:dyDescent="0.3">
      <c r="P1812" s="14" t="s">
        <v>1818</v>
      </c>
      <c r="Q1812" s="6">
        <f t="shared" ca="1" si="99"/>
        <v>1.2543603631125377</v>
      </c>
      <c r="R1812" s="7">
        <f t="shared" ca="1" si="97"/>
        <v>49.902093812378091</v>
      </c>
      <c r="S1812" s="8">
        <f t="shared" ca="1" si="98"/>
        <v>9.7906187621909169E-2</v>
      </c>
    </row>
    <row r="1813" spans="16:19" x14ac:dyDescent="0.3">
      <c r="P1813" s="14" t="s">
        <v>1819</v>
      </c>
      <c r="Q1813" s="6">
        <f t="shared" ca="1" si="99"/>
        <v>-0.63703159489718664</v>
      </c>
      <c r="R1813" s="7">
        <f t="shared" ca="1" si="97"/>
        <v>38.190230856557918</v>
      </c>
      <c r="S1813" s="8">
        <f t="shared" ca="1" si="98"/>
        <v>8.1902308565579176</v>
      </c>
    </row>
    <row r="1814" spans="16:19" x14ac:dyDescent="0.3">
      <c r="P1814" s="14" t="s">
        <v>1820</v>
      </c>
      <c r="Q1814" s="6">
        <f t="shared" ca="1" si="99"/>
        <v>0.24611958183862853</v>
      </c>
      <c r="R1814" s="7">
        <f t="shared" ca="1" si="97"/>
        <v>43.270719547431916</v>
      </c>
      <c r="S1814" s="8">
        <f t="shared" ca="1" si="98"/>
        <v>6.7292804525680836</v>
      </c>
    </row>
    <row r="1815" spans="16:19" x14ac:dyDescent="0.3">
      <c r="P1815" s="14" t="s">
        <v>1821</v>
      </c>
      <c r="Q1815" s="6">
        <f t="shared" ca="1" si="99"/>
        <v>-0.58198653797859412</v>
      </c>
      <c r="R1815" s="7">
        <f t="shared" ca="1" si="97"/>
        <v>38.488684645005783</v>
      </c>
      <c r="S1815" s="8">
        <f t="shared" ca="1" si="98"/>
        <v>8.4886846450057831</v>
      </c>
    </row>
    <row r="1816" spans="16:19" x14ac:dyDescent="0.3">
      <c r="P1816" s="14" t="s">
        <v>1822</v>
      </c>
      <c r="Q1816" s="6">
        <f t="shared" ca="1" si="99"/>
        <v>0.91223017382866567</v>
      </c>
      <c r="R1816" s="7">
        <f t="shared" ref="R1816:R1879" ca="1" si="100">S0*EXP((tipo-0.5*sigma^2)*T)*EXP(sigma*SQRT(T)*Q1816)</f>
        <v>47.545086326365606</v>
      </c>
      <c r="S1816" s="8">
        <f t="shared" ref="S1816:S1879" ca="1" si="101">IF(R1816&lt;=corte1,0,IF(R1816&lt;=corte2,R1816-corte1,IF(R1816&lt;=corte3,corte3-R1816,0)))</f>
        <v>2.4549136736343939</v>
      </c>
    </row>
    <row r="1817" spans="16:19" x14ac:dyDescent="0.3">
      <c r="P1817" s="14" t="s">
        <v>1823</v>
      </c>
      <c r="Q1817" s="6">
        <f t="shared" ref="Q1817:Q1880" ca="1" si="102">NORMSINV(RAND())</f>
        <v>0.32468457386394839</v>
      </c>
      <c r="R1817" s="7">
        <f t="shared" ca="1" si="100"/>
        <v>43.754171247926742</v>
      </c>
      <c r="S1817" s="8">
        <f t="shared" ca="1" si="101"/>
        <v>6.2458287520732583</v>
      </c>
    </row>
    <row r="1818" spans="16:19" x14ac:dyDescent="0.3">
      <c r="P1818" s="14" t="s">
        <v>1824</v>
      </c>
      <c r="Q1818" s="6">
        <f t="shared" ca="1" si="102"/>
        <v>0.12500627221369842</v>
      </c>
      <c r="R1818" s="7">
        <f t="shared" ca="1" si="100"/>
        <v>42.53588934852322</v>
      </c>
      <c r="S1818" s="8">
        <f t="shared" ca="1" si="101"/>
        <v>7.4641106514767799</v>
      </c>
    </row>
    <row r="1819" spans="16:19" x14ac:dyDescent="0.3">
      <c r="P1819" s="14" t="s">
        <v>1825</v>
      </c>
      <c r="Q1819" s="6">
        <f t="shared" ca="1" si="102"/>
        <v>1.6821912757401791</v>
      </c>
      <c r="R1819" s="7">
        <f t="shared" ca="1" si="100"/>
        <v>53.014602260237275</v>
      </c>
      <c r="S1819" s="8">
        <f t="shared" ca="1" si="101"/>
        <v>0</v>
      </c>
    </row>
    <row r="1820" spans="16:19" x14ac:dyDescent="0.3">
      <c r="P1820" s="14" t="s">
        <v>1826</v>
      </c>
      <c r="Q1820" s="6">
        <f t="shared" ca="1" si="102"/>
        <v>-1.5641041841469476</v>
      </c>
      <c r="R1820" s="7">
        <f t="shared" ca="1" si="100"/>
        <v>33.497535979155835</v>
      </c>
      <c r="S1820" s="8">
        <f t="shared" ca="1" si="101"/>
        <v>3.4975359791558347</v>
      </c>
    </row>
    <row r="1821" spans="16:19" x14ac:dyDescent="0.3">
      <c r="P1821" s="14" t="s">
        <v>1827</v>
      </c>
      <c r="Q1821" s="6">
        <f t="shared" ca="1" si="102"/>
        <v>-0.63427861146455455</v>
      </c>
      <c r="R1821" s="7">
        <f t="shared" ca="1" si="100"/>
        <v>38.205102378771137</v>
      </c>
      <c r="S1821" s="8">
        <f t="shared" ca="1" si="101"/>
        <v>8.2051023787711372</v>
      </c>
    </row>
    <row r="1822" spans="16:19" x14ac:dyDescent="0.3">
      <c r="P1822" s="14" t="s">
        <v>1828</v>
      </c>
      <c r="Q1822" s="6">
        <f t="shared" ca="1" si="102"/>
        <v>0.98204035948044899</v>
      </c>
      <c r="R1822" s="7">
        <f t="shared" ca="1" si="100"/>
        <v>48.016807112666186</v>
      </c>
      <c r="S1822" s="8">
        <f t="shared" ca="1" si="101"/>
        <v>1.9831928873338143</v>
      </c>
    </row>
    <row r="1823" spans="16:19" x14ac:dyDescent="0.3">
      <c r="P1823" s="14" t="s">
        <v>1829</v>
      </c>
      <c r="Q1823" s="6">
        <f t="shared" ca="1" si="102"/>
        <v>-1.2119301349890403</v>
      </c>
      <c r="R1823" s="7">
        <f t="shared" ca="1" si="100"/>
        <v>35.208122714865809</v>
      </c>
      <c r="S1823" s="8">
        <f t="shared" ca="1" si="101"/>
        <v>5.2081227148658087</v>
      </c>
    </row>
    <row r="1824" spans="16:19" x14ac:dyDescent="0.3">
      <c r="P1824" s="14" t="s">
        <v>1830</v>
      </c>
      <c r="Q1824" s="6">
        <f t="shared" ca="1" si="102"/>
        <v>-0.10422734245252031</v>
      </c>
      <c r="R1824" s="7">
        <f t="shared" ca="1" si="100"/>
        <v>41.179050587805108</v>
      </c>
      <c r="S1824" s="8">
        <f t="shared" ca="1" si="101"/>
        <v>8.8209494121948921</v>
      </c>
    </row>
    <row r="1825" spans="16:19" x14ac:dyDescent="0.3">
      <c r="P1825" s="14" t="s">
        <v>1831</v>
      </c>
      <c r="Q1825" s="6">
        <f t="shared" ca="1" si="102"/>
        <v>1.4122622758817389</v>
      </c>
      <c r="R1825" s="7">
        <f t="shared" ca="1" si="100"/>
        <v>51.028977860224849</v>
      </c>
      <c r="S1825" s="8">
        <f t="shared" ca="1" si="101"/>
        <v>0</v>
      </c>
    </row>
    <row r="1826" spans="16:19" x14ac:dyDescent="0.3">
      <c r="P1826" s="14" t="s">
        <v>1832</v>
      </c>
      <c r="Q1826" s="6">
        <f t="shared" ca="1" si="102"/>
        <v>1.7952718048172456</v>
      </c>
      <c r="R1826" s="7">
        <f t="shared" ca="1" si="100"/>
        <v>53.869227242697335</v>
      </c>
      <c r="S1826" s="8">
        <f t="shared" ca="1" si="101"/>
        <v>0</v>
      </c>
    </row>
    <row r="1827" spans="16:19" x14ac:dyDescent="0.3">
      <c r="P1827" s="14" t="s">
        <v>1833</v>
      </c>
      <c r="Q1827" s="6">
        <f t="shared" ca="1" si="102"/>
        <v>4.3225575563491089E-2</v>
      </c>
      <c r="R1827" s="7">
        <f t="shared" ca="1" si="100"/>
        <v>42.046772844569695</v>
      </c>
      <c r="S1827" s="8">
        <f t="shared" ca="1" si="101"/>
        <v>7.9532271554303051</v>
      </c>
    </row>
    <row r="1828" spans="16:19" x14ac:dyDescent="0.3">
      <c r="P1828" s="14" t="s">
        <v>1834</v>
      </c>
      <c r="Q1828" s="6">
        <f t="shared" ca="1" si="102"/>
        <v>0.74693107200432174</v>
      </c>
      <c r="R1828" s="7">
        <f t="shared" ca="1" si="100"/>
        <v>46.44652373043499</v>
      </c>
      <c r="S1828" s="8">
        <f t="shared" ca="1" si="101"/>
        <v>3.5534762695650102</v>
      </c>
    </row>
    <row r="1829" spans="16:19" x14ac:dyDescent="0.3">
      <c r="P1829" s="14" t="s">
        <v>1835</v>
      </c>
      <c r="Q1829" s="6">
        <f t="shared" ca="1" si="102"/>
        <v>-0.90014931536927867</v>
      </c>
      <c r="R1829" s="7">
        <f t="shared" ca="1" si="100"/>
        <v>36.795269153068311</v>
      </c>
      <c r="S1829" s="8">
        <f t="shared" ca="1" si="101"/>
        <v>6.7952691530683111</v>
      </c>
    </row>
    <row r="1830" spans="16:19" x14ac:dyDescent="0.3">
      <c r="P1830" s="14" t="s">
        <v>1836</v>
      </c>
      <c r="Q1830" s="6">
        <f t="shared" ca="1" si="102"/>
        <v>0.18537436066036164</v>
      </c>
      <c r="R1830" s="7">
        <f t="shared" ca="1" si="100"/>
        <v>42.900587126794299</v>
      </c>
      <c r="S1830" s="8">
        <f t="shared" ca="1" si="101"/>
        <v>7.0994128732057007</v>
      </c>
    </row>
    <row r="1831" spans="16:19" x14ac:dyDescent="0.3">
      <c r="P1831" s="14" t="s">
        <v>1837</v>
      </c>
      <c r="Q1831" s="6">
        <f t="shared" ca="1" si="102"/>
        <v>1.2245430351559239</v>
      </c>
      <c r="R1831" s="7">
        <f t="shared" ca="1" si="100"/>
        <v>49.692109359026063</v>
      </c>
      <c r="S1831" s="8">
        <f t="shared" ca="1" si="101"/>
        <v>0.30789064097393748</v>
      </c>
    </row>
    <row r="1832" spans="16:19" x14ac:dyDescent="0.3">
      <c r="P1832" s="14" t="s">
        <v>1838</v>
      </c>
      <c r="Q1832" s="6">
        <f t="shared" ca="1" si="102"/>
        <v>-1.1396525165995726</v>
      </c>
      <c r="R1832" s="7">
        <f t="shared" ca="1" si="100"/>
        <v>35.569851594665785</v>
      </c>
      <c r="S1832" s="8">
        <f t="shared" ca="1" si="101"/>
        <v>5.5698515946657849</v>
      </c>
    </row>
    <row r="1833" spans="16:19" x14ac:dyDescent="0.3">
      <c r="P1833" s="14" t="s">
        <v>1839</v>
      </c>
      <c r="Q1833" s="6">
        <f t="shared" ca="1" si="102"/>
        <v>-0.6331289262705907</v>
      </c>
      <c r="R1833" s="7">
        <f t="shared" ca="1" si="100"/>
        <v>38.211314652884532</v>
      </c>
      <c r="S1833" s="8">
        <f t="shared" ca="1" si="101"/>
        <v>8.211314652884532</v>
      </c>
    </row>
    <row r="1834" spans="16:19" x14ac:dyDescent="0.3">
      <c r="P1834" s="14" t="s">
        <v>1840</v>
      </c>
      <c r="Q1834" s="6">
        <f t="shared" ca="1" si="102"/>
        <v>0.28819731082820477</v>
      </c>
      <c r="R1834" s="7">
        <f t="shared" ca="1" si="100"/>
        <v>43.528977809219171</v>
      </c>
      <c r="S1834" s="8">
        <f t="shared" ca="1" si="101"/>
        <v>6.471022190780829</v>
      </c>
    </row>
    <row r="1835" spans="16:19" x14ac:dyDescent="0.3">
      <c r="P1835" s="14" t="s">
        <v>1841</v>
      </c>
      <c r="Q1835" s="6">
        <f t="shared" ca="1" si="102"/>
        <v>6.78247576014223E-2</v>
      </c>
      <c r="R1835" s="7">
        <f t="shared" ca="1" si="100"/>
        <v>42.193301975714434</v>
      </c>
      <c r="S1835" s="8">
        <f t="shared" ca="1" si="101"/>
        <v>7.8066980242855664</v>
      </c>
    </row>
    <row r="1836" spans="16:19" x14ac:dyDescent="0.3">
      <c r="P1836" s="14" t="s">
        <v>1842</v>
      </c>
      <c r="Q1836" s="6">
        <f t="shared" ca="1" si="102"/>
        <v>3.5551864943396065E-2</v>
      </c>
      <c r="R1836" s="7">
        <f t="shared" ca="1" si="100"/>
        <v>42.001167320418119</v>
      </c>
      <c r="S1836" s="8">
        <f t="shared" ca="1" si="101"/>
        <v>7.9988326795818807</v>
      </c>
    </row>
    <row r="1837" spans="16:19" x14ac:dyDescent="0.3">
      <c r="P1837" s="14" t="s">
        <v>1843</v>
      </c>
      <c r="Q1837" s="6">
        <f t="shared" ca="1" si="102"/>
        <v>-3.2247140745361063</v>
      </c>
      <c r="R1837" s="7">
        <f t="shared" ca="1" si="100"/>
        <v>26.486261918174929</v>
      </c>
      <c r="S1837" s="8">
        <f t="shared" ca="1" si="101"/>
        <v>0</v>
      </c>
    </row>
    <row r="1838" spans="16:19" x14ac:dyDescent="0.3">
      <c r="P1838" s="14" t="s">
        <v>1844</v>
      </c>
      <c r="Q1838" s="6">
        <f t="shared" ca="1" si="102"/>
        <v>-0.11257525713571043</v>
      </c>
      <c r="R1838" s="7">
        <f t="shared" ca="1" si="100"/>
        <v>41.130464380810018</v>
      </c>
      <c r="S1838" s="8">
        <f t="shared" ca="1" si="101"/>
        <v>8.8695356191899819</v>
      </c>
    </row>
    <row r="1839" spans="16:19" x14ac:dyDescent="0.3">
      <c r="P1839" s="14" t="s">
        <v>1845</v>
      </c>
      <c r="Q1839" s="6">
        <f t="shared" ca="1" si="102"/>
        <v>-1.3646091095933155</v>
      </c>
      <c r="R1839" s="7">
        <f t="shared" ca="1" si="100"/>
        <v>34.456055113073667</v>
      </c>
      <c r="S1839" s="8">
        <f t="shared" ca="1" si="101"/>
        <v>4.456055113073667</v>
      </c>
    </row>
    <row r="1840" spans="16:19" x14ac:dyDescent="0.3">
      <c r="P1840" s="14" t="s">
        <v>1846</v>
      </c>
      <c r="Q1840" s="6">
        <f t="shared" ca="1" si="102"/>
        <v>-0.24559633896504141</v>
      </c>
      <c r="R1840" s="7">
        <f t="shared" ca="1" si="100"/>
        <v>40.36394963939162</v>
      </c>
      <c r="S1840" s="8">
        <f t="shared" ca="1" si="101"/>
        <v>9.6360503606083796</v>
      </c>
    </row>
    <row r="1841" spans="16:19" x14ac:dyDescent="0.3">
      <c r="P1841" s="14" t="s">
        <v>1847</v>
      </c>
      <c r="Q1841" s="6">
        <f t="shared" ca="1" si="102"/>
        <v>0.6437751536473254</v>
      </c>
      <c r="R1841" s="7">
        <f t="shared" ca="1" si="100"/>
        <v>45.773859441440514</v>
      </c>
      <c r="S1841" s="8">
        <f t="shared" ca="1" si="101"/>
        <v>4.2261405585594858</v>
      </c>
    </row>
    <row r="1842" spans="16:19" x14ac:dyDescent="0.3">
      <c r="P1842" s="14" t="s">
        <v>1848</v>
      </c>
      <c r="Q1842" s="6">
        <f t="shared" ca="1" si="102"/>
        <v>-0.46584503037285596</v>
      </c>
      <c r="R1842" s="7">
        <f t="shared" ca="1" si="100"/>
        <v>39.126077260330312</v>
      </c>
      <c r="S1842" s="8">
        <f t="shared" ca="1" si="101"/>
        <v>9.1260772603303124</v>
      </c>
    </row>
    <row r="1843" spans="16:19" x14ac:dyDescent="0.3">
      <c r="P1843" s="14" t="s">
        <v>1849</v>
      </c>
      <c r="Q1843" s="6">
        <f t="shared" ca="1" si="102"/>
        <v>0.83107763239190224</v>
      </c>
      <c r="R1843" s="7">
        <f t="shared" ca="1" si="100"/>
        <v>47.002544765668588</v>
      </c>
      <c r="S1843" s="8">
        <f t="shared" ca="1" si="101"/>
        <v>2.9974552343314116</v>
      </c>
    </row>
    <row r="1844" spans="16:19" x14ac:dyDescent="0.3">
      <c r="P1844" s="14" t="s">
        <v>1850</v>
      </c>
      <c r="Q1844" s="6">
        <f t="shared" ca="1" si="102"/>
        <v>0.36924608461141706</v>
      </c>
      <c r="R1844" s="7">
        <f t="shared" ca="1" si="100"/>
        <v>44.030778483117423</v>
      </c>
      <c r="S1844" s="8">
        <f t="shared" ca="1" si="101"/>
        <v>5.9692215168825769</v>
      </c>
    </row>
    <row r="1845" spans="16:19" x14ac:dyDescent="0.3">
      <c r="P1845" s="14" t="s">
        <v>1851</v>
      </c>
      <c r="Q1845" s="6">
        <f t="shared" ca="1" si="102"/>
        <v>-7.1643454844471058E-2</v>
      </c>
      <c r="R1845" s="7">
        <f t="shared" ca="1" si="100"/>
        <v>41.369243898192991</v>
      </c>
      <c r="S1845" s="8">
        <f t="shared" ca="1" si="101"/>
        <v>8.6307561018070089</v>
      </c>
    </row>
    <row r="1846" spans="16:19" x14ac:dyDescent="0.3">
      <c r="P1846" s="14" t="s">
        <v>1852</v>
      </c>
      <c r="Q1846" s="6">
        <f t="shared" ca="1" si="102"/>
        <v>-0.97527935791519516</v>
      </c>
      <c r="R1846" s="7">
        <f t="shared" ca="1" si="100"/>
        <v>36.406389275167214</v>
      </c>
      <c r="S1846" s="8">
        <f t="shared" ca="1" si="101"/>
        <v>6.4063892751672142</v>
      </c>
    </row>
    <row r="1847" spans="16:19" x14ac:dyDescent="0.3">
      <c r="P1847" s="14" t="s">
        <v>1853</v>
      </c>
      <c r="Q1847" s="6">
        <f t="shared" ca="1" si="102"/>
        <v>-0.95322441906345912</v>
      </c>
      <c r="R1847" s="7">
        <f t="shared" ca="1" si="100"/>
        <v>36.520119508759372</v>
      </c>
      <c r="S1847" s="8">
        <f t="shared" ca="1" si="101"/>
        <v>6.5201195087593717</v>
      </c>
    </row>
    <row r="1848" spans="16:19" x14ac:dyDescent="0.3">
      <c r="P1848" s="14" t="s">
        <v>1854</v>
      </c>
      <c r="Q1848" s="6">
        <f t="shared" ca="1" si="102"/>
        <v>-0.72915611032993344</v>
      </c>
      <c r="R1848" s="7">
        <f t="shared" ca="1" si="100"/>
        <v>37.695901395786592</v>
      </c>
      <c r="S1848" s="8">
        <f t="shared" ca="1" si="101"/>
        <v>7.695901395786592</v>
      </c>
    </row>
    <row r="1849" spans="16:19" x14ac:dyDescent="0.3">
      <c r="P1849" s="14" t="s">
        <v>1855</v>
      </c>
      <c r="Q1849" s="6">
        <f t="shared" ca="1" si="102"/>
        <v>0.25930302619113166</v>
      </c>
      <c r="R1849" s="7">
        <f t="shared" ca="1" si="100"/>
        <v>43.351469620134303</v>
      </c>
      <c r="S1849" s="8">
        <f t="shared" ca="1" si="101"/>
        <v>6.6485303798656972</v>
      </c>
    </row>
    <row r="1850" spans="16:19" x14ac:dyDescent="0.3">
      <c r="P1850" s="14" t="s">
        <v>1856</v>
      </c>
      <c r="Q1850" s="6">
        <f t="shared" ca="1" si="102"/>
        <v>-1.1136095579953544</v>
      </c>
      <c r="R1850" s="7">
        <f t="shared" ca="1" si="100"/>
        <v>35.701097987778994</v>
      </c>
      <c r="S1850" s="8">
        <f t="shared" ca="1" si="101"/>
        <v>5.7010979877789936</v>
      </c>
    </row>
    <row r="1851" spans="16:19" x14ac:dyDescent="0.3">
      <c r="P1851" s="14" t="s">
        <v>1857</v>
      </c>
      <c r="Q1851" s="6">
        <f t="shared" ca="1" si="102"/>
        <v>0.90180257700694622</v>
      </c>
      <c r="R1851" s="7">
        <f t="shared" ca="1" si="100"/>
        <v>47.475023978851951</v>
      </c>
      <c r="S1851" s="8">
        <f t="shared" ca="1" si="101"/>
        <v>2.5249760211480492</v>
      </c>
    </row>
    <row r="1852" spans="16:19" x14ac:dyDescent="0.3">
      <c r="P1852" s="14" t="s">
        <v>1858</v>
      </c>
      <c r="Q1852" s="6">
        <f t="shared" ca="1" si="102"/>
        <v>-0.72325596639645295</v>
      </c>
      <c r="R1852" s="7">
        <f t="shared" ca="1" si="100"/>
        <v>37.727368221780786</v>
      </c>
      <c r="S1852" s="8">
        <f t="shared" ca="1" si="101"/>
        <v>7.727368221780786</v>
      </c>
    </row>
    <row r="1853" spans="16:19" x14ac:dyDescent="0.3">
      <c r="P1853" s="14" t="s">
        <v>1859</v>
      </c>
      <c r="Q1853" s="6">
        <f t="shared" ca="1" si="102"/>
        <v>0.79247888221339302</v>
      </c>
      <c r="R1853" s="7">
        <f t="shared" ca="1" si="100"/>
        <v>46.746671558731023</v>
      </c>
      <c r="S1853" s="8">
        <f t="shared" ca="1" si="101"/>
        <v>3.2533284412689767</v>
      </c>
    </row>
    <row r="1854" spans="16:19" x14ac:dyDescent="0.3">
      <c r="P1854" s="14" t="s">
        <v>1860</v>
      </c>
      <c r="Q1854" s="6">
        <f t="shared" ca="1" si="102"/>
        <v>-2.2400824337070055</v>
      </c>
      <c r="R1854" s="7">
        <f t="shared" ca="1" si="100"/>
        <v>30.443549189194851</v>
      </c>
      <c r="S1854" s="8">
        <f t="shared" ca="1" si="101"/>
        <v>0.44354918919485087</v>
      </c>
    </row>
    <row r="1855" spans="16:19" x14ac:dyDescent="0.3">
      <c r="P1855" s="14" t="s">
        <v>1861</v>
      </c>
      <c r="Q1855" s="6">
        <f t="shared" ca="1" si="102"/>
        <v>-7.0063403426800494E-2</v>
      </c>
      <c r="R1855" s="7">
        <f t="shared" ca="1" si="100"/>
        <v>41.378489013331929</v>
      </c>
      <c r="S1855" s="8">
        <f t="shared" ca="1" si="101"/>
        <v>8.6215109866680706</v>
      </c>
    </row>
    <row r="1856" spans="16:19" x14ac:dyDescent="0.3">
      <c r="P1856" s="14" t="s">
        <v>1862</v>
      </c>
      <c r="Q1856" s="6">
        <f t="shared" ca="1" si="102"/>
        <v>-0.14900741176251289</v>
      </c>
      <c r="R1856" s="7">
        <f t="shared" ca="1" si="100"/>
        <v>40.91909350678786</v>
      </c>
      <c r="S1856" s="8">
        <f t="shared" ca="1" si="101"/>
        <v>9.0809064932121402</v>
      </c>
    </row>
    <row r="1857" spans="16:19" x14ac:dyDescent="0.3">
      <c r="P1857" s="14" t="s">
        <v>1863</v>
      </c>
      <c r="Q1857" s="6">
        <f t="shared" ca="1" si="102"/>
        <v>-0.40321572666338262</v>
      </c>
      <c r="R1857" s="7">
        <f t="shared" ca="1" si="100"/>
        <v>39.474160897556047</v>
      </c>
      <c r="S1857" s="8">
        <f t="shared" ca="1" si="101"/>
        <v>9.4741608975560467</v>
      </c>
    </row>
    <row r="1858" spans="16:19" x14ac:dyDescent="0.3">
      <c r="P1858" s="14" t="s">
        <v>1864</v>
      </c>
      <c r="Q1858" s="6">
        <f t="shared" ca="1" si="102"/>
        <v>-0.35921890511509774</v>
      </c>
      <c r="R1858" s="7">
        <f t="shared" ca="1" si="100"/>
        <v>39.720538382785719</v>
      </c>
      <c r="S1858" s="8">
        <f t="shared" ca="1" si="101"/>
        <v>9.720538382785719</v>
      </c>
    </row>
    <row r="1859" spans="16:19" x14ac:dyDescent="0.3">
      <c r="P1859" s="14" t="s">
        <v>1865</v>
      </c>
      <c r="Q1859" s="6">
        <f t="shared" ca="1" si="102"/>
        <v>0.38771420522490119</v>
      </c>
      <c r="R1859" s="7">
        <f t="shared" ca="1" si="100"/>
        <v>44.145927790434691</v>
      </c>
      <c r="S1859" s="8">
        <f t="shared" ca="1" si="101"/>
        <v>5.8540722095653095</v>
      </c>
    </row>
    <row r="1860" spans="16:19" x14ac:dyDescent="0.3">
      <c r="P1860" s="14" t="s">
        <v>1866</v>
      </c>
      <c r="Q1860" s="6">
        <f t="shared" ca="1" si="102"/>
        <v>-0.32710370797420257</v>
      </c>
      <c r="R1860" s="7">
        <f t="shared" ca="1" si="100"/>
        <v>39.901350413437697</v>
      </c>
      <c r="S1860" s="8">
        <f t="shared" ca="1" si="101"/>
        <v>9.9013504134376973</v>
      </c>
    </row>
    <row r="1861" spans="16:19" x14ac:dyDescent="0.3">
      <c r="P1861" s="14" t="s">
        <v>1867</v>
      </c>
      <c r="Q1861" s="6">
        <f t="shared" ca="1" si="102"/>
        <v>0.41827364873792611</v>
      </c>
      <c r="R1861" s="7">
        <f t="shared" ca="1" si="100"/>
        <v>44.33712866907225</v>
      </c>
      <c r="S1861" s="8">
        <f t="shared" ca="1" si="101"/>
        <v>5.6628713309277501</v>
      </c>
    </row>
    <row r="1862" spans="16:19" x14ac:dyDescent="0.3">
      <c r="P1862" s="14" t="s">
        <v>1868</v>
      </c>
      <c r="Q1862" s="6">
        <f t="shared" ca="1" si="102"/>
        <v>-3.2675129856299827E-2</v>
      </c>
      <c r="R1862" s="7">
        <f t="shared" ca="1" si="100"/>
        <v>41.597857232391959</v>
      </c>
      <c r="S1862" s="8">
        <f t="shared" ca="1" si="101"/>
        <v>8.4021427676080407</v>
      </c>
    </row>
    <row r="1863" spans="16:19" x14ac:dyDescent="0.3">
      <c r="P1863" s="14" t="s">
        <v>1869</v>
      </c>
      <c r="Q1863" s="6">
        <f t="shared" ca="1" si="102"/>
        <v>0.42512322905466898</v>
      </c>
      <c r="R1863" s="7">
        <f t="shared" ca="1" si="100"/>
        <v>44.380097831371671</v>
      </c>
      <c r="S1863" s="8">
        <f t="shared" ca="1" si="101"/>
        <v>5.6199021686283288</v>
      </c>
    </row>
    <row r="1864" spans="16:19" x14ac:dyDescent="0.3">
      <c r="P1864" s="14" t="s">
        <v>1870</v>
      </c>
      <c r="Q1864" s="6">
        <f t="shared" ca="1" si="102"/>
        <v>-0.98155061730591187</v>
      </c>
      <c r="R1864" s="7">
        <f t="shared" ca="1" si="100"/>
        <v>36.374115126204543</v>
      </c>
      <c r="S1864" s="8">
        <f t="shared" ca="1" si="101"/>
        <v>6.3741151262045435</v>
      </c>
    </row>
    <row r="1865" spans="16:19" x14ac:dyDescent="0.3">
      <c r="P1865" s="14" t="s">
        <v>1871</v>
      </c>
      <c r="Q1865" s="6">
        <f t="shared" ca="1" si="102"/>
        <v>0.75987802821084183</v>
      </c>
      <c r="R1865" s="7">
        <f t="shared" ca="1" si="100"/>
        <v>46.531644108495058</v>
      </c>
      <c r="S1865" s="8">
        <f t="shared" ca="1" si="101"/>
        <v>3.4683558915049417</v>
      </c>
    </row>
    <row r="1866" spans="16:19" x14ac:dyDescent="0.3">
      <c r="P1866" s="14" t="s">
        <v>1872</v>
      </c>
      <c r="Q1866" s="6">
        <f t="shared" ca="1" si="102"/>
        <v>0.6530149858867319</v>
      </c>
      <c r="R1866" s="7">
        <f t="shared" ca="1" si="100"/>
        <v>45.833711679539299</v>
      </c>
      <c r="S1866" s="8">
        <f t="shared" ca="1" si="101"/>
        <v>4.1662883204607013</v>
      </c>
    </row>
    <row r="1867" spans="16:19" x14ac:dyDescent="0.3">
      <c r="P1867" s="14" t="s">
        <v>1873</v>
      </c>
      <c r="Q1867" s="6">
        <f t="shared" ca="1" si="102"/>
        <v>0.16620115756976769</v>
      </c>
      <c r="R1867" s="7">
        <f t="shared" ca="1" si="100"/>
        <v>42.784419733445368</v>
      </c>
      <c r="S1867" s="8">
        <f t="shared" ca="1" si="101"/>
        <v>7.2155802665546318</v>
      </c>
    </row>
    <row r="1868" spans="16:19" x14ac:dyDescent="0.3">
      <c r="P1868" s="14" t="s">
        <v>1874</v>
      </c>
      <c r="Q1868" s="6">
        <f t="shared" ca="1" si="102"/>
        <v>-0.80754920497381688</v>
      </c>
      <c r="R1868" s="7">
        <f t="shared" ca="1" si="100"/>
        <v>37.280295432876386</v>
      </c>
      <c r="S1868" s="8">
        <f t="shared" ca="1" si="101"/>
        <v>7.280295432876386</v>
      </c>
    </row>
    <row r="1869" spans="16:19" x14ac:dyDescent="0.3">
      <c r="P1869" s="14" t="s">
        <v>1875</v>
      </c>
      <c r="Q1869" s="6">
        <f t="shared" ca="1" si="102"/>
        <v>1.660651319197552</v>
      </c>
      <c r="R1869" s="7">
        <f t="shared" ca="1" si="100"/>
        <v>52.853354377843296</v>
      </c>
      <c r="S1869" s="8">
        <f t="shared" ca="1" si="101"/>
        <v>0</v>
      </c>
    </row>
    <row r="1870" spans="16:19" x14ac:dyDescent="0.3">
      <c r="P1870" s="14" t="s">
        <v>1876</v>
      </c>
      <c r="Q1870" s="6">
        <f t="shared" ca="1" si="102"/>
        <v>-1.8915201580509959E-2</v>
      </c>
      <c r="R1870" s="7">
        <f t="shared" ca="1" si="100"/>
        <v>41.678883298443068</v>
      </c>
      <c r="S1870" s="8">
        <f t="shared" ca="1" si="101"/>
        <v>8.3211167015569316</v>
      </c>
    </row>
    <row r="1871" spans="16:19" x14ac:dyDescent="0.3">
      <c r="P1871" s="14" t="s">
        <v>1877</v>
      </c>
      <c r="Q1871" s="6">
        <f t="shared" ca="1" si="102"/>
        <v>1.5327885987389236</v>
      </c>
      <c r="R1871" s="7">
        <f t="shared" ca="1" si="100"/>
        <v>51.90622165548622</v>
      </c>
      <c r="S1871" s="8">
        <f t="shared" ca="1" si="101"/>
        <v>0</v>
      </c>
    </row>
    <row r="1872" spans="16:19" x14ac:dyDescent="0.3">
      <c r="P1872" s="14" t="s">
        <v>1878</v>
      </c>
      <c r="Q1872" s="6">
        <f t="shared" ca="1" si="102"/>
        <v>0.32477586172169903</v>
      </c>
      <c r="R1872" s="7">
        <f t="shared" ca="1" si="100"/>
        <v>43.754736120227513</v>
      </c>
      <c r="S1872" s="8">
        <f t="shared" ca="1" si="101"/>
        <v>6.2452638797724873</v>
      </c>
    </row>
    <row r="1873" spans="16:19" x14ac:dyDescent="0.3">
      <c r="P1873" s="14" t="s">
        <v>1879</v>
      </c>
      <c r="Q1873" s="6">
        <f t="shared" ca="1" si="102"/>
        <v>-0.51405367690728687</v>
      </c>
      <c r="R1873" s="7">
        <f t="shared" ca="1" si="100"/>
        <v>38.860233400353259</v>
      </c>
      <c r="S1873" s="8">
        <f t="shared" ca="1" si="101"/>
        <v>8.860233400353259</v>
      </c>
    </row>
    <row r="1874" spans="16:19" x14ac:dyDescent="0.3">
      <c r="P1874" s="14" t="s">
        <v>1880</v>
      </c>
      <c r="Q1874" s="6">
        <f t="shared" ca="1" si="102"/>
        <v>-0.43060661269413619</v>
      </c>
      <c r="R1874" s="7">
        <f t="shared" ca="1" si="100"/>
        <v>39.321547344496913</v>
      </c>
      <c r="S1874" s="8">
        <f t="shared" ca="1" si="101"/>
        <v>9.3215473444969135</v>
      </c>
    </row>
    <row r="1875" spans="16:19" x14ac:dyDescent="0.3">
      <c r="P1875" s="14" t="s">
        <v>1881</v>
      </c>
      <c r="Q1875" s="6">
        <f t="shared" ca="1" si="102"/>
        <v>-1.7751565376012453</v>
      </c>
      <c r="R1875" s="7">
        <f t="shared" ca="1" si="100"/>
        <v>32.512498128174272</v>
      </c>
      <c r="S1875" s="8">
        <f t="shared" ca="1" si="101"/>
        <v>2.512498128174272</v>
      </c>
    </row>
    <row r="1876" spans="16:19" x14ac:dyDescent="0.3">
      <c r="P1876" s="14" t="s">
        <v>1882</v>
      </c>
      <c r="Q1876" s="6">
        <f t="shared" ca="1" si="102"/>
        <v>-0.7755096917263693</v>
      </c>
      <c r="R1876" s="7">
        <f t="shared" ca="1" si="100"/>
        <v>37.449598386144622</v>
      </c>
      <c r="S1876" s="8">
        <f t="shared" ca="1" si="101"/>
        <v>7.449598386144622</v>
      </c>
    </row>
    <row r="1877" spans="16:19" x14ac:dyDescent="0.3">
      <c r="P1877" s="14" t="s">
        <v>1883</v>
      </c>
      <c r="Q1877" s="6">
        <f t="shared" ca="1" si="102"/>
        <v>-0.18348213480301867</v>
      </c>
      <c r="R1877" s="7">
        <f t="shared" ca="1" si="100"/>
        <v>40.720079554413559</v>
      </c>
      <c r="S1877" s="8">
        <f t="shared" ca="1" si="101"/>
        <v>9.2799204455864412</v>
      </c>
    </row>
    <row r="1878" spans="16:19" x14ac:dyDescent="0.3">
      <c r="P1878" s="14" t="s">
        <v>1884</v>
      </c>
      <c r="Q1878" s="6">
        <f t="shared" ca="1" si="102"/>
        <v>0.18836547794763489</v>
      </c>
      <c r="R1878" s="7">
        <f t="shared" ca="1" si="100"/>
        <v>42.918738251258283</v>
      </c>
      <c r="S1878" s="8">
        <f t="shared" ca="1" si="101"/>
        <v>7.0812617487417171</v>
      </c>
    </row>
    <row r="1879" spans="16:19" x14ac:dyDescent="0.3">
      <c r="P1879" s="14" t="s">
        <v>1885</v>
      </c>
      <c r="Q1879" s="6">
        <f t="shared" ca="1" si="102"/>
        <v>2.6125715218272849</v>
      </c>
      <c r="R1879" s="7">
        <f t="shared" ca="1" si="100"/>
        <v>60.469737069878164</v>
      </c>
      <c r="S1879" s="8">
        <f t="shared" ca="1" si="101"/>
        <v>0</v>
      </c>
    </row>
    <row r="1880" spans="16:19" x14ac:dyDescent="0.3">
      <c r="P1880" s="14" t="s">
        <v>1886</v>
      </c>
      <c r="Q1880" s="6">
        <f t="shared" ca="1" si="102"/>
        <v>0.1305517206110792</v>
      </c>
      <c r="R1880" s="7">
        <f t="shared" ref="R1880:R1943" ca="1" si="103">S0*EXP((tipo-0.5*sigma^2)*T)*EXP(sigma*SQRT(T)*Q1880)</f>
        <v>42.569260984030642</v>
      </c>
      <c r="S1880" s="8">
        <f t="shared" ref="S1880:S1943" ca="1" si="104">IF(R1880&lt;=corte1,0,IF(R1880&lt;=corte2,R1880-corte1,IF(R1880&lt;=corte3,corte3-R1880,0)))</f>
        <v>7.4307390159693583</v>
      </c>
    </row>
    <row r="1881" spans="16:19" x14ac:dyDescent="0.3">
      <c r="P1881" s="14" t="s">
        <v>1887</v>
      </c>
      <c r="Q1881" s="6">
        <f t="shared" ref="Q1881:Q1944" ca="1" si="105">NORMSINV(RAND())</f>
        <v>-0.69231328908811629</v>
      </c>
      <c r="R1881" s="7">
        <f t="shared" ca="1" si="103"/>
        <v>37.892823250009222</v>
      </c>
      <c r="S1881" s="8">
        <f t="shared" ca="1" si="104"/>
        <v>7.8928232500092221</v>
      </c>
    </row>
    <row r="1882" spans="16:19" x14ac:dyDescent="0.3">
      <c r="P1882" s="14" t="s">
        <v>1888</v>
      </c>
      <c r="Q1882" s="6">
        <f t="shared" ca="1" si="105"/>
        <v>-0.20374273598511985</v>
      </c>
      <c r="R1882" s="7">
        <f t="shared" ca="1" si="103"/>
        <v>40.603572048872017</v>
      </c>
      <c r="S1882" s="8">
        <f t="shared" ca="1" si="104"/>
        <v>9.3964279511279827</v>
      </c>
    </row>
    <row r="1883" spans="16:19" x14ac:dyDescent="0.3">
      <c r="P1883" s="14" t="s">
        <v>1889</v>
      </c>
      <c r="Q1883" s="6">
        <f t="shared" ca="1" si="105"/>
        <v>1.0479154425378907</v>
      </c>
      <c r="R1883" s="7">
        <f t="shared" ca="1" si="103"/>
        <v>48.466228770265658</v>
      </c>
      <c r="S1883" s="8">
        <f t="shared" ca="1" si="104"/>
        <v>1.5337712297343415</v>
      </c>
    </row>
    <row r="1884" spans="16:19" x14ac:dyDescent="0.3">
      <c r="P1884" s="14" t="s">
        <v>1890</v>
      </c>
      <c r="Q1884" s="6">
        <f t="shared" ca="1" si="105"/>
        <v>2.2058185962139452</v>
      </c>
      <c r="R1884" s="7">
        <f t="shared" ca="1" si="103"/>
        <v>57.08945797853832</v>
      </c>
      <c r="S1884" s="8">
        <f t="shared" ca="1" si="104"/>
        <v>0</v>
      </c>
    </row>
    <row r="1885" spans="16:19" x14ac:dyDescent="0.3">
      <c r="P1885" s="14" t="s">
        <v>1891</v>
      </c>
      <c r="Q1885" s="6">
        <f t="shared" ca="1" si="105"/>
        <v>-0.92425272612135823</v>
      </c>
      <c r="R1885" s="7">
        <f t="shared" ca="1" si="103"/>
        <v>36.670057284672723</v>
      </c>
      <c r="S1885" s="8">
        <f t="shared" ca="1" si="104"/>
        <v>6.6700572846727226</v>
      </c>
    </row>
    <row r="1886" spans="16:19" x14ac:dyDescent="0.3">
      <c r="P1886" s="14" t="s">
        <v>1892</v>
      </c>
      <c r="Q1886" s="6">
        <f t="shared" ca="1" si="105"/>
        <v>-0.40224680104400701</v>
      </c>
      <c r="R1886" s="7">
        <f t="shared" ca="1" si="103"/>
        <v>39.479570285133988</v>
      </c>
      <c r="S1886" s="8">
        <f t="shared" ca="1" si="104"/>
        <v>9.4795702851339882</v>
      </c>
    </row>
    <row r="1887" spans="16:19" x14ac:dyDescent="0.3">
      <c r="P1887" s="14" t="s">
        <v>1893</v>
      </c>
      <c r="Q1887" s="6">
        <f t="shared" ca="1" si="105"/>
        <v>-1.0697041481904517</v>
      </c>
      <c r="R1887" s="7">
        <f t="shared" ca="1" si="103"/>
        <v>35.92346154153077</v>
      </c>
      <c r="S1887" s="8">
        <f t="shared" ca="1" si="104"/>
        <v>5.9234615415307701</v>
      </c>
    </row>
    <row r="1888" spans="16:19" x14ac:dyDescent="0.3">
      <c r="P1888" s="14" t="s">
        <v>1894</v>
      </c>
      <c r="Q1888" s="6">
        <f t="shared" ca="1" si="105"/>
        <v>-2.4196577293043572E-2</v>
      </c>
      <c r="R1888" s="7">
        <f t="shared" ca="1" si="103"/>
        <v>41.647764991580793</v>
      </c>
      <c r="S1888" s="8">
        <f t="shared" ca="1" si="104"/>
        <v>8.352235008419207</v>
      </c>
    </row>
    <row r="1889" spans="16:19" x14ac:dyDescent="0.3">
      <c r="P1889" s="14" t="s">
        <v>1895</v>
      </c>
      <c r="Q1889" s="6">
        <f t="shared" ca="1" si="105"/>
        <v>-1.9719068045960284</v>
      </c>
      <c r="R1889" s="7">
        <f t="shared" ca="1" si="103"/>
        <v>31.620317840224651</v>
      </c>
      <c r="S1889" s="8">
        <f t="shared" ca="1" si="104"/>
        <v>1.6203178402246508</v>
      </c>
    </row>
    <row r="1890" spans="16:19" x14ac:dyDescent="0.3">
      <c r="P1890" s="14" t="s">
        <v>1896</v>
      </c>
      <c r="Q1890" s="6">
        <f t="shared" ca="1" si="105"/>
        <v>-0.65081111443921691</v>
      </c>
      <c r="R1890" s="7">
        <f t="shared" ca="1" si="103"/>
        <v>38.115881319886569</v>
      </c>
      <c r="S1890" s="8">
        <f t="shared" ca="1" si="104"/>
        <v>8.1158813198865687</v>
      </c>
    </row>
    <row r="1891" spans="16:19" x14ac:dyDescent="0.3">
      <c r="P1891" s="14" t="s">
        <v>1897</v>
      </c>
      <c r="Q1891" s="6">
        <f t="shared" ca="1" si="105"/>
        <v>0.1683324366548882</v>
      </c>
      <c r="R1891" s="7">
        <f t="shared" ca="1" si="103"/>
        <v>42.797317259646064</v>
      </c>
      <c r="S1891" s="8">
        <f t="shared" ca="1" si="104"/>
        <v>7.2026827403539357</v>
      </c>
    </row>
    <row r="1892" spans="16:19" x14ac:dyDescent="0.3">
      <c r="P1892" s="14" t="s">
        <v>1898</v>
      </c>
      <c r="Q1892" s="6">
        <f t="shared" ca="1" si="105"/>
        <v>0.58384785818425655</v>
      </c>
      <c r="R1892" s="7">
        <f t="shared" ca="1" si="103"/>
        <v>45.387565243832888</v>
      </c>
      <c r="S1892" s="8">
        <f t="shared" ca="1" si="104"/>
        <v>4.6124347561671115</v>
      </c>
    </row>
    <row r="1893" spans="16:19" x14ac:dyDescent="0.3">
      <c r="P1893" s="14" t="s">
        <v>1899</v>
      </c>
      <c r="Q1893" s="6">
        <f t="shared" ca="1" si="105"/>
        <v>-6.4952279733191828E-2</v>
      </c>
      <c r="R1893" s="7">
        <f t="shared" ca="1" si="103"/>
        <v>41.408409109514793</v>
      </c>
      <c r="S1893" s="8">
        <f t="shared" ca="1" si="104"/>
        <v>8.5915908904852074</v>
      </c>
    </row>
    <row r="1894" spans="16:19" x14ac:dyDescent="0.3">
      <c r="P1894" s="14" t="s">
        <v>1900</v>
      </c>
      <c r="Q1894" s="6">
        <f t="shared" ca="1" si="105"/>
        <v>1.1289580896087745</v>
      </c>
      <c r="R1894" s="7">
        <f t="shared" ca="1" si="103"/>
        <v>49.024903438911458</v>
      </c>
      <c r="S1894" s="8">
        <f t="shared" ca="1" si="104"/>
        <v>0.97509656108854159</v>
      </c>
    </row>
    <row r="1895" spans="16:19" x14ac:dyDescent="0.3">
      <c r="P1895" s="14" t="s">
        <v>1901</v>
      </c>
      <c r="Q1895" s="6">
        <f t="shared" ca="1" si="105"/>
        <v>-1.6902768513950854</v>
      </c>
      <c r="R1895" s="7">
        <f t="shared" ca="1" si="103"/>
        <v>32.905123447763593</v>
      </c>
      <c r="S1895" s="8">
        <f t="shared" ca="1" si="104"/>
        <v>2.905123447763593</v>
      </c>
    </row>
    <row r="1896" spans="16:19" x14ac:dyDescent="0.3">
      <c r="P1896" s="14" t="s">
        <v>1902</v>
      </c>
      <c r="Q1896" s="6">
        <f t="shared" ca="1" si="105"/>
        <v>1.0149102053305332</v>
      </c>
      <c r="R1896" s="7">
        <f t="shared" ca="1" si="103"/>
        <v>48.240532744342111</v>
      </c>
      <c r="S1896" s="8">
        <f t="shared" ca="1" si="104"/>
        <v>1.7594672556578885</v>
      </c>
    </row>
    <row r="1897" spans="16:19" x14ac:dyDescent="0.3">
      <c r="P1897" s="14" t="s">
        <v>1903</v>
      </c>
      <c r="Q1897" s="6">
        <f t="shared" ca="1" si="105"/>
        <v>0.56493312128611817</v>
      </c>
      <c r="R1897" s="7">
        <f t="shared" ca="1" si="103"/>
        <v>45.266318115695626</v>
      </c>
      <c r="S1897" s="8">
        <f t="shared" ca="1" si="104"/>
        <v>4.7336818843043744</v>
      </c>
    </row>
    <row r="1898" spans="16:19" x14ac:dyDescent="0.3">
      <c r="P1898" s="14" t="s">
        <v>1904</v>
      </c>
      <c r="Q1898" s="6">
        <f t="shared" ca="1" si="105"/>
        <v>1.4028485790134158</v>
      </c>
      <c r="R1898" s="7">
        <f t="shared" ca="1" si="103"/>
        <v>50.961088296009358</v>
      </c>
      <c r="S1898" s="8">
        <f t="shared" ca="1" si="104"/>
        <v>0</v>
      </c>
    </row>
    <row r="1899" spans="16:19" x14ac:dyDescent="0.3">
      <c r="P1899" s="14" t="s">
        <v>1905</v>
      </c>
      <c r="Q1899" s="6">
        <f t="shared" ca="1" si="105"/>
        <v>0.9085584578367879</v>
      </c>
      <c r="R1899" s="7">
        <f t="shared" ca="1" si="103"/>
        <v>47.520404518436827</v>
      </c>
      <c r="S1899" s="8">
        <f t="shared" ca="1" si="104"/>
        <v>2.4795954815631731</v>
      </c>
    </row>
    <row r="1900" spans="16:19" x14ac:dyDescent="0.3">
      <c r="P1900" s="14" t="s">
        <v>1906</v>
      </c>
      <c r="Q1900" s="6">
        <f t="shared" ca="1" si="105"/>
        <v>1.9272975772744854</v>
      </c>
      <c r="R1900" s="7">
        <f t="shared" ca="1" si="103"/>
        <v>54.884482348807687</v>
      </c>
      <c r="S1900" s="8">
        <f t="shared" ca="1" si="104"/>
        <v>0</v>
      </c>
    </row>
    <row r="1901" spans="16:19" x14ac:dyDescent="0.3">
      <c r="P1901" s="14" t="s">
        <v>1907</v>
      </c>
      <c r="Q1901" s="6">
        <f t="shared" ca="1" si="105"/>
        <v>-0.75815001472550514</v>
      </c>
      <c r="R1901" s="7">
        <f t="shared" ca="1" si="103"/>
        <v>37.541651188584531</v>
      </c>
      <c r="S1901" s="8">
        <f t="shared" ca="1" si="104"/>
        <v>7.541651188584531</v>
      </c>
    </row>
    <row r="1902" spans="16:19" x14ac:dyDescent="0.3">
      <c r="P1902" s="14" t="s">
        <v>1908</v>
      </c>
      <c r="Q1902" s="6">
        <f t="shared" ca="1" si="105"/>
        <v>3.0179118476445128E-2</v>
      </c>
      <c r="R1902" s="7">
        <f t="shared" ca="1" si="103"/>
        <v>41.969266068753001</v>
      </c>
      <c r="S1902" s="8">
        <f t="shared" ca="1" si="104"/>
        <v>8.0307339312469992</v>
      </c>
    </row>
    <row r="1903" spans="16:19" x14ac:dyDescent="0.3">
      <c r="P1903" s="14" t="s">
        <v>1909</v>
      </c>
      <c r="Q1903" s="6">
        <f t="shared" ca="1" si="105"/>
        <v>0.67825804742278917</v>
      </c>
      <c r="R1903" s="7">
        <f t="shared" ca="1" si="103"/>
        <v>45.997626219275297</v>
      </c>
      <c r="S1903" s="8">
        <f t="shared" ca="1" si="104"/>
        <v>4.0023737807247031</v>
      </c>
    </row>
    <row r="1904" spans="16:19" x14ac:dyDescent="0.3">
      <c r="P1904" s="14" t="s">
        <v>1910</v>
      </c>
      <c r="Q1904" s="6">
        <f t="shared" ca="1" si="105"/>
        <v>-0.49536562466679679</v>
      </c>
      <c r="R1904" s="7">
        <f t="shared" ca="1" si="103"/>
        <v>38.963072547086341</v>
      </c>
      <c r="S1904" s="8">
        <f t="shared" ca="1" si="104"/>
        <v>8.963072547086341</v>
      </c>
    </row>
    <row r="1905" spans="16:19" x14ac:dyDescent="0.3">
      <c r="P1905" s="14" t="s">
        <v>1911</v>
      </c>
      <c r="Q1905" s="6">
        <f t="shared" ca="1" si="105"/>
        <v>-0.54269757862051049</v>
      </c>
      <c r="R1905" s="7">
        <f t="shared" ca="1" si="103"/>
        <v>38.703134465177961</v>
      </c>
      <c r="S1905" s="8">
        <f t="shared" ca="1" si="104"/>
        <v>8.7031344651779605</v>
      </c>
    </row>
    <row r="1906" spans="16:19" x14ac:dyDescent="0.3">
      <c r="P1906" s="14" t="s">
        <v>1912</v>
      </c>
      <c r="Q1906" s="6">
        <f t="shared" ca="1" si="105"/>
        <v>-1.0310424336157284</v>
      </c>
      <c r="R1906" s="7">
        <f t="shared" ca="1" si="103"/>
        <v>36.12041431446783</v>
      </c>
      <c r="S1906" s="8">
        <f t="shared" ca="1" si="104"/>
        <v>6.1204143144678298</v>
      </c>
    </row>
    <row r="1907" spans="16:19" x14ac:dyDescent="0.3">
      <c r="P1907" s="14" t="s">
        <v>1913</v>
      </c>
      <c r="Q1907" s="6">
        <f t="shared" ca="1" si="105"/>
        <v>-0.67047950712914928</v>
      </c>
      <c r="R1907" s="7">
        <f t="shared" ca="1" si="103"/>
        <v>38.010008136219398</v>
      </c>
      <c r="S1907" s="8">
        <f t="shared" ca="1" si="104"/>
        <v>8.0100081362193976</v>
      </c>
    </row>
    <row r="1908" spans="16:19" x14ac:dyDescent="0.3">
      <c r="P1908" s="14" t="s">
        <v>1914</v>
      </c>
      <c r="Q1908" s="6">
        <f t="shared" ca="1" si="105"/>
        <v>0.50864768591049836</v>
      </c>
      <c r="R1908" s="7">
        <f t="shared" ca="1" si="103"/>
        <v>44.907430178364848</v>
      </c>
      <c r="S1908" s="8">
        <f t="shared" ca="1" si="104"/>
        <v>5.092569821635152</v>
      </c>
    </row>
    <row r="1909" spans="16:19" x14ac:dyDescent="0.3">
      <c r="P1909" s="14" t="s">
        <v>1915</v>
      </c>
      <c r="Q1909" s="6">
        <f t="shared" ca="1" si="105"/>
        <v>0.57387421341602052</v>
      </c>
      <c r="R1909" s="7">
        <f t="shared" ca="1" si="103"/>
        <v>45.323591829121021</v>
      </c>
      <c r="S1909" s="8">
        <f t="shared" ca="1" si="104"/>
        <v>4.6764081708789789</v>
      </c>
    </row>
    <row r="1910" spans="16:19" x14ac:dyDescent="0.3">
      <c r="P1910" s="14" t="s">
        <v>1916</v>
      </c>
      <c r="Q1910" s="6">
        <f t="shared" ca="1" si="105"/>
        <v>0.23183319227567614</v>
      </c>
      <c r="R1910" s="7">
        <f t="shared" ca="1" si="103"/>
        <v>43.183383616718679</v>
      </c>
      <c r="S1910" s="8">
        <f t="shared" ca="1" si="104"/>
        <v>6.8166163832813211</v>
      </c>
    </row>
    <row r="1911" spans="16:19" x14ac:dyDescent="0.3">
      <c r="P1911" s="14" t="s">
        <v>1917</v>
      </c>
      <c r="Q1911" s="6">
        <f t="shared" ca="1" si="105"/>
        <v>0.23202583347784492</v>
      </c>
      <c r="R1911" s="7">
        <f t="shared" ca="1" si="103"/>
        <v>43.184560102714038</v>
      </c>
      <c r="S1911" s="8">
        <f t="shared" ca="1" si="104"/>
        <v>6.8154398972859624</v>
      </c>
    </row>
    <row r="1912" spans="16:19" x14ac:dyDescent="0.3">
      <c r="P1912" s="14" t="s">
        <v>1918</v>
      </c>
      <c r="Q1912" s="6">
        <f t="shared" ca="1" si="105"/>
        <v>0.74943357287166534</v>
      </c>
      <c r="R1912" s="7">
        <f t="shared" ca="1" si="103"/>
        <v>46.462964392465913</v>
      </c>
      <c r="S1912" s="8">
        <f t="shared" ca="1" si="104"/>
        <v>3.5370356075340865</v>
      </c>
    </row>
    <row r="1913" spans="16:19" x14ac:dyDescent="0.3">
      <c r="P1913" s="14" t="s">
        <v>1919</v>
      </c>
      <c r="Q1913" s="6">
        <f t="shared" ca="1" si="105"/>
        <v>-0.66085357529767108</v>
      </c>
      <c r="R1913" s="7">
        <f t="shared" ca="1" si="103"/>
        <v>38.061786864650202</v>
      </c>
      <c r="S1913" s="8">
        <f t="shared" ca="1" si="104"/>
        <v>8.0617868646502018</v>
      </c>
    </row>
    <row r="1914" spans="16:19" x14ac:dyDescent="0.3">
      <c r="P1914" s="14" t="s">
        <v>1920</v>
      </c>
      <c r="Q1914" s="6">
        <f t="shared" ca="1" si="105"/>
        <v>-2.0153296256725142</v>
      </c>
      <c r="R1914" s="7">
        <f t="shared" ca="1" si="103"/>
        <v>31.426735175482829</v>
      </c>
      <c r="S1914" s="8">
        <f t="shared" ca="1" si="104"/>
        <v>1.426735175482829</v>
      </c>
    </row>
    <row r="1915" spans="16:19" x14ac:dyDescent="0.3">
      <c r="P1915" s="14" t="s">
        <v>1921</v>
      </c>
      <c r="Q1915" s="6">
        <f t="shared" ca="1" si="105"/>
        <v>-0.49997156646151808</v>
      </c>
      <c r="R1915" s="7">
        <f t="shared" ca="1" si="103"/>
        <v>38.937701102061943</v>
      </c>
      <c r="S1915" s="8">
        <f t="shared" ca="1" si="104"/>
        <v>8.9377011020619435</v>
      </c>
    </row>
    <row r="1916" spans="16:19" x14ac:dyDescent="0.3">
      <c r="P1916" s="14" t="s">
        <v>1922</v>
      </c>
      <c r="Q1916" s="6">
        <f t="shared" ca="1" si="105"/>
        <v>1.2444456547562088</v>
      </c>
      <c r="R1916" s="7">
        <f t="shared" ca="1" si="103"/>
        <v>49.832172548122159</v>
      </c>
      <c r="S1916" s="8">
        <f t="shared" ca="1" si="104"/>
        <v>0.16782745187784087</v>
      </c>
    </row>
    <row r="1917" spans="16:19" x14ac:dyDescent="0.3">
      <c r="P1917" s="14" t="s">
        <v>1923</v>
      </c>
      <c r="Q1917" s="6">
        <f t="shared" ca="1" si="105"/>
        <v>-0.18784321213471733</v>
      </c>
      <c r="R1917" s="7">
        <f t="shared" ca="1" si="103"/>
        <v>40.694973209851369</v>
      </c>
      <c r="S1917" s="8">
        <f t="shared" ca="1" si="104"/>
        <v>9.3050267901486308</v>
      </c>
    </row>
    <row r="1918" spans="16:19" x14ac:dyDescent="0.3">
      <c r="P1918" s="14" t="s">
        <v>1924</v>
      </c>
      <c r="Q1918" s="6">
        <f t="shared" ca="1" si="105"/>
        <v>-9.0907886270674781E-2</v>
      </c>
      <c r="R1918" s="7">
        <f t="shared" ca="1" si="103"/>
        <v>41.256690836086626</v>
      </c>
      <c r="S1918" s="8">
        <f t="shared" ca="1" si="104"/>
        <v>8.7433091639133735</v>
      </c>
    </row>
    <row r="1919" spans="16:19" x14ac:dyDescent="0.3">
      <c r="P1919" s="14" t="s">
        <v>1925</v>
      </c>
      <c r="Q1919" s="6">
        <f t="shared" ca="1" si="105"/>
        <v>-1.2724494316020738</v>
      </c>
      <c r="R1919" s="7">
        <f t="shared" ca="1" si="103"/>
        <v>34.90807207189026</v>
      </c>
      <c r="S1919" s="8">
        <f t="shared" ca="1" si="104"/>
        <v>4.9080720718902597</v>
      </c>
    </row>
    <row r="1920" spans="16:19" x14ac:dyDescent="0.3">
      <c r="P1920" s="14" t="s">
        <v>1926</v>
      </c>
      <c r="Q1920" s="6">
        <f t="shared" ca="1" si="105"/>
        <v>-2.133538177108119</v>
      </c>
      <c r="R1920" s="7">
        <f t="shared" ca="1" si="103"/>
        <v>30.905734700361744</v>
      </c>
      <c r="S1920" s="8">
        <f t="shared" ca="1" si="104"/>
        <v>0.90573470036174442</v>
      </c>
    </row>
    <row r="1921" spans="16:19" x14ac:dyDescent="0.3">
      <c r="P1921" s="14" t="s">
        <v>1927</v>
      </c>
      <c r="Q1921" s="6">
        <f t="shared" ca="1" si="105"/>
        <v>-0.44193250592400224</v>
      </c>
      <c r="R1921" s="7">
        <f t="shared" ca="1" si="103"/>
        <v>39.258615523728359</v>
      </c>
      <c r="S1921" s="8">
        <f t="shared" ca="1" si="104"/>
        <v>9.2586155237283592</v>
      </c>
    </row>
    <row r="1922" spans="16:19" x14ac:dyDescent="0.3">
      <c r="P1922" s="14" t="s">
        <v>1928</v>
      </c>
      <c r="Q1922" s="6">
        <f t="shared" ca="1" si="105"/>
        <v>1.3289082603427438</v>
      </c>
      <c r="R1922" s="7">
        <f t="shared" ca="1" si="103"/>
        <v>50.430977881844882</v>
      </c>
      <c r="S1922" s="8">
        <f t="shared" ca="1" si="104"/>
        <v>0</v>
      </c>
    </row>
    <row r="1923" spans="16:19" x14ac:dyDescent="0.3">
      <c r="P1923" s="14" t="s">
        <v>1929</v>
      </c>
      <c r="Q1923" s="6">
        <f t="shared" ca="1" si="105"/>
        <v>1.0747574433094302</v>
      </c>
      <c r="R1923" s="7">
        <f t="shared" ca="1" si="103"/>
        <v>48.650557771084316</v>
      </c>
      <c r="S1923" s="8">
        <f t="shared" ca="1" si="104"/>
        <v>1.3494422289156844</v>
      </c>
    </row>
    <row r="1924" spans="16:19" x14ac:dyDescent="0.3">
      <c r="P1924" s="14" t="s">
        <v>1930</v>
      </c>
      <c r="Q1924" s="6">
        <f t="shared" ca="1" si="105"/>
        <v>0.22216822234788267</v>
      </c>
      <c r="R1924" s="7">
        <f t="shared" ca="1" si="103"/>
        <v>43.124399456174572</v>
      </c>
      <c r="S1924" s="8">
        <f t="shared" ca="1" si="104"/>
        <v>6.8756005438254277</v>
      </c>
    </row>
    <row r="1925" spans="16:19" x14ac:dyDescent="0.3">
      <c r="P1925" s="14" t="s">
        <v>1931</v>
      </c>
      <c r="Q1925" s="6">
        <f t="shared" ca="1" si="105"/>
        <v>0.86151637591120844</v>
      </c>
      <c r="R1925" s="7">
        <f t="shared" ca="1" si="103"/>
        <v>47.205312186621946</v>
      </c>
      <c r="S1925" s="8">
        <f t="shared" ca="1" si="104"/>
        <v>2.7946878133780544</v>
      </c>
    </row>
    <row r="1926" spans="16:19" x14ac:dyDescent="0.3">
      <c r="P1926" s="14" t="s">
        <v>1932</v>
      </c>
      <c r="Q1926" s="6">
        <f t="shared" ca="1" si="105"/>
        <v>0.30382739494309352</v>
      </c>
      <c r="R1926" s="7">
        <f t="shared" ca="1" si="103"/>
        <v>43.625301886728479</v>
      </c>
      <c r="S1926" s="8">
        <f t="shared" ca="1" si="104"/>
        <v>6.3746981132715206</v>
      </c>
    </row>
    <row r="1927" spans="16:19" x14ac:dyDescent="0.3">
      <c r="P1927" s="14" t="s">
        <v>1933</v>
      </c>
      <c r="Q1927" s="6">
        <f t="shared" ca="1" si="105"/>
        <v>2.2746931701279713</v>
      </c>
      <c r="R1927" s="7">
        <f t="shared" ca="1" si="103"/>
        <v>57.648245432320969</v>
      </c>
      <c r="S1927" s="8">
        <f t="shared" ca="1" si="104"/>
        <v>0</v>
      </c>
    </row>
    <row r="1928" spans="16:19" x14ac:dyDescent="0.3">
      <c r="P1928" s="14" t="s">
        <v>1934</v>
      </c>
      <c r="Q1928" s="6">
        <f t="shared" ca="1" si="105"/>
        <v>-1.137433053098359</v>
      </c>
      <c r="R1928" s="7">
        <f t="shared" ca="1" si="103"/>
        <v>35.581017995628159</v>
      </c>
      <c r="S1928" s="8">
        <f t="shared" ca="1" si="104"/>
        <v>5.5810179956281587</v>
      </c>
    </row>
    <row r="1929" spans="16:19" x14ac:dyDescent="0.3">
      <c r="P1929" s="14" t="s">
        <v>1935</v>
      </c>
      <c r="Q1929" s="6">
        <f t="shared" ca="1" si="105"/>
        <v>-1.3969876519331645</v>
      </c>
      <c r="R1929" s="7">
        <f t="shared" ca="1" si="103"/>
        <v>34.298640914407642</v>
      </c>
      <c r="S1929" s="8">
        <f t="shared" ca="1" si="104"/>
        <v>4.2986409144076418</v>
      </c>
    </row>
    <row r="1930" spans="16:19" x14ac:dyDescent="0.3">
      <c r="P1930" s="14" t="s">
        <v>1936</v>
      </c>
      <c r="Q1930" s="6">
        <f t="shared" ca="1" si="105"/>
        <v>-1.5653928430127175</v>
      </c>
      <c r="R1930" s="7">
        <f t="shared" ca="1" si="103"/>
        <v>33.491431814317238</v>
      </c>
      <c r="S1930" s="8">
        <f t="shared" ca="1" si="104"/>
        <v>3.491431814317238</v>
      </c>
    </row>
    <row r="1931" spans="16:19" x14ac:dyDescent="0.3">
      <c r="P1931" s="14" t="s">
        <v>1937</v>
      </c>
      <c r="Q1931" s="6">
        <f t="shared" ca="1" si="105"/>
        <v>-0.76766859838305523</v>
      </c>
      <c r="R1931" s="7">
        <f t="shared" ca="1" si="103"/>
        <v>37.491149206509533</v>
      </c>
      <c r="S1931" s="8">
        <f t="shared" ca="1" si="104"/>
        <v>7.4911492065095331</v>
      </c>
    </row>
    <row r="1932" spans="16:19" x14ac:dyDescent="0.3">
      <c r="P1932" s="14" t="s">
        <v>1938</v>
      </c>
      <c r="Q1932" s="6">
        <f t="shared" ca="1" si="105"/>
        <v>0.66617710617630832</v>
      </c>
      <c r="R1932" s="7">
        <f t="shared" ca="1" si="103"/>
        <v>45.919106227409252</v>
      </c>
      <c r="S1932" s="8">
        <f t="shared" ca="1" si="104"/>
        <v>4.0808937725907484</v>
      </c>
    </row>
    <row r="1933" spans="16:19" x14ac:dyDescent="0.3">
      <c r="P1933" s="14" t="s">
        <v>1939</v>
      </c>
      <c r="Q1933" s="6">
        <f t="shared" ca="1" si="105"/>
        <v>-0.73883793081000149</v>
      </c>
      <c r="R1933" s="7">
        <f t="shared" ca="1" si="103"/>
        <v>37.644322876687134</v>
      </c>
      <c r="S1933" s="8">
        <f t="shared" ca="1" si="104"/>
        <v>7.6443228766871343</v>
      </c>
    </row>
    <row r="1934" spans="16:19" x14ac:dyDescent="0.3">
      <c r="P1934" s="14" t="s">
        <v>1940</v>
      </c>
      <c r="Q1934" s="6">
        <f t="shared" ca="1" si="105"/>
        <v>0.24936644520539988</v>
      </c>
      <c r="R1934" s="7">
        <f t="shared" ca="1" si="103"/>
        <v>43.290592977948904</v>
      </c>
      <c r="S1934" s="8">
        <f t="shared" ca="1" si="104"/>
        <v>6.7094070220510957</v>
      </c>
    </row>
    <row r="1935" spans="16:19" x14ac:dyDescent="0.3">
      <c r="P1935" s="14" t="s">
        <v>1941</v>
      </c>
      <c r="Q1935" s="6">
        <f t="shared" ca="1" si="105"/>
        <v>-0.43197834691349635</v>
      </c>
      <c r="R1935" s="7">
        <f t="shared" ca="1" si="103"/>
        <v>39.313919998532945</v>
      </c>
      <c r="S1935" s="8">
        <f t="shared" ca="1" si="104"/>
        <v>9.3139199985329455</v>
      </c>
    </row>
    <row r="1936" spans="16:19" x14ac:dyDescent="0.3">
      <c r="P1936" s="14" t="s">
        <v>1942</v>
      </c>
      <c r="Q1936" s="6">
        <f t="shared" ca="1" si="105"/>
        <v>0.20279125333356987</v>
      </c>
      <c r="R1936" s="7">
        <f t="shared" ca="1" si="103"/>
        <v>43.006386691033335</v>
      </c>
      <c r="S1936" s="8">
        <f t="shared" ca="1" si="104"/>
        <v>6.9936133089666654</v>
      </c>
    </row>
    <row r="1937" spans="16:19" x14ac:dyDescent="0.3">
      <c r="P1937" s="14" t="s">
        <v>1943</v>
      </c>
      <c r="Q1937" s="6">
        <f t="shared" ca="1" si="105"/>
        <v>-0.1675987550377129</v>
      </c>
      <c r="R1937" s="7">
        <f t="shared" ca="1" si="103"/>
        <v>40.811649803084251</v>
      </c>
      <c r="S1937" s="8">
        <f t="shared" ca="1" si="104"/>
        <v>9.1883501969157493</v>
      </c>
    </row>
    <row r="1938" spans="16:19" x14ac:dyDescent="0.3">
      <c r="P1938" s="14" t="s">
        <v>1944</v>
      </c>
      <c r="Q1938" s="6">
        <f t="shared" ca="1" si="105"/>
        <v>2.2567462035378507</v>
      </c>
      <c r="R1938" s="7">
        <f t="shared" ca="1" si="103"/>
        <v>57.5021148467887</v>
      </c>
      <c r="S1938" s="8">
        <f t="shared" ca="1" si="104"/>
        <v>0</v>
      </c>
    </row>
    <row r="1939" spans="16:19" x14ac:dyDescent="0.3">
      <c r="P1939" s="14" t="s">
        <v>1945</v>
      </c>
      <c r="Q1939" s="6">
        <f t="shared" ca="1" si="105"/>
        <v>0.25839514953850279</v>
      </c>
      <c r="R1939" s="7">
        <f t="shared" ca="1" si="103"/>
        <v>43.345903945805418</v>
      </c>
      <c r="S1939" s="8">
        <f t="shared" ca="1" si="104"/>
        <v>6.6540960541945822</v>
      </c>
    </row>
    <row r="1940" spans="16:19" x14ac:dyDescent="0.3">
      <c r="P1940" s="14" t="s">
        <v>1946</v>
      </c>
      <c r="Q1940" s="6">
        <f t="shared" ca="1" si="105"/>
        <v>0.48509730143401919</v>
      </c>
      <c r="R1940" s="7">
        <f t="shared" ca="1" si="103"/>
        <v>44.758113545204239</v>
      </c>
      <c r="S1940" s="8">
        <f t="shared" ca="1" si="104"/>
        <v>5.2418864547957611</v>
      </c>
    </row>
    <row r="1941" spans="16:19" x14ac:dyDescent="0.3">
      <c r="P1941" s="14" t="s">
        <v>1947</v>
      </c>
      <c r="Q1941" s="6">
        <f t="shared" ca="1" si="105"/>
        <v>-0.16253329890622492</v>
      </c>
      <c r="R1941" s="7">
        <f t="shared" ca="1" si="103"/>
        <v>40.840896260863182</v>
      </c>
      <c r="S1941" s="8">
        <f t="shared" ca="1" si="104"/>
        <v>9.1591037391368175</v>
      </c>
    </row>
    <row r="1942" spans="16:19" x14ac:dyDescent="0.3">
      <c r="P1942" s="14" t="s">
        <v>1948</v>
      </c>
      <c r="Q1942" s="6">
        <f t="shared" ca="1" si="105"/>
        <v>-0.11008905157451328</v>
      </c>
      <c r="R1942" s="7">
        <f t="shared" ca="1" si="103"/>
        <v>41.144928500138626</v>
      </c>
      <c r="S1942" s="8">
        <f t="shared" ca="1" si="104"/>
        <v>8.8550714998613742</v>
      </c>
    </row>
    <row r="1943" spans="16:19" x14ac:dyDescent="0.3">
      <c r="P1943" s="14" t="s">
        <v>1949</v>
      </c>
      <c r="Q1943" s="6">
        <f t="shared" ca="1" si="105"/>
        <v>1.3106306749052927</v>
      </c>
      <c r="R1943" s="7">
        <f t="shared" ca="1" si="103"/>
        <v>50.300790156280947</v>
      </c>
      <c r="S1943" s="8">
        <f t="shared" ca="1" si="104"/>
        <v>0</v>
      </c>
    </row>
    <row r="1944" spans="16:19" x14ac:dyDescent="0.3">
      <c r="P1944" s="14" t="s">
        <v>1950</v>
      </c>
      <c r="Q1944" s="6">
        <f t="shared" ca="1" si="105"/>
        <v>-1.4546599939935849</v>
      </c>
      <c r="R1944" s="7">
        <f t="shared" ref="R1944:R2007" ca="1" si="106">S0*EXP((tipo-0.5*sigma^2)*T)*EXP(sigma*SQRT(T)*Q1944)</f>
        <v>34.020035452291886</v>
      </c>
      <c r="S1944" s="8">
        <f t="shared" ref="S1944:S2007" ca="1" si="107">IF(R1944&lt;=corte1,0,IF(R1944&lt;=corte2,R1944-corte1,IF(R1944&lt;=corte3,corte3-R1944,0)))</f>
        <v>4.0200354522918857</v>
      </c>
    </row>
    <row r="1945" spans="16:19" x14ac:dyDescent="0.3">
      <c r="P1945" s="14" t="s">
        <v>1951</v>
      </c>
      <c r="Q1945" s="6">
        <f t="shared" ref="Q1945:Q2008" ca="1" si="108">NORMSINV(RAND())</f>
        <v>0.52558364463046137</v>
      </c>
      <c r="R1945" s="7">
        <f t="shared" ca="1" si="106"/>
        <v>45.015117154513113</v>
      </c>
      <c r="S1945" s="8">
        <f t="shared" ca="1" si="107"/>
        <v>4.9848828454868865</v>
      </c>
    </row>
    <row r="1946" spans="16:19" x14ac:dyDescent="0.3">
      <c r="P1946" s="14" t="s">
        <v>1952</v>
      </c>
      <c r="Q1946" s="6">
        <f t="shared" ca="1" si="108"/>
        <v>0.60176204956863222</v>
      </c>
      <c r="R1946" s="7">
        <f t="shared" ca="1" si="106"/>
        <v>45.502698116636424</v>
      </c>
      <c r="S1946" s="8">
        <f t="shared" ca="1" si="107"/>
        <v>4.4973018833635763</v>
      </c>
    </row>
    <row r="1947" spans="16:19" x14ac:dyDescent="0.3">
      <c r="P1947" s="14" t="s">
        <v>1953</v>
      </c>
      <c r="Q1947" s="6">
        <f t="shared" ca="1" si="108"/>
        <v>0.95199110804527065</v>
      </c>
      <c r="R1947" s="7">
        <f t="shared" ca="1" si="106"/>
        <v>47.813187564100545</v>
      </c>
      <c r="S1947" s="8">
        <f t="shared" ca="1" si="107"/>
        <v>2.186812435899455</v>
      </c>
    </row>
    <row r="1948" spans="16:19" x14ac:dyDescent="0.3">
      <c r="P1948" s="14" t="s">
        <v>1954</v>
      </c>
      <c r="Q1948" s="6">
        <f t="shared" ca="1" si="108"/>
        <v>-0.17381432518177131</v>
      </c>
      <c r="R1948" s="7">
        <f t="shared" ca="1" si="106"/>
        <v>40.775791539143299</v>
      </c>
      <c r="S1948" s="8">
        <f t="shared" ca="1" si="107"/>
        <v>9.2242084608567012</v>
      </c>
    </row>
    <row r="1949" spans="16:19" x14ac:dyDescent="0.3">
      <c r="P1949" s="14" t="s">
        <v>1955</v>
      </c>
      <c r="Q1949" s="6">
        <f t="shared" ca="1" si="108"/>
        <v>-0.71047874658961163</v>
      </c>
      <c r="R1949" s="7">
        <f t="shared" ca="1" si="106"/>
        <v>37.795602140326864</v>
      </c>
      <c r="S1949" s="8">
        <f t="shared" ca="1" si="107"/>
        <v>7.7956021403268636</v>
      </c>
    </row>
    <row r="1950" spans="16:19" x14ac:dyDescent="0.3">
      <c r="P1950" s="14" t="s">
        <v>1956</v>
      </c>
      <c r="Q1950" s="6">
        <f t="shared" ca="1" si="108"/>
        <v>0.31250952465678494</v>
      </c>
      <c r="R1950" s="7">
        <f t="shared" ca="1" si="106"/>
        <v>43.678899612482638</v>
      </c>
      <c r="S1950" s="8">
        <f t="shared" ca="1" si="107"/>
        <v>6.3211003875173617</v>
      </c>
    </row>
    <row r="1951" spans="16:19" x14ac:dyDescent="0.3">
      <c r="P1951" s="14" t="s">
        <v>1957</v>
      </c>
      <c r="Q1951" s="6">
        <f t="shared" ca="1" si="108"/>
        <v>1.271293556695114</v>
      </c>
      <c r="R1951" s="7">
        <f t="shared" ca="1" si="106"/>
        <v>50.021738315114128</v>
      </c>
      <c r="S1951" s="8">
        <f t="shared" ca="1" si="107"/>
        <v>0</v>
      </c>
    </row>
    <row r="1952" spans="16:19" x14ac:dyDescent="0.3">
      <c r="P1952" s="14" t="s">
        <v>1958</v>
      </c>
      <c r="Q1952" s="6">
        <f t="shared" ca="1" si="108"/>
        <v>-0.33340462725884151</v>
      </c>
      <c r="R1952" s="7">
        <f t="shared" ca="1" si="106"/>
        <v>39.865810773292978</v>
      </c>
      <c r="S1952" s="8">
        <f t="shared" ca="1" si="107"/>
        <v>9.8658107732929778</v>
      </c>
    </row>
    <row r="1953" spans="16:19" x14ac:dyDescent="0.3">
      <c r="P1953" s="14" t="s">
        <v>1959</v>
      </c>
      <c r="Q1953" s="6">
        <f t="shared" ca="1" si="108"/>
        <v>-0.93367282481788771</v>
      </c>
      <c r="R1953" s="7">
        <f t="shared" ca="1" si="106"/>
        <v>36.621237845375788</v>
      </c>
      <c r="S1953" s="8">
        <f t="shared" ca="1" si="107"/>
        <v>6.6212378453757879</v>
      </c>
    </row>
    <row r="1954" spans="16:19" x14ac:dyDescent="0.3">
      <c r="P1954" s="14" t="s">
        <v>1960</v>
      </c>
      <c r="Q1954" s="6">
        <f t="shared" ca="1" si="108"/>
        <v>-1.3996532741074599</v>
      </c>
      <c r="R1954" s="7">
        <f t="shared" ca="1" si="106"/>
        <v>34.285713590071637</v>
      </c>
      <c r="S1954" s="8">
        <f t="shared" ca="1" si="107"/>
        <v>4.2857135900716372</v>
      </c>
    </row>
    <row r="1955" spans="16:19" x14ac:dyDescent="0.3">
      <c r="P1955" s="14" t="s">
        <v>1961</v>
      </c>
      <c r="Q1955" s="6">
        <f t="shared" ca="1" si="108"/>
        <v>1.4675282965269019</v>
      </c>
      <c r="R1955" s="7">
        <f t="shared" ca="1" si="106"/>
        <v>51.429372583953857</v>
      </c>
      <c r="S1955" s="8">
        <f t="shared" ca="1" si="107"/>
        <v>0</v>
      </c>
    </row>
    <row r="1956" spans="16:19" x14ac:dyDescent="0.3">
      <c r="P1956" s="14" t="s">
        <v>1962</v>
      </c>
      <c r="Q1956" s="6">
        <f t="shared" ca="1" si="108"/>
        <v>-1.0425168058700227</v>
      </c>
      <c r="R1956" s="7">
        <f t="shared" ca="1" si="106"/>
        <v>36.061848480158723</v>
      </c>
      <c r="S1956" s="8">
        <f t="shared" ca="1" si="107"/>
        <v>6.0618484801587229</v>
      </c>
    </row>
    <row r="1957" spans="16:19" x14ac:dyDescent="0.3">
      <c r="P1957" s="14" t="s">
        <v>1963</v>
      </c>
      <c r="Q1957" s="6">
        <f t="shared" ca="1" si="108"/>
        <v>1.3840797694396161</v>
      </c>
      <c r="R1957" s="7">
        <f t="shared" ca="1" si="106"/>
        <v>50.826001104991441</v>
      </c>
      <c r="S1957" s="8">
        <f t="shared" ca="1" si="107"/>
        <v>0</v>
      </c>
    </row>
    <row r="1958" spans="16:19" x14ac:dyDescent="0.3">
      <c r="P1958" s="14" t="s">
        <v>1964</v>
      </c>
      <c r="Q1958" s="6">
        <f t="shared" ca="1" si="108"/>
        <v>-0.16399031295971095</v>
      </c>
      <c r="R1958" s="7">
        <f t="shared" ca="1" si="106"/>
        <v>40.832481742554798</v>
      </c>
      <c r="S1958" s="8">
        <f t="shared" ca="1" si="107"/>
        <v>9.1675182574452023</v>
      </c>
    </row>
    <row r="1959" spans="16:19" x14ac:dyDescent="0.3">
      <c r="P1959" s="14" t="s">
        <v>1965</v>
      </c>
      <c r="Q1959" s="6">
        <f t="shared" ca="1" si="108"/>
        <v>-0.22076157683825143</v>
      </c>
      <c r="R1959" s="7">
        <f t="shared" ca="1" si="106"/>
        <v>40.505963763106678</v>
      </c>
      <c r="S1959" s="8">
        <f t="shared" ca="1" si="107"/>
        <v>9.4940362368933222</v>
      </c>
    </row>
    <row r="1960" spans="16:19" x14ac:dyDescent="0.3">
      <c r="P1960" s="14" t="s">
        <v>1966</v>
      </c>
      <c r="Q1960" s="6">
        <f t="shared" ca="1" si="108"/>
        <v>-0.80537844358077681</v>
      </c>
      <c r="R1960" s="7">
        <f t="shared" ca="1" si="106"/>
        <v>37.291741942991379</v>
      </c>
      <c r="S1960" s="8">
        <f t="shared" ca="1" si="107"/>
        <v>7.2917419429913792</v>
      </c>
    </row>
    <row r="1961" spans="16:19" x14ac:dyDescent="0.3">
      <c r="P1961" s="14" t="s">
        <v>1967</v>
      </c>
      <c r="Q1961" s="6">
        <f t="shared" ca="1" si="108"/>
        <v>-1.9307143648459419</v>
      </c>
      <c r="R1961" s="7">
        <f t="shared" ca="1" si="106"/>
        <v>31.80505928995769</v>
      </c>
      <c r="S1961" s="8">
        <f t="shared" ca="1" si="107"/>
        <v>1.8050592899576898</v>
      </c>
    </row>
    <row r="1962" spans="16:19" x14ac:dyDescent="0.3">
      <c r="P1962" s="14" t="s">
        <v>1968</v>
      </c>
      <c r="Q1962" s="6">
        <f t="shared" ca="1" si="108"/>
        <v>1.2278162725813826</v>
      </c>
      <c r="R1962" s="7">
        <f t="shared" ca="1" si="106"/>
        <v>49.715117443376094</v>
      </c>
      <c r="S1962" s="8">
        <f t="shared" ca="1" si="107"/>
        <v>0.28488255662390571</v>
      </c>
    </row>
    <row r="1963" spans="16:19" x14ac:dyDescent="0.3">
      <c r="P1963" s="14" t="s">
        <v>1969</v>
      </c>
      <c r="Q1963" s="6">
        <f t="shared" ca="1" si="108"/>
        <v>-1.7284359725488427</v>
      </c>
      <c r="R1963" s="7">
        <f t="shared" ca="1" si="106"/>
        <v>32.72802874334787</v>
      </c>
      <c r="S1963" s="8">
        <f t="shared" ca="1" si="107"/>
        <v>2.7280287433478705</v>
      </c>
    </row>
    <row r="1964" spans="16:19" x14ac:dyDescent="0.3">
      <c r="P1964" s="14" t="s">
        <v>1970</v>
      </c>
      <c r="Q1964" s="6">
        <f t="shared" ca="1" si="108"/>
        <v>1.2195964630968879</v>
      </c>
      <c r="R1964" s="7">
        <f t="shared" ca="1" si="106"/>
        <v>49.657359353860699</v>
      </c>
      <c r="S1964" s="8">
        <f t="shared" ca="1" si="107"/>
        <v>0.34264064613930145</v>
      </c>
    </row>
    <row r="1965" spans="16:19" x14ac:dyDescent="0.3">
      <c r="P1965" s="14" t="s">
        <v>1971</v>
      </c>
      <c r="Q1965" s="6">
        <f t="shared" ca="1" si="108"/>
        <v>0.95917539959478226</v>
      </c>
      <c r="R1965" s="7">
        <f t="shared" ca="1" si="106"/>
        <v>47.861791035274237</v>
      </c>
      <c r="S1965" s="8">
        <f t="shared" ca="1" si="107"/>
        <v>2.1382089647257629</v>
      </c>
    </row>
    <row r="1966" spans="16:19" x14ac:dyDescent="0.3">
      <c r="P1966" s="14" t="s">
        <v>1972</v>
      </c>
      <c r="Q1966" s="6">
        <f t="shared" ca="1" si="108"/>
        <v>0.37442270500885527</v>
      </c>
      <c r="R1966" s="7">
        <f t="shared" ca="1" si="106"/>
        <v>44.063024543359013</v>
      </c>
      <c r="S1966" s="8">
        <f t="shared" ca="1" si="107"/>
        <v>5.9369754566409867</v>
      </c>
    </row>
    <row r="1967" spans="16:19" x14ac:dyDescent="0.3">
      <c r="P1967" s="14" t="s">
        <v>1973</v>
      </c>
      <c r="Q1967" s="6">
        <f t="shared" ca="1" si="108"/>
        <v>-1.2157291315279224</v>
      </c>
      <c r="R1967" s="7">
        <f t="shared" ca="1" si="106"/>
        <v>35.189211905971476</v>
      </c>
      <c r="S1967" s="8">
        <f t="shared" ca="1" si="107"/>
        <v>5.1892119059714759</v>
      </c>
    </row>
    <row r="1968" spans="16:19" x14ac:dyDescent="0.3">
      <c r="P1968" s="14" t="s">
        <v>1974</v>
      </c>
      <c r="Q1968" s="6">
        <f t="shared" ca="1" si="108"/>
        <v>1.0430245264575646</v>
      </c>
      <c r="R1968" s="7">
        <f t="shared" ca="1" si="106"/>
        <v>48.432717240824353</v>
      </c>
      <c r="S1968" s="8">
        <f t="shared" ca="1" si="107"/>
        <v>1.5672827591756473</v>
      </c>
    </row>
    <row r="1969" spans="16:19" x14ac:dyDescent="0.3">
      <c r="P1969" s="14" t="s">
        <v>1975</v>
      </c>
      <c r="Q1969" s="6">
        <f t="shared" ca="1" si="108"/>
        <v>0.90838682067930843</v>
      </c>
      <c r="R1969" s="7">
        <f t="shared" ca="1" si="106"/>
        <v>47.519251062073181</v>
      </c>
      <c r="S1969" s="8">
        <f t="shared" ca="1" si="107"/>
        <v>2.4807489379268191</v>
      </c>
    </row>
    <row r="1970" spans="16:19" x14ac:dyDescent="0.3">
      <c r="P1970" s="14" t="s">
        <v>1976</v>
      </c>
      <c r="Q1970" s="6">
        <f t="shared" ca="1" si="108"/>
        <v>0.26464914658796823</v>
      </c>
      <c r="R1970" s="7">
        <f t="shared" ca="1" si="106"/>
        <v>43.384258134792489</v>
      </c>
      <c r="S1970" s="8">
        <f t="shared" ca="1" si="107"/>
        <v>6.6157418652075108</v>
      </c>
    </row>
    <row r="1971" spans="16:19" x14ac:dyDescent="0.3">
      <c r="P1971" s="14" t="s">
        <v>1977</v>
      </c>
      <c r="Q1971" s="6">
        <f t="shared" ca="1" si="108"/>
        <v>0.77592759402631317</v>
      </c>
      <c r="R1971" s="7">
        <f t="shared" ca="1" si="106"/>
        <v>46.637379322138536</v>
      </c>
      <c r="S1971" s="8">
        <f t="shared" ca="1" si="107"/>
        <v>3.3626206778614645</v>
      </c>
    </row>
    <row r="1972" spans="16:19" x14ac:dyDescent="0.3">
      <c r="P1972" s="14" t="s">
        <v>1978</v>
      </c>
      <c r="Q1972" s="6">
        <f t="shared" ca="1" si="108"/>
        <v>-0.19521120430948175</v>
      </c>
      <c r="R1972" s="7">
        <f t="shared" ca="1" si="106"/>
        <v>40.652591480401824</v>
      </c>
      <c r="S1972" s="8">
        <f t="shared" ca="1" si="107"/>
        <v>9.3474085195981758</v>
      </c>
    </row>
    <row r="1973" spans="16:19" x14ac:dyDescent="0.3">
      <c r="P1973" s="14" t="s">
        <v>1979</v>
      </c>
      <c r="Q1973" s="6">
        <f t="shared" ca="1" si="108"/>
        <v>-1.3898913158270534</v>
      </c>
      <c r="R1973" s="7">
        <f t="shared" ca="1" si="106"/>
        <v>34.333079398591586</v>
      </c>
      <c r="S1973" s="8">
        <f t="shared" ca="1" si="107"/>
        <v>4.3330793985915861</v>
      </c>
    </row>
    <row r="1974" spans="16:19" x14ac:dyDescent="0.3">
      <c r="P1974" s="14" t="s">
        <v>1980</v>
      </c>
      <c r="Q1974" s="6">
        <f t="shared" ca="1" si="108"/>
        <v>1.2556200936750144</v>
      </c>
      <c r="R1974" s="7">
        <f t="shared" ca="1" si="106"/>
        <v>49.910984802302011</v>
      </c>
      <c r="S1974" s="8">
        <f t="shared" ca="1" si="107"/>
        <v>8.9015197697989379E-2</v>
      </c>
    </row>
    <row r="1975" spans="16:19" x14ac:dyDescent="0.3">
      <c r="P1975" s="14" t="s">
        <v>1981</v>
      </c>
      <c r="Q1975" s="6">
        <f t="shared" ca="1" si="108"/>
        <v>-0.83324114095396662</v>
      </c>
      <c r="R1975" s="7">
        <f t="shared" ca="1" si="106"/>
        <v>37.145087419120706</v>
      </c>
      <c r="S1975" s="8">
        <f t="shared" ca="1" si="107"/>
        <v>7.1450874191207063</v>
      </c>
    </row>
    <row r="1976" spans="16:19" x14ac:dyDescent="0.3">
      <c r="P1976" s="14" t="s">
        <v>1982</v>
      </c>
      <c r="Q1976" s="6">
        <f t="shared" ca="1" si="108"/>
        <v>-0.89880161871142117</v>
      </c>
      <c r="R1976" s="7">
        <f t="shared" ca="1" si="106"/>
        <v>36.802282745432215</v>
      </c>
      <c r="S1976" s="8">
        <f t="shared" ca="1" si="107"/>
        <v>6.8022827454322154</v>
      </c>
    </row>
    <row r="1977" spans="16:19" x14ac:dyDescent="0.3">
      <c r="P1977" s="14" t="s">
        <v>1983</v>
      </c>
      <c r="Q1977" s="6">
        <f t="shared" ca="1" si="108"/>
        <v>1.1515872554349535</v>
      </c>
      <c r="R1977" s="7">
        <f t="shared" ca="1" si="106"/>
        <v>49.182046569161002</v>
      </c>
      <c r="S1977" s="8">
        <f t="shared" ca="1" si="107"/>
        <v>0.81795343083899752</v>
      </c>
    </row>
    <row r="1978" spans="16:19" x14ac:dyDescent="0.3">
      <c r="P1978" s="14" t="s">
        <v>1984</v>
      </c>
      <c r="Q1978" s="6">
        <f t="shared" ca="1" si="108"/>
        <v>-5.6733454552146068E-2</v>
      </c>
      <c r="R1978" s="7">
        <f t="shared" ca="1" si="106"/>
        <v>41.456566805928311</v>
      </c>
      <c r="S1978" s="8">
        <f t="shared" ca="1" si="107"/>
        <v>8.5434331940716888</v>
      </c>
    </row>
    <row r="1979" spans="16:19" x14ac:dyDescent="0.3">
      <c r="P1979" s="14" t="s">
        <v>1985</v>
      </c>
      <c r="Q1979" s="6">
        <f t="shared" ca="1" si="108"/>
        <v>0.26408057260410617</v>
      </c>
      <c r="R1979" s="7">
        <f t="shared" ca="1" si="106"/>
        <v>43.380769811749531</v>
      </c>
      <c r="S1979" s="8">
        <f t="shared" ca="1" si="107"/>
        <v>6.6192301882504694</v>
      </c>
    </row>
    <row r="1980" spans="16:19" x14ac:dyDescent="0.3">
      <c r="P1980" s="14" t="s">
        <v>1986</v>
      </c>
      <c r="Q1980" s="6">
        <f t="shared" ca="1" si="108"/>
        <v>-0.9279324572560167</v>
      </c>
      <c r="R1980" s="7">
        <f t="shared" ca="1" si="106"/>
        <v>36.650979423825433</v>
      </c>
      <c r="S1980" s="8">
        <f t="shared" ca="1" si="107"/>
        <v>6.6509794238254329</v>
      </c>
    </row>
    <row r="1981" spans="16:19" x14ac:dyDescent="0.3">
      <c r="P1981" s="14" t="s">
        <v>1987</v>
      </c>
      <c r="Q1981" s="6">
        <f t="shared" ca="1" si="108"/>
        <v>-0.20209548871429106</v>
      </c>
      <c r="R1981" s="7">
        <f t="shared" ca="1" si="106"/>
        <v>40.613031994124292</v>
      </c>
      <c r="S1981" s="8">
        <f t="shared" ca="1" si="107"/>
        <v>9.3869680058757083</v>
      </c>
    </row>
    <row r="1982" spans="16:19" x14ac:dyDescent="0.3">
      <c r="P1982" s="14" t="s">
        <v>1988</v>
      </c>
      <c r="Q1982" s="6">
        <f t="shared" ca="1" si="108"/>
        <v>1.5236589143236308</v>
      </c>
      <c r="R1982" s="7">
        <f t="shared" ca="1" si="106"/>
        <v>51.83924709924738</v>
      </c>
      <c r="S1982" s="8">
        <f t="shared" ca="1" si="107"/>
        <v>0</v>
      </c>
    </row>
    <row r="1983" spans="16:19" x14ac:dyDescent="0.3">
      <c r="P1983" s="14" t="s">
        <v>1989</v>
      </c>
      <c r="Q1983" s="6">
        <f t="shared" ca="1" si="108"/>
        <v>0.4780944205699168</v>
      </c>
      <c r="R1983" s="7">
        <f t="shared" ca="1" si="106"/>
        <v>44.713808980491457</v>
      </c>
      <c r="S1983" s="8">
        <f t="shared" ca="1" si="107"/>
        <v>5.2861910195085429</v>
      </c>
    </row>
    <row r="1984" spans="16:19" x14ac:dyDescent="0.3">
      <c r="P1984" s="14" t="s">
        <v>1990</v>
      </c>
      <c r="Q1984" s="6">
        <f t="shared" ca="1" si="108"/>
        <v>-0.84223254944250314</v>
      </c>
      <c r="R1984" s="7">
        <f t="shared" ca="1" si="106"/>
        <v>37.097884590880419</v>
      </c>
      <c r="S1984" s="8">
        <f t="shared" ca="1" si="107"/>
        <v>7.0978845908804189</v>
      </c>
    </row>
    <row r="1985" spans="16:19" x14ac:dyDescent="0.3">
      <c r="P1985" s="14" t="s">
        <v>1991</v>
      </c>
      <c r="Q1985" s="6">
        <f t="shared" ca="1" si="108"/>
        <v>-0.72770009632560662</v>
      </c>
      <c r="R1985" s="7">
        <f t="shared" ca="1" si="106"/>
        <v>37.703664213650917</v>
      </c>
      <c r="S1985" s="8">
        <f t="shared" ca="1" si="107"/>
        <v>7.7036642136509172</v>
      </c>
    </row>
    <row r="1986" spans="16:19" x14ac:dyDescent="0.3">
      <c r="P1986" s="14" t="s">
        <v>1992</v>
      </c>
      <c r="Q1986" s="6">
        <f t="shared" ca="1" si="108"/>
        <v>-0.29656556594235695</v>
      </c>
      <c r="R1986" s="7">
        <f t="shared" ca="1" si="106"/>
        <v>40.074046837034267</v>
      </c>
      <c r="S1986" s="8">
        <f t="shared" ca="1" si="107"/>
        <v>9.9259531629657332</v>
      </c>
    </row>
    <row r="1987" spans="16:19" x14ac:dyDescent="0.3">
      <c r="P1987" s="14" t="s">
        <v>1993</v>
      </c>
      <c r="Q1987" s="6">
        <f t="shared" ca="1" si="108"/>
        <v>0.58986321615099357</v>
      </c>
      <c r="R1987" s="7">
        <f t="shared" ca="1" si="106"/>
        <v>45.426192877239366</v>
      </c>
      <c r="S1987" s="8">
        <f t="shared" ca="1" si="107"/>
        <v>4.5738071227606341</v>
      </c>
    </row>
    <row r="1988" spans="16:19" x14ac:dyDescent="0.3">
      <c r="P1988" s="14" t="s">
        <v>1994</v>
      </c>
      <c r="Q1988" s="6">
        <f t="shared" ca="1" si="108"/>
        <v>-9.8850383446213774E-2</v>
      </c>
      <c r="R1988" s="7">
        <f t="shared" ca="1" si="106"/>
        <v>41.210375739702684</v>
      </c>
      <c r="S1988" s="8">
        <f t="shared" ca="1" si="107"/>
        <v>8.789624260297316</v>
      </c>
    </row>
    <row r="1989" spans="16:19" x14ac:dyDescent="0.3">
      <c r="P1989" s="14" t="s">
        <v>1995</v>
      </c>
      <c r="Q1989" s="6">
        <f t="shared" ca="1" si="108"/>
        <v>0.58606811980146878</v>
      </c>
      <c r="R1989" s="7">
        <f t="shared" ca="1" si="106"/>
        <v>45.401818832429534</v>
      </c>
      <c r="S1989" s="8">
        <f t="shared" ca="1" si="107"/>
        <v>4.5981811675704662</v>
      </c>
    </row>
    <row r="1990" spans="16:19" x14ac:dyDescent="0.3">
      <c r="P1990" s="14" t="s">
        <v>1996</v>
      </c>
      <c r="Q1990" s="6">
        <f t="shared" ca="1" si="108"/>
        <v>-0.52785570307702445</v>
      </c>
      <c r="R1990" s="7">
        <f t="shared" ca="1" si="106"/>
        <v>38.784456040845583</v>
      </c>
      <c r="S1990" s="8">
        <f t="shared" ca="1" si="107"/>
        <v>8.7844560408455834</v>
      </c>
    </row>
    <row r="1991" spans="16:19" x14ac:dyDescent="0.3">
      <c r="P1991" s="14" t="s">
        <v>1997</v>
      </c>
      <c r="Q1991" s="6">
        <f t="shared" ca="1" si="108"/>
        <v>-1.1944489578810051</v>
      </c>
      <c r="R1991" s="7">
        <f t="shared" ca="1" si="106"/>
        <v>35.295272332193804</v>
      </c>
      <c r="S1991" s="8">
        <f t="shared" ca="1" si="107"/>
        <v>5.2952723321938038</v>
      </c>
    </row>
    <row r="1992" spans="16:19" x14ac:dyDescent="0.3">
      <c r="P1992" s="14" t="s">
        <v>1998</v>
      </c>
      <c r="Q1992" s="6">
        <f t="shared" ca="1" si="108"/>
        <v>0.7803168963606677</v>
      </c>
      <c r="R1992" s="7">
        <f t="shared" ca="1" si="106"/>
        <v>46.666338046775131</v>
      </c>
      <c r="S1992" s="8">
        <f t="shared" ca="1" si="107"/>
        <v>3.333661953224869</v>
      </c>
    </row>
    <row r="1993" spans="16:19" x14ac:dyDescent="0.3">
      <c r="P1993" s="14" t="s">
        <v>1999</v>
      </c>
      <c r="Q1993" s="6">
        <f t="shared" ca="1" si="108"/>
        <v>-0.11781811987517445</v>
      </c>
      <c r="R1993" s="7">
        <f t="shared" ca="1" si="106"/>
        <v>41.099979387496276</v>
      </c>
      <c r="S1993" s="8">
        <f t="shared" ca="1" si="107"/>
        <v>8.9000206125037238</v>
      </c>
    </row>
    <row r="1994" spans="16:19" x14ac:dyDescent="0.3">
      <c r="P1994" s="14" t="s">
        <v>2000</v>
      </c>
      <c r="Q1994" s="6">
        <f t="shared" ca="1" si="108"/>
        <v>0.80551307941943973</v>
      </c>
      <c r="R1994" s="7">
        <f t="shared" ca="1" si="106"/>
        <v>46.832919812564732</v>
      </c>
      <c r="S1994" s="8">
        <f t="shared" ca="1" si="107"/>
        <v>3.1670801874352676</v>
      </c>
    </row>
    <row r="1995" spans="16:19" x14ac:dyDescent="0.3">
      <c r="P1995" s="14" t="s">
        <v>2001</v>
      </c>
      <c r="Q1995" s="6">
        <f t="shared" ca="1" si="108"/>
        <v>0.60340190384322279</v>
      </c>
      <c r="R1995" s="7">
        <f t="shared" ca="1" si="106"/>
        <v>45.513251889982712</v>
      </c>
      <c r="S1995" s="8">
        <f t="shared" ca="1" si="107"/>
        <v>4.4867481100172881</v>
      </c>
    </row>
    <row r="1996" spans="16:19" x14ac:dyDescent="0.3">
      <c r="P1996" s="14" t="s">
        <v>2002</v>
      </c>
      <c r="Q1996" s="6">
        <f t="shared" ca="1" si="108"/>
        <v>1.4488585250324155</v>
      </c>
      <c r="R1996" s="7">
        <f t="shared" ca="1" si="106"/>
        <v>51.293762489699091</v>
      </c>
      <c r="S1996" s="8">
        <f t="shared" ca="1" si="107"/>
        <v>0</v>
      </c>
    </row>
    <row r="1997" spans="16:19" x14ac:dyDescent="0.3">
      <c r="P1997" s="14" t="s">
        <v>2003</v>
      </c>
      <c r="Q1997" s="6">
        <f t="shared" ca="1" si="108"/>
        <v>-0.53741554646380496</v>
      </c>
      <c r="R1997" s="7">
        <f t="shared" ca="1" si="106"/>
        <v>38.732056203664754</v>
      </c>
      <c r="S1997" s="8">
        <f t="shared" ca="1" si="107"/>
        <v>8.7320562036647544</v>
      </c>
    </row>
    <row r="1998" spans="16:19" x14ac:dyDescent="0.3">
      <c r="P1998" s="14" t="s">
        <v>2004</v>
      </c>
      <c r="Q1998" s="6">
        <f t="shared" ca="1" si="108"/>
        <v>-0.53551982827028988</v>
      </c>
      <c r="R1998" s="7">
        <f t="shared" ca="1" si="106"/>
        <v>38.742441467800049</v>
      </c>
      <c r="S1998" s="8">
        <f t="shared" ca="1" si="107"/>
        <v>8.7424414678000488</v>
      </c>
    </row>
    <row r="1999" spans="16:19" x14ac:dyDescent="0.3">
      <c r="P1999" s="14" t="s">
        <v>2005</v>
      </c>
      <c r="Q1999" s="6">
        <f t="shared" ca="1" si="108"/>
        <v>-0.26063965596613153</v>
      </c>
      <c r="R1999" s="7">
        <f t="shared" ca="1" si="106"/>
        <v>40.278168783811992</v>
      </c>
      <c r="S1999" s="8">
        <f t="shared" ca="1" si="107"/>
        <v>9.7218312161880078</v>
      </c>
    </row>
    <row r="2000" spans="16:19" x14ac:dyDescent="0.3">
      <c r="P2000" s="14" t="s">
        <v>2006</v>
      </c>
      <c r="Q2000" s="6">
        <f t="shared" ca="1" si="108"/>
        <v>1.2126840339629654</v>
      </c>
      <c r="R2000" s="7">
        <f t="shared" ca="1" si="106"/>
        <v>49.608839771637669</v>
      </c>
      <c r="S2000" s="8">
        <f t="shared" ca="1" si="107"/>
        <v>0.391160228362331</v>
      </c>
    </row>
    <row r="2001" spans="16:19" x14ac:dyDescent="0.3">
      <c r="P2001" s="14" t="s">
        <v>2007</v>
      </c>
      <c r="Q2001" s="6">
        <f t="shared" ca="1" si="108"/>
        <v>-0.16825370952019147</v>
      </c>
      <c r="R2001" s="7">
        <f t="shared" ca="1" si="106"/>
        <v>40.80786981740053</v>
      </c>
      <c r="S2001" s="8">
        <f t="shared" ca="1" si="107"/>
        <v>9.1921301825994703</v>
      </c>
    </row>
    <row r="2002" spans="16:19" x14ac:dyDescent="0.3">
      <c r="P2002" s="14" t="s">
        <v>2008</v>
      </c>
      <c r="Q2002" s="6">
        <f t="shared" ca="1" si="108"/>
        <v>0.935554506396579</v>
      </c>
      <c r="R2002" s="7">
        <f t="shared" ca="1" si="106"/>
        <v>47.70217552819954</v>
      </c>
      <c r="S2002" s="8">
        <f t="shared" ca="1" si="107"/>
        <v>2.2978244718004603</v>
      </c>
    </row>
    <row r="2003" spans="16:19" x14ac:dyDescent="0.3">
      <c r="P2003" s="14" t="s">
        <v>2009</v>
      </c>
      <c r="Q2003" s="6">
        <f t="shared" ca="1" si="108"/>
        <v>0.49900002301518964</v>
      </c>
      <c r="R2003" s="7">
        <f t="shared" ca="1" si="106"/>
        <v>44.846200908255717</v>
      </c>
      <c r="S2003" s="8">
        <f t="shared" ca="1" si="107"/>
        <v>5.1537990917442826</v>
      </c>
    </row>
    <row r="2004" spans="16:19" x14ac:dyDescent="0.3">
      <c r="P2004" s="14" t="s">
        <v>2010</v>
      </c>
      <c r="Q2004" s="6">
        <f t="shared" ca="1" si="108"/>
        <v>-0.67972355795797668</v>
      </c>
      <c r="R2004" s="7">
        <f t="shared" ca="1" si="106"/>
        <v>37.960349883061539</v>
      </c>
      <c r="S2004" s="8">
        <f t="shared" ca="1" si="107"/>
        <v>7.9603498830615393</v>
      </c>
    </row>
    <row r="2005" spans="16:19" x14ac:dyDescent="0.3">
      <c r="P2005" s="14" t="s">
        <v>2011</v>
      </c>
      <c r="Q2005" s="6">
        <f t="shared" ca="1" si="108"/>
        <v>-1.51414108682585</v>
      </c>
      <c r="R2005" s="7">
        <f t="shared" ca="1" si="106"/>
        <v>33.735062685437832</v>
      </c>
      <c r="S2005" s="8">
        <f t="shared" ca="1" si="107"/>
        <v>3.7350626854378319</v>
      </c>
    </row>
    <row r="2006" spans="16:19" x14ac:dyDescent="0.3">
      <c r="P2006" s="14" t="s">
        <v>2012</v>
      </c>
      <c r="Q2006" s="6">
        <f t="shared" ca="1" si="108"/>
        <v>0.77437395104097795</v>
      </c>
      <c r="R2006" s="7">
        <f t="shared" ca="1" si="106"/>
        <v>46.62713336217994</v>
      </c>
      <c r="S2006" s="8">
        <f t="shared" ca="1" si="107"/>
        <v>3.37286663782006</v>
      </c>
    </row>
    <row r="2007" spans="16:19" x14ac:dyDescent="0.3">
      <c r="P2007" s="14" t="s">
        <v>2013</v>
      </c>
      <c r="Q2007" s="6">
        <f t="shared" ca="1" si="108"/>
        <v>0.75088711729407576</v>
      </c>
      <c r="R2007" s="7">
        <f t="shared" ca="1" si="106"/>
        <v>46.472516404472792</v>
      </c>
      <c r="S2007" s="8">
        <f t="shared" ca="1" si="107"/>
        <v>3.5274835955272081</v>
      </c>
    </row>
    <row r="2008" spans="16:19" x14ac:dyDescent="0.3">
      <c r="P2008" s="14" t="s">
        <v>2014</v>
      </c>
      <c r="Q2008" s="6">
        <f t="shared" ca="1" si="108"/>
        <v>0.54638440810770073</v>
      </c>
      <c r="R2008" s="7">
        <f t="shared" ref="R2008:R2071" ca="1" si="109">S0*EXP((tipo-0.5*sigma^2)*T)*EXP(sigma*SQRT(T)*Q2008)</f>
        <v>45.147731831225194</v>
      </c>
      <c r="S2008" s="8">
        <f t="shared" ref="S2008:S2071" ca="1" si="110">IF(R2008&lt;=corte1,0,IF(R2008&lt;=corte2,R2008-corte1,IF(R2008&lt;=corte3,corte3-R2008,0)))</f>
        <v>4.8522681687748062</v>
      </c>
    </row>
    <row r="2009" spans="16:19" x14ac:dyDescent="0.3">
      <c r="P2009" s="14" t="s">
        <v>2015</v>
      </c>
      <c r="Q2009" s="6">
        <f t="shared" ref="Q2009:Q2072" ca="1" si="111">NORMSINV(RAND())</f>
        <v>-0.96803106071598488</v>
      </c>
      <c r="R2009" s="7">
        <f t="shared" ca="1" si="109"/>
        <v>36.443727288580718</v>
      </c>
      <c r="S2009" s="8">
        <f t="shared" ca="1" si="110"/>
        <v>6.4437272885807175</v>
      </c>
    </row>
    <row r="2010" spans="16:19" x14ac:dyDescent="0.3">
      <c r="P2010" s="14" t="s">
        <v>2016</v>
      </c>
      <c r="Q2010" s="6">
        <f t="shared" ca="1" si="111"/>
        <v>-1.2206081221887721</v>
      </c>
      <c r="R2010" s="7">
        <f t="shared" ca="1" si="109"/>
        <v>35.164939954026501</v>
      </c>
      <c r="S2010" s="8">
        <f t="shared" ca="1" si="110"/>
        <v>5.1649399540265009</v>
      </c>
    </row>
    <row r="2011" spans="16:19" x14ac:dyDescent="0.3">
      <c r="P2011" s="14" t="s">
        <v>2017</v>
      </c>
      <c r="Q2011" s="6">
        <f t="shared" ca="1" si="111"/>
        <v>-1.1038717952295334</v>
      </c>
      <c r="R2011" s="7">
        <f t="shared" ca="1" si="109"/>
        <v>35.750296824540342</v>
      </c>
      <c r="S2011" s="8">
        <f t="shared" ca="1" si="110"/>
        <v>5.7502968245403423</v>
      </c>
    </row>
    <row r="2012" spans="16:19" x14ac:dyDescent="0.3">
      <c r="P2012" s="14" t="s">
        <v>2018</v>
      </c>
      <c r="Q2012" s="6">
        <f t="shared" ca="1" si="111"/>
        <v>-1.0752792539944791</v>
      </c>
      <c r="R2012" s="7">
        <f t="shared" ca="1" si="109"/>
        <v>35.895149245301532</v>
      </c>
      <c r="S2012" s="8">
        <f t="shared" ca="1" si="110"/>
        <v>5.8951492453015319</v>
      </c>
    </row>
    <row r="2013" spans="16:19" x14ac:dyDescent="0.3">
      <c r="P2013" s="14" t="s">
        <v>2019</v>
      </c>
      <c r="Q2013" s="6">
        <f t="shared" ca="1" si="111"/>
        <v>-1.0982102998241536</v>
      </c>
      <c r="R2013" s="7">
        <f t="shared" ca="1" si="109"/>
        <v>35.778931988946837</v>
      </c>
      <c r="S2013" s="8">
        <f t="shared" ca="1" si="110"/>
        <v>5.7789319889468374</v>
      </c>
    </row>
    <row r="2014" spans="16:19" x14ac:dyDescent="0.3">
      <c r="P2014" s="14" t="s">
        <v>2020</v>
      </c>
      <c r="Q2014" s="6">
        <f t="shared" ca="1" si="111"/>
        <v>0.30062527264634664</v>
      </c>
      <c r="R2014" s="7">
        <f t="shared" ca="1" si="109"/>
        <v>43.605550707648106</v>
      </c>
      <c r="S2014" s="8">
        <f t="shared" ca="1" si="110"/>
        <v>6.3944492923518936</v>
      </c>
    </row>
    <row r="2015" spans="16:19" x14ac:dyDescent="0.3">
      <c r="P2015" s="14" t="s">
        <v>2021</v>
      </c>
      <c r="Q2015" s="6">
        <f t="shared" ca="1" si="111"/>
        <v>-0.62184153845278245</v>
      </c>
      <c r="R2015" s="7">
        <f t="shared" ca="1" si="109"/>
        <v>38.272359231193974</v>
      </c>
      <c r="S2015" s="8">
        <f t="shared" ca="1" si="110"/>
        <v>8.272359231193974</v>
      </c>
    </row>
    <row r="2016" spans="16:19" x14ac:dyDescent="0.3">
      <c r="P2016" s="14" t="s">
        <v>2022</v>
      </c>
      <c r="Q2016" s="6">
        <f t="shared" ca="1" si="111"/>
        <v>-8.9089756398843006E-2</v>
      </c>
      <c r="R2016" s="7">
        <f t="shared" ca="1" si="109"/>
        <v>41.267300219028883</v>
      </c>
      <c r="S2016" s="8">
        <f t="shared" ca="1" si="110"/>
        <v>8.7326997809711173</v>
      </c>
    </row>
    <row r="2017" spans="16:19" x14ac:dyDescent="0.3">
      <c r="P2017" s="14" t="s">
        <v>2023</v>
      </c>
      <c r="Q2017" s="6">
        <f t="shared" ca="1" si="111"/>
        <v>6.1358259501173511E-2</v>
      </c>
      <c r="R2017" s="7">
        <f t="shared" ca="1" si="109"/>
        <v>42.154733799761324</v>
      </c>
      <c r="S2017" s="8">
        <f t="shared" ca="1" si="110"/>
        <v>7.8452662002386759</v>
      </c>
    </row>
    <row r="2018" spans="16:19" x14ac:dyDescent="0.3">
      <c r="P2018" s="14" t="s">
        <v>2024</v>
      </c>
      <c r="Q2018" s="6">
        <f t="shared" ca="1" si="111"/>
        <v>0.81384143135626119</v>
      </c>
      <c r="R2018" s="7">
        <f t="shared" ca="1" si="109"/>
        <v>46.888112441954846</v>
      </c>
      <c r="S2018" s="8">
        <f t="shared" ca="1" si="110"/>
        <v>3.1118875580451544</v>
      </c>
    </row>
    <row r="2019" spans="16:19" x14ac:dyDescent="0.3">
      <c r="P2019" s="14" t="s">
        <v>2025</v>
      </c>
      <c r="Q2019" s="6">
        <f t="shared" ca="1" si="111"/>
        <v>-0.78377172019296248</v>
      </c>
      <c r="R2019" s="7">
        <f t="shared" ca="1" si="109"/>
        <v>37.405866807661354</v>
      </c>
      <c r="S2019" s="8">
        <f t="shared" ca="1" si="110"/>
        <v>7.4058668076613543</v>
      </c>
    </row>
    <row r="2020" spans="16:19" x14ac:dyDescent="0.3">
      <c r="P2020" s="14" t="s">
        <v>2026</v>
      </c>
      <c r="Q2020" s="6">
        <f t="shared" ca="1" si="111"/>
        <v>-1.8956051466766131</v>
      </c>
      <c r="R2020" s="7">
        <f t="shared" ca="1" si="109"/>
        <v>31.963370252681369</v>
      </c>
      <c r="S2020" s="8">
        <f t="shared" ca="1" si="110"/>
        <v>1.9633702526813686</v>
      </c>
    </row>
    <row r="2021" spans="16:19" x14ac:dyDescent="0.3">
      <c r="P2021" s="14" t="s">
        <v>2027</v>
      </c>
      <c r="Q2021" s="6">
        <f t="shared" ca="1" si="111"/>
        <v>0.30468350125624816</v>
      </c>
      <c r="R2021" s="7">
        <f t="shared" ca="1" si="109"/>
        <v>43.630583996634719</v>
      </c>
      <c r="S2021" s="8">
        <f t="shared" ca="1" si="110"/>
        <v>6.3694160033652807</v>
      </c>
    </row>
    <row r="2022" spans="16:19" x14ac:dyDescent="0.3">
      <c r="P2022" s="14" t="s">
        <v>2028</v>
      </c>
      <c r="Q2022" s="6">
        <f t="shared" ca="1" si="111"/>
        <v>-0.41287329388345284</v>
      </c>
      <c r="R2022" s="7">
        <f t="shared" ca="1" si="109"/>
        <v>39.42028443144887</v>
      </c>
      <c r="S2022" s="8">
        <f t="shared" ca="1" si="110"/>
        <v>9.4202844314488701</v>
      </c>
    </row>
    <row r="2023" spans="16:19" x14ac:dyDescent="0.3">
      <c r="P2023" s="14" t="s">
        <v>2029</v>
      </c>
      <c r="Q2023" s="6">
        <f t="shared" ca="1" si="111"/>
        <v>1.0028882636278751</v>
      </c>
      <c r="R2023" s="7">
        <f t="shared" ca="1" si="109"/>
        <v>48.15858583508961</v>
      </c>
      <c r="S2023" s="8">
        <f t="shared" ca="1" si="110"/>
        <v>1.8414141649103897</v>
      </c>
    </row>
    <row r="2024" spans="16:19" x14ac:dyDescent="0.3">
      <c r="P2024" s="14" t="s">
        <v>2030</v>
      </c>
      <c r="Q2024" s="6">
        <f t="shared" ca="1" si="111"/>
        <v>0.40830990158044389</v>
      </c>
      <c r="R2024" s="7">
        <f t="shared" ca="1" si="109"/>
        <v>44.274697809151469</v>
      </c>
      <c r="S2024" s="8">
        <f t="shared" ca="1" si="110"/>
        <v>5.7253021908485309</v>
      </c>
    </row>
    <row r="2025" spans="16:19" x14ac:dyDescent="0.3">
      <c r="P2025" s="14" t="s">
        <v>2031</v>
      </c>
      <c r="Q2025" s="6">
        <f t="shared" ca="1" si="111"/>
        <v>-1.7755667912499029</v>
      </c>
      <c r="R2025" s="7">
        <f t="shared" ca="1" si="109"/>
        <v>32.510611852379803</v>
      </c>
      <c r="S2025" s="8">
        <f t="shared" ca="1" si="110"/>
        <v>2.5106118523798031</v>
      </c>
    </row>
    <row r="2026" spans="16:19" x14ac:dyDescent="0.3">
      <c r="P2026" s="14" t="s">
        <v>2032</v>
      </c>
      <c r="Q2026" s="6">
        <f t="shared" ca="1" si="111"/>
        <v>1.4691040062930565</v>
      </c>
      <c r="R2026" s="7">
        <f t="shared" ca="1" si="109"/>
        <v>51.440834331551606</v>
      </c>
      <c r="S2026" s="8">
        <f t="shared" ca="1" si="110"/>
        <v>0</v>
      </c>
    </row>
    <row r="2027" spans="16:19" x14ac:dyDescent="0.3">
      <c r="P2027" s="14" t="s">
        <v>2033</v>
      </c>
      <c r="Q2027" s="6">
        <f t="shared" ca="1" si="111"/>
        <v>1.3516322230252873</v>
      </c>
      <c r="R2027" s="7">
        <f t="shared" ca="1" si="109"/>
        <v>50.593306270460488</v>
      </c>
      <c r="S2027" s="8">
        <f t="shared" ca="1" si="110"/>
        <v>0</v>
      </c>
    </row>
    <row r="2028" spans="16:19" x14ac:dyDescent="0.3">
      <c r="P2028" s="14" t="s">
        <v>2034</v>
      </c>
      <c r="Q2028" s="6">
        <f t="shared" ca="1" si="111"/>
        <v>1.4274273421629393</v>
      </c>
      <c r="R2028" s="7">
        <f t="shared" ca="1" si="109"/>
        <v>51.138535324286678</v>
      </c>
      <c r="S2028" s="8">
        <f t="shared" ca="1" si="110"/>
        <v>0</v>
      </c>
    </row>
    <row r="2029" spans="16:19" x14ac:dyDescent="0.3">
      <c r="P2029" s="14" t="s">
        <v>2035</v>
      </c>
      <c r="Q2029" s="6">
        <f t="shared" ca="1" si="111"/>
        <v>-1.7637418373924387</v>
      </c>
      <c r="R2029" s="7">
        <f t="shared" ca="1" si="109"/>
        <v>32.565024866268359</v>
      </c>
      <c r="S2029" s="8">
        <f t="shared" ca="1" si="110"/>
        <v>2.5650248662683595</v>
      </c>
    </row>
    <row r="2030" spans="16:19" x14ac:dyDescent="0.3">
      <c r="P2030" s="14" t="s">
        <v>2036</v>
      </c>
      <c r="Q2030" s="6">
        <f t="shared" ca="1" si="111"/>
        <v>-0.33538201877734714</v>
      </c>
      <c r="R2030" s="7">
        <f t="shared" ca="1" si="109"/>
        <v>39.854664041715985</v>
      </c>
      <c r="S2030" s="8">
        <f t="shared" ca="1" si="110"/>
        <v>9.854664041715985</v>
      </c>
    </row>
    <row r="2031" spans="16:19" x14ac:dyDescent="0.3">
      <c r="P2031" s="14" t="s">
        <v>2037</v>
      </c>
      <c r="Q2031" s="6">
        <f t="shared" ca="1" si="111"/>
        <v>0.47424458923729351</v>
      </c>
      <c r="R2031" s="7">
        <f t="shared" ca="1" si="109"/>
        <v>44.689471246070653</v>
      </c>
      <c r="S2031" s="8">
        <f t="shared" ca="1" si="110"/>
        <v>5.3105287539293471</v>
      </c>
    </row>
    <row r="2032" spans="16:19" x14ac:dyDescent="0.3">
      <c r="P2032" s="14" t="s">
        <v>2038</v>
      </c>
      <c r="Q2032" s="6">
        <f t="shared" ca="1" si="111"/>
        <v>0.12256946149774013</v>
      </c>
      <c r="R2032" s="7">
        <f t="shared" ca="1" si="109"/>
        <v>42.521233280206978</v>
      </c>
      <c r="S2032" s="8">
        <f t="shared" ca="1" si="110"/>
        <v>7.4787667197930219</v>
      </c>
    </row>
    <row r="2033" spans="16:19" x14ac:dyDescent="0.3">
      <c r="P2033" s="14" t="s">
        <v>2039</v>
      </c>
      <c r="Q2033" s="6">
        <f t="shared" ca="1" si="111"/>
        <v>-2.0646314079532728</v>
      </c>
      <c r="R2033" s="7">
        <f t="shared" ca="1" si="109"/>
        <v>31.208379873456632</v>
      </c>
      <c r="S2033" s="8">
        <f t="shared" ca="1" si="110"/>
        <v>1.2083798734566322</v>
      </c>
    </row>
    <row r="2034" spans="16:19" x14ac:dyDescent="0.3">
      <c r="P2034" s="14" t="s">
        <v>2040</v>
      </c>
      <c r="Q2034" s="6">
        <f t="shared" ca="1" si="111"/>
        <v>-0.63540208079848726</v>
      </c>
      <c r="R2034" s="7">
        <f t="shared" ca="1" si="109"/>
        <v>38.199032736611635</v>
      </c>
      <c r="S2034" s="8">
        <f t="shared" ca="1" si="110"/>
        <v>8.1990327366116347</v>
      </c>
    </row>
    <row r="2035" spans="16:19" x14ac:dyDescent="0.3">
      <c r="P2035" s="14" t="s">
        <v>2041</v>
      </c>
      <c r="Q2035" s="6">
        <f t="shared" ca="1" si="111"/>
        <v>1.0758879707110454</v>
      </c>
      <c r="R2035" s="7">
        <f t="shared" ca="1" si="109"/>
        <v>48.658336679043444</v>
      </c>
      <c r="S2035" s="8">
        <f t="shared" ca="1" si="110"/>
        <v>1.341663320956556</v>
      </c>
    </row>
    <row r="2036" spans="16:19" x14ac:dyDescent="0.3">
      <c r="P2036" s="14" t="s">
        <v>2042</v>
      </c>
      <c r="Q2036" s="6">
        <f t="shared" ca="1" si="111"/>
        <v>0.68209522762336949</v>
      </c>
      <c r="R2036" s="7">
        <f t="shared" ca="1" si="109"/>
        <v>46.022594029507161</v>
      </c>
      <c r="S2036" s="8">
        <f t="shared" ca="1" si="110"/>
        <v>3.9774059704928391</v>
      </c>
    </row>
    <row r="2037" spans="16:19" x14ac:dyDescent="0.3">
      <c r="P2037" s="14" t="s">
        <v>2043</v>
      </c>
      <c r="Q2037" s="6">
        <f t="shared" ca="1" si="111"/>
        <v>-1.1257935137432866</v>
      </c>
      <c r="R2037" s="7">
        <f t="shared" ca="1" si="109"/>
        <v>35.63963540908486</v>
      </c>
      <c r="S2037" s="8">
        <f t="shared" ca="1" si="110"/>
        <v>5.6396354090848604</v>
      </c>
    </row>
    <row r="2038" spans="16:19" x14ac:dyDescent="0.3">
      <c r="P2038" s="14" t="s">
        <v>2044</v>
      </c>
      <c r="Q2038" s="6">
        <f t="shared" ca="1" si="111"/>
        <v>-1.3339673816155218</v>
      </c>
      <c r="R2038" s="7">
        <f t="shared" ca="1" si="109"/>
        <v>34.605690781701</v>
      </c>
      <c r="S2038" s="8">
        <f t="shared" ca="1" si="110"/>
        <v>4.605690781701</v>
      </c>
    </row>
    <row r="2039" spans="16:19" x14ac:dyDescent="0.3">
      <c r="P2039" s="14" t="s">
        <v>2045</v>
      </c>
      <c r="Q2039" s="6">
        <f t="shared" ca="1" si="111"/>
        <v>0.16396922242333889</v>
      </c>
      <c r="R2039" s="7">
        <f t="shared" ca="1" si="109"/>
        <v>42.770917249303551</v>
      </c>
      <c r="S2039" s="8">
        <f t="shared" ca="1" si="110"/>
        <v>7.229082750696449</v>
      </c>
    </row>
    <row r="2040" spans="16:19" x14ac:dyDescent="0.3">
      <c r="P2040" s="14" t="s">
        <v>2046</v>
      </c>
      <c r="Q2040" s="6">
        <f t="shared" ca="1" si="111"/>
        <v>0.13700286118744098</v>
      </c>
      <c r="R2040" s="7">
        <f t="shared" ca="1" si="109"/>
        <v>42.608115878975447</v>
      </c>
      <c r="S2040" s="8">
        <f t="shared" ca="1" si="110"/>
        <v>7.3918841210245532</v>
      </c>
    </row>
    <row r="2041" spans="16:19" x14ac:dyDescent="0.3">
      <c r="P2041" s="14" t="s">
        <v>2047</v>
      </c>
      <c r="Q2041" s="6">
        <f t="shared" ca="1" si="111"/>
        <v>1.8084251371738695</v>
      </c>
      <c r="R2041" s="7">
        <f t="shared" ca="1" si="109"/>
        <v>53.96952599466713</v>
      </c>
      <c r="S2041" s="8">
        <f t="shared" ca="1" si="110"/>
        <v>0</v>
      </c>
    </row>
    <row r="2042" spans="16:19" x14ac:dyDescent="0.3">
      <c r="P2042" s="14" t="s">
        <v>2048</v>
      </c>
      <c r="Q2042" s="6">
        <f t="shared" ca="1" si="111"/>
        <v>-0.1189811664264027</v>
      </c>
      <c r="R2042" s="7">
        <f t="shared" ca="1" si="109"/>
        <v>41.093219834397836</v>
      </c>
      <c r="S2042" s="8">
        <f t="shared" ca="1" si="110"/>
        <v>8.9067801656021643</v>
      </c>
    </row>
    <row r="2043" spans="16:19" x14ac:dyDescent="0.3">
      <c r="P2043" s="14" t="s">
        <v>2049</v>
      </c>
      <c r="Q2043" s="6">
        <f t="shared" ca="1" si="111"/>
        <v>0.5492694695550624</v>
      </c>
      <c r="R2043" s="7">
        <f t="shared" ca="1" si="109"/>
        <v>45.166156284227277</v>
      </c>
      <c r="S2043" s="8">
        <f t="shared" ca="1" si="110"/>
        <v>4.8338437157727228</v>
      </c>
    </row>
    <row r="2044" spans="16:19" x14ac:dyDescent="0.3">
      <c r="P2044" s="14" t="s">
        <v>2050</v>
      </c>
      <c r="Q2044" s="6">
        <f t="shared" ca="1" si="111"/>
        <v>1.4741839143468225</v>
      </c>
      <c r="R2044" s="7">
        <f t="shared" ca="1" si="109"/>
        <v>51.477803089774802</v>
      </c>
      <c r="S2044" s="8">
        <f t="shared" ca="1" si="110"/>
        <v>0</v>
      </c>
    </row>
    <row r="2045" spans="16:19" x14ac:dyDescent="0.3">
      <c r="P2045" s="14" t="s">
        <v>2051</v>
      </c>
      <c r="Q2045" s="6">
        <f t="shared" ca="1" si="111"/>
        <v>-0.77796004232954452</v>
      </c>
      <c r="R2045" s="7">
        <f t="shared" ca="1" si="109"/>
        <v>37.436623153749338</v>
      </c>
      <c r="S2045" s="8">
        <f t="shared" ca="1" si="110"/>
        <v>7.4366231537493377</v>
      </c>
    </row>
    <row r="2046" spans="16:19" x14ac:dyDescent="0.3">
      <c r="P2046" s="14" t="s">
        <v>2052</v>
      </c>
      <c r="Q2046" s="6">
        <f t="shared" ca="1" si="111"/>
        <v>-0.60434509220447796</v>
      </c>
      <c r="R2046" s="7">
        <f t="shared" ca="1" si="109"/>
        <v>38.367176511210197</v>
      </c>
      <c r="S2046" s="8">
        <f t="shared" ca="1" si="110"/>
        <v>8.3671765112101966</v>
      </c>
    </row>
    <row r="2047" spans="16:19" x14ac:dyDescent="0.3">
      <c r="P2047" s="14" t="s">
        <v>2053</v>
      </c>
      <c r="Q2047" s="6">
        <f t="shared" ca="1" si="111"/>
        <v>1.4475599411170914E-5</v>
      </c>
      <c r="R2047" s="7">
        <f t="shared" ca="1" si="109"/>
        <v>41.790609678023671</v>
      </c>
      <c r="S2047" s="8">
        <f t="shared" ca="1" si="110"/>
        <v>8.2093903219763291</v>
      </c>
    </row>
    <row r="2048" spans="16:19" x14ac:dyDescent="0.3">
      <c r="P2048" s="14" t="s">
        <v>2054</v>
      </c>
      <c r="Q2048" s="6">
        <f t="shared" ca="1" si="111"/>
        <v>0.49586337154468274</v>
      </c>
      <c r="R2048" s="7">
        <f t="shared" ca="1" si="109"/>
        <v>44.826312015771684</v>
      </c>
      <c r="S2048" s="8">
        <f t="shared" ca="1" si="110"/>
        <v>5.1736879842283159</v>
      </c>
    </row>
    <row r="2049" spans="16:19" x14ac:dyDescent="0.3">
      <c r="P2049" s="14" t="s">
        <v>2055</v>
      </c>
      <c r="Q2049" s="6">
        <f t="shared" ca="1" si="111"/>
        <v>0.7368246965863271</v>
      </c>
      <c r="R2049" s="7">
        <f t="shared" ca="1" si="109"/>
        <v>46.380187113825656</v>
      </c>
      <c r="S2049" s="8">
        <f t="shared" ca="1" si="110"/>
        <v>3.6198128861743442</v>
      </c>
    </row>
    <row r="2050" spans="16:19" x14ac:dyDescent="0.3">
      <c r="P2050" s="14" t="s">
        <v>2056</v>
      </c>
      <c r="Q2050" s="6">
        <f t="shared" ca="1" si="111"/>
        <v>-1.4109783390376771</v>
      </c>
      <c r="R2050" s="7">
        <f t="shared" ca="1" si="109"/>
        <v>34.230845334428302</v>
      </c>
      <c r="S2050" s="8">
        <f t="shared" ca="1" si="110"/>
        <v>4.2308453344283024</v>
      </c>
    </row>
    <row r="2051" spans="16:19" x14ac:dyDescent="0.3">
      <c r="P2051" s="14" t="s">
        <v>2057</v>
      </c>
      <c r="Q2051" s="6">
        <f t="shared" ca="1" si="111"/>
        <v>-1.525154874690003</v>
      </c>
      <c r="R2051" s="7">
        <f t="shared" ca="1" si="109"/>
        <v>33.682558364577908</v>
      </c>
      <c r="S2051" s="8">
        <f t="shared" ca="1" si="110"/>
        <v>3.6825583645779076</v>
      </c>
    </row>
    <row r="2052" spans="16:19" x14ac:dyDescent="0.3">
      <c r="P2052" s="14" t="s">
        <v>2058</v>
      </c>
      <c r="Q2052" s="6">
        <f t="shared" ca="1" si="111"/>
        <v>-2.211262570858274</v>
      </c>
      <c r="R2052" s="7">
        <f t="shared" ca="1" si="109"/>
        <v>30.567882508180411</v>
      </c>
      <c r="S2052" s="8">
        <f t="shared" ca="1" si="110"/>
        <v>0.56788250818041064</v>
      </c>
    </row>
    <row r="2053" spans="16:19" x14ac:dyDescent="0.3">
      <c r="P2053" s="14" t="s">
        <v>2059</v>
      </c>
      <c r="Q2053" s="6">
        <f t="shared" ca="1" si="111"/>
        <v>-0.13632168845393888</v>
      </c>
      <c r="R2053" s="7">
        <f t="shared" ca="1" si="109"/>
        <v>40.992569567437364</v>
      </c>
      <c r="S2053" s="8">
        <f t="shared" ca="1" si="110"/>
        <v>9.0074304325626358</v>
      </c>
    </row>
    <row r="2054" spans="16:19" x14ac:dyDescent="0.3">
      <c r="P2054" s="14" t="s">
        <v>2060</v>
      </c>
      <c r="Q2054" s="6">
        <f t="shared" ca="1" si="111"/>
        <v>0.91913805200232557</v>
      </c>
      <c r="R2054" s="7">
        <f t="shared" ca="1" si="109"/>
        <v>47.591556838744616</v>
      </c>
      <c r="S2054" s="8">
        <f t="shared" ca="1" si="110"/>
        <v>2.4084431612553843</v>
      </c>
    </row>
    <row r="2055" spans="16:19" x14ac:dyDescent="0.3">
      <c r="P2055" s="14" t="s">
        <v>2061</v>
      </c>
      <c r="Q2055" s="6">
        <f t="shared" ca="1" si="111"/>
        <v>0.12515820183476092</v>
      </c>
      <c r="R2055" s="7">
        <f t="shared" ca="1" si="109"/>
        <v>42.53680328841876</v>
      </c>
      <c r="S2055" s="8">
        <f t="shared" ca="1" si="110"/>
        <v>7.4631967115812401</v>
      </c>
    </row>
    <row r="2056" spans="16:19" x14ac:dyDescent="0.3">
      <c r="P2056" s="14" t="s">
        <v>2062</v>
      </c>
      <c r="Q2056" s="6">
        <f t="shared" ca="1" si="111"/>
        <v>-1.8179301282065563</v>
      </c>
      <c r="R2056" s="7">
        <f t="shared" ca="1" si="109"/>
        <v>32.31642044650701</v>
      </c>
      <c r="S2056" s="8">
        <f t="shared" ca="1" si="110"/>
        <v>2.31642044650701</v>
      </c>
    </row>
    <row r="2057" spans="16:19" x14ac:dyDescent="0.3">
      <c r="P2057" s="14" t="s">
        <v>2063</v>
      </c>
      <c r="Q2057" s="6">
        <f t="shared" ca="1" si="111"/>
        <v>-0.34401805144363501</v>
      </c>
      <c r="R2057" s="7">
        <f t="shared" ca="1" si="109"/>
        <v>39.806018477195728</v>
      </c>
      <c r="S2057" s="8">
        <f t="shared" ca="1" si="110"/>
        <v>9.8060184771957282</v>
      </c>
    </row>
    <row r="2058" spans="16:19" x14ac:dyDescent="0.3">
      <c r="P2058" s="14" t="s">
        <v>2064</v>
      </c>
      <c r="Q2058" s="6">
        <f t="shared" ca="1" si="111"/>
        <v>1.0972501811743771</v>
      </c>
      <c r="R2058" s="7">
        <f t="shared" ca="1" si="109"/>
        <v>48.805559328503101</v>
      </c>
      <c r="S2058" s="8">
        <f t="shared" ca="1" si="110"/>
        <v>1.1944406714968991</v>
      </c>
    </row>
    <row r="2059" spans="16:19" x14ac:dyDescent="0.3">
      <c r="P2059" s="14" t="s">
        <v>2065</v>
      </c>
      <c r="Q2059" s="6">
        <f t="shared" ca="1" si="111"/>
        <v>-0.84718835759772682</v>
      </c>
      <c r="R2059" s="7">
        <f t="shared" ca="1" si="109"/>
        <v>37.071893383803086</v>
      </c>
      <c r="S2059" s="8">
        <f t="shared" ca="1" si="110"/>
        <v>7.0718933838030864</v>
      </c>
    </row>
    <row r="2060" spans="16:19" x14ac:dyDescent="0.3">
      <c r="P2060" s="14" t="s">
        <v>2066</v>
      </c>
      <c r="Q2060" s="6">
        <f t="shared" ca="1" si="111"/>
        <v>-0.22896561388713502</v>
      </c>
      <c r="R2060" s="7">
        <f t="shared" ca="1" si="109"/>
        <v>40.458994941421345</v>
      </c>
      <c r="S2060" s="8">
        <f t="shared" ca="1" si="110"/>
        <v>9.541005058578655</v>
      </c>
    </row>
    <row r="2061" spans="16:19" x14ac:dyDescent="0.3">
      <c r="P2061" s="14" t="s">
        <v>2067</v>
      </c>
      <c r="Q2061" s="6">
        <f t="shared" ca="1" si="111"/>
        <v>-0.66598683247822943</v>
      </c>
      <c r="R2061" s="7">
        <f t="shared" ca="1" si="109"/>
        <v>38.034165854009196</v>
      </c>
      <c r="S2061" s="8">
        <f t="shared" ca="1" si="110"/>
        <v>8.0341658540091956</v>
      </c>
    </row>
    <row r="2062" spans="16:19" x14ac:dyDescent="0.3">
      <c r="P2062" s="14" t="s">
        <v>2068</v>
      </c>
      <c r="Q2062" s="6">
        <f t="shared" ca="1" si="111"/>
        <v>1.2743104385241828</v>
      </c>
      <c r="R2062" s="7">
        <f t="shared" ca="1" si="109"/>
        <v>50.043084719207108</v>
      </c>
      <c r="S2062" s="8">
        <f t="shared" ca="1" si="110"/>
        <v>0</v>
      </c>
    </row>
    <row r="2063" spans="16:19" x14ac:dyDescent="0.3">
      <c r="P2063" s="14" t="s">
        <v>2069</v>
      </c>
      <c r="Q2063" s="6">
        <f t="shared" ca="1" si="111"/>
        <v>-1.2871846152588162</v>
      </c>
      <c r="R2063" s="7">
        <f t="shared" ca="1" si="109"/>
        <v>34.835403941463177</v>
      </c>
      <c r="S2063" s="8">
        <f t="shared" ca="1" si="110"/>
        <v>4.8354039414631771</v>
      </c>
    </row>
    <row r="2064" spans="16:19" x14ac:dyDescent="0.3">
      <c r="P2064" s="14" t="s">
        <v>2070</v>
      </c>
      <c r="Q2064" s="6">
        <f t="shared" ca="1" si="111"/>
        <v>-0.48449215191362105</v>
      </c>
      <c r="R2064" s="7">
        <f t="shared" ca="1" si="109"/>
        <v>39.023033762106692</v>
      </c>
      <c r="S2064" s="8">
        <f t="shared" ca="1" si="110"/>
        <v>9.0230337621066923</v>
      </c>
    </row>
    <row r="2065" spans="16:19" x14ac:dyDescent="0.3">
      <c r="P2065" s="14" t="s">
        <v>2071</v>
      </c>
      <c r="Q2065" s="6">
        <f t="shared" ca="1" si="111"/>
        <v>0.28304160360456226</v>
      </c>
      <c r="R2065" s="7">
        <f t="shared" ca="1" si="109"/>
        <v>43.497251219281928</v>
      </c>
      <c r="S2065" s="8">
        <f t="shared" ca="1" si="110"/>
        <v>6.5027487807180719</v>
      </c>
    </row>
    <row r="2066" spans="16:19" x14ac:dyDescent="0.3">
      <c r="P2066" s="14" t="s">
        <v>2072</v>
      </c>
      <c r="Q2066" s="6">
        <f t="shared" ca="1" si="111"/>
        <v>2.3877539771630687</v>
      </c>
      <c r="R2066" s="7">
        <f t="shared" ca="1" si="109"/>
        <v>58.577403949810908</v>
      </c>
      <c r="S2066" s="8">
        <f t="shared" ca="1" si="110"/>
        <v>0</v>
      </c>
    </row>
    <row r="2067" spans="16:19" x14ac:dyDescent="0.3">
      <c r="P2067" s="14" t="s">
        <v>2073</v>
      </c>
      <c r="Q2067" s="6">
        <f t="shared" ca="1" si="111"/>
        <v>-0.43328521189063557</v>
      </c>
      <c r="R2067" s="7">
        <f t="shared" ca="1" si="109"/>
        <v>39.306654725590391</v>
      </c>
      <c r="S2067" s="8">
        <f t="shared" ca="1" si="110"/>
        <v>9.3066547255903913</v>
      </c>
    </row>
    <row r="2068" spans="16:19" x14ac:dyDescent="0.3">
      <c r="P2068" s="14" t="s">
        <v>2074</v>
      </c>
      <c r="Q2068" s="6">
        <f t="shared" ca="1" si="111"/>
        <v>5.0930616137414815E-3</v>
      </c>
      <c r="R2068" s="7">
        <f t="shared" ca="1" si="109"/>
        <v>41.820635332747742</v>
      </c>
      <c r="S2068" s="8">
        <f t="shared" ca="1" si="110"/>
        <v>8.1793646672522584</v>
      </c>
    </row>
    <row r="2069" spans="16:19" x14ac:dyDescent="0.3">
      <c r="P2069" s="14" t="s">
        <v>2075</v>
      </c>
      <c r="Q2069" s="6">
        <f t="shared" ca="1" si="111"/>
        <v>1.5480296841943479</v>
      </c>
      <c r="R2069" s="7">
        <f t="shared" ca="1" si="109"/>
        <v>52.018221762964572</v>
      </c>
      <c r="S2069" s="8">
        <f t="shared" ca="1" si="110"/>
        <v>0</v>
      </c>
    </row>
    <row r="2070" spans="16:19" x14ac:dyDescent="0.3">
      <c r="P2070" s="14" t="s">
        <v>2076</v>
      </c>
      <c r="Q2070" s="6">
        <f t="shared" ca="1" si="111"/>
        <v>-1.9305834283222556</v>
      </c>
      <c r="R2070" s="7">
        <f t="shared" ca="1" si="109"/>
        <v>31.805648236714678</v>
      </c>
      <c r="S2070" s="8">
        <f t="shared" ca="1" si="110"/>
        <v>1.8056482367146778</v>
      </c>
    </row>
    <row r="2071" spans="16:19" x14ac:dyDescent="0.3">
      <c r="P2071" s="14" t="s">
        <v>2077</v>
      </c>
      <c r="Q2071" s="6">
        <f t="shared" ca="1" si="111"/>
        <v>0.60238420444764051</v>
      </c>
      <c r="R2071" s="7">
        <f t="shared" ca="1" si="109"/>
        <v>45.506701892566831</v>
      </c>
      <c r="S2071" s="8">
        <f t="shared" ca="1" si="110"/>
        <v>4.4932981074331693</v>
      </c>
    </row>
    <row r="2072" spans="16:19" x14ac:dyDescent="0.3">
      <c r="P2072" s="14" t="s">
        <v>2078</v>
      </c>
      <c r="Q2072" s="6">
        <f t="shared" ca="1" si="111"/>
        <v>-0.72893869548423051</v>
      </c>
      <c r="R2072" s="7">
        <f t="shared" ref="R2072:R2135" ca="1" si="112">S0*EXP((tipo-0.5*sigma^2)*T)*EXP(sigma*SQRT(T)*Q2072)</f>
        <v>37.697060453343553</v>
      </c>
      <c r="S2072" s="8">
        <f t="shared" ref="S2072:S2135" ca="1" si="113">IF(R2072&lt;=corte1,0,IF(R2072&lt;=corte2,R2072-corte1,IF(R2072&lt;=corte3,corte3-R2072,0)))</f>
        <v>7.6970604533435534</v>
      </c>
    </row>
    <row r="2073" spans="16:19" x14ac:dyDescent="0.3">
      <c r="P2073" s="14" t="s">
        <v>2079</v>
      </c>
      <c r="Q2073" s="6">
        <f t="shared" ref="Q2073:Q2136" ca="1" si="114">NORMSINV(RAND())</f>
        <v>-0.95158782418539822</v>
      </c>
      <c r="R2073" s="7">
        <f t="shared" ca="1" si="112"/>
        <v>36.528573049210159</v>
      </c>
      <c r="S2073" s="8">
        <f t="shared" ca="1" si="113"/>
        <v>6.5285730492101592</v>
      </c>
    </row>
    <row r="2074" spans="16:19" x14ac:dyDescent="0.3">
      <c r="P2074" s="14" t="s">
        <v>2080</v>
      </c>
      <c r="Q2074" s="6">
        <f t="shared" ca="1" si="114"/>
        <v>0.26890115142674448</v>
      </c>
      <c r="R2074" s="7">
        <f t="shared" ca="1" si="112"/>
        <v>43.410353988306113</v>
      </c>
      <c r="S2074" s="8">
        <f t="shared" ca="1" si="113"/>
        <v>6.5896460116938869</v>
      </c>
    </row>
    <row r="2075" spans="16:19" x14ac:dyDescent="0.3">
      <c r="P2075" s="14" t="s">
        <v>2081</v>
      </c>
      <c r="Q2075" s="6">
        <f t="shared" ca="1" si="114"/>
        <v>-0.52214410403127309</v>
      </c>
      <c r="R2075" s="7">
        <f t="shared" ca="1" si="112"/>
        <v>38.815796533982592</v>
      </c>
      <c r="S2075" s="8">
        <f t="shared" ca="1" si="113"/>
        <v>8.8157965339825921</v>
      </c>
    </row>
    <row r="2076" spans="16:19" x14ac:dyDescent="0.3">
      <c r="P2076" s="14" t="s">
        <v>2082</v>
      </c>
      <c r="Q2076" s="6">
        <f t="shared" ca="1" si="114"/>
        <v>-0.17419025220448389</v>
      </c>
      <c r="R2076" s="7">
        <f t="shared" ca="1" si="112"/>
        <v>40.773623788124894</v>
      </c>
      <c r="S2076" s="8">
        <f t="shared" ca="1" si="113"/>
        <v>9.226376211875106</v>
      </c>
    </row>
    <row r="2077" spans="16:19" x14ac:dyDescent="0.3">
      <c r="P2077" s="14" t="s">
        <v>2083</v>
      </c>
      <c r="Q2077" s="6">
        <f t="shared" ca="1" si="114"/>
        <v>0.64196578309832575</v>
      </c>
      <c r="R2077" s="7">
        <f t="shared" ca="1" si="112"/>
        <v>45.762148158235007</v>
      </c>
      <c r="S2077" s="8">
        <f t="shared" ca="1" si="113"/>
        <v>4.2378518417649929</v>
      </c>
    </row>
    <row r="2078" spans="16:19" x14ac:dyDescent="0.3">
      <c r="P2078" s="14" t="s">
        <v>2084</v>
      </c>
      <c r="Q2078" s="6">
        <f t="shared" ca="1" si="114"/>
        <v>0.49260563630862753</v>
      </c>
      <c r="R2078" s="7">
        <f t="shared" ca="1" si="112"/>
        <v>44.805664692665431</v>
      </c>
      <c r="S2078" s="8">
        <f t="shared" ca="1" si="113"/>
        <v>5.1943353073345691</v>
      </c>
    </row>
    <row r="2079" spans="16:19" x14ac:dyDescent="0.3">
      <c r="P2079" s="14" t="s">
        <v>2085</v>
      </c>
      <c r="Q2079" s="6">
        <f t="shared" ca="1" si="114"/>
        <v>1.0837580623465686</v>
      </c>
      <c r="R2079" s="7">
        <f t="shared" ca="1" si="112"/>
        <v>48.712523510056762</v>
      </c>
      <c r="S2079" s="8">
        <f t="shared" ca="1" si="113"/>
        <v>1.2874764899432378</v>
      </c>
    </row>
    <row r="2080" spans="16:19" x14ac:dyDescent="0.3">
      <c r="P2080" s="14" t="s">
        <v>2086</v>
      </c>
      <c r="Q2080" s="6">
        <f t="shared" ca="1" si="114"/>
        <v>-2.1668164806301551</v>
      </c>
      <c r="R2080" s="7">
        <f t="shared" ca="1" si="112"/>
        <v>30.760625918164553</v>
      </c>
      <c r="S2080" s="8">
        <f t="shared" ca="1" si="113"/>
        <v>0.76062591816455338</v>
      </c>
    </row>
    <row r="2081" spans="16:19" x14ac:dyDescent="0.3">
      <c r="P2081" s="14" t="s">
        <v>2087</v>
      </c>
      <c r="Q2081" s="6">
        <f t="shared" ca="1" si="114"/>
        <v>0.47929192942997351</v>
      </c>
      <c r="R2081" s="7">
        <f t="shared" ca="1" si="112"/>
        <v>44.721382054053919</v>
      </c>
      <c r="S2081" s="8">
        <f t="shared" ca="1" si="113"/>
        <v>5.2786179459460811</v>
      </c>
    </row>
    <row r="2082" spans="16:19" x14ac:dyDescent="0.3">
      <c r="P2082" s="14" t="s">
        <v>2088</v>
      </c>
      <c r="Q2082" s="6">
        <f t="shared" ca="1" si="114"/>
        <v>-1.644607672815984</v>
      </c>
      <c r="R2082" s="7">
        <f t="shared" ca="1" si="112"/>
        <v>33.118332158486197</v>
      </c>
      <c r="S2082" s="8">
        <f t="shared" ca="1" si="113"/>
        <v>3.1183321584861972</v>
      </c>
    </row>
    <row r="2083" spans="16:19" x14ac:dyDescent="0.3">
      <c r="P2083" s="14" t="s">
        <v>2089</v>
      </c>
      <c r="Q2083" s="6">
        <f t="shared" ca="1" si="114"/>
        <v>-1.4582623412130451</v>
      </c>
      <c r="R2083" s="7">
        <f t="shared" ca="1" si="112"/>
        <v>34.002708399052345</v>
      </c>
      <c r="S2083" s="8">
        <f t="shared" ca="1" si="113"/>
        <v>4.0027083990523451</v>
      </c>
    </row>
    <row r="2084" spans="16:19" x14ac:dyDescent="0.3">
      <c r="P2084" s="14" t="s">
        <v>2090</v>
      </c>
      <c r="Q2084" s="6">
        <f t="shared" ca="1" si="114"/>
        <v>0.59151292237802844</v>
      </c>
      <c r="R2084" s="7">
        <f t="shared" ca="1" si="112"/>
        <v>45.43679221213597</v>
      </c>
      <c r="S2084" s="8">
        <f t="shared" ca="1" si="113"/>
        <v>4.5632077878640303</v>
      </c>
    </row>
    <row r="2085" spans="16:19" x14ac:dyDescent="0.3">
      <c r="P2085" s="14" t="s">
        <v>2091</v>
      </c>
      <c r="Q2085" s="6">
        <f t="shared" ca="1" si="114"/>
        <v>-1.1155548494994971</v>
      </c>
      <c r="R2085" s="7">
        <f t="shared" ca="1" si="112"/>
        <v>35.691277760846972</v>
      </c>
      <c r="S2085" s="8">
        <f t="shared" ca="1" si="113"/>
        <v>5.6912777608469725</v>
      </c>
    </row>
    <row r="2086" spans="16:19" x14ac:dyDescent="0.3">
      <c r="P2086" s="14" t="s">
        <v>2092</v>
      </c>
      <c r="Q2086" s="6">
        <f t="shared" ca="1" si="114"/>
        <v>-1.258804469926964</v>
      </c>
      <c r="R2086" s="7">
        <f t="shared" ca="1" si="112"/>
        <v>34.975498829499067</v>
      </c>
      <c r="S2086" s="8">
        <f t="shared" ca="1" si="113"/>
        <v>4.9754988294990667</v>
      </c>
    </row>
    <row r="2087" spans="16:19" x14ac:dyDescent="0.3">
      <c r="P2087" s="14" t="s">
        <v>2093</v>
      </c>
      <c r="Q2087" s="6">
        <f t="shared" ca="1" si="114"/>
        <v>-1.2397370310133755</v>
      </c>
      <c r="R2087" s="7">
        <f t="shared" ca="1" si="112"/>
        <v>35.069939042352331</v>
      </c>
      <c r="S2087" s="8">
        <f t="shared" ca="1" si="113"/>
        <v>5.0699390423523312</v>
      </c>
    </row>
    <row r="2088" spans="16:19" x14ac:dyDescent="0.3">
      <c r="P2088" s="14" t="s">
        <v>2094</v>
      </c>
      <c r="Q2088" s="6">
        <f t="shared" ca="1" si="114"/>
        <v>-0.53190800470344513</v>
      </c>
      <c r="R2088" s="7">
        <f t="shared" ca="1" si="112"/>
        <v>38.76223573515994</v>
      </c>
      <c r="S2088" s="8">
        <f t="shared" ca="1" si="113"/>
        <v>8.7622357351599405</v>
      </c>
    </row>
    <row r="2089" spans="16:19" x14ac:dyDescent="0.3">
      <c r="P2089" s="14" t="s">
        <v>2095</v>
      </c>
      <c r="Q2089" s="6">
        <f t="shared" ca="1" si="114"/>
        <v>-0.33088154422602184</v>
      </c>
      <c r="R2089" s="7">
        <f t="shared" ca="1" si="112"/>
        <v>39.880038143299728</v>
      </c>
      <c r="S2089" s="8">
        <f t="shared" ca="1" si="113"/>
        <v>9.8800381432997284</v>
      </c>
    </row>
    <row r="2090" spans="16:19" x14ac:dyDescent="0.3">
      <c r="P2090" s="14" t="s">
        <v>2096</v>
      </c>
      <c r="Q2090" s="6">
        <f t="shared" ca="1" si="114"/>
        <v>-0.58881858689086186</v>
      </c>
      <c r="R2090" s="7">
        <f t="shared" ca="1" si="112"/>
        <v>38.451514928924631</v>
      </c>
      <c r="S2090" s="8">
        <f t="shared" ca="1" si="113"/>
        <v>8.451514928924631</v>
      </c>
    </row>
    <row r="2091" spans="16:19" x14ac:dyDescent="0.3">
      <c r="P2091" s="14" t="s">
        <v>2097</v>
      </c>
      <c r="Q2091" s="6">
        <f t="shared" ca="1" si="114"/>
        <v>0.6156939984474683</v>
      </c>
      <c r="R2091" s="7">
        <f t="shared" ca="1" si="112"/>
        <v>45.592439328374077</v>
      </c>
      <c r="S2091" s="8">
        <f t="shared" ca="1" si="113"/>
        <v>4.407560671625923</v>
      </c>
    </row>
    <row r="2092" spans="16:19" x14ac:dyDescent="0.3">
      <c r="P2092" s="14" t="s">
        <v>2098</v>
      </c>
      <c r="Q2092" s="6">
        <f t="shared" ca="1" si="114"/>
        <v>0.91784329882075444</v>
      </c>
      <c r="R2092" s="7">
        <f t="shared" ca="1" si="112"/>
        <v>47.582843348761124</v>
      </c>
      <c r="S2092" s="8">
        <f t="shared" ca="1" si="113"/>
        <v>2.4171566512388765</v>
      </c>
    </row>
    <row r="2093" spans="16:19" x14ac:dyDescent="0.3">
      <c r="P2093" s="14" t="s">
        <v>2099</v>
      </c>
      <c r="Q2093" s="6">
        <f t="shared" ca="1" si="114"/>
        <v>0.83190096538610492</v>
      </c>
      <c r="R2093" s="7">
        <f t="shared" ca="1" si="112"/>
        <v>47.008017913432766</v>
      </c>
      <c r="S2093" s="8">
        <f t="shared" ca="1" si="113"/>
        <v>2.9919820865672335</v>
      </c>
    </row>
    <row r="2094" spans="16:19" x14ac:dyDescent="0.3">
      <c r="P2094" s="14" t="s">
        <v>2100</v>
      </c>
      <c r="Q2094" s="6">
        <f t="shared" ca="1" si="114"/>
        <v>-0.4495277441433253</v>
      </c>
      <c r="R2094" s="7">
        <f t="shared" ca="1" si="112"/>
        <v>39.216469349879631</v>
      </c>
      <c r="S2094" s="8">
        <f t="shared" ca="1" si="113"/>
        <v>9.2164693498796311</v>
      </c>
    </row>
    <row r="2095" spans="16:19" x14ac:dyDescent="0.3">
      <c r="P2095" s="14" t="s">
        <v>2101</v>
      </c>
      <c r="Q2095" s="6">
        <f t="shared" ca="1" si="114"/>
        <v>1.0014285107956471</v>
      </c>
      <c r="R2095" s="7">
        <f t="shared" ca="1" si="112"/>
        <v>48.148644991909705</v>
      </c>
      <c r="S2095" s="8">
        <f t="shared" ca="1" si="113"/>
        <v>1.8513550080902945</v>
      </c>
    </row>
    <row r="2096" spans="16:19" x14ac:dyDescent="0.3">
      <c r="P2096" s="14" t="s">
        <v>2102</v>
      </c>
      <c r="Q2096" s="6">
        <f t="shared" ca="1" si="114"/>
        <v>-0.75422685140515677</v>
      </c>
      <c r="R2096" s="7">
        <f t="shared" ca="1" si="112"/>
        <v>37.56248579204825</v>
      </c>
      <c r="S2096" s="8">
        <f t="shared" ca="1" si="113"/>
        <v>7.5624857920482498</v>
      </c>
    </row>
    <row r="2097" spans="16:19" x14ac:dyDescent="0.3">
      <c r="P2097" s="14" t="s">
        <v>2103</v>
      </c>
      <c r="Q2097" s="6">
        <f t="shared" ca="1" si="114"/>
        <v>0.13759922015070339</v>
      </c>
      <c r="R2097" s="7">
        <f t="shared" ca="1" si="112"/>
        <v>42.611709509247419</v>
      </c>
      <c r="S2097" s="8">
        <f t="shared" ca="1" si="113"/>
        <v>7.3882904907525813</v>
      </c>
    </row>
    <row r="2098" spans="16:19" x14ac:dyDescent="0.3">
      <c r="P2098" s="14" t="s">
        <v>2104</v>
      </c>
      <c r="Q2098" s="6">
        <f t="shared" ca="1" si="114"/>
        <v>0.56289232668750377</v>
      </c>
      <c r="R2098" s="7">
        <f t="shared" ca="1" si="112"/>
        <v>45.253255600899962</v>
      </c>
      <c r="S2098" s="8">
        <f t="shared" ca="1" si="113"/>
        <v>4.746744399100038</v>
      </c>
    </row>
    <row r="2099" spans="16:19" x14ac:dyDescent="0.3">
      <c r="P2099" s="14" t="s">
        <v>2105</v>
      </c>
      <c r="Q2099" s="6">
        <f t="shared" ca="1" si="114"/>
        <v>1.9488801322528817</v>
      </c>
      <c r="R2099" s="7">
        <f t="shared" ca="1" si="112"/>
        <v>55.052258558558819</v>
      </c>
      <c r="S2099" s="8">
        <f t="shared" ca="1" si="113"/>
        <v>0</v>
      </c>
    </row>
    <row r="2100" spans="16:19" x14ac:dyDescent="0.3">
      <c r="P2100" s="14" t="s">
        <v>2106</v>
      </c>
      <c r="Q2100" s="6">
        <f t="shared" ca="1" si="114"/>
        <v>-0.77125619215267172</v>
      </c>
      <c r="R2100" s="7">
        <f t="shared" ca="1" si="112"/>
        <v>37.472132432555114</v>
      </c>
      <c r="S2100" s="8">
        <f t="shared" ca="1" si="113"/>
        <v>7.4721324325551137</v>
      </c>
    </row>
    <row r="2101" spans="16:19" x14ac:dyDescent="0.3">
      <c r="P2101" s="14" t="s">
        <v>2107</v>
      </c>
      <c r="Q2101" s="6">
        <f t="shared" ca="1" si="114"/>
        <v>-0.91205536982308277</v>
      </c>
      <c r="R2101" s="7">
        <f t="shared" ca="1" si="112"/>
        <v>36.733366498727513</v>
      </c>
      <c r="S2101" s="8">
        <f t="shared" ca="1" si="113"/>
        <v>6.7333664987275128</v>
      </c>
    </row>
    <row r="2102" spans="16:19" x14ac:dyDescent="0.3">
      <c r="P2102" s="14" t="s">
        <v>2108</v>
      </c>
      <c r="Q2102" s="6">
        <f t="shared" ca="1" si="114"/>
        <v>-1.8068901660390313</v>
      </c>
      <c r="R2102" s="7">
        <f t="shared" ca="1" si="112"/>
        <v>32.366915042981979</v>
      </c>
      <c r="S2102" s="8">
        <f t="shared" ca="1" si="113"/>
        <v>2.3669150429819794</v>
      </c>
    </row>
    <row r="2103" spans="16:19" x14ac:dyDescent="0.3">
      <c r="P2103" s="14" t="s">
        <v>2109</v>
      </c>
      <c r="Q2103" s="6">
        <f t="shared" ca="1" si="114"/>
        <v>1.3530861848085891</v>
      </c>
      <c r="R2103" s="7">
        <f t="shared" ca="1" si="112"/>
        <v>50.603710398819707</v>
      </c>
      <c r="S2103" s="8">
        <f t="shared" ca="1" si="113"/>
        <v>0</v>
      </c>
    </row>
    <row r="2104" spans="16:19" x14ac:dyDescent="0.3">
      <c r="P2104" s="14" t="s">
        <v>2110</v>
      </c>
      <c r="Q2104" s="6">
        <f t="shared" ca="1" si="114"/>
        <v>1.2629959359972036</v>
      </c>
      <c r="R2104" s="7">
        <f t="shared" ca="1" si="112"/>
        <v>49.963074194176116</v>
      </c>
      <c r="S2104" s="8">
        <f t="shared" ca="1" si="113"/>
        <v>3.6925805823884161E-2</v>
      </c>
    </row>
    <row r="2105" spans="16:19" x14ac:dyDescent="0.3">
      <c r="P2105" s="14" t="s">
        <v>2111</v>
      </c>
      <c r="Q2105" s="6">
        <f t="shared" ca="1" si="114"/>
        <v>5.7488823223885613E-2</v>
      </c>
      <c r="R2105" s="7">
        <f t="shared" ca="1" si="112"/>
        <v>42.131672157769394</v>
      </c>
      <c r="S2105" s="8">
        <f t="shared" ca="1" si="113"/>
        <v>7.868327842230606</v>
      </c>
    </row>
    <row r="2106" spans="16:19" x14ac:dyDescent="0.3">
      <c r="P2106" s="14" t="s">
        <v>2112</v>
      </c>
      <c r="Q2106" s="6">
        <f t="shared" ca="1" si="114"/>
        <v>-1.2157080363162711</v>
      </c>
      <c r="R2106" s="7">
        <f t="shared" ca="1" si="112"/>
        <v>35.189316886576954</v>
      </c>
      <c r="S2106" s="8">
        <f t="shared" ca="1" si="113"/>
        <v>5.1893168865769539</v>
      </c>
    </row>
    <row r="2107" spans="16:19" x14ac:dyDescent="0.3">
      <c r="P2107" s="14" t="s">
        <v>2113</v>
      </c>
      <c r="Q2107" s="6">
        <f t="shared" ca="1" si="114"/>
        <v>-0.79921899081939662</v>
      </c>
      <c r="R2107" s="7">
        <f t="shared" ca="1" si="112"/>
        <v>37.324240117235441</v>
      </c>
      <c r="S2107" s="8">
        <f t="shared" ca="1" si="113"/>
        <v>7.3242401172354406</v>
      </c>
    </row>
    <row r="2108" spans="16:19" x14ac:dyDescent="0.3">
      <c r="P2108" s="14" t="s">
        <v>2114</v>
      </c>
      <c r="Q2108" s="6">
        <f t="shared" ca="1" si="114"/>
        <v>0.22062784800295274</v>
      </c>
      <c r="R2108" s="7">
        <f t="shared" ca="1" si="112"/>
        <v>43.115006181284905</v>
      </c>
      <c r="S2108" s="8">
        <f t="shared" ca="1" si="113"/>
        <v>6.8849938187150954</v>
      </c>
    </row>
    <row r="2109" spans="16:19" x14ac:dyDescent="0.3">
      <c r="P2109" s="14" t="s">
        <v>2115</v>
      </c>
      <c r="Q2109" s="6">
        <f t="shared" ca="1" si="114"/>
        <v>0.99117831864756822</v>
      </c>
      <c r="R2109" s="7">
        <f t="shared" ca="1" si="112"/>
        <v>48.07889946873118</v>
      </c>
      <c r="S2109" s="8">
        <f t="shared" ca="1" si="113"/>
        <v>1.9211005312688201</v>
      </c>
    </row>
    <row r="2110" spans="16:19" x14ac:dyDescent="0.3">
      <c r="P2110" s="14" t="s">
        <v>2116</v>
      </c>
      <c r="Q2110" s="6">
        <f t="shared" ca="1" si="114"/>
        <v>-1.1020939007006489</v>
      </c>
      <c r="R2110" s="7">
        <f t="shared" ca="1" si="112"/>
        <v>35.759286732435555</v>
      </c>
      <c r="S2110" s="8">
        <f t="shared" ca="1" si="113"/>
        <v>5.7592867324355552</v>
      </c>
    </row>
    <row r="2111" spans="16:19" x14ac:dyDescent="0.3">
      <c r="P2111" s="14" t="s">
        <v>2117</v>
      </c>
      <c r="Q2111" s="6">
        <f t="shared" ca="1" si="114"/>
        <v>-1.0525488014031528</v>
      </c>
      <c r="R2111" s="7">
        <f t="shared" ca="1" si="112"/>
        <v>36.010722426261772</v>
      </c>
      <c r="S2111" s="8">
        <f t="shared" ca="1" si="113"/>
        <v>6.010722426261772</v>
      </c>
    </row>
    <row r="2112" spans="16:19" x14ac:dyDescent="0.3">
      <c r="P2112" s="14" t="s">
        <v>2118</v>
      </c>
      <c r="Q2112" s="6">
        <f t="shared" ca="1" si="114"/>
        <v>0.8587475523203858</v>
      </c>
      <c r="R2112" s="7">
        <f t="shared" ca="1" si="112"/>
        <v>47.186831583827981</v>
      </c>
      <c r="S2112" s="8">
        <f t="shared" ca="1" si="113"/>
        <v>2.8131684161720187</v>
      </c>
    </row>
    <row r="2113" spans="16:19" x14ac:dyDescent="0.3">
      <c r="P2113" s="14" t="s">
        <v>2119</v>
      </c>
      <c r="Q2113" s="6">
        <f t="shared" ca="1" si="114"/>
        <v>-0.71108660788556532</v>
      </c>
      <c r="R2113" s="7">
        <f t="shared" ca="1" si="112"/>
        <v>37.792353197332375</v>
      </c>
      <c r="S2113" s="8">
        <f t="shared" ca="1" si="113"/>
        <v>7.7923531973323747</v>
      </c>
    </row>
    <row r="2114" spans="16:19" x14ac:dyDescent="0.3">
      <c r="P2114" s="14" t="s">
        <v>2120</v>
      </c>
      <c r="Q2114" s="6">
        <f t="shared" ca="1" si="114"/>
        <v>-0.30333904591394867</v>
      </c>
      <c r="R2114" s="7">
        <f t="shared" ca="1" si="112"/>
        <v>40.03567769763341</v>
      </c>
      <c r="S2114" s="8">
        <f t="shared" ca="1" si="113"/>
        <v>9.9643223023665897</v>
      </c>
    </row>
    <row r="2115" spans="16:19" x14ac:dyDescent="0.3">
      <c r="P2115" s="14" t="s">
        <v>2121</v>
      </c>
      <c r="Q2115" s="6">
        <f t="shared" ca="1" si="114"/>
        <v>-0.34960261708243029</v>
      </c>
      <c r="R2115" s="7">
        <f t="shared" ca="1" si="112"/>
        <v>39.774593016629758</v>
      </c>
      <c r="S2115" s="8">
        <f t="shared" ca="1" si="113"/>
        <v>9.7745930166297583</v>
      </c>
    </row>
    <row r="2116" spans="16:19" x14ac:dyDescent="0.3">
      <c r="P2116" s="14" t="s">
        <v>2122</v>
      </c>
      <c r="Q2116" s="6">
        <f t="shared" ca="1" si="114"/>
        <v>0.29627665815409149</v>
      </c>
      <c r="R2116" s="7">
        <f t="shared" ca="1" si="112"/>
        <v>43.578742106926939</v>
      </c>
      <c r="S2116" s="8">
        <f t="shared" ca="1" si="113"/>
        <v>6.4212578930730615</v>
      </c>
    </row>
    <row r="2117" spans="16:19" x14ac:dyDescent="0.3">
      <c r="P2117" s="14" t="s">
        <v>2123</v>
      </c>
      <c r="Q2117" s="6">
        <f t="shared" ca="1" si="114"/>
        <v>-0.62938319882915794</v>
      </c>
      <c r="R2117" s="7">
        <f t="shared" ca="1" si="112"/>
        <v>38.231561536379843</v>
      </c>
      <c r="S2117" s="8">
        <f t="shared" ca="1" si="113"/>
        <v>8.2315615363798429</v>
      </c>
    </row>
    <row r="2118" spans="16:19" x14ac:dyDescent="0.3">
      <c r="P2118" s="14" t="s">
        <v>2124</v>
      </c>
      <c r="Q2118" s="6">
        <f t="shared" ca="1" si="114"/>
        <v>2.4437444944457303</v>
      </c>
      <c r="R2118" s="7">
        <f t="shared" ca="1" si="112"/>
        <v>59.043075986968837</v>
      </c>
      <c r="S2118" s="8">
        <f t="shared" ca="1" si="113"/>
        <v>0</v>
      </c>
    </row>
    <row r="2119" spans="16:19" x14ac:dyDescent="0.3">
      <c r="P2119" s="14" t="s">
        <v>2125</v>
      </c>
      <c r="Q2119" s="6">
        <f t="shared" ca="1" si="114"/>
        <v>0.39737508763903695</v>
      </c>
      <c r="R2119" s="7">
        <f t="shared" ca="1" si="112"/>
        <v>44.206283610468375</v>
      </c>
      <c r="S2119" s="8">
        <f t="shared" ca="1" si="113"/>
        <v>5.7937163895316246</v>
      </c>
    </row>
    <row r="2120" spans="16:19" x14ac:dyDescent="0.3">
      <c r="P2120" s="14" t="s">
        <v>2126</v>
      </c>
      <c r="Q2120" s="6">
        <f t="shared" ca="1" si="114"/>
        <v>1.4237868202827662</v>
      </c>
      <c r="R2120" s="7">
        <f t="shared" ca="1" si="112"/>
        <v>51.112213551519972</v>
      </c>
      <c r="S2120" s="8">
        <f t="shared" ca="1" si="113"/>
        <v>0</v>
      </c>
    </row>
    <row r="2121" spans="16:19" x14ac:dyDescent="0.3">
      <c r="P2121" s="14" t="s">
        <v>2127</v>
      </c>
      <c r="Q2121" s="6">
        <f t="shared" ca="1" si="114"/>
        <v>0.13622218522984914</v>
      </c>
      <c r="R2121" s="7">
        <f t="shared" ca="1" si="112"/>
        <v>42.603412021450389</v>
      </c>
      <c r="S2121" s="8">
        <f t="shared" ca="1" si="113"/>
        <v>7.3965879785496114</v>
      </c>
    </row>
    <row r="2122" spans="16:19" x14ac:dyDescent="0.3">
      <c r="P2122" s="14" t="s">
        <v>2128</v>
      </c>
      <c r="Q2122" s="6">
        <f t="shared" ca="1" si="114"/>
        <v>-2.9928427842057532</v>
      </c>
      <c r="R2122" s="7">
        <f t="shared" ca="1" si="112"/>
        <v>27.369184651178305</v>
      </c>
      <c r="S2122" s="8">
        <f t="shared" ca="1" si="113"/>
        <v>0</v>
      </c>
    </row>
    <row r="2123" spans="16:19" x14ac:dyDescent="0.3">
      <c r="P2123" s="14" t="s">
        <v>2129</v>
      </c>
      <c r="Q2123" s="6">
        <f t="shared" ca="1" si="114"/>
        <v>-0.72713734162821775</v>
      </c>
      <c r="R2123" s="7">
        <f t="shared" ca="1" si="112"/>
        <v>37.706664999253803</v>
      </c>
      <c r="S2123" s="8">
        <f t="shared" ca="1" si="113"/>
        <v>7.7066649992538032</v>
      </c>
    </row>
    <row r="2124" spans="16:19" x14ac:dyDescent="0.3">
      <c r="P2124" s="14" t="s">
        <v>2130</v>
      </c>
      <c r="Q2124" s="6">
        <f t="shared" ca="1" si="114"/>
        <v>-1.295507259875446</v>
      </c>
      <c r="R2124" s="7">
        <f t="shared" ca="1" si="112"/>
        <v>34.794426801623139</v>
      </c>
      <c r="S2124" s="8">
        <f t="shared" ca="1" si="113"/>
        <v>4.7944268016231391</v>
      </c>
    </row>
    <row r="2125" spans="16:19" x14ac:dyDescent="0.3">
      <c r="P2125" s="14" t="s">
        <v>2131</v>
      </c>
      <c r="Q2125" s="6">
        <f t="shared" ca="1" si="114"/>
        <v>0.75103401958690585</v>
      </c>
      <c r="R2125" s="7">
        <f t="shared" ca="1" si="112"/>
        <v>46.473481886675842</v>
      </c>
      <c r="S2125" s="8">
        <f t="shared" ca="1" si="113"/>
        <v>3.5265181133241583</v>
      </c>
    </row>
    <row r="2126" spans="16:19" x14ac:dyDescent="0.3">
      <c r="P2126" s="14" t="s">
        <v>2132</v>
      </c>
      <c r="Q2126" s="6">
        <f t="shared" ca="1" si="114"/>
        <v>-0.2944316900469145</v>
      </c>
      <c r="R2126" s="7">
        <f t="shared" ca="1" si="112"/>
        <v>40.086142032417456</v>
      </c>
      <c r="S2126" s="8">
        <f t="shared" ca="1" si="113"/>
        <v>9.913857967582544</v>
      </c>
    </row>
    <row r="2127" spans="16:19" x14ac:dyDescent="0.3">
      <c r="P2127" s="14" t="s">
        <v>2133</v>
      </c>
      <c r="Q2127" s="6">
        <f t="shared" ca="1" si="114"/>
        <v>1.2383644788756853</v>
      </c>
      <c r="R2127" s="7">
        <f t="shared" ca="1" si="112"/>
        <v>49.789334897074511</v>
      </c>
      <c r="S2127" s="8">
        <f t="shared" ca="1" si="113"/>
        <v>0.21066510292548912</v>
      </c>
    </row>
    <row r="2128" spans="16:19" x14ac:dyDescent="0.3">
      <c r="P2128" s="14" t="s">
        <v>2134</v>
      </c>
      <c r="Q2128" s="6">
        <f t="shared" ca="1" si="114"/>
        <v>-1.1751314937684383</v>
      </c>
      <c r="R2128" s="7">
        <f t="shared" ca="1" si="112"/>
        <v>35.391827385765424</v>
      </c>
      <c r="S2128" s="8">
        <f t="shared" ca="1" si="113"/>
        <v>5.3918273857654242</v>
      </c>
    </row>
    <row r="2129" spans="16:19" x14ac:dyDescent="0.3">
      <c r="P2129" s="14" t="s">
        <v>2135</v>
      </c>
      <c r="Q2129" s="6">
        <f t="shared" ca="1" si="114"/>
        <v>-1.7091249965825788</v>
      </c>
      <c r="R2129" s="7">
        <f t="shared" ca="1" si="112"/>
        <v>32.817530638174603</v>
      </c>
      <c r="S2129" s="8">
        <f t="shared" ca="1" si="113"/>
        <v>2.8175306381746026</v>
      </c>
    </row>
    <row r="2130" spans="16:19" x14ac:dyDescent="0.3">
      <c r="P2130" s="14" t="s">
        <v>2136</v>
      </c>
      <c r="Q2130" s="6">
        <f t="shared" ca="1" si="114"/>
        <v>-0.51730273210280109</v>
      </c>
      <c r="R2130" s="7">
        <f t="shared" ca="1" si="112"/>
        <v>38.84238177682046</v>
      </c>
      <c r="S2130" s="8">
        <f t="shared" ca="1" si="113"/>
        <v>8.84238177682046</v>
      </c>
    </row>
    <row r="2131" spans="16:19" x14ac:dyDescent="0.3">
      <c r="P2131" s="14" t="s">
        <v>2137</v>
      </c>
      <c r="Q2131" s="6">
        <f t="shared" ca="1" si="114"/>
        <v>1.6585211304213661</v>
      </c>
      <c r="R2131" s="7">
        <f t="shared" ca="1" si="112"/>
        <v>52.837434481693073</v>
      </c>
      <c r="S2131" s="8">
        <f t="shared" ca="1" si="113"/>
        <v>0</v>
      </c>
    </row>
    <row r="2132" spans="16:19" x14ac:dyDescent="0.3">
      <c r="P2132" s="14" t="s">
        <v>2138</v>
      </c>
      <c r="Q2132" s="6">
        <f t="shared" ca="1" si="114"/>
        <v>0.15024463075253466</v>
      </c>
      <c r="R2132" s="7">
        <f t="shared" ca="1" si="112"/>
        <v>42.687981534823244</v>
      </c>
      <c r="S2132" s="8">
        <f t="shared" ca="1" si="113"/>
        <v>7.3120184651767559</v>
      </c>
    </row>
    <row r="2133" spans="16:19" x14ac:dyDescent="0.3">
      <c r="P2133" s="14" t="s">
        <v>2139</v>
      </c>
      <c r="Q2133" s="6">
        <f t="shared" ca="1" si="114"/>
        <v>-0.80281892687567757</v>
      </c>
      <c r="R2133" s="7">
        <f t="shared" ca="1" si="112"/>
        <v>37.305242890219283</v>
      </c>
      <c r="S2133" s="8">
        <f t="shared" ca="1" si="113"/>
        <v>7.305242890219283</v>
      </c>
    </row>
    <row r="2134" spans="16:19" x14ac:dyDescent="0.3">
      <c r="P2134" s="14" t="s">
        <v>2140</v>
      </c>
      <c r="Q2134" s="6">
        <f t="shared" ca="1" si="114"/>
        <v>0.6742117069129544</v>
      </c>
      <c r="R2134" s="7">
        <f t="shared" ca="1" si="112"/>
        <v>45.971312115056882</v>
      </c>
      <c r="S2134" s="8">
        <f t="shared" ca="1" si="113"/>
        <v>4.0286878849431176</v>
      </c>
    </row>
    <row r="2135" spans="16:19" x14ac:dyDescent="0.3">
      <c r="P2135" s="14" t="s">
        <v>2141</v>
      </c>
      <c r="Q2135" s="6">
        <f t="shared" ca="1" si="114"/>
        <v>1.908674355828206</v>
      </c>
      <c r="R2135" s="7">
        <f t="shared" ca="1" si="112"/>
        <v>54.740122107966293</v>
      </c>
      <c r="S2135" s="8">
        <f t="shared" ca="1" si="113"/>
        <v>0</v>
      </c>
    </row>
    <row r="2136" spans="16:19" x14ac:dyDescent="0.3">
      <c r="P2136" s="14" t="s">
        <v>2142</v>
      </c>
      <c r="Q2136" s="6">
        <f t="shared" ca="1" si="114"/>
        <v>2.0853048093665421</v>
      </c>
      <c r="R2136" s="7">
        <f t="shared" ref="R2136:R2199" ca="1" si="115">S0*EXP((tipo-0.5*sigma^2)*T)*EXP(sigma*SQRT(T)*Q2136)</f>
        <v>56.124714129710284</v>
      </c>
      <c r="S2136" s="8">
        <f t="shared" ref="S2136:S2199" ca="1" si="116">IF(R2136&lt;=corte1,0,IF(R2136&lt;=corte2,R2136-corte1,IF(R2136&lt;=corte3,corte3-R2136,0)))</f>
        <v>0</v>
      </c>
    </row>
    <row r="2137" spans="16:19" x14ac:dyDescent="0.3">
      <c r="P2137" s="14" t="s">
        <v>2143</v>
      </c>
      <c r="Q2137" s="6">
        <f t="shared" ref="Q2137:Q2200" ca="1" si="117">NORMSINV(RAND())</f>
        <v>-0.21438979059774954</v>
      </c>
      <c r="R2137" s="7">
        <f t="shared" ca="1" si="115"/>
        <v>40.542480406714908</v>
      </c>
      <c r="S2137" s="8">
        <f t="shared" ca="1" si="116"/>
        <v>9.4575195932850917</v>
      </c>
    </row>
    <row r="2138" spans="16:19" x14ac:dyDescent="0.3">
      <c r="P2138" s="14" t="s">
        <v>2144</v>
      </c>
      <c r="Q2138" s="6">
        <f t="shared" ca="1" si="117"/>
        <v>2.8806335694839702E-2</v>
      </c>
      <c r="R2138" s="7">
        <f t="shared" ca="1" si="115"/>
        <v>41.961118912619057</v>
      </c>
      <c r="S2138" s="8">
        <f t="shared" ca="1" si="116"/>
        <v>8.0388810873809433</v>
      </c>
    </row>
    <row r="2139" spans="16:19" x14ac:dyDescent="0.3">
      <c r="P2139" s="14" t="s">
        <v>2145</v>
      </c>
      <c r="Q2139" s="6">
        <f t="shared" ca="1" si="117"/>
        <v>-1.8294072026074863</v>
      </c>
      <c r="R2139" s="7">
        <f t="shared" ca="1" si="115"/>
        <v>32.264010098931962</v>
      </c>
      <c r="S2139" s="8">
        <f t="shared" ca="1" si="116"/>
        <v>2.264010098931962</v>
      </c>
    </row>
    <row r="2140" spans="16:19" x14ac:dyDescent="0.3">
      <c r="P2140" s="14" t="s">
        <v>2146</v>
      </c>
      <c r="Q2140" s="6">
        <f t="shared" ca="1" si="117"/>
        <v>0.65725678861892922</v>
      </c>
      <c r="R2140" s="7">
        <f t="shared" ca="1" si="115"/>
        <v>45.861214723494591</v>
      </c>
      <c r="S2140" s="8">
        <f t="shared" ca="1" si="116"/>
        <v>4.1387852765054092</v>
      </c>
    </row>
    <row r="2141" spans="16:19" x14ac:dyDescent="0.3">
      <c r="P2141" s="14" t="s">
        <v>2147</v>
      </c>
      <c r="Q2141" s="6">
        <f t="shared" ca="1" si="117"/>
        <v>1.0743922313754992</v>
      </c>
      <c r="R2141" s="7">
        <f t="shared" ca="1" si="115"/>
        <v>48.648045094649945</v>
      </c>
      <c r="S2141" s="8">
        <f t="shared" ca="1" si="116"/>
        <v>1.3519549053500555</v>
      </c>
    </row>
    <row r="2142" spans="16:19" x14ac:dyDescent="0.3">
      <c r="P2142" s="14" t="s">
        <v>2148</v>
      </c>
      <c r="Q2142" s="6">
        <f t="shared" ca="1" si="117"/>
        <v>0.44036834346336423</v>
      </c>
      <c r="R2142" s="7">
        <f t="shared" ca="1" si="115"/>
        <v>44.475883865262439</v>
      </c>
      <c r="S2142" s="8">
        <f t="shared" ca="1" si="116"/>
        <v>5.5241161347375609</v>
      </c>
    </row>
    <row r="2143" spans="16:19" x14ac:dyDescent="0.3">
      <c r="P2143" s="14" t="s">
        <v>2149</v>
      </c>
      <c r="Q2143" s="6">
        <f t="shared" ca="1" si="117"/>
        <v>2.5413645878663109</v>
      </c>
      <c r="R2143" s="7">
        <f t="shared" ca="1" si="115"/>
        <v>59.863851670052689</v>
      </c>
      <c r="S2143" s="8">
        <f t="shared" ca="1" si="116"/>
        <v>0</v>
      </c>
    </row>
    <row r="2144" spans="16:19" x14ac:dyDescent="0.3">
      <c r="P2144" s="14" t="s">
        <v>2150</v>
      </c>
      <c r="Q2144" s="6">
        <f t="shared" ca="1" si="117"/>
        <v>1.5701913245535577</v>
      </c>
      <c r="R2144" s="7">
        <f t="shared" ca="1" si="115"/>
        <v>52.181509341123856</v>
      </c>
      <c r="S2144" s="8">
        <f t="shared" ca="1" si="116"/>
        <v>0</v>
      </c>
    </row>
    <row r="2145" spans="16:19" x14ac:dyDescent="0.3">
      <c r="P2145" s="14" t="s">
        <v>2151</v>
      </c>
      <c r="Q2145" s="6">
        <f t="shared" ca="1" si="117"/>
        <v>1.3692926595549839</v>
      </c>
      <c r="R2145" s="7">
        <f t="shared" ca="1" si="115"/>
        <v>50.719824161898813</v>
      </c>
      <c r="S2145" s="8">
        <f t="shared" ca="1" si="116"/>
        <v>0</v>
      </c>
    </row>
    <row r="2146" spans="16:19" x14ac:dyDescent="0.3">
      <c r="P2146" s="14" t="s">
        <v>2152</v>
      </c>
      <c r="Q2146" s="6">
        <f t="shared" ca="1" si="117"/>
        <v>0.66411433538427378</v>
      </c>
      <c r="R2146" s="7">
        <f t="shared" ca="1" si="115"/>
        <v>45.905712666627849</v>
      </c>
      <c r="S2146" s="8">
        <f t="shared" ca="1" si="116"/>
        <v>4.0942873333721508</v>
      </c>
    </row>
    <row r="2147" spans="16:19" x14ac:dyDescent="0.3">
      <c r="P2147" s="14" t="s">
        <v>2153</v>
      </c>
      <c r="Q2147" s="6">
        <f t="shared" ca="1" si="117"/>
        <v>-0.7153137222464776</v>
      </c>
      <c r="R2147" s="7">
        <f t="shared" ca="1" si="115"/>
        <v>37.769767519708431</v>
      </c>
      <c r="S2147" s="8">
        <f t="shared" ca="1" si="116"/>
        <v>7.7697675197084308</v>
      </c>
    </row>
    <row r="2148" spans="16:19" x14ac:dyDescent="0.3">
      <c r="P2148" s="14" t="s">
        <v>2154</v>
      </c>
      <c r="Q2148" s="6">
        <f t="shared" ca="1" si="117"/>
        <v>0.50476691669976714</v>
      </c>
      <c r="R2148" s="7">
        <f t="shared" ca="1" si="115"/>
        <v>44.882790680833516</v>
      </c>
      <c r="S2148" s="8">
        <f t="shared" ca="1" si="116"/>
        <v>5.1172093191664842</v>
      </c>
    </row>
    <row r="2149" spans="16:19" x14ac:dyDescent="0.3">
      <c r="P2149" s="14" t="s">
        <v>2155</v>
      </c>
      <c r="Q2149" s="6">
        <f t="shared" ca="1" si="117"/>
        <v>0.61726548314470853</v>
      </c>
      <c r="R2149" s="7">
        <f t="shared" ca="1" si="115"/>
        <v>45.602572986368912</v>
      </c>
      <c r="S2149" s="8">
        <f t="shared" ca="1" si="116"/>
        <v>4.3974270136310878</v>
      </c>
    </row>
    <row r="2150" spans="16:19" x14ac:dyDescent="0.3">
      <c r="P2150" s="14" t="s">
        <v>2156</v>
      </c>
      <c r="Q2150" s="6">
        <f t="shared" ca="1" si="117"/>
        <v>0.11804202602725022</v>
      </c>
      <c r="R2150" s="7">
        <f t="shared" ca="1" si="115"/>
        <v>42.494016666307083</v>
      </c>
      <c r="S2150" s="8">
        <f t="shared" ca="1" si="116"/>
        <v>7.5059833336929174</v>
      </c>
    </row>
    <row r="2151" spans="16:19" x14ac:dyDescent="0.3">
      <c r="P2151" s="14" t="s">
        <v>2157</v>
      </c>
      <c r="Q2151" s="6">
        <f t="shared" ca="1" si="117"/>
        <v>1.5178209342540194</v>
      </c>
      <c r="R2151" s="7">
        <f t="shared" ca="1" si="115"/>
        <v>51.796465499185011</v>
      </c>
      <c r="S2151" s="8">
        <f t="shared" ca="1" si="116"/>
        <v>0</v>
      </c>
    </row>
    <row r="2152" spans="16:19" x14ac:dyDescent="0.3">
      <c r="P2152" s="14" t="s">
        <v>2158</v>
      </c>
      <c r="Q2152" s="6">
        <f t="shared" ca="1" si="117"/>
        <v>-0.24366791388676132</v>
      </c>
      <c r="R2152" s="7">
        <f t="shared" ca="1" si="115"/>
        <v>40.37495921671492</v>
      </c>
      <c r="S2152" s="8">
        <f t="shared" ca="1" si="116"/>
        <v>9.6250407832850797</v>
      </c>
    </row>
    <row r="2153" spans="16:19" x14ac:dyDescent="0.3">
      <c r="P2153" s="14" t="s">
        <v>2159</v>
      </c>
      <c r="Q2153" s="6">
        <f t="shared" ca="1" si="117"/>
        <v>-1.3957480422516066</v>
      </c>
      <c r="R2153" s="7">
        <f t="shared" ca="1" si="115"/>
        <v>34.304654243010113</v>
      </c>
      <c r="S2153" s="8">
        <f t="shared" ca="1" si="116"/>
        <v>4.3046542430101127</v>
      </c>
    </row>
    <row r="2154" spans="16:19" x14ac:dyDescent="0.3">
      <c r="P2154" s="14" t="s">
        <v>2160</v>
      </c>
      <c r="Q2154" s="6">
        <f t="shared" ca="1" si="117"/>
        <v>-0.23750684864771171</v>
      </c>
      <c r="R2154" s="7">
        <f t="shared" ca="1" si="115"/>
        <v>40.410153499356667</v>
      </c>
      <c r="S2154" s="8">
        <f t="shared" ca="1" si="116"/>
        <v>9.5898465006433327</v>
      </c>
    </row>
    <row r="2155" spans="16:19" x14ac:dyDescent="0.3">
      <c r="P2155" s="14" t="s">
        <v>2161</v>
      </c>
      <c r="Q2155" s="6">
        <f t="shared" ca="1" si="117"/>
        <v>-1.3676657035153641</v>
      </c>
      <c r="R2155" s="7">
        <f t="shared" ca="1" si="115"/>
        <v>34.441164093513621</v>
      </c>
      <c r="S2155" s="8">
        <f t="shared" ca="1" si="116"/>
        <v>4.4411640935136205</v>
      </c>
    </row>
    <row r="2156" spans="16:19" x14ac:dyDescent="0.3">
      <c r="P2156" s="14" t="s">
        <v>2162</v>
      </c>
      <c r="Q2156" s="6">
        <f t="shared" ca="1" si="117"/>
        <v>2.1987138434019431</v>
      </c>
      <c r="R2156" s="7">
        <f t="shared" ca="1" si="115"/>
        <v>57.032125366721935</v>
      </c>
      <c r="S2156" s="8">
        <f t="shared" ca="1" si="116"/>
        <v>0</v>
      </c>
    </row>
    <row r="2157" spans="16:19" x14ac:dyDescent="0.3">
      <c r="P2157" s="14" t="s">
        <v>2163</v>
      </c>
      <c r="Q2157" s="6">
        <f t="shared" ca="1" si="117"/>
        <v>-1.4966570519660167</v>
      </c>
      <c r="R2157" s="7">
        <f t="shared" ca="1" si="115"/>
        <v>33.818579748835887</v>
      </c>
      <c r="S2157" s="8">
        <f t="shared" ca="1" si="116"/>
        <v>3.8185797488358872</v>
      </c>
    </row>
    <row r="2158" spans="16:19" x14ac:dyDescent="0.3">
      <c r="P2158" s="14" t="s">
        <v>2164</v>
      </c>
      <c r="Q2158" s="6">
        <f t="shared" ca="1" si="117"/>
        <v>-1.1022633006041163</v>
      </c>
      <c r="R2158" s="7">
        <f t="shared" ca="1" si="115"/>
        <v>35.758430065900633</v>
      </c>
      <c r="S2158" s="8">
        <f t="shared" ca="1" si="116"/>
        <v>5.7584300659006331</v>
      </c>
    </row>
    <row r="2159" spans="16:19" x14ac:dyDescent="0.3">
      <c r="P2159" s="14" t="s">
        <v>2165</v>
      </c>
      <c r="Q2159" s="6">
        <f t="shared" ca="1" si="117"/>
        <v>0.16977059773795733</v>
      </c>
      <c r="R2159" s="7">
        <f t="shared" ca="1" si="115"/>
        <v>42.806022549621048</v>
      </c>
      <c r="S2159" s="8">
        <f t="shared" ca="1" si="116"/>
        <v>7.1939774503789522</v>
      </c>
    </row>
    <row r="2160" spans="16:19" x14ac:dyDescent="0.3">
      <c r="P2160" s="14" t="s">
        <v>2166</v>
      </c>
      <c r="Q2160" s="6">
        <f t="shared" ca="1" si="117"/>
        <v>1.1884505822718892</v>
      </c>
      <c r="R2160" s="7">
        <f t="shared" ca="1" si="115"/>
        <v>49.439114947866265</v>
      </c>
      <c r="S2160" s="8">
        <f t="shared" ca="1" si="116"/>
        <v>0.56088505213373452</v>
      </c>
    </row>
    <row r="2161" spans="16:19" x14ac:dyDescent="0.3">
      <c r="P2161" s="14" t="s">
        <v>2167</v>
      </c>
      <c r="Q2161" s="6">
        <f t="shared" ca="1" si="117"/>
        <v>0.4556214199865371</v>
      </c>
      <c r="R2161" s="7">
        <f t="shared" ca="1" si="115"/>
        <v>44.571926823703862</v>
      </c>
      <c r="S2161" s="8">
        <f t="shared" ca="1" si="116"/>
        <v>5.4280731762961381</v>
      </c>
    </row>
    <row r="2162" spans="16:19" x14ac:dyDescent="0.3">
      <c r="P2162" s="14" t="s">
        <v>2168</v>
      </c>
      <c r="Q2162" s="6">
        <f t="shared" ca="1" si="117"/>
        <v>0.22384135221122703</v>
      </c>
      <c r="R2162" s="7">
        <f t="shared" ca="1" si="115"/>
        <v>43.134604599077576</v>
      </c>
      <c r="S2162" s="8">
        <f t="shared" ca="1" si="116"/>
        <v>6.8653954009224236</v>
      </c>
    </row>
    <row r="2163" spans="16:19" x14ac:dyDescent="0.3">
      <c r="P2163" s="14" t="s">
        <v>2169</v>
      </c>
      <c r="Q2163" s="6">
        <f t="shared" ca="1" si="117"/>
        <v>-0.42165069314914422</v>
      </c>
      <c r="R2163" s="7">
        <f t="shared" ca="1" si="115"/>
        <v>39.371381928739929</v>
      </c>
      <c r="S2163" s="8">
        <f t="shared" ca="1" si="116"/>
        <v>9.3713819287399289</v>
      </c>
    </row>
    <row r="2164" spans="16:19" x14ac:dyDescent="0.3">
      <c r="P2164" s="14" t="s">
        <v>2170</v>
      </c>
      <c r="Q2164" s="6">
        <f t="shared" ca="1" si="117"/>
        <v>-0.54744960347883409</v>
      </c>
      <c r="R2164" s="7">
        <f t="shared" ca="1" si="115"/>
        <v>38.677133233709604</v>
      </c>
      <c r="S2164" s="8">
        <f t="shared" ca="1" si="116"/>
        <v>8.6771332337096041</v>
      </c>
    </row>
    <row r="2165" spans="16:19" x14ac:dyDescent="0.3">
      <c r="P2165" s="14" t="s">
        <v>2171</v>
      </c>
      <c r="Q2165" s="6">
        <f t="shared" ca="1" si="117"/>
        <v>-0.45379705737412201</v>
      </c>
      <c r="R2165" s="7">
        <f t="shared" ca="1" si="115"/>
        <v>39.192798687669409</v>
      </c>
      <c r="S2165" s="8">
        <f t="shared" ca="1" si="116"/>
        <v>9.1927986876694092</v>
      </c>
    </row>
    <row r="2166" spans="16:19" x14ac:dyDescent="0.3">
      <c r="P2166" s="14" t="s">
        <v>2172</v>
      </c>
      <c r="Q2166" s="6">
        <f t="shared" ca="1" si="117"/>
        <v>0.36906736083098263</v>
      </c>
      <c r="R2166" s="7">
        <f t="shared" ca="1" si="115"/>
        <v>44.029665603429962</v>
      </c>
      <c r="S2166" s="8">
        <f t="shared" ca="1" si="116"/>
        <v>5.9703343965700384</v>
      </c>
    </row>
    <row r="2167" spans="16:19" x14ac:dyDescent="0.3">
      <c r="P2167" s="14" t="s">
        <v>2173</v>
      </c>
      <c r="Q2167" s="6">
        <f t="shared" ca="1" si="117"/>
        <v>1.1624560768442211</v>
      </c>
      <c r="R2167" s="7">
        <f t="shared" ca="1" si="115"/>
        <v>49.257701608847675</v>
      </c>
      <c r="S2167" s="8">
        <f t="shared" ca="1" si="116"/>
        <v>0.74229839115232465</v>
      </c>
    </row>
    <row r="2168" spans="16:19" x14ac:dyDescent="0.3">
      <c r="P2168" s="14" t="s">
        <v>2174</v>
      </c>
      <c r="Q2168" s="6">
        <f t="shared" ca="1" si="117"/>
        <v>-0.26092927211697209</v>
      </c>
      <c r="R2168" s="7">
        <f t="shared" ca="1" si="115"/>
        <v>40.276519108030563</v>
      </c>
      <c r="S2168" s="8">
        <f t="shared" ca="1" si="116"/>
        <v>9.7234808919694373</v>
      </c>
    </row>
    <row r="2169" spans="16:19" x14ac:dyDescent="0.3">
      <c r="P2169" s="14" t="s">
        <v>2175</v>
      </c>
      <c r="Q2169" s="6">
        <f t="shared" ca="1" si="117"/>
        <v>-0.14524786867218467</v>
      </c>
      <c r="R2169" s="7">
        <f t="shared" ca="1" si="115"/>
        <v>40.940855142035581</v>
      </c>
      <c r="S2169" s="8">
        <f t="shared" ca="1" si="116"/>
        <v>9.0591448579644194</v>
      </c>
    </row>
    <row r="2170" spans="16:19" x14ac:dyDescent="0.3">
      <c r="P2170" s="14" t="s">
        <v>2176</v>
      </c>
      <c r="Q2170" s="6">
        <f t="shared" ca="1" si="117"/>
        <v>0.52506359867351959</v>
      </c>
      <c r="R2170" s="7">
        <f t="shared" ca="1" si="115"/>
        <v>45.011806612248115</v>
      </c>
      <c r="S2170" s="8">
        <f t="shared" ca="1" si="116"/>
        <v>4.9881933877518847</v>
      </c>
    </row>
    <row r="2171" spans="16:19" x14ac:dyDescent="0.3">
      <c r="P2171" s="14" t="s">
        <v>2177</v>
      </c>
      <c r="Q2171" s="6">
        <f t="shared" ca="1" si="117"/>
        <v>-1.0681891740590326</v>
      </c>
      <c r="R2171" s="7">
        <f t="shared" ca="1" si="115"/>
        <v>35.931158956812155</v>
      </c>
      <c r="S2171" s="8">
        <f t="shared" ca="1" si="116"/>
        <v>5.9311589568121548</v>
      </c>
    </row>
    <row r="2172" spans="16:19" x14ac:dyDescent="0.3">
      <c r="P2172" s="14" t="s">
        <v>2178</v>
      </c>
      <c r="Q2172" s="6">
        <f t="shared" ca="1" si="117"/>
        <v>0.45274674236162132</v>
      </c>
      <c r="R2172" s="7">
        <f t="shared" ca="1" si="115"/>
        <v>44.553810199361379</v>
      </c>
      <c r="S2172" s="8">
        <f t="shared" ca="1" si="116"/>
        <v>5.4461898006386207</v>
      </c>
    </row>
    <row r="2173" spans="16:19" x14ac:dyDescent="0.3">
      <c r="P2173" s="14" t="s">
        <v>2179</v>
      </c>
      <c r="Q2173" s="6">
        <f t="shared" ca="1" si="117"/>
        <v>0.50889790656238776</v>
      </c>
      <c r="R2173" s="7">
        <f t="shared" ca="1" si="115"/>
        <v>44.909019325233523</v>
      </c>
      <c r="S2173" s="8">
        <f t="shared" ca="1" si="116"/>
        <v>5.0909806747664774</v>
      </c>
    </row>
    <row r="2174" spans="16:19" x14ac:dyDescent="0.3">
      <c r="P2174" s="14" t="s">
        <v>2180</v>
      </c>
      <c r="Q2174" s="6">
        <f t="shared" ca="1" si="117"/>
        <v>1.2486989560495065</v>
      </c>
      <c r="R2174" s="7">
        <f t="shared" ca="1" si="115"/>
        <v>49.862155997230083</v>
      </c>
      <c r="S2174" s="8">
        <f t="shared" ca="1" si="116"/>
        <v>0.13784400276991704</v>
      </c>
    </row>
    <row r="2175" spans="16:19" x14ac:dyDescent="0.3">
      <c r="P2175" s="14" t="s">
        <v>2181</v>
      </c>
      <c r="Q2175" s="6">
        <f t="shared" ca="1" si="117"/>
        <v>-1.6383409505469326</v>
      </c>
      <c r="R2175" s="7">
        <f t="shared" ca="1" si="115"/>
        <v>33.147696236139687</v>
      </c>
      <c r="S2175" s="8">
        <f t="shared" ca="1" si="116"/>
        <v>3.1476962361396872</v>
      </c>
    </row>
    <row r="2176" spans="16:19" x14ac:dyDescent="0.3">
      <c r="P2176" s="14" t="s">
        <v>2182</v>
      </c>
      <c r="Q2176" s="6">
        <f t="shared" ca="1" si="117"/>
        <v>-1.3742632148488176</v>
      </c>
      <c r="R2176" s="7">
        <f t="shared" ca="1" si="115"/>
        <v>34.409044475198861</v>
      </c>
      <c r="S2176" s="8">
        <f t="shared" ca="1" si="116"/>
        <v>4.4090444751988613</v>
      </c>
    </row>
    <row r="2177" spans="16:19" x14ac:dyDescent="0.3">
      <c r="P2177" s="14" t="s">
        <v>2183</v>
      </c>
      <c r="Q2177" s="6">
        <f t="shared" ca="1" si="117"/>
        <v>-0.57503239386777272</v>
      </c>
      <c r="R2177" s="7">
        <f t="shared" ca="1" si="115"/>
        <v>38.526555518960883</v>
      </c>
      <c r="S2177" s="8">
        <f t="shared" ca="1" si="116"/>
        <v>8.5265555189608833</v>
      </c>
    </row>
    <row r="2178" spans="16:19" x14ac:dyDescent="0.3">
      <c r="P2178" s="14" t="s">
        <v>2184</v>
      </c>
      <c r="Q2178" s="6">
        <f t="shared" ca="1" si="117"/>
        <v>0.16008210909382317</v>
      </c>
      <c r="R2178" s="7">
        <f t="shared" ca="1" si="115"/>
        <v>42.747411646144265</v>
      </c>
      <c r="S2178" s="8">
        <f t="shared" ca="1" si="116"/>
        <v>7.2525883538557352</v>
      </c>
    </row>
    <row r="2179" spans="16:19" x14ac:dyDescent="0.3">
      <c r="P2179" s="14" t="s">
        <v>2185</v>
      </c>
      <c r="Q2179" s="6">
        <f t="shared" ca="1" si="117"/>
        <v>0.66203113804685809</v>
      </c>
      <c r="R2179" s="7">
        <f t="shared" ca="1" si="115"/>
        <v>45.892190441198863</v>
      </c>
      <c r="S2179" s="8">
        <f t="shared" ca="1" si="116"/>
        <v>4.1078095588011365</v>
      </c>
    </row>
    <row r="2180" spans="16:19" x14ac:dyDescent="0.3">
      <c r="P2180" s="14" t="s">
        <v>2186</v>
      </c>
      <c r="Q2180" s="6">
        <f t="shared" ca="1" si="117"/>
        <v>0.13197405606060114</v>
      </c>
      <c r="R2180" s="7">
        <f t="shared" ca="1" si="115"/>
        <v>42.577824592883886</v>
      </c>
      <c r="S2180" s="8">
        <f t="shared" ca="1" si="116"/>
        <v>7.4221754071161143</v>
      </c>
    </row>
    <row r="2181" spans="16:19" x14ac:dyDescent="0.3">
      <c r="P2181" s="14" t="s">
        <v>2187</v>
      </c>
      <c r="Q2181" s="6">
        <f t="shared" ca="1" si="117"/>
        <v>1.9553210263024048E-2</v>
      </c>
      <c r="R2181" s="7">
        <f t="shared" ca="1" si="115"/>
        <v>41.906244942569941</v>
      </c>
      <c r="S2181" s="8">
        <f t="shared" ca="1" si="116"/>
        <v>8.0937550574300587</v>
      </c>
    </row>
    <row r="2182" spans="16:19" x14ac:dyDescent="0.3">
      <c r="P2182" s="14" t="s">
        <v>2188</v>
      </c>
      <c r="Q2182" s="6">
        <f t="shared" ca="1" si="117"/>
        <v>0.80337060177305109</v>
      </c>
      <c r="R2182" s="7">
        <f t="shared" ca="1" si="115"/>
        <v>46.818731957613515</v>
      </c>
      <c r="S2182" s="8">
        <f t="shared" ca="1" si="116"/>
        <v>3.1812680423864848</v>
      </c>
    </row>
    <row r="2183" spans="16:19" x14ac:dyDescent="0.3">
      <c r="P2183" s="14" t="s">
        <v>2189</v>
      </c>
      <c r="Q2183" s="6">
        <f t="shared" ca="1" si="117"/>
        <v>-0.24633677205751106</v>
      </c>
      <c r="R2183" s="7">
        <f t="shared" ca="1" si="115"/>
        <v>40.359723228312518</v>
      </c>
      <c r="S2183" s="8">
        <f t="shared" ca="1" si="116"/>
        <v>9.640276771687482</v>
      </c>
    </row>
    <row r="2184" spans="16:19" x14ac:dyDescent="0.3">
      <c r="P2184" s="14" t="s">
        <v>2190</v>
      </c>
      <c r="Q2184" s="6">
        <f t="shared" ca="1" si="117"/>
        <v>0.61081318049651578</v>
      </c>
      <c r="R2184" s="7">
        <f t="shared" ca="1" si="115"/>
        <v>45.560979919475137</v>
      </c>
      <c r="S2184" s="8">
        <f t="shared" ca="1" si="116"/>
        <v>4.4390200805248625</v>
      </c>
    </row>
    <row r="2185" spans="16:19" x14ac:dyDescent="0.3">
      <c r="P2185" s="14" t="s">
        <v>2191</v>
      </c>
      <c r="Q2185" s="6">
        <f t="shared" ca="1" si="117"/>
        <v>0.96165525406108832</v>
      </c>
      <c r="R2185" s="7">
        <f t="shared" ca="1" si="115"/>
        <v>47.878579318805933</v>
      </c>
      <c r="S2185" s="8">
        <f t="shared" ca="1" si="116"/>
        <v>2.121420681194067</v>
      </c>
    </row>
    <row r="2186" spans="16:19" x14ac:dyDescent="0.3">
      <c r="P2186" s="14" t="s">
        <v>2192</v>
      </c>
      <c r="Q2186" s="6">
        <f t="shared" ca="1" si="117"/>
        <v>-0.77588074001861962</v>
      </c>
      <c r="R2186" s="7">
        <f t="shared" ca="1" si="115"/>
        <v>37.447633301758138</v>
      </c>
      <c r="S2186" s="8">
        <f t="shared" ca="1" si="116"/>
        <v>7.4476333017581382</v>
      </c>
    </row>
    <row r="2187" spans="16:19" x14ac:dyDescent="0.3">
      <c r="P2187" s="14" t="s">
        <v>2193</v>
      </c>
      <c r="Q2187" s="6">
        <f t="shared" ca="1" si="117"/>
        <v>-1.6696403446952763</v>
      </c>
      <c r="R2187" s="7">
        <f t="shared" ca="1" si="115"/>
        <v>33.001295435197136</v>
      </c>
      <c r="S2187" s="8">
        <f t="shared" ca="1" si="116"/>
        <v>3.0012954351971359</v>
      </c>
    </row>
    <row r="2188" spans="16:19" x14ac:dyDescent="0.3">
      <c r="P2188" s="14" t="s">
        <v>2194</v>
      </c>
      <c r="Q2188" s="6">
        <f t="shared" ca="1" si="117"/>
        <v>1.3963466373111537</v>
      </c>
      <c r="R2188" s="7">
        <f t="shared" ca="1" si="115"/>
        <v>50.914250429067529</v>
      </c>
      <c r="S2188" s="8">
        <f t="shared" ca="1" si="116"/>
        <v>0</v>
      </c>
    </row>
    <row r="2189" spans="16:19" x14ac:dyDescent="0.3">
      <c r="P2189" s="14" t="s">
        <v>2195</v>
      </c>
      <c r="Q2189" s="6">
        <f t="shared" ca="1" si="117"/>
        <v>-0.29514773512619624</v>
      </c>
      <c r="R2189" s="7">
        <f t="shared" ca="1" si="115"/>
        <v>40.08208295219837</v>
      </c>
      <c r="S2189" s="8">
        <f t="shared" ca="1" si="116"/>
        <v>9.9179170478016303</v>
      </c>
    </row>
    <row r="2190" spans="16:19" x14ac:dyDescent="0.3">
      <c r="P2190" s="14" t="s">
        <v>2196</v>
      </c>
      <c r="Q2190" s="6">
        <f t="shared" ca="1" si="117"/>
        <v>-0.94124881561816987</v>
      </c>
      <c r="R2190" s="7">
        <f t="shared" ca="1" si="115"/>
        <v>36.582022610176097</v>
      </c>
      <c r="S2190" s="8">
        <f t="shared" ca="1" si="116"/>
        <v>6.5820226101760966</v>
      </c>
    </row>
    <row r="2191" spans="16:19" x14ac:dyDescent="0.3">
      <c r="P2191" s="14" t="s">
        <v>2197</v>
      </c>
      <c r="Q2191" s="6">
        <f t="shared" ca="1" si="117"/>
        <v>-2.0032546695665965</v>
      </c>
      <c r="R2191" s="7">
        <f t="shared" ca="1" si="115"/>
        <v>31.480447097098462</v>
      </c>
      <c r="S2191" s="8">
        <f t="shared" ca="1" si="116"/>
        <v>1.4804470970984625</v>
      </c>
    </row>
    <row r="2192" spans="16:19" x14ac:dyDescent="0.3">
      <c r="P2192" s="14" t="s">
        <v>2198</v>
      </c>
      <c r="Q2192" s="6">
        <f t="shared" ca="1" si="117"/>
        <v>1.22712115856857</v>
      </c>
      <c r="R2192" s="7">
        <f t="shared" ca="1" si="115"/>
        <v>49.710230490347172</v>
      </c>
      <c r="S2192" s="8">
        <f t="shared" ca="1" si="116"/>
        <v>0.28976950965282811</v>
      </c>
    </row>
    <row r="2193" spans="16:19" x14ac:dyDescent="0.3">
      <c r="P2193" s="14" t="s">
        <v>2199</v>
      </c>
      <c r="Q2193" s="6">
        <f t="shared" ca="1" si="117"/>
        <v>-0.49651692561913119</v>
      </c>
      <c r="R2193" s="7">
        <f t="shared" ca="1" si="115"/>
        <v>38.956729152842968</v>
      </c>
      <c r="S2193" s="8">
        <f t="shared" ca="1" si="116"/>
        <v>8.9567291528429678</v>
      </c>
    </row>
    <row r="2194" spans="16:19" x14ac:dyDescent="0.3">
      <c r="P2194" s="14" t="s">
        <v>2200</v>
      </c>
      <c r="Q2194" s="6">
        <f t="shared" ca="1" si="117"/>
        <v>6.233163552251162E-4</v>
      </c>
      <c r="R2194" s="7">
        <f t="shared" ca="1" si="115"/>
        <v>41.794208133375349</v>
      </c>
      <c r="S2194" s="8">
        <f t="shared" ca="1" si="116"/>
        <v>8.2057918666246508</v>
      </c>
    </row>
    <row r="2195" spans="16:19" x14ac:dyDescent="0.3">
      <c r="P2195" s="14" t="s">
        <v>2201</v>
      </c>
      <c r="Q2195" s="6">
        <f t="shared" ca="1" si="117"/>
        <v>-5.2734906943451721E-3</v>
      </c>
      <c r="R2195" s="7">
        <f t="shared" ca="1" si="115"/>
        <v>41.759369032167328</v>
      </c>
      <c r="S2195" s="8">
        <f t="shared" ca="1" si="116"/>
        <v>8.2406309678326721</v>
      </c>
    </row>
    <row r="2196" spans="16:19" x14ac:dyDescent="0.3">
      <c r="P2196" s="14" t="s">
        <v>2202</v>
      </c>
      <c r="Q2196" s="6">
        <f t="shared" ca="1" si="117"/>
        <v>-1.3782504052447784</v>
      </c>
      <c r="R2196" s="7">
        <f t="shared" ca="1" si="115"/>
        <v>34.389647583225816</v>
      </c>
      <c r="S2196" s="8">
        <f t="shared" ca="1" si="116"/>
        <v>4.3896475832258162</v>
      </c>
    </row>
    <row r="2197" spans="16:19" x14ac:dyDescent="0.3">
      <c r="P2197" s="14" t="s">
        <v>2203</v>
      </c>
      <c r="Q2197" s="6">
        <f t="shared" ca="1" si="117"/>
        <v>-1.0047200674461585</v>
      </c>
      <c r="R2197" s="7">
        <f t="shared" ca="1" si="115"/>
        <v>36.255124749418194</v>
      </c>
      <c r="S2197" s="8">
        <f t="shared" ca="1" si="116"/>
        <v>6.2551247494181936</v>
      </c>
    </row>
    <row r="2198" spans="16:19" x14ac:dyDescent="0.3">
      <c r="P2198" s="14" t="s">
        <v>2204</v>
      </c>
      <c r="Q2198" s="6">
        <f t="shared" ca="1" si="117"/>
        <v>0.37581619713515008</v>
      </c>
      <c r="R2198" s="7">
        <f t="shared" ca="1" si="115"/>
        <v>44.071708879300047</v>
      </c>
      <c r="S2198" s="8">
        <f t="shared" ca="1" si="116"/>
        <v>5.9282911206999529</v>
      </c>
    </row>
    <row r="2199" spans="16:19" x14ac:dyDescent="0.3">
      <c r="P2199" s="14" t="s">
        <v>2205</v>
      </c>
      <c r="Q2199" s="6">
        <f t="shared" ca="1" si="117"/>
        <v>-0.22404576482860458</v>
      </c>
      <c r="R2199" s="7">
        <f t="shared" ca="1" si="115"/>
        <v>40.487154961514605</v>
      </c>
      <c r="S2199" s="8">
        <f t="shared" ca="1" si="116"/>
        <v>9.5128450384853949</v>
      </c>
    </row>
    <row r="2200" spans="16:19" x14ac:dyDescent="0.3">
      <c r="P2200" s="14" t="s">
        <v>2206</v>
      </c>
      <c r="Q2200" s="6">
        <f t="shared" ca="1" si="117"/>
        <v>1.6747975827036674</v>
      </c>
      <c r="R2200" s="7">
        <f t="shared" ref="R2200:R2207" ca="1" si="118">S0*EXP((tipo-0.5*sigma^2)*T)*EXP(sigma*SQRT(T)*Q2200)</f>
        <v>52.95919777983439</v>
      </c>
      <c r="S2200" s="8">
        <f t="shared" ref="S2200:S2207" ca="1" si="119">IF(R2200&lt;=corte1,0,IF(R2200&lt;=corte2,R2200-corte1,IF(R2200&lt;=corte3,corte3-R2200,0)))</f>
        <v>0</v>
      </c>
    </row>
    <row r="2201" spans="16:19" x14ac:dyDescent="0.3">
      <c r="P2201" s="14" t="s">
        <v>2207</v>
      </c>
      <c r="Q2201" s="6">
        <f t="shared" ref="Q2201:Q2207" ca="1" si="120">NORMSINV(RAND())</f>
        <v>0.13642978643713338</v>
      </c>
      <c r="R2201" s="7">
        <f t="shared" ca="1" si="118"/>
        <v>42.604662843793058</v>
      </c>
      <c r="S2201" s="8">
        <f t="shared" ca="1" si="119"/>
        <v>7.3953371562069421</v>
      </c>
    </row>
    <row r="2202" spans="16:19" x14ac:dyDescent="0.3">
      <c r="P2202" s="14" t="s">
        <v>2208</v>
      </c>
      <c r="Q2202" s="6">
        <f t="shared" ca="1" si="120"/>
        <v>0.14385303699706711</v>
      </c>
      <c r="R2202" s="7">
        <f t="shared" ca="1" si="118"/>
        <v>42.649412966738595</v>
      </c>
      <c r="S2202" s="8">
        <f t="shared" ca="1" si="119"/>
        <v>7.3505870332614052</v>
      </c>
    </row>
    <row r="2203" spans="16:19" x14ac:dyDescent="0.3">
      <c r="P2203" s="14" t="s">
        <v>2209</v>
      </c>
      <c r="Q2203" s="6">
        <f t="shared" ca="1" si="120"/>
        <v>8.0185394591636677E-2</v>
      </c>
      <c r="R2203" s="7">
        <f t="shared" ca="1" si="118"/>
        <v>42.267122819529497</v>
      </c>
      <c r="S2203" s="8">
        <f t="shared" ca="1" si="119"/>
        <v>7.7328771804705028</v>
      </c>
    </row>
    <row r="2204" spans="16:19" x14ac:dyDescent="0.3">
      <c r="P2204" s="14" t="s">
        <v>2210</v>
      </c>
      <c r="Q2204" s="6">
        <f t="shared" ca="1" si="120"/>
        <v>0.99653817757953522</v>
      </c>
      <c r="R2204" s="7">
        <f t="shared" ca="1" si="118"/>
        <v>48.11535701898179</v>
      </c>
      <c r="S2204" s="8">
        <f t="shared" ca="1" si="119"/>
        <v>1.8846429810182102</v>
      </c>
    </row>
    <row r="2205" spans="16:19" x14ac:dyDescent="0.3">
      <c r="P2205" s="14" t="s">
        <v>2211</v>
      </c>
      <c r="Q2205" s="6">
        <f t="shared" ca="1" si="120"/>
        <v>0.15017502770082919</v>
      </c>
      <c r="R2205" s="7">
        <f t="shared" ca="1" si="118"/>
        <v>42.687561343808014</v>
      </c>
      <c r="S2205" s="8">
        <f t="shared" ca="1" si="119"/>
        <v>7.3124386561919863</v>
      </c>
    </row>
    <row r="2206" spans="16:19" x14ac:dyDescent="0.3">
      <c r="P2206" s="14" t="s">
        <v>2212</v>
      </c>
      <c r="Q2206" s="6">
        <f t="shared" ca="1" si="120"/>
        <v>1.32759447350473</v>
      </c>
      <c r="R2206" s="7">
        <f t="shared" ca="1" si="118"/>
        <v>50.421608801805711</v>
      </c>
      <c r="S2206" s="8">
        <f t="shared" ca="1" si="119"/>
        <v>0</v>
      </c>
    </row>
    <row r="2207" spans="16:19" ht="17.25" thickBot="1" x14ac:dyDescent="0.35">
      <c r="P2207" s="15" t="s">
        <v>2213</v>
      </c>
      <c r="Q2207" s="9">
        <f t="shared" ca="1" si="120"/>
        <v>0.31184426318947728</v>
      </c>
      <c r="R2207" s="10">
        <f t="shared" ca="1" si="118"/>
        <v>43.674790399737439</v>
      </c>
      <c r="S2207" s="11">
        <f t="shared" ca="1" si="119"/>
        <v>6.3252096002625606</v>
      </c>
    </row>
  </sheetData>
  <mergeCells count="9">
    <mergeCell ref="C3:D3"/>
    <mergeCell ref="C18:F18"/>
    <mergeCell ref="I18:N18"/>
    <mergeCell ref="P18:S18"/>
    <mergeCell ref="E23:E24"/>
    <mergeCell ref="F23:F24"/>
    <mergeCell ref="D23:D24"/>
    <mergeCell ref="C23:C24"/>
    <mergeCell ref="F10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Ejercicio</vt:lpstr>
      <vt:lpstr>corte1</vt:lpstr>
      <vt:lpstr>corte2</vt:lpstr>
      <vt:lpstr>corte3</vt:lpstr>
      <vt:lpstr>div</vt:lpstr>
      <vt:lpstr>paso</vt:lpstr>
      <vt:lpstr>S0</vt:lpstr>
      <vt:lpstr>sigma</vt:lpstr>
      <vt:lpstr>T</vt:lpstr>
      <vt:lpstr>tipo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2010-02-19T15:12:06Z</dcterms:created>
  <dcterms:modified xsi:type="dcterms:W3CDTF">2023-03-01T11:53:49Z</dcterms:modified>
</cp:coreProperties>
</file>