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360" yWindow="270" windowWidth="20250" windowHeight="12015"/>
  </bookViews>
  <sheets>
    <sheet name="condicionando" sheetId="1" r:id="rId1"/>
    <sheet name="integral doble" sheetId="4" r:id="rId2"/>
  </sheets>
  <definedNames>
    <definedName name="divid">condicionando!$G$12</definedName>
    <definedName name="flujos">'integral doble'!$D$68:$BB$118</definedName>
    <definedName name="K">condicionando!$G$11</definedName>
    <definedName name="paso">'integral doble'!$D$10</definedName>
    <definedName name="plazo1">condicionando!$E$7</definedName>
    <definedName name="plazo2">condicionando!$F$7</definedName>
    <definedName name="probs">'integral doble'!$D$14:$BB$64</definedName>
    <definedName name="q">condicionando!$J$6</definedName>
    <definedName name="sigma">condicionando!$G$14</definedName>
    <definedName name="spot">condicionando!$G$13</definedName>
    <definedName name="tipo">condicionando!$D$3</definedName>
  </definedNames>
  <calcPr calcId="162913" calcMode="autoNoTable"/>
</workbook>
</file>

<file path=xl/calcChain.xml><?xml version="1.0" encoding="utf-8"?>
<calcChain xmlns="http://schemas.openxmlformats.org/spreadsheetml/2006/main">
  <c r="T25" i="1" l="1"/>
  <c r="T26" i="1"/>
  <c r="T27" i="1" l="1"/>
  <c r="T29" i="1" s="1"/>
  <c r="T28" i="1"/>
  <c r="T30" i="1" s="1"/>
  <c r="E13" i="4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C24" i="1"/>
  <c r="E27" i="1" s="1"/>
  <c r="F26" i="1"/>
  <c r="F27" i="1" l="1"/>
  <c r="E28" i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T31" i="1"/>
  <c r="G26" i="1"/>
  <c r="I26" i="1" s="1"/>
  <c r="L26" i="1"/>
  <c r="G27" i="1"/>
  <c r="I27" i="1" s="1"/>
  <c r="L27" i="1"/>
  <c r="L28" i="1"/>
  <c r="F8" i="1"/>
  <c r="E8" i="1"/>
  <c r="C68" i="4"/>
  <c r="E67" i="4"/>
  <c r="F67" i="4" s="1"/>
  <c r="G67" i="4" s="1"/>
  <c r="H67" i="4" s="1"/>
  <c r="I67" i="4" s="1"/>
  <c r="J67" i="4" s="1"/>
  <c r="K67" i="4" s="1"/>
  <c r="L67" i="4" s="1"/>
  <c r="M67" i="4" s="1"/>
  <c r="N67" i="4" s="1"/>
  <c r="O67" i="4" s="1"/>
  <c r="P67" i="4" s="1"/>
  <c r="Q67" i="4" s="1"/>
  <c r="R67" i="4" s="1"/>
  <c r="S67" i="4" s="1"/>
  <c r="T67" i="4" s="1"/>
  <c r="U67" i="4" s="1"/>
  <c r="V67" i="4" s="1"/>
  <c r="W67" i="4" s="1"/>
  <c r="X67" i="4" s="1"/>
  <c r="Y67" i="4" s="1"/>
  <c r="Z67" i="4" s="1"/>
  <c r="AA67" i="4" s="1"/>
  <c r="AB67" i="4" s="1"/>
  <c r="AC67" i="4" s="1"/>
  <c r="AD67" i="4" s="1"/>
  <c r="AE67" i="4" s="1"/>
  <c r="AF67" i="4" s="1"/>
  <c r="AG67" i="4" s="1"/>
  <c r="AH67" i="4" s="1"/>
  <c r="AI67" i="4" s="1"/>
  <c r="AJ67" i="4" s="1"/>
  <c r="AK67" i="4" s="1"/>
  <c r="AL67" i="4" s="1"/>
  <c r="AM67" i="4" s="1"/>
  <c r="AN67" i="4" s="1"/>
  <c r="AO67" i="4" s="1"/>
  <c r="AP67" i="4" s="1"/>
  <c r="AQ67" i="4" s="1"/>
  <c r="AR67" i="4" s="1"/>
  <c r="AS67" i="4" s="1"/>
  <c r="AT67" i="4" s="1"/>
  <c r="AU67" i="4" s="1"/>
  <c r="AV67" i="4" s="1"/>
  <c r="AW67" i="4" s="1"/>
  <c r="AX67" i="4" s="1"/>
  <c r="AY67" i="4" s="1"/>
  <c r="AZ67" i="4" s="1"/>
  <c r="BA67" i="4" s="1"/>
  <c r="BB67" i="4" s="1"/>
  <c r="C14" i="4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G67" i="1" l="1"/>
  <c r="I67" i="1" s="1"/>
  <c r="F34" i="1"/>
  <c r="G57" i="1"/>
  <c r="I57" i="1" s="1"/>
  <c r="G30" i="1"/>
  <c r="I30" i="1" s="1"/>
  <c r="F29" i="1"/>
  <c r="F67" i="1"/>
  <c r="G74" i="1"/>
  <c r="I74" i="1" s="1"/>
  <c r="G65" i="1"/>
  <c r="I65" i="1" s="1"/>
  <c r="G56" i="1"/>
  <c r="I56" i="1" s="1"/>
  <c r="G47" i="1"/>
  <c r="I47" i="1" s="1"/>
  <c r="G38" i="1"/>
  <c r="I38" i="1" s="1"/>
  <c r="G29" i="1"/>
  <c r="I29" i="1" s="1"/>
  <c r="F33" i="1"/>
  <c r="F62" i="1"/>
  <c r="F28" i="1"/>
  <c r="G73" i="1"/>
  <c r="I73" i="1" s="1"/>
  <c r="G64" i="1"/>
  <c r="I64" i="1" s="1"/>
  <c r="G55" i="1"/>
  <c r="I55" i="1" s="1"/>
  <c r="G46" i="1"/>
  <c r="I46" i="1" s="1"/>
  <c r="G37" i="1"/>
  <c r="I37" i="1" s="1"/>
  <c r="F41" i="1"/>
  <c r="F66" i="1"/>
  <c r="F32" i="1"/>
  <c r="G66" i="1"/>
  <c r="I66" i="1" s="1"/>
  <c r="G48" i="1"/>
  <c r="I48" i="1" s="1"/>
  <c r="F50" i="1"/>
  <c r="G63" i="1"/>
  <c r="I63" i="1" s="1"/>
  <c r="G45" i="1"/>
  <c r="I45" i="1" s="1"/>
  <c r="G28" i="1"/>
  <c r="I28" i="1" s="1"/>
  <c r="F31" i="1"/>
  <c r="G62" i="1"/>
  <c r="I62" i="1" s="1"/>
  <c r="G43" i="1"/>
  <c r="I43" i="1" s="1"/>
  <c r="F49" i="1"/>
  <c r="F35" i="1"/>
  <c r="G70" i="1"/>
  <c r="I70" i="1" s="1"/>
  <c r="G61" i="1"/>
  <c r="I61" i="1" s="1"/>
  <c r="G51" i="1"/>
  <c r="I51" i="1" s="1"/>
  <c r="G42" i="1"/>
  <c r="I42" i="1" s="1"/>
  <c r="G33" i="1"/>
  <c r="I33" i="1" s="1"/>
  <c r="F65" i="1"/>
  <c r="F43" i="1"/>
  <c r="F64" i="1"/>
  <c r="G58" i="1"/>
  <c r="I58" i="1" s="1"/>
  <c r="G49" i="1"/>
  <c r="I49" i="1" s="1"/>
  <c r="G40" i="1"/>
  <c r="I40" i="1" s="1"/>
  <c r="G31" i="1"/>
  <c r="I31" i="1" s="1"/>
  <c r="F51" i="1"/>
  <c r="G75" i="1"/>
  <c r="I75" i="1" s="1"/>
  <c r="G39" i="1"/>
  <c r="I39" i="1" s="1"/>
  <c r="G72" i="1"/>
  <c r="I72" i="1" s="1"/>
  <c r="G54" i="1"/>
  <c r="I54" i="1" s="1"/>
  <c r="G35" i="1"/>
  <c r="I35" i="1" s="1"/>
  <c r="F45" i="1"/>
  <c r="F48" i="1"/>
  <c r="G71" i="1"/>
  <c r="I71" i="1" s="1"/>
  <c r="G53" i="1"/>
  <c r="I53" i="1" s="1"/>
  <c r="G34" i="1"/>
  <c r="I34" i="1" s="1"/>
  <c r="F60" i="1"/>
  <c r="G69" i="1"/>
  <c r="I69" i="1" s="1"/>
  <c r="G59" i="1"/>
  <c r="I59" i="1" s="1"/>
  <c r="G50" i="1"/>
  <c r="I50" i="1" s="1"/>
  <c r="G41" i="1"/>
  <c r="I41" i="1" s="1"/>
  <c r="G32" i="1"/>
  <c r="I32" i="1" s="1"/>
  <c r="F30" i="1"/>
  <c r="F47" i="1"/>
  <c r="F73" i="1"/>
  <c r="F58" i="1"/>
  <c r="F75" i="1"/>
  <c r="F56" i="1"/>
  <c r="D14" i="4"/>
  <c r="C15" i="4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F53" i="1"/>
  <c r="F38" i="1"/>
  <c r="F70" i="1"/>
  <c r="F55" i="1"/>
  <c r="F36" i="1"/>
  <c r="F68" i="1"/>
  <c r="AV68" i="4"/>
  <c r="AN68" i="4"/>
  <c r="AF68" i="4"/>
  <c r="X68" i="4"/>
  <c r="P68" i="4"/>
  <c r="H68" i="4"/>
  <c r="AU68" i="4"/>
  <c r="AM68" i="4"/>
  <c r="AE68" i="4"/>
  <c r="W68" i="4"/>
  <c r="O68" i="4"/>
  <c r="G68" i="4"/>
  <c r="BB68" i="4"/>
  <c r="AT68" i="4"/>
  <c r="AL68" i="4"/>
  <c r="AD68" i="4"/>
  <c r="V68" i="4"/>
  <c r="N68" i="4"/>
  <c r="F68" i="4"/>
  <c r="BA68" i="4"/>
  <c r="AS68" i="4"/>
  <c r="AK68" i="4"/>
  <c r="AC68" i="4"/>
  <c r="U68" i="4"/>
  <c r="M68" i="4"/>
  <c r="E68" i="4"/>
  <c r="AZ68" i="4"/>
  <c r="AR68" i="4"/>
  <c r="AJ68" i="4"/>
  <c r="AB68" i="4"/>
  <c r="T68" i="4"/>
  <c r="L68" i="4"/>
  <c r="D68" i="4"/>
  <c r="AY68" i="4"/>
  <c r="AQ68" i="4"/>
  <c r="AI68" i="4"/>
  <c r="AA68" i="4"/>
  <c r="S68" i="4"/>
  <c r="K68" i="4"/>
  <c r="C66" i="4"/>
  <c r="AW68" i="4"/>
  <c r="AO68" i="4"/>
  <c r="AG68" i="4"/>
  <c r="Y68" i="4"/>
  <c r="Q68" i="4"/>
  <c r="I68" i="4"/>
  <c r="AX68" i="4"/>
  <c r="J68" i="4"/>
  <c r="AP68" i="4"/>
  <c r="AH68" i="4"/>
  <c r="Z68" i="4"/>
  <c r="R68" i="4"/>
  <c r="F57" i="1"/>
  <c r="F42" i="1"/>
  <c r="F74" i="1"/>
  <c r="F59" i="1"/>
  <c r="F40" i="1"/>
  <c r="F72" i="1"/>
  <c r="F61" i="1"/>
  <c r="F46" i="1"/>
  <c r="F63" i="1"/>
  <c r="F44" i="1"/>
  <c r="F76" i="1"/>
  <c r="E77" i="1"/>
  <c r="G76" i="1"/>
  <c r="I76" i="1" s="1"/>
  <c r="G68" i="1"/>
  <c r="I68" i="1" s="1"/>
  <c r="G60" i="1"/>
  <c r="I60" i="1" s="1"/>
  <c r="G52" i="1"/>
  <c r="I52" i="1" s="1"/>
  <c r="G44" i="1"/>
  <c r="I44" i="1" s="1"/>
  <c r="G36" i="1"/>
  <c r="I36" i="1" s="1"/>
  <c r="F37" i="1"/>
  <c r="F69" i="1"/>
  <c r="F54" i="1"/>
  <c r="F39" i="1"/>
  <c r="F71" i="1"/>
  <c r="F52" i="1"/>
  <c r="F9" i="1"/>
  <c r="K71" i="1" s="1"/>
  <c r="M71" i="1" s="1"/>
  <c r="G14" i="4"/>
  <c r="F15" i="4"/>
  <c r="E14" i="4"/>
  <c r="F14" i="4"/>
  <c r="C69" i="4"/>
  <c r="BA69" i="4" l="1"/>
  <c r="AS69" i="4"/>
  <c r="AK69" i="4"/>
  <c r="AC69" i="4"/>
  <c r="U69" i="4"/>
  <c r="M69" i="4"/>
  <c r="E69" i="4"/>
  <c r="AZ69" i="4"/>
  <c r="AR69" i="4"/>
  <c r="AJ69" i="4"/>
  <c r="AB69" i="4"/>
  <c r="T69" i="4"/>
  <c r="L69" i="4"/>
  <c r="D69" i="4"/>
  <c r="AY69" i="4"/>
  <c r="AQ69" i="4"/>
  <c r="AI69" i="4"/>
  <c r="AA69" i="4"/>
  <c r="S69" i="4"/>
  <c r="K69" i="4"/>
  <c r="AX69" i="4"/>
  <c r="AP69" i="4"/>
  <c r="AH69" i="4"/>
  <c r="Z69" i="4"/>
  <c r="R69" i="4"/>
  <c r="J69" i="4"/>
  <c r="AW69" i="4"/>
  <c r="AO69" i="4"/>
  <c r="AG69" i="4"/>
  <c r="Y69" i="4"/>
  <c r="Q69" i="4"/>
  <c r="I69" i="4"/>
  <c r="AV69" i="4"/>
  <c r="AN69" i="4"/>
  <c r="AF69" i="4"/>
  <c r="X69" i="4"/>
  <c r="P69" i="4"/>
  <c r="H69" i="4"/>
  <c r="BB69" i="4"/>
  <c r="AT69" i="4"/>
  <c r="AL69" i="4"/>
  <c r="AD69" i="4"/>
  <c r="V69" i="4"/>
  <c r="N69" i="4"/>
  <c r="F69" i="4"/>
  <c r="G69" i="4"/>
  <c r="AU69" i="4"/>
  <c r="AM69" i="4"/>
  <c r="W69" i="4"/>
  <c r="O69" i="4"/>
  <c r="AE69" i="4"/>
  <c r="F77" i="1"/>
  <c r="E78" i="1"/>
  <c r="G77" i="1"/>
  <c r="I77" i="1" s="1"/>
  <c r="K77" i="1" s="1"/>
  <c r="M77" i="1" s="1"/>
  <c r="K29" i="1"/>
  <c r="M29" i="1" s="1"/>
  <c r="K48" i="1"/>
  <c r="M48" i="1" s="1"/>
  <c r="K26" i="1"/>
  <c r="M26" i="1" s="1"/>
  <c r="K45" i="1"/>
  <c r="M45" i="1" s="1"/>
  <c r="K68" i="1"/>
  <c r="M68" i="1" s="1"/>
  <c r="K38" i="1"/>
  <c r="M38" i="1" s="1"/>
  <c r="K27" i="1"/>
  <c r="M27" i="1" s="1"/>
  <c r="K61" i="1"/>
  <c r="M61" i="1" s="1"/>
  <c r="K39" i="1"/>
  <c r="M39" i="1" s="1"/>
  <c r="K54" i="1"/>
  <c r="M54" i="1" s="1"/>
  <c r="K28" i="1"/>
  <c r="M28" i="1" s="1"/>
  <c r="K32" i="1"/>
  <c r="M32" i="1" s="1"/>
  <c r="K55" i="1"/>
  <c r="M55" i="1" s="1"/>
  <c r="K70" i="1"/>
  <c r="M70" i="1" s="1"/>
  <c r="K33" i="1"/>
  <c r="M33" i="1" s="1"/>
  <c r="K49" i="1"/>
  <c r="M49" i="1" s="1"/>
  <c r="K65" i="1"/>
  <c r="M65" i="1" s="1"/>
  <c r="K36" i="1"/>
  <c r="M36" i="1" s="1"/>
  <c r="K52" i="1"/>
  <c r="M52" i="1" s="1"/>
  <c r="K76" i="1"/>
  <c r="M76" i="1" s="1"/>
  <c r="K43" i="1"/>
  <c r="M43" i="1" s="1"/>
  <c r="K59" i="1"/>
  <c r="M59" i="1" s="1"/>
  <c r="K75" i="1"/>
  <c r="M75" i="1" s="1"/>
  <c r="K42" i="1"/>
  <c r="M42" i="1" s="1"/>
  <c r="K58" i="1"/>
  <c r="M58" i="1" s="1"/>
  <c r="K74" i="1"/>
  <c r="M74" i="1" s="1"/>
  <c r="K37" i="1"/>
  <c r="M37" i="1" s="1"/>
  <c r="K53" i="1"/>
  <c r="M53" i="1" s="1"/>
  <c r="K69" i="1"/>
  <c r="M69" i="1" s="1"/>
  <c r="K40" i="1"/>
  <c r="M40" i="1" s="1"/>
  <c r="K56" i="1"/>
  <c r="M56" i="1" s="1"/>
  <c r="K31" i="1"/>
  <c r="M31" i="1" s="1"/>
  <c r="K47" i="1"/>
  <c r="M47" i="1" s="1"/>
  <c r="K63" i="1"/>
  <c r="M63" i="1" s="1"/>
  <c r="K30" i="1"/>
  <c r="M30" i="1" s="1"/>
  <c r="K46" i="1"/>
  <c r="M46" i="1" s="1"/>
  <c r="K62" i="1"/>
  <c r="M62" i="1" s="1"/>
  <c r="K60" i="1"/>
  <c r="M60" i="1" s="1"/>
  <c r="K41" i="1"/>
  <c r="M41" i="1" s="1"/>
  <c r="K57" i="1"/>
  <c r="M57" i="1" s="1"/>
  <c r="K73" i="1"/>
  <c r="M73" i="1" s="1"/>
  <c r="K44" i="1"/>
  <c r="M44" i="1" s="1"/>
  <c r="K64" i="1"/>
  <c r="M64" i="1" s="1"/>
  <c r="K35" i="1"/>
  <c r="M35" i="1" s="1"/>
  <c r="K51" i="1"/>
  <c r="M51" i="1" s="1"/>
  <c r="K67" i="1"/>
  <c r="M67" i="1" s="1"/>
  <c r="K34" i="1"/>
  <c r="M34" i="1" s="1"/>
  <c r="K50" i="1"/>
  <c r="M50" i="1" s="1"/>
  <c r="K66" i="1"/>
  <c r="M66" i="1" s="1"/>
  <c r="K72" i="1"/>
  <c r="M72" i="1" s="1"/>
  <c r="D15" i="4"/>
  <c r="E15" i="4"/>
  <c r="G15" i="4"/>
  <c r="H15" i="4"/>
  <c r="H14" i="4"/>
  <c r="H16" i="4"/>
  <c r="C70" i="4"/>
  <c r="F78" i="1" l="1"/>
  <c r="G78" i="1"/>
  <c r="I78" i="1" s="1"/>
  <c r="K78" i="1" s="1"/>
  <c r="M78" i="1" s="1"/>
  <c r="E79" i="1"/>
  <c r="AX70" i="4"/>
  <c r="AP70" i="4"/>
  <c r="AH70" i="4"/>
  <c r="Z70" i="4"/>
  <c r="R70" i="4"/>
  <c r="J70" i="4"/>
  <c r="AW70" i="4"/>
  <c r="AO70" i="4"/>
  <c r="AG70" i="4"/>
  <c r="Y70" i="4"/>
  <c r="Q70" i="4"/>
  <c r="I70" i="4"/>
  <c r="AV70" i="4"/>
  <c r="AN70" i="4"/>
  <c r="AF70" i="4"/>
  <c r="X70" i="4"/>
  <c r="P70" i="4"/>
  <c r="H70" i="4"/>
  <c r="AU70" i="4"/>
  <c r="AM70" i="4"/>
  <c r="AE70" i="4"/>
  <c r="W70" i="4"/>
  <c r="O70" i="4"/>
  <c r="G70" i="4"/>
  <c r="BB70" i="4"/>
  <c r="AT70" i="4"/>
  <c r="AL70" i="4"/>
  <c r="AD70" i="4"/>
  <c r="V70" i="4"/>
  <c r="N70" i="4"/>
  <c r="F70" i="4"/>
  <c r="BA70" i="4"/>
  <c r="AS70" i="4"/>
  <c r="AK70" i="4"/>
  <c r="AC70" i="4"/>
  <c r="U70" i="4"/>
  <c r="M70" i="4"/>
  <c r="E70" i="4"/>
  <c r="AY70" i="4"/>
  <c r="AQ70" i="4"/>
  <c r="AI70" i="4"/>
  <c r="AA70" i="4"/>
  <c r="S70" i="4"/>
  <c r="K70" i="4"/>
  <c r="T70" i="4"/>
  <c r="L70" i="4"/>
  <c r="D70" i="4"/>
  <c r="AZ70" i="4"/>
  <c r="AR70" i="4"/>
  <c r="AB70" i="4"/>
  <c r="AJ70" i="4"/>
  <c r="D16" i="4"/>
  <c r="F16" i="4"/>
  <c r="E16" i="4"/>
  <c r="G16" i="4"/>
  <c r="I16" i="4"/>
  <c r="I15" i="4"/>
  <c r="I14" i="4"/>
  <c r="C71" i="4"/>
  <c r="AU71" i="4" l="1"/>
  <c r="AM71" i="4"/>
  <c r="AE71" i="4"/>
  <c r="W71" i="4"/>
  <c r="O71" i="4"/>
  <c r="G71" i="4"/>
  <c r="BB71" i="4"/>
  <c r="AT71" i="4"/>
  <c r="AL71" i="4"/>
  <c r="AD71" i="4"/>
  <c r="V71" i="4"/>
  <c r="N71" i="4"/>
  <c r="F71" i="4"/>
  <c r="BA71" i="4"/>
  <c r="AS71" i="4"/>
  <c r="AK71" i="4"/>
  <c r="AC71" i="4"/>
  <c r="U71" i="4"/>
  <c r="M71" i="4"/>
  <c r="E71" i="4"/>
  <c r="AZ71" i="4"/>
  <c r="AR71" i="4"/>
  <c r="AJ71" i="4"/>
  <c r="AB71" i="4"/>
  <c r="T71" i="4"/>
  <c r="L71" i="4"/>
  <c r="D71" i="4"/>
  <c r="AY71" i="4"/>
  <c r="AQ71" i="4"/>
  <c r="AI71" i="4"/>
  <c r="AA71" i="4"/>
  <c r="S71" i="4"/>
  <c r="K71" i="4"/>
  <c r="AX71" i="4"/>
  <c r="AP71" i="4"/>
  <c r="AH71" i="4"/>
  <c r="Z71" i="4"/>
  <c r="R71" i="4"/>
  <c r="J71" i="4"/>
  <c r="AV71" i="4"/>
  <c r="AN71" i="4"/>
  <c r="AF71" i="4"/>
  <c r="X71" i="4"/>
  <c r="P71" i="4"/>
  <c r="H71" i="4"/>
  <c r="AG71" i="4"/>
  <c r="Y71" i="4"/>
  <c r="AW71" i="4"/>
  <c r="Q71" i="4"/>
  <c r="I71" i="4"/>
  <c r="AO71" i="4"/>
  <c r="F79" i="1"/>
  <c r="G79" i="1"/>
  <c r="I79" i="1" s="1"/>
  <c r="K79" i="1" s="1"/>
  <c r="M79" i="1" s="1"/>
  <c r="E80" i="1"/>
  <c r="F17" i="4"/>
  <c r="D17" i="4"/>
  <c r="E17" i="4"/>
  <c r="G17" i="4"/>
  <c r="H17" i="4"/>
  <c r="I17" i="4"/>
  <c r="J16" i="4"/>
  <c r="J18" i="4"/>
  <c r="J17" i="4"/>
  <c r="J14" i="4"/>
  <c r="J15" i="4"/>
  <c r="C72" i="4"/>
  <c r="F80" i="1" l="1"/>
  <c r="G80" i="1"/>
  <c r="I80" i="1" s="1"/>
  <c r="K80" i="1" s="1"/>
  <c r="M80" i="1" s="1"/>
  <c r="E81" i="1"/>
  <c r="AZ72" i="4"/>
  <c r="AR72" i="4"/>
  <c r="AJ72" i="4"/>
  <c r="AB72" i="4"/>
  <c r="T72" i="4"/>
  <c r="L72" i="4"/>
  <c r="D72" i="4"/>
  <c r="AY72" i="4"/>
  <c r="AQ72" i="4"/>
  <c r="AI72" i="4"/>
  <c r="AA72" i="4"/>
  <c r="S72" i="4"/>
  <c r="K72" i="4"/>
  <c r="AX72" i="4"/>
  <c r="AP72" i="4"/>
  <c r="AH72" i="4"/>
  <c r="Z72" i="4"/>
  <c r="R72" i="4"/>
  <c r="J72" i="4"/>
  <c r="AW72" i="4"/>
  <c r="AO72" i="4"/>
  <c r="AG72" i="4"/>
  <c r="Y72" i="4"/>
  <c r="Q72" i="4"/>
  <c r="I72" i="4"/>
  <c r="AV72" i="4"/>
  <c r="AN72" i="4"/>
  <c r="AF72" i="4"/>
  <c r="X72" i="4"/>
  <c r="P72" i="4"/>
  <c r="H72" i="4"/>
  <c r="AU72" i="4"/>
  <c r="AM72" i="4"/>
  <c r="AE72" i="4"/>
  <c r="W72" i="4"/>
  <c r="O72" i="4"/>
  <c r="G72" i="4"/>
  <c r="BA72" i="4"/>
  <c r="AS72" i="4"/>
  <c r="AK72" i="4"/>
  <c r="AC72" i="4"/>
  <c r="U72" i="4"/>
  <c r="M72" i="4"/>
  <c r="E72" i="4"/>
  <c r="AT72" i="4"/>
  <c r="AL72" i="4"/>
  <c r="AD72" i="4"/>
  <c r="V72" i="4"/>
  <c r="N72" i="4"/>
  <c r="BB72" i="4"/>
  <c r="F72" i="4"/>
  <c r="D18" i="4"/>
  <c r="F18" i="4"/>
  <c r="G18" i="4"/>
  <c r="E18" i="4"/>
  <c r="H18" i="4"/>
  <c r="I18" i="4"/>
  <c r="K15" i="4"/>
  <c r="K17" i="4"/>
  <c r="K19" i="4"/>
  <c r="K18" i="4"/>
  <c r="K16" i="4"/>
  <c r="K14" i="4"/>
  <c r="C73" i="4"/>
  <c r="F81" i="1" l="1"/>
  <c r="G81" i="1"/>
  <c r="I81" i="1" s="1"/>
  <c r="K81" i="1" s="1"/>
  <c r="M81" i="1" s="1"/>
  <c r="E82" i="1"/>
  <c r="AW73" i="4"/>
  <c r="AO73" i="4"/>
  <c r="AG73" i="4"/>
  <c r="Y73" i="4"/>
  <c r="Q73" i="4"/>
  <c r="I73" i="4"/>
  <c r="AV73" i="4"/>
  <c r="AN73" i="4"/>
  <c r="AF73" i="4"/>
  <c r="X73" i="4"/>
  <c r="P73" i="4"/>
  <c r="H73" i="4"/>
  <c r="AU73" i="4"/>
  <c r="AM73" i="4"/>
  <c r="AE73" i="4"/>
  <c r="W73" i="4"/>
  <c r="O73" i="4"/>
  <c r="G73" i="4"/>
  <c r="BB73" i="4"/>
  <c r="AT73" i="4"/>
  <c r="AL73" i="4"/>
  <c r="AD73" i="4"/>
  <c r="V73" i="4"/>
  <c r="N73" i="4"/>
  <c r="F73" i="4"/>
  <c r="BA73" i="4"/>
  <c r="AS73" i="4"/>
  <c r="AK73" i="4"/>
  <c r="AC73" i="4"/>
  <c r="U73" i="4"/>
  <c r="M73" i="4"/>
  <c r="E73" i="4"/>
  <c r="AZ73" i="4"/>
  <c r="AR73" i="4"/>
  <c r="AJ73" i="4"/>
  <c r="AB73" i="4"/>
  <c r="T73" i="4"/>
  <c r="L73" i="4"/>
  <c r="D73" i="4"/>
  <c r="AX73" i="4"/>
  <c r="AP73" i="4"/>
  <c r="AH73" i="4"/>
  <c r="Z73" i="4"/>
  <c r="R73" i="4"/>
  <c r="J73" i="4"/>
  <c r="AY73" i="4"/>
  <c r="AQ73" i="4"/>
  <c r="AI73" i="4"/>
  <c r="S73" i="4"/>
  <c r="AA73" i="4"/>
  <c r="K73" i="4"/>
  <c r="D19" i="4"/>
  <c r="G19" i="4"/>
  <c r="F19" i="4"/>
  <c r="E19" i="4"/>
  <c r="H19" i="4"/>
  <c r="I19" i="4"/>
  <c r="J19" i="4"/>
  <c r="L15" i="4"/>
  <c r="L17" i="4"/>
  <c r="L19" i="4"/>
  <c r="L16" i="4"/>
  <c r="L20" i="4"/>
  <c r="L14" i="4"/>
  <c r="L18" i="4"/>
  <c r="C74" i="4"/>
  <c r="BB74" i="4" l="1"/>
  <c r="AT74" i="4"/>
  <c r="AL74" i="4"/>
  <c r="AZ74" i="4"/>
  <c r="AR74" i="4"/>
  <c r="AJ74" i="4"/>
  <c r="AX74" i="4"/>
  <c r="AN74" i="4"/>
  <c r="AD74" i="4"/>
  <c r="V74" i="4"/>
  <c r="N74" i="4"/>
  <c r="F74" i="4"/>
  <c r="AW74" i="4"/>
  <c r="AM74" i="4"/>
  <c r="AC74" i="4"/>
  <c r="U74" i="4"/>
  <c r="M74" i="4"/>
  <c r="E74" i="4"/>
  <c r="AV74" i="4"/>
  <c r="AK74" i="4"/>
  <c r="AB74" i="4"/>
  <c r="T74" i="4"/>
  <c r="L74" i="4"/>
  <c r="D74" i="4"/>
  <c r="AU74" i="4"/>
  <c r="AI74" i="4"/>
  <c r="AA74" i="4"/>
  <c r="S74" i="4"/>
  <c r="K74" i="4"/>
  <c r="AS74" i="4"/>
  <c r="AH74" i="4"/>
  <c r="Z74" i="4"/>
  <c r="R74" i="4"/>
  <c r="J74" i="4"/>
  <c r="AQ74" i="4"/>
  <c r="AG74" i="4"/>
  <c r="Y74" i="4"/>
  <c r="Q74" i="4"/>
  <c r="I74" i="4"/>
  <c r="AY74" i="4"/>
  <c r="AO74" i="4"/>
  <c r="AE74" i="4"/>
  <c r="W74" i="4"/>
  <c r="O74" i="4"/>
  <c r="G74" i="4"/>
  <c r="H74" i="4"/>
  <c r="AF74" i="4"/>
  <c r="X74" i="4"/>
  <c r="BA74" i="4"/>
  <c r="AP74" i="4"/>
  <c r="P74" i="4"/>
  <c r="F82" i="1"/>
  <c r="G82" i="1"/>
  <c r="I82" i="1" s="1"/>
  <c r="K82" i="1" s="1"/>
  <c r="M82" i="1" s="1"/>
  <c r="E83" i="1"/>
  <c r="M16" i="4"/>
  <c r="M18" i="4"/>
  <c r="M20" i="4"/>
  <c r="M17" i="4"/>
  <c r="M14" i="4"/>
  <c r="M15" i="4"/>
  <c r="M19" i="4"/>
  <c r="D20" i="4"/>
  <c r="G20" i="4"/>
  <c r="E20" i="4"/>
  <c r="F20" i="4"/>
  <c r="H20" i="4"/>
  <c r="I20" i="4"/>
  <c r="J20" i="4"/>
  <c r="K20" i="4"/>
  <c r="C75" i="4"/>
  <c r="AY75" i="4" l="1"/>
  <c r="AQ75" i="4"/>
  <c r="AI75" i="4"/>
  <c r="AA75" i="4"/>
  <c r="S75" i="4"/>
  <c r="K75" i="4"/>
  <c r="AW75" i="4"/>
  <c r="AO75" i="4"/>
  <c r="AG75" i="4"/>
  <c r="Y75" i="4"/>
  <c r="Q75" i="4"/>
  <c r="I75" i="4"/>
  <c r="BA75" i="4"/>
  <c r="AS75" i="4"/>
  <c r="AK75" i="4"/>
  <c r="AR75" i="4"/>
  <c r="AE75" i="4"/>
  <c r="U75" i="4"/>
  <c r="J75" i="4"/>
  <c r="AP75" i="4"/>
  <c r="AD75" i="4"/>
  <c r="T75" i="4"/>
  <c r="H75" i="4"/>
  <c r="BB75" i="4"/>
  <c r="AN75" i="4"/>
  <c r="AC75" i="4"/>
  <c r="R75" i="4"/>
  <c r="G75" i="4"/>
  <c r="AZ75" i="4"/>
  <c r="AM75" i="4"/>
  <c r="AB75" i="4"/>
  <c r="P75" i="4"/>
  <c r="F75" i="4"/>
  <c r="AX75" i="4"/>
  <c r="AL75" i="4"/>
  <c r="Z75" i="4"/>
  <c r="O75" i="4"/>
  <c r="E75" i="4"/>
  <c r="AV75" i="4"/>
  <c r="AJ75" i="4"/>
  <c r="X75" i="4"/>
  <c r="N75" i="4"/>
  <c r="D75" i="4"/>
  <c r="AT75" i="4"/>
  <c r="AF75" i="4"/>
  <c r="V75" i="4"/>
  <c r="L75" i="4"/>
  <c r="AH75" i="4"/>
  <c r="W75" i="4"/>
  <c r="M75" i="4"/>
  <c r="AU75" i="4"/>
  <c r="F83" i="1"/>
  <c r="G83" i="1"/>
  <c r="I83" i="1" s="1"/>
  <c r="K83" i="1" s="1"/>
  <c r="M83" i="1" s="1"/>
  <c r="E84" i="1"/>
  <c r="D21" i="4"/>
  <c r="G21" i="4"/>
  <c r="E21" i="4"/>
  <c r="F21" i="4"/>
  <c r="H21" i="4"/>
  <c r="I21" i="4"/>
  <c r="J21" i="4"/>
  <c r="K21" i="4"/>
  <c r="L21" i="4"/>
  <c r="N16" i="4"/>
  <c r="N18" i="4"/>
  <c r="N20" i="4"/>
  <c r="N22" i="4"/>
  <c r="N15" i="4"/>
  <c r="N19" i="4"/>
  <c r="N17" i="4"/>
  <c r="N21" i="4"/>
  <c r="N14" i="4"/>
  <c r="M21" i="4"/>
  <c r="C76" i="4"/>
  <c r="F84" i="1" l="1"/>
  <c r="G84" i="1"/>
  <c r="I84" i="1" s="1"/>
  <c r="K84" i="1" s="1"/>
  <c r="M84" i="1" s="1"/>
  <c r="E85" i="1"/>
  <c r="AV76" i="4"/>
  <c r="AN76" i="4"/>
  <c r="AF76" i="4"/>
  <c r="X76" i="4"/>
  <c r="P76" i="4"/>
  <c r="H76" i="4"/>
  <c r="BB76" i="4"/>
  <c r="AT76" i="4"/>
  <c r="AL76" i="4"/>
  <c r="AD76" i="4"/>
  <c r="V76" i="4"/>
  <c r="N76" i="4"/>
  <c r="F76" i="4"/>
  <c r="BA76" i="4"/>
  <c r="AS76" i="4"/>
  <c r="AK76" i="4"/>
  <c r="AC76" i="4"/>
  <c r="U76" i="4"/>
  <c r="M76" i="4"/>
  <c r="AX76" i="4"/>
  <c r="AP76" i="4"/>
  <c r="AH76" i="4"/>
  <c r="Z76" i="4"/>
  <c r="R76" i="4"/>
  <c r="J76" i="4"/>
  <c r="AZ76" i="4"/>
  <c r="AJ76" i="4"/>
  <c r="T76" i="4"/>
  <c r="E76" i="4"/>
  <c r="AY76" i="4"/>
  <c r="AI76" i="4"/>
  <c r="S76" i="4"/>
  <c r="D76" i="4"/>
  <c r="AW76" i="4"/>
  <c r="AG76" i="4"/>
  <c r="Q76" i="4"/>
  <c r="AU76" i="4"/>
  <c r="AE76" i="4"/>
  <c r="O76" i="4"/>
  <c r="AR76" i="4"/>
  <c r="AB76" i="4"/>
  <c r="L76" i="4"/>
  <c r="AQ76" i="4"/>
  <c r="AA76" i="4"/>
  <c r="K76" i="4"/>
  <c r="AM76" i="4"/>
  <c r="W76" i="4"/>
  <c r="G76" i="4"/>
  <c r="I76" i="4"/>
  <c r="Y76" i="4"/>
  <c r="AO76" i="4"/>
  <c r="O15" i="4"/>
  <c r="O17" i="4"/>
  <c r="O19" i="4"/>
  <c r="O21" i="4"/>
  <c r="O16" i="4"/>
  <c r="O20" i="4"/>
  <c r="O22" i="4"/>
  <c r="O14" i="4"/>
  <c r="O18" i="4"/>
  <c r="D22" i="4"/>
  <c r="F22" i="4"/>
  <c r="E22" i="4"/>
  <c r="G22" i="4"/>
  <c r="H22" i="4"/>
  <c r="I22" i="4"/>
  <c r="J22" i="4"/>
  <c r="K22" i="4"/>
  <c r="L22" i="4"/>
  <c r="M22" i="4"/>
  <c r="C77" i="4"/>
  <c r="BB77" i="4" l="1"/>
  <c r="AT77" i="4"/>
  <c r="AL77" i="4"/>
  <c r="AD77" i="4"/>
  <c r="V77" i="4"/>
  <c r="N77" i="4"/>
  <c r="F77" i="4"/>
  <c r="BA77" i="4"/>
  <c r="AS77" i="4"/>
  <c r="AK77" i="4"/>
  <c r="AC77" i="4"/>
  <c r="U77" i="4"/>
  <c r="M77" i="4"/>
  <c r="E77" i="4"/>
  <c r="AZ77" i="4"/>
  <c r="AR77" i="4"/>
  <c r="AJ77" i="4"/>
  <c r="AY77" i="4"/>
  <c r="AQ77" i="4"/>
  <c r="AI77" i="4"/>
  <c r="AA77" i="4"/>
  <c r="S77" i="4"/>
  <c r="K77" i="4"/>
  <c r="AX77" i="4"/>
  <c r="AP77" i="4"/>
  <c r="AH77" i="4"/>
  <c r="Z77" i="4"/>
  <c r="R77" i="4"/>
  <c r="J77" i="4"/>
  <c r="AU77" i="4"/>
  <c r="AM77" i="4"/>
  <c r="AE77" i="4"/>
  <c r="W77" i="4"/>
  <c r="O77" i="4"/>
  <c r="G77" i="4"/>
  <c r="AW77" i="4"/>
  <c r="X77" i="4"/>
  <c r="AV77" i="4"/>
  <c r="T77" i="4"/>
  <c r="AO77" i="4"/>
  <c r="Q77" i="4"/>
  <c r="AN77" i="4"/>
  <c r="P77" i="4"/>
  <c r="AG77" i="4"/>
  <c r="L77" i="4"/>
  <c r="AF77" i="4"/>
  <c r="I77" i="4"/>
  <c r="Y77" i="4"/>
  <c r="D77" i="4"/>
  <c r="AB77" i="4"/>
  <c r="H77" i="4"/>
  <c r="F85" i="1"/>
  <c r="G85" i="1"/>
  <c r="I85" i="1" s="1"/>
  <c r="K85" i="1" s="1"/>
  <c r="M85" i="1" s="1"/>
  <c r="E86" i="1"/>
  <c r="E23" i="4"/>
  <c r="D23" i="4"/>
  <c r="F23" i="4"/>
  <c r="G23" i="4"/>
  <c r="H23" i="4"/>
  <c r="I23" i="4"/>
  <c r="J23" i="4"/>
  <c r="K23" i="4"/>
  <c r="L23" i="4"/>
  <c r="M23" i="4"/>
  <c r="N23" i="4"/>
  <c r="P15" i="4"/>
  <c r="P17" i="4"/>
  <c r="P19" i="4"/>
  <c r="P21" i="4"/>
  <c r="P23" i="4"/>
  <c r="P18" i="4"/>
  <c r="P22" i="4"/>
  <c r="P14" i="4"/>
  <c r="P16" i="4"/>
  <c r="P24" i="4"/>
  <c r="P20" i="4"/>
  <c r="O23" i="4"/>
  <c r="C78" i="4"/>
  <c r="AY78" i="4" l="1"/>
  <c r="AQ78" i="4"/>
  <c r="AI78" i="4"/>
  <c r="AA78" i="4"/>
  <c r="S78" i="4"/>
  <c r="K78" i="4"/>
  <c r="AX78" i="4"/>
  <c r="AP78" i="4"/>
  <c r="AH78" i="4"/>
  <c r="Z78" i="4"/>
  <c r="R78" i="4"/>
  <c r="J78" i="4"/>
  <c r="AW78" i="4"/>
  <c r="AO78" i="4"/>
  <c r="AG78" i="4"/>
  <c r="Y78" i="4"/>
  <c r="Q78" i="4"/>
  <c r="I78" i="4"/>
  <c r="AV78" i="4"/>
  <c r="AN78" i="4"/>
  <c r="AF78" i="4"/>
  <c r="X78" i="4"/>
  <c r="P78" i="4"/>
  <c r="H78" i="4"/>
  <c r="AU78" i="4"/>
  <c r="AM78" i="4"/>
  <c r="AE78" i="4"/>
  <c r="W78" i="4"/>
  <c r="O78" i="4"/>
  <c r="G78" i="4"/>
  <c r="AZ78" i="4"/>
  <c r="AR78" i="4"/>
  <c r="AJ78" i="4"/>
  <c r="AB78" i="4"/>
  <c r="T78" i="4"/>
  <c r="L78" i="4"/>
  <c r="D78" i="4"/>
  <c r="AD78" i="4"/>
  <c r="AC78" i="4"/>
  <c r="BB78" i="4"/>
  <c r="V78" i="4"/>
  <c r="BA78" i="4"/>
  <c r="U78" i="4"/>
  <c r="AT78" i="4"/>
  <c r="N78" i="4"/>
  <c r="AS78" i="4"/>
  <c r="M78" i="4"/>
  <c r="AK78" i="4"/>
  <c r="E78" i="4"/>
  <c r="AL78" i="4"/>
  <c r="F78" i="4"/>
  <c r="F86" i="1"/>
  <c r="G86" i="1"/>
  <c r="I86" i="1" s="1"/>
  <c r="K86" i="1" s="1"/>
  <c r="M86" i="1" s="1"/>
  <c r="E87" i="1"/>
  <c r="Q16" i="4"/>
  <c r="Q18" i="4"/>
  <c r="Q20" i="4"/>
  <c r="Q22" i="4"/>
  <c r="Q15" i="4"/>
  <c r="Q19" i="4"/>
  <c r="Q23" i="4"/>
  <c r="Q14" i="4"/>
  <c r="Q21" i="4"/>
  <c r="Q24" i="4"/>
  <c r="Q17" i="4"/>
  <c r="Q25" i="4"/>
  <c r="D24" i="4"/>
  <c r="E24" i="4"/>
  <c r="F24" i="4"/>
  <c r="G24" i="4"/>
  <c r="H24" i="4"/>
  <c r="I24" i="4"/>
  <c r="J24" i="4"/>
  <c r="K24" i="4"/>
  <c r="L24" i="4"/>
  <c r="M24" i="4"/>
  <c r="N24" i="4"/>
  <c r="O24" i="4"/>
  <c r="C79" i="4"/>
  <c r="AV79" i="4" l="1"/>
  <c r="AN79" i="4"/>
  <c r="AF79" i="4"/>
  <c r="X79" i="4"/>
  <c r="P79" i="4"/>
  <c r="H79" i="4"/>
  <c r="AU79" i="4"/>
  <c r="AM79" i="4"/>
  <c r="AE79" i="4"/>
  <c r="W79" i="4"/>
  <c r="O79" i="4"/>
  <c r="G79" i="4"/>
  <c r="BB79" i="4"/>
  <c r="AT79" i="4"/>
  <c r="AL79" i="4"/>
  <c r="AD79" i="4"/>
  <c r="V79" i="4"/>
  <c r="N79" i="4"/>
  <c r="F79" i="4"/>
  <c r="BA79" i="4"/>
  <c r="AS79" i="4"/>
  <c r="AK79" i="4"/>
  <c r="AC79" i="4"/>
  <c r="U79" i="4"/>
  <c r="M79" i="4"/>
  <c r="E79" i="4"/>
  <c r="AZ79" i="4"/>
  <c r="AR79" i="4"/>
  <c r="AJ79" i="4"/>
  <c r="AB79" i="4"/>
  <c r="T79" i="4"/>
  <c r="L79" i="4"/>
  <c r="D79" i="4"/>
  <c r="AW79" i="4"/>
  <c r="AO79" i="4"/>
  <c r="AG79" i="4"/>
  <c r="Y79" i="4"/>
  <c r="Q79" i="4"/>
  <c r="I79" i="4"/>
  <c r="AQ79" i="4"/>
  <c r="K79" i="4"/>
  <c r="AP79" i="4"/>
  <c r="J79" i="4"/>
  <c r="AI79" i="4"/>
  <c r="AH79" i="4"/>
  <c r="AA79" i="4"/>
  <c r="Z79" i="4"/>
  <c r="AX79" i="4"/>
  <c r="R79" i="4"/>
  <c r="AY79" i="4"/>
  <c r="S79" i="4"/>
  <c r="F87" i="1"/>
  <c r="G87" i="1"/>
  <c r="I87" i="1" s="1"/>
  <c r="K87" i="1" s="1"/>
  <c r="M87" i="1" s="1"/>
  <c r="E88" i="1"/>
  <c r="D25" i="4"/>
  <c r="E25" i="4"/>
  <c r="G25" i="4"/>
  <c r="F25" i="4"/>
  <c r="H25" i="4"/>
  <c r="I25" i="4"/>
  <c r="J25" i="4"/>
  <c r="K25" i="4"/>
  <c r="L25" i="4"/>
  <c r="M25" i="4"/>
  <c r="N25" i="4"/>
  <c r="O25" i="4"/>
  <c r="P25" i="4"/>
  <c r="R16" i="4"/>
  <c r="R18" i="4"/>
  <c r="R20" i="4"/>
  <c r="R22" i="4"/>
  <c r="R24" i="4"/>
  <c r="R26" i="4"/>
  <c r="R25" i="4"/>
  <c r="R17" i="4"/>
  <c r="R21" i="4"/>
  <c r="R15" i="4"/>
  <c r="R23" i="4"/>
  <c r="R19" i="4"/>
  <c r="R14" i="4"/>
  <c r="C80" i="4"/>
  <c r="BA80" i="4" l="1"/>
  <c r="AS80" i="4"/>
  <c r="AK80" i="4"/>
  <c r="AC80" i="4"/>
  <c r="U80" i="4"/>
  <c r="M80" i="4"/>
  <c r="E80" i="4"/>
  <c r="AZ80" i="4"/>
  <c r="AR80" i="4"/>
  <c r="AJ80" i="4"/>
  <c r="AB80" i="4"/>
  <c r="T80" i="4"/>
  <c r="L80" i="4"/>
  <c r="D80" i="4"/>
  <c r="AY80" i="4"/>
  <c r="AQ80" i="4"/>
  <c r="AI80" i="4"/>
  <c r="AA80" i="4"/>
  <c r="S80" i="4"/>
  <c r="K80" i="4"/>
  <c r="AX80" i="4"/>
  <c r="AP80" i="4"/>
  <c r="AH80" i="4"/>
  <c r="Z80" i="4"/>
  <c r="R80" i="4"/>
  <c r="J80" i="4"/>
  <c r="AW80" i="4"/>
  <c r="AO80" i="4"/>
  <c r="AG80" i="4"/>
  <c r="Y80" i="4"/>
  <c r="Q80" i="4"/>
  <c r="I80" i="4"/>
  <c r="BB80" i="4"/>
  <c r="AT80" i="4"/>
  <c r="AL80" i="4"/>
  <c r="AD80" i="4"/>
  <c r="V80" i="4"/>
  <c r="N80" i="4"/>
  <c r="F80" i="4"/>
  <c r="X80" i="4"/>
  <c r="W80" i="4"/>
  <c r="AV80" i="4"/>
  <c r="P80" i="4"/>
  <c r="AU80" i="4"/>
  <c r="O80" i="4"/>
  <c r="AN80" i="4"/>
  <c r="H80" i="4"/>
  <c r="AM80" i="4"/>
  <c r="G80" i="4"/>
  <c r="AE80" i="4"/>
  <c r="AF80" i="4"/>
  <c r="F88" i="1"/>
  <c r="G88" i="1"/>
  <c r="I88" i="1" s="1"/>
  <c r="K88" i="1" s="1"/>
  <c r="M88" i="1" s="1"/>
  <c r="E89" i="1"/>
  <c r="S15" i="4"/>
  <c r="S17" i="4"/>
  <c r="S19" i="4"/>
  <c r="S21" i="4"/>
  <c r="S23" i="4"/>
  <c r="S18" i="4"/>
  <c r="S22" i="4"/>
  <c r="S24" i="4"/>
  <c r="S20" i="4"/>
  <c r="S14" i="4"/>
  <c r="S16" i="4"/>
  <c r="S26" i="4"/>
  <c r="S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C81" i="4"/>
  <c r="F89" i="1" l="1"/>
  <c r="G89" i="1"/>
  <c r="I89" i="1" s="1"/>
  <c r="K89" i="1" s="1"/>
  <c r="M89" i="1" s="1"/>
  <c r="E90" i="1"/>
  <c r="AX81" i="4"/>
  <c r="AP81" i="4"/>
  <c r="AH81" i="4"/>
  <c r="Z81" i="4"/>
  <c r="R81" i="4"/>
  <c r="J81" i="4"/>
  <c r="AW81" i="4"/>
  <c r="AO81" i="4"/>
  <c r="AG81" i="4"/>
  <c r="Y81" i="4"/>
  <c r="Q81" i="4"/>
  <c r="I81" i="4"/>
  <c r="AV81" i="4"/>
  <c r="AN81" i="4"/>
  <c r="AF81" i="4"/>
  <c r="X81" i="4"/>
  <c r="P81" i="4"/>
  <c r="H81" i="4"/>
  <c r="AU81" i="4"/>
  <c r="AM81" i="4"/>
  <c r="AE81" i="4"/>
  <c r="W81" i="4"/>
  <c r="O81" i="4"/>
  <c r="G81" i="4"/>
  <c r="BB81" i="4"/>
  <c r="AT81" i="4"/>
  <c r="AL81" i="4"/>
  <c r="AD81" i="4"/>
  <c r="V81" i="4"/>
  <c r="N81" i="4"/>
  <c r="F81" i="4"/>
  <c r="AY81" i="4"/>
  <c r="AQ81" i="4"/>
  <c r="AI81" i="4"/>
  <c r="AA81" i="4"/>
  <c r="S81" i="4"/>
  <c r="K81" i="4"/>
  <c r="AK81" i="4"/>
  <c r="E81" i="4"/>
  <c r="AJ81" i="4"/>
  <c r="D81" i="4"/>
  <c r="AC81" i="4"/>
  <c r="AB81" i="4"/>
  <c r="BA81" i="4"/>
  <c r="U81" i="4"/>
  <c r="AZ81" i="4"/>
  <c r="T81" i="4"/>
  <c r="AR81" i="4"/>
  <c r="L81" i="4"/>
  <c r="AS81" i="4"/>
  <c r="M81" i="4"/>
  <c r="D27" i="4"/>
  <c r="G27" i="4"/>
  <c r="E27" i="4"/>
  <c r="F27" i="4"/>
  <c r="H27" i="4"/>
  <c r="I27" i="4"/>
  <c r="J27" i="4"/>
  <c r="K27" i="4"/>
  <c r="L27" i="4"/>
  <c r="M27" i="4"/>
  <c r="N27" i="4"/>
  <c r="O27" i="4"/>
  <c r="P27" i="4"/>
  <c r="Q27" i="4"/>
  <c r="R27" i="4"/>
  <c r="S27" i="4"/>
  <c r="T15" i="4"/>
  <c r="T17" i="4"/>
  <c r="T19" i="4"/>
  <c r="T21" i="4"/>
  <c r="T23" i="4"/>
  <c r="T25" i="4"/>
  <c r="T24" i="4"/>
  <c r="T16" i="4"/>
  <c r="T20" i="4"/>
  <c r="T26" i="4"/>
  <c r="T27" i="4"/>
  <c r="T14" i="4"/>
  <c r="T22" i="4"/>
  <c r="T28" i="4"/>
  <c r="T18" i="4"/>
  <c r="C82" i="4"/>
  <c r="F90" i="1" l="1"/>
  <c r="G90" i="1"/>
  <c r="I90" i="1" s="1"/>
  <c r="K90" i="1" s="1"/>
  <c r="M90" i="1" s="1"/>
  <c r="E91" i="1"/>
  <c r="AU82" i="4"/>
  <c r="AM82" i="4"/>
  <c r="AE82" i="4"/>
  <c r="W82" i="4"/>
  <c r="O82" i="4"/>
  <c r="G82" i="4"/>
  <c r="BB82" i="4"/>
  <c r="AT82" i="4"/>
  <c r="AL82" i="4"/>
  <c r="AD82" i="4"/>
  <c r="V82" i="4"/>
  <c r="N82" i="4"/>
  <c r="F82" i="4"/>
  <c r="BA82" i="4"/>
  <c r="AS82" i="4"/>
  <c r="AK82" i="4"/>
  <c r="AC82" i="4"/>
  <c r="U82" i="4"/>
  <c r="M82" i="4"/>
  <c r="E82" i="4"/>
  <c r="AZ82" i="4"/>
  <c r="AR82" i="4"/>
  <c r="AJ82" i="4"/>
  <c r="AB82" i="4"/>
  <c r="T82" i="4"/>
  <c r="L82" i="4"/>
  <c r="D82" i="4"/>
  <c r="AY82" i="4"/>
  <c r="AQ82" i="4"/>
  <c r="AI82" i="4"/>
  <c r="AA82" i="4"/>
  <c r="S82" i="4"/>
  <c r="K82" i="4"/>
  <c r="AV82" i="4"/>
  <c r="AN82" i="4"/>
  <c r="AF82" i="4"/>
  <c r="X82" i="4"/>
  <c r="P82" i="4"/>
  <c r="H82" i="4"/>
  <c r="AX82" i="4"/>
  <c r="R82" i="4"/>
  <c r="AW82" i="4"/>
  <c r="Q82" i="4"/>
  <c r="AP82" i="4"/>
  <c r="J82" i="4"/>
  <c r="AO82" i="4"/>
  <c r="I82" i="4"/>
  <c r="AH82" i="4"/>
  <c r="AG82" i="4"/>
  <c r="Y82" i="4"/>
  <c r="Z82" i="4"/>
  <c r="U16" i="4"/>
  <c r="U18" i="4"/>
  <c r="U20" i="4"/>
  <c r="U22" i="4"/>
  <c r="U17" i="4"/>
  <c r="U21" i="4"/>
  <c r="U26" i="4"/>
  <c r="U27" i="4"/>
  <c r="U24" i="4"/>
  <c r="U14" i="4"/>
  <c r="U15" i="4"/>
  <c r="U28" i="4"/>
  <c r="U19" i="4"/>
  <c r="U25" i="4"/>
  <c r="U23" i="4"/>
  <c r="E28" i="4"/>
  <c r="D28" i="4"/>
  <c r="G28" i="4"/>
  <c r="F28" i="4"/>
  <c r="H28" i="4"/>
  <c r="I28" i="4"/>
  <c r="J28" i="4"/>
  <c r="K28" i="4"/>
  <c r="L28" i="4"/>
  <c r="M28" i="4"/>
  <c r="N28" i="4"/>
  <c r="O28" i="4"/>
  <c r="P28" i="4"/>
  <c r="Q28" i="4"/>
  <c r="R28" i="4"/>
  <c r="S28" i="4"/>
  <c r="C83" i="4"/>
  <c r="E92" i="1" l="1"/>
  <c r="F91" i="1"/>
  <c r="G91" i="1"/>
  <c r="I91" i="1" s="1"/>
  <c r="K91" i="1" s="1"/>
  <c r="M91" i="1" s="1"/>
  <c r="AZ83" i="4"/>
  <c r="AR83" i="4"/>
  <c r="AJ83" i="4"/>
  <c r="AB83" i="4"/>
  <c r="T83" i="4"/>
  <c r="L83" i="4"/>
  <c r="D83" i="4"/>
  <c r="AY83" i="4"/>
  <c r="AQ83" i="4"/>
  <c r="AI83" i="4"/>
  <c r="AA83" i="4"/>
  <c r="S83" i="4"/>
  <c r="K83" i="4"/>
  <c r="AX83" i="4"/>
  <c r="AP83" i="4"/>
  <c r="AH83" i="4"/>
  <c r="Z83" i="4"/>
  <c r="R83" i="4"/>
  <c r="J83" i="4"/>
  <c r="AW83" i="4"/>
  <c r="AO83" i="4"/>
  <c r="AG83" i="4"/>
  <c r="Y83" i="4"/>
  <c r="Q83" i="4"/>
  <c r="I83" i="4"/>
  <c r="AV83" i="4"/>
  <c r="AN83" i="4"/>
  <c r="AF83" i="4"/>
  <c r="X83" i="4"/>
  <c r="P83" i="4"/>
  <c r="H83" i="4"/>
  <c r="BA83" i="4"/>
  <c r="AS83" i="4"/>
  <c r="AK83" i="4"/>
  <c r="AC83" i="4"/>
  <c r="U83" i="4"/>
  <c r="M83" i="4"/>
  <c r="E83" i="4"/>
  <c r="AE83" i="4"/>
  <c r="AD83" i="4"/>
  <c r="W83" i="4"/>
  <c r="BB83" i="4"/>
  <c r="V83" i="4"/>
  <c r="AU83" i="4"/>
  <c r="O83" i="4"/>
  <c r="AT83" i="4"/>
  <c r="N83" i="4"/>
  <c r="AL83" i="4"/>
  <c r="F83" i="4"/>
  <c r="AM83" i="4"/>
  <c r="G83" i="4"/>
  <c r="V16" i="4"/>
  <c r="V18" i="4"/>
  <c r="V20" i="4"/>
  <c r="V22" i="4"/>
  <c r="V24" i="4"/>
  <c r="V26" i="4"/>
  <c r="V15" i="4"/>
  <c r="V19" i="4"/>
  <c r="V23" i="4"/>
  <c r="V25" i="4"/>
  <c r="V28" i="4"/>
  <c r="V21" i="4"/>
  <c r="V27" i="4"/>
  <c r="V14" i="4"/>
  <c r="V17" i="4"/>
  <c r="V29" i="4"/>
  <c r="F29" i="4"/>
  <c r="D29" i="4"/>
  <c r="E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C84" i="4"/>
  <c r="AW84" i="4" l="1"/>
  <c r="AO84" i="4"/>
  <c r="AG84" i="4"/>
  <c r="Y84" i="4"/>
  <c r="Q84" i="4"/>
  <c r="I84" i="4"/>
  <c r="AV84" i="4"/>
  <c r="AN84" i="4"/>
  <c r="AF84" i="4"/>
  <c r="X84" i="4"/>
  <c r="P84" i="4"/>
  <c r="H84" i="4"/>
  <c r="AU84" i="4"/>
  <c r="AM84" i="4"/>
  <c r="AE84" i="4"/>
  <c r="W84" i="4"/>
  <c r="O84" i="4"/>
  <c r="G84" i="4"/>
  <c r="BB84" i="4"/>
  <c r="AT84" i="4"/>
  <c r="AL84" i="4"/>
  <c r="AD84" i="4"/>
  <c r="V84" i="4"/>
  <c r="N84" i="4"/>
  <c r="F84" i="4"/>
  <c r="BA84" i="4"/>
  <c r="AS84" i="4"/>
  <c r="AK84" i="4"/>
  <c r="AC84" i="4"/>
  <c r="U84" i="4"/>
  <c r="M84" i="4"/>
  <c r="E84" i="4"/>
  <c r="AX84" i="4"/>
  <c r="AP84" i="4"/>
  <c r="AH84" i="4"/>
  <c r="Z84" i="4"/>
  <c r="R84" i="4"/>
  <c r="J84" i="4"/>
  <c r="AR84" i="4"/>
  <c r="L84" i="4"/>
  <c r="AQ84" i="4"/>
  <c r="K84" i="4"/>
  <c r="AJ84" i="4"/>
  <c r="D84" i="4"/>
  <c r="AI84" i="4"/>
  <c r="AB84" i="4"/>
  <c r="AA84" i="4"/>
  <c r="AY84" i="4"/>
  <c r="S84" i="4"/>
  <c r="T84" i="4"/>
  <c r="AZ84" i="4"/>
  <c r="F92" i="1"/>
  <c r="G92" i="1"/>
  <c r="I92" i="1" s="1"/>
  <c r="K92" i="1" s="1"/>
  <c r="M92" i="1" s="1"/>
  <c r="E93" i="1"/>
  <c r="D30" i="4"/>
  <c r="F30" i="4"/>
  <c r="E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15" i="4"/>
  <c r="W17" i="4"/>
  <c r="W19" i="4"/>
  <c r="W21" i="4"/>
  <c r="W23" i="4"/>
  <c r="W16" i="4"/>
  <c r="W20" i="4"/>
  <c r="W25" i="4"/>
  <c r="W28" i="4"/>
  <c r="W30" i="4"/>
  <c r="W27" i="4"/>
  <c r="W26" i="4"/>
  <c r="W14" i="4"/>
  <c r="W18" i="4"/>
  <c r="W29" i="4"/>
  <c r="W22" i="4"/>
  <c r="W24" i="4"/>
  <c r="C85" i="4"/>
  <c r="E94" i="1" l="1"/>
  <c r="F93" i="1"/>
  <c r="G93" i="1"/>
  <c r="I93" i="1" s="1"/>
  <c r="K93" i="1" s="1"/>
  <c r="M93" i="1" s="1"/>
  <c r="AX85" i="4"/>
  <c r="AP85" i="4"/>
  <c r="BB85" i="4"/>
  <c r="AZ85" i="4"/>
  <c r="AR85" i="4"/>
  <c r="AV85" i="4"/>
  <c r="AL85" i="4"/>
  <c r="AD85" i="4"/>
  <c r="V85" i="4"/>
  <c r="N85" i="4"/>
  <c r="F85" i="4"/>
  <c r="AU85" i="4"/>
  <c r="AK85" i="4"/>
  <c r="AC85" i="4"/>
  <c r="U85" i="4"/>
  <c r="M85" i="4"/>
  <c r="E85" i="4"/>
  <c r="AT85" i="4"/>
  <c r="AJ85" i="4"/>
  <c r="AB85" i="4"/>
  <c r="T85" i="4"/>
  <c r="L85" i="4"/>
  <c r="D85" i="4"/>
  <c r="AS85" i="4"/>
  <c r="AI85" i="4"/>
  <c r="AA85" i="4"/>
  <c r="S85" i="4"/>
  <c r="K85" i="4"/>
  <c r="AQ85" i="4"/>
  <c r="AH85" i="4"/>
  <c r="Z85" i="4"/>
  <c r="R85" i="4"/>
  <c r="J85" i="4"/>
  <c r="AW85" i="4"/>
  <c r="AM85" i="4"/>
  <c r="AE85" i="4"/>
  <c r="W85" i="4"/>
  <c r="O85" i="4"/>
  <c r="G85" i="4"/>
  <c r="Y85" i="4"/>
  <c r="X85" i="4"/>
  <c r="BA85" i="4"/>
  <c r="Q85" i="4"/>
  <c r="AY85" i="4"/>
  <c r="P85" i="4"/>
  <c r="AO85" i="4"/>
  <c r="I85" i="4"/>
  <c r="AN85" i="4"/>
  <c r="H85" i="4"/>
  <c r="AF85" i="4"/>
  <c r="AG85" i="4"/>
  <c r="X15" i="4"/>
  <c r="X17" i="4"/>
  <c r="X19" i="4"/>
  <c r="X21" i="4"/>
  <c r="X23" i="4"/>
  <c r="X25" i="4"/>
  <c r="X18" i="4"/>
  <c r="X22" i="4"/>
  <c r="X24" i="4"/>
  <c r="X27" i="4"/>
  <c r="X29" i="4"/>
  <c r="X31" i="4"/>
  <c r="X14" i="4"/>
  <c r="X20" i="4"/>
  <c r="X30" i="4"/>
  <c r="X16" i="4"/>
  <c r="X28" i="4"/>
  <c r="X26" i="4"/>
  <c r="X32" i="4"/>
  <c r="D31" i="4"/>
  <c r="G31" i="4"/>
  <c r="F31" i="4"/>
  <c r="E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C86" i="4"/>
  <c r="AU86" i="4" l="1"/>
  <c r="AM86" i="4"/>
  <c r="AE86" i="4"/>
  <c r="W86" i="4"/>
  <c r="O86" i="4"/>
  <c r="G86" i="4"/>
  <c r="BA86" i="4"/>
  <c r="AS86" i="4"/>
  <c r="AK86" i="4"/>
  <c r="AC86" i="4"/>
  <c r="U86" i="4"/>
  <c r="M86" i="4"/>
  <c r="E86" i="4"/>
  <c r="AZ86" i="4"/>
  <c r="AR86" i="4"/>
  <c r="AJ86" i="4"/>
  <c r="AB86" i="4"/>
  <c r="T86" i="4"/>
  <c r="L86" i="4"/>
  <c r="D86" i="4"/>
  <c r="AY86" i="4"/>
  <c r="AQ86" i="4"/>
  <c r="AI86" i="4"/>
  <c r="AA86" i="4"/>
  <c r="S86" i="4"/>
  <c r="K86" i="4"/>
  <c r="AW86" i="4"/>
  <c r="AO86" i="4"/>
  <c r="AG86" i="4"/>
  <c r="Y86" i="4"/>
  <c r="Q86" i="4"/>
  <c r="I86" i="4"/>
  <c r="AL86" i="4"/>
  <c r="P86" i="4"/>
  <c r="AH86" i="4"/>
  <c r="N86" i="4"/>
  <c r="BB86" i="4"/>
  <c r="AF86" i="4"/>
  <c r="J86" i="4"/>
  <c r="AX86" i="4"/>
  <c r="AD86" i="4"/>
  <c r="H86" i="4"/>
  <c r="AV86" i="4"/>
  <c r="Z86" i="4"/>
  <c r="F86" i="4"/>
  <c r="AN86" i="4"/>
  <c r="R86" i="4"/>
  <c r="X86" i="4"/>
  <c r="V86" i="4"/>
  <c r="AP86" i="4"/>
  <c r="AT86" i="4"/>
  <c r="F94" i="1"/>
  <c r="G94" i="1"/>
  <c r="I94" i="1" s="1"/>
  <c r="K94" i="1" s="1"/>
  <c r="M94" i="1" s="1"/>
  <c r="E95" i="1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Y16" i="4"/>
  <c r="Y18" i="4"/>
  <c r="Y20" i="4"/>
  <c r="Y22" i="4"/>
  <c r="Y15" i="4"/>
  <c r="Y19" i="4"/>
  <c r="Y23" i="4"/>
  <c r="Y24" i="4"/>
  <c r="Y27" i="4"/>
  <c r="Y29" i="4"/>
  <c r="Y31" i="4"/>
  <c r="Y26" i="4"/>
  <c r="Y25" i="4"/>
  <c r="Y17" i="4"/>
  <c r="Y28" i="4"/>
  <c r="Y32" i="4"/>
  <c r="Y14" i="4"/>
  <c r="Y21" i="4"/>
  <c r="Y30" i="4"/>
  <c r="C87" i="4"/>
  <c r="BA87" i="4" l="1"/>
  <c r="AS87" i="4"/>
  <c r="AK87" i="4"/>
  <c r="AC87" i="4"/>
  <c r="U87" i="4"/>
  <c r="M87" i="4"/>
  <c r="E87" i="4"/>
  <c r="AZ87" i="4"/>
  <c r="AR87" i="4"/>
  <c r="AJ87" i="4"/>
  <c r="AB87" i="4"/>
  <c r="T87" i="4"/>
  <c r="L87" i="4"/>
  <c r="D87" i="4"/>
  <c r="AY87" i="4"/>
  <c r="AQ87" i="4"/>
  <c r="AI87" i="4"/>
  <c r="AA87" i="4"/>
  <c r="AX87" i="4"/>
  <c r="AP87" i="4"/>
  <c r="AH87" i="4"/>
  <c r="Z87" i="4"/>
  <c r="R87" i="4"/>
  <c r="J87" i="4"/>
  <c r="AW87" i="4"/>
  <c r="AO87" i="4"/>
  <c r="AG87" i="4"/>
  <c r="Y87" i="4"/>
  <c r="Q87" i="4"/>
  <c r="I87" i="4"/>
  <c r="AV87" i="4"/>
  <c r="AN87" i="4"/>
  <c r="AF87" i="4"/>
  <c r="X87" i="4"/>
  <c r="P87" i="4"/>
  <c r="H87" i="4"/>
  <c r="BB87" i="4"/>
  <c r="AT87" i="4"/>
  <c r="AL87" i="4"/>
  <c r="AD87" i="4"/>
  <c r="V87" i="4"/>
  <c r="N87" i="4"/>
  <c r="F87" i="4"/>
  <c r="K87" i="4"/>
  <c r="G87" i="4"/>
  <c r="AU87" i="4"/>
  <c r="AM87" i="4"/>
  <c r="AE87" i="4"/>
  <c r="O87" i="4"/>
  <c r="W87" i="4"/>
  <c r="S87" i="4"/>
  <c r="E96" i="1"/>
  <c r="F95" i="1"/>
  <c r="G95" i="1"/>
  <c r="I95" i="1" s="1"/>
  <c r="K95" i="1" s="1"/>
  <c r="M95" i="1" s="1"/>
  <c r="F33" i="4"/>
  <c r="D33" i="4"/>
  <c r="E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16" i="4"/>
  <c r="Z18" i="4"/>
  <c r="Z20" i="4"/>
  <c r="Z22" i="4"/>
  <c r="Z24" i="4"/>
  <c r="Z26" i="4"/>
  <c r="Z17" i="4"/>
  <c r="Z21" i="4"/>
  <c r="Z28" i="4"/>
  <c r="Z30" i="4"/>
  <c r="Z32" i="4"/>
  <c r="Z34" i="4"/>
  <c r="Z19" i="4"/>
  <c r="Z29" i="4"/>
  <c r="Z33" i="4"/>
  <c r="Z15" i="4"/>
  <c r="Z27" i="4"/>
  <c r="Z31" i="4"/>
  <c r="Z14" i="4"/>
  <c r="Z25" i="4"/>
  <c r="Z23" i="4"/>
  <c r="C88" i="4"/>
  <c r="F96" i="1" l="1"/>
  <c r="G96" i="1"/>
  <c r="I96" i="1" s="1"/>
  <c r="K96" i="1" s="1"/>
  <c r="M96" i="1" s="1"/>
  <c r="E97" i="1"/>
  <c r="AX88" i="4"/>
  <c r="AP88" i="4"/>
  <c r="AH88" i="4"/>
  <c r="Z88" i="4"/>
  <c r="R88" i="4"/>
  <c r="J88" i="4"/>
  <c r="AW88" i="4"/>
  <c r="AO88" i="4"/>
  <c r="AG88" i="4"/>
  <c r="Y88" i="4"/>
  <c r="Q88" i="4"/>
  <c r="I88" i="4"/>
  <c r="AV88" i="4"/>
  <c r="AN88" i="4"/>
  <c r="AF88" i="4"/>
  <c r="X88" i="4"/>
  <c r="P88" i="4"/>
  <c r="H88" i="4"/>
  <c r="AU88" i="4"/>
  <c r="AM88" i="4"/>
  <c r="AE88" i="4"/>
  <c r="W88" i="4"/>
  <c r="O88" i="4"/>
  <c r="G88" i="4"/>
  <c r="BB88" i="4"/>
  <c r="AT88" i="4"/>
  <c r="AL88" i="4"/>
  <c r="AD88" i="4"/>
  <c r="V88" i="4"/>
  <c r="N88" i="4"/>
  <c r="F88" i="4"/>
  <c r="BA88" i="4"/>
  <c r="AS88" i="4"/>
  <c r="AK88" i="4"/>
  <c r="AC88" i="4"/>
  <c r="U88" i="4"/>
  <c r="M88" i="4"/>
  <c r="E88" i="4"/>
  <c r="AY88" i="4"/>
  <c r="AQ88" i="4"/>
  <c r="AI88" i="4"/>
  <c r="AA88" i="4"/>
  <c r="S88" i="4"/>
  <c r="K88" i="4"/>
  <c r="L88" i="4"/>
  <c r="D88" i="4"/>
  <c r="AZ88" i="4"/>
  <c r="AR88" i="4"/>
  <c r="T88" i="4"/>
  <c r="AJ88" i="4"/>
  <c r="AB88" i="4"/>
  <c r="AA15" i="4"/>
  <c r="AA17" i="4"/>
  <c r="AA19" i="4"/>
  <c r="AA21" i="4"/>
  <c r="AA23" i="4"/>
  <c r="AA18" i="4"/>
  <c r="AA22" i="4"/>
  <c r="AA26" i="4"/>
  <c r="AA28" i="4"/>
  <c r="AA30" i="4"/>
  <c r="AA32" i="4"/>
  <c r="AA34" i="4"/>
  <c r="AA25" i="4"/>
  <c r="AA20" i="4"/>
  <c r="AA14" i="4"/>
  <c r="AA24" i="4"/>
  <c r="AA16" i="4"/>
  <c r="AA27" i="4"/>
  <c r="AA31" i="4"/>
  <c r="AA29" i="4"/>
  <c r="AA33" i="4"/>
  <c r="D34" i="4"/>
  <c r="G34" i="4"/>
  <c r="E34" i="4"/>
  <c r="F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C89" i="4"/>
  <c r="E98" i="1" l="1"/>
  <c r="F97" i="1"/>
  <c r="G97" i="1"/>
  <c r="I97" i="1" s="1"/>
  <c r="K97" i="1" s="1"/>
  <c r="M97" i="1" s="1"/>
  <c r="AU89" i="4"/>
  <c r="AM89" i="4"/>
  <c r="AE89" i="4"/>
  <c r="W89" i="4"/>
  <c r="O89" i="4"/>
  <c r="G89" i="4"/>
  <c r="BB89" i="4"/>
  <c r="AT89" i="4"/>
  <c r="AL89" i="4"/>
  <c r="AD89" i="4"/>
  <c r="V89" i="4"/>
  <c r="N89" i="4"/>
  <c r="F89" i="4"/>
  <c r="BA89" i="4"/>
  <c r="AS89" i="4"/>
  <c r="AK89" i="4"/>
  <c r="AC89" i="4"/>
  <c r="U89" i="4"/>
  <c r="M89" i="4"/>
  <c r="E89" i="4"/>
  <c r="AZ89" i="4"/>
  <c r="AR89" i="4"/>
  <c r="AJ89" i="4"/>
  <c r="AB89" i="4"/>
  <c r="T89" i="4"/>
  <c r="L89" i="4"/>
  <c r="D89" i="4"/>
  <c r="AY89" i="4"/>
  <c r="AQ89" i="4"/>
  <c r="AI89" i="4"/>
  <c r="AA89" i="4"/>
  <c r="S89" i="4"/>
  <c r="K89" i="4"/>
  <c r="AX89" i="4"/>
  <c r="AP89" i="4"/>
  <c r="AH89" i="4"/>
  <c r="Z89" i="4"/>
  <c r="R89" i="4"/>
  <c r="J89" i="4"/>
  <c r="AV89" i="4"/>
  <c r="AN89" i="4"/>
  <c r="AF89" i="4"/>
  <c r="X89" i="4"/>
  <c r="P89" i="4"/>
  <c r="H89" i="4"/>
  <c r="Y89" i="4"/>
  <c r="Q89" i="4"/>
  <c r="I89" i="4"/>
  <c r="AG89" i="4"/>
  <c r="AW89" i="4"/>
  <c r="AO89" i="4"/>
  <c r="D35" i="4"/>
  <c r="E35" i="4"/>
  <c r="G35" i="4"/>
  <c r="F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15" i="4"/>
  <c r="AB17" i="4"/>
  <c r="AB19" i="4"/>
  <c r="AB21" i="4"/>
  <c r="AB23" i="4"/>
  <c r="AB25" i="4"/>
  <c r="AB16" i="4"/>
  <c r="AB20" i="4"/>
  <c r="AB27" i="4"/>
  <c r="AB29" i="4"/>
  <c r="AB31" i="4"/>
  <c r="AB33" i="4"/>
  <c r="AB35" i="4"/>
  <c r="AB14" i="4"/>
  <c r="AB18" i="4"/>
  <c r="AB26" i="4"/>
  <c r="AB28" i="4"/>
  <c r="AB32" i="4"/>
  <c r="AB22" i="4"/>
  <c r="AB30" i="4"/>
  <c r="AB34" i="4"/>
  <c r="AB24" i="4"/>
  <c r="C90" i="4"/>
  <c r="AZ90" i="4" l="1"/>
  <c r="AR90" i="4"/>
  <c r="AJ90" i="4"/>
  <c r="AB90" i="4"/>
  <c r="T90" i="4"/>
  <c r="L90" i="4"/>
  <c r="D90" i="4"/>
  <c r="AY90" i="4"/>
  <c r="AQ90" i="4"/>
  <c r="AI90" i="4"/>
  <c r="AA90" i="4"/>
  <c r="S90" i="4"/>
  <c r="K90" i="4"/>
  <c r="AX90" i="4"/>
  <c r="AP90" i="4"/>
  <c r="AH90" i="4"/>
  <c r="Z90" i="4"/>
  <c r="R90" i="4"/>
  <c r="J90" i="4"/>
  <c r="AW90" i="4"/>
  <c r="AO90" i="4"/>
  <c r="AG90" i="4"/>
  <c r="Y90" i="4"/>
  <c r="Q90" i="4"/>
  <c r="I90" i="4"/>
  <c r="AV90" i="4"/>
  <c r="AN90" i="4"/>
  <c r="AF90" i="4"/>
  <c r="X90" i="4"/>
  <c r="P90" i="4"/>
  <c r="H90" i="4"/>
  <c r="AU90" i="4"/>
  <c r="AM90" i="4"/>
  <c r="AE90" i="4"/>
  <c r="W90" i="4"/>
  <c r="O90" i="4"/>
  <c r="G90" i="4"/>
  <c r="BA90" i="4"/>
  <c r="AS90" i="4"/>
  <c r="AK90" i="4"/>
  <c r="AC90" i="4"/>
  <c r="U90" i="4"/>
  <c r="M90" i="4"/>
  <c r="E90" i="4"/>
  <c r="AL90" i="4"/>
  <c r="AD90" i="4"/>
  <c r="V90" i="4"/>
  <c r="N90" i="4"/>
  <c r="F90" i="4"/>
  <c r="AT90" i="4"/>
  <c r="BB90" i="4"/>
  <c r="F98" i="1"/>
  <c r="E99" i="1"/>
  <c r="G98" i="1"/>
  <c r="I98" i="1" s="1"/>
  <c r="K98" i="1" s="1"/>
  <c r="M98" i="1" s="1"/>
  <c r="E36" i="4"/>
  <c r="D36" i="4"/>
  <c r="G36" i="4"/>
  <c r="F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16" i="4"/>
  <c r="AC18" i="4"/>
  <c r="AC20" i="4"/>
  <c r="AC22" i="4"/>
  <c r="AC17" i="4"/>
  <c r="AC21" i="4"/>
  <c r="AC25" i="4"/>
  <c r="AC27" i="4"/>
  <c r="AC29" i="4"/>
  <c r="AC31" i="4"/>
  <c r="AC33" i="4"/>
  <c r="AC35" i="4"/>
  <c r="AC37" i="4"/>
  <c r="AC24" i="4"/>
  <c r="AC19" i="4"/>
  <c r="AC15" i="4"/>
  <c r="AC23" i="4"/>
  <c r="AC30" i="4"/>
  <c r="AC34" i="4"/>
  <c r="AC26" i="4"/>
  <c r="AC28" i="4"/>
  <c r="AC32" i="4"/>
  <c r="AC36" i="4"/>
  <c r="AC14" i="4"/>
  <c r="C91" i="4"/>
  <c r="E100" i="1" l="1"/>
  <c r="G99" i="1"/>
  <c r="I99" i="1" s="1"/>
  <c r="K99" i="1" s="1"/>
  <c r="M99" i="1" s="1"/>
  <c r="F99" i="1"/>
  <c r="AW91" i="4"/>
  <c r="AO91" i="4"/>
  <c r="AG91" i="4"/>
  <c r="Y91" i="4"/>
  <c r="Q91" i="4"/>
  <c r="I91" i="4"/>
  <c r="AV91" i="4"/>
  <c r="AN91" i="4"/>
  <c r="AF91" i="4"/>
  <c r="X91" i="4"/>
  <c r="P91" i="4"/>
  <c r="H91" i="4"/>
  <c r="AU91" i="4"/>
  <c r="AM91" i="4"/>
  <c r="AE91" i="4"/>
  <c r="W91" i="4"/>
  <c r="O91" i="4"/>
  <c r="G91" i="4"/>
  <c r="BB91" i="4"/>
  <c r="AT91" i="4"/>
  <c r="AL91" i="4"/>
  <c r="AD91" i="4"/>
  <c r="V91" i="4"/>
  <c r="N91" i="4"/>
  <c r="F91" i="4"/>
  <c r="BA91" i="4"/>
  <c r="AS91" i="4"/>
  <c r="AK91" i="4"/>
  <c r="AC91" i="4"/>
  <c r="U91" i="4"/>
  <c r="M91" i="4"/>
  <c r="E91" i="4"/>
  <c r="AZ91" i="4"/>
  <c r="AR91" i="4"/>
  <c r="AJ91" i="4"/>
  <c r="AB91" i="4"/>
  <c r="T91" i="4"/>
  <c r="L91" i="4"/>
  <c r="D91" i="4"/>
  <c r="AX91" i="4"/>
  <c r="AP91" i="4"/>
  <c r="AH91" i="4"/>
  <c r="Z91" i="4"/>
  <c r="R91" i="4"/>
  <c r="J91" i="4"/>
  <c r="AY91" i="4"/>
  <c r="AQ91" i="4"/>
  <c r="AI91" i="4"/>
  <c r="AA91" i="4"/>
  <c r="S91" i="4"/>
  <c r="K91" i="4"/>
  <c r="AD16" i="4"/>
  <c r="AD18" i="4"/>
  <c r="AD20" i="4"/>
  <c r="AD22" i="4"/>
  <c r="AD24" i="4"/>
  <c r="AD26" i="4"/>
  <c r="AD15" i="4"/>
  <c r="AD19" i="4"/>
  <c r="AD23" i="4"/>
  <c r="AD28" i="4"/>
  <c r="AD30" i="4"/>
  <c r="AD32" i="4"/>
  <c r="AD34" i="4"/>
  <c r="AD36" i="4"/>
  <c r="AD17" i="4"/>
  <c r="AD27" i="4"/>
  <c r="AD31" i="4"/>
  <c r="AD35" i="4"/>
  <c r="AD25" i="4"/>
  <c r="AD29" i="4"/>
  <c r="AD33" i="4"/>
  <c r="AD37" i="4"/>
  <c r="AD14" i="4"/>
  <c r="AD21" i="4"/>
  <c r="F37" i="4"/>
  <c r="D37" i="4"/>
  <c r="E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C92" i="4"/>
  <c r="BB92" i="4" l="1"/>
  <c r="AT92" i="4"/>
  <c r="AL92" i="4"/>
  <c r="AD92" i="4"/>
  <c r="V92" i="4"/>
  <c r="N92" i="4"/>
  <c r="F92" i="4"/>
  <c r="BA92" i="4"/>
  <c r="AS92" i="4"/>
  <c r="AK92" i="4"/>
  <c r="AC92" i="4"/>
  <c r="U92" i="4"/>
  <c r="M92" i="4"/>
  <c r="E92" i="4"/>
  <c r="AZ92" i="4"/>
  <c r="AR92" i="4"/>
  <c r="AJ92" i="4"/>
  <c r="AB92" i="4"/>
  <c r="T92" i="4"/>
  <c r="L92" i="4"/>
  <c r="D92" i="4"/>
  <c r="AY92" i="4"/>
  <c r="AQ92" i="4"/>
  <c r="AI92" i="4"/>
  <c r="AA92" i="4"/>
  <c r="S92" i="4"/>
  <c r="K92" i="4"/>
  <c r="AX92" i="4"/>
  <c r="AP92" i="4"/>
  <c r="AH92" i="4"/>
  <c r="Z92" i="4"/>
  <c r="R92" i="4"/>
  <c r="J92" i="4"/>
  <c r="AW92" i="4"/>
  <c r="AO92" i="4"/>
  <c r="AG92" i="4"/>
  <c r="Y92" i="4"/>
  <c r="Q92" i="4"/>
  <c r="I92" i="4"/>
  <c r="AU92" i="4"/>
  <c r="AM92" i="4"/>
  <c r="AE92" i="4"/>
  <c r="W92" i="4"/>
  <c r="O92" i="4"/>
  <c r="G92" i="4"/>
  <c r="AV92" i="4"/>
  <c r="AN92" i="4"/>
  <c r="AF92" i="4"/>
  <c r="H92" i="4"/>
  <c r="X92" i="4"/>
  <c r="P92" i="4"/>
  <c r="F100" i="1"/>
  <c r="E101" i="1"/>
  <c r="G100" i="1"/>
  <c r="I100" i="1" s="1"/>
  <c r="K100" i="1" s="1"/>
  <c r="M100" i="1" s="1"/>
  <c r="D38" i="4"/>
  <c r="F38" i="4"/>
  <c r="E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15" i="4"/>
  <c r="AE17" i="4"/>
  <c r="AE19" i="4"/>
  <c r="AE21" i="4"/>
  <c r="AE23" i="4"/>
  <c r="AE16" i="4"/>
  <c r="AE20" i="4"/>
  <c r="AE24" i="4"/>
  <c r="AE28" i="4"/>
  <c r="AE30" i="4"/>
  <c r="AE32" i="4"/>
  <c r="AE34" i="4"/>
  <c r="AE36" i="4"/>
  <c r="AE38" i="4"/>
  <c r="AE26" i="4"/>
  <c r="AE39" i="4"/>
  <c r="AE22" i="4"/>
  <c r="AE25" i="4"/>
  <c r="AE29" i="4"/>
  <c r="AE33" i="4"/>
  <c r="AE37" i="4"/>
  <c r="AE14" i="4"/>
  <c r="AE18" i="4"/>
  <c r="AE27" i="4"/>
  <c r="AE31" i="4"/>
  <c r="AE35" i="4"/>
  <c r="C93" i="4"/>
  <c r="E102" i="1" l="1"/>
  <c r="F101" i="1"/>
  <c r="G101" i="1"/>
  <c r="I101" i="1" s="1"/>
  <c r="K101" i="1" s="1"/>
  <c r="M101" i="1" s="1"/>
  <c r="AY93" i="4"/>
  <c r="AQ93" i="4"/>
  <c r="AI93" i="4"/>
  <c r="AA93" i="4"/>
  <c r="S93" i="4"/>
  <c r="K93" i="4"/>
  <c r="AX93" i="4"/>
  <c r="AP93" i="4"/>
  <c r="AH93" i="4"/>
  <c r="Z93" i="4"/>
  <c r="R93" i="4"/>
  <c r="J93" i="4"/>
  <c r="AW93" i="4"/>
  <c r="AO93" i="4"/>
  <c r="AG93" i="4"/>
  <c r="Y93" i="4"/>
  <c r="Q93" i="4"/>
  <c r="I93" i="4"/>
  <c r="AV93" i="4"/>
  <c r="AN93" i="4"/>
  <c r="AF93" i="4"/>
  <c r="X93" i="4"/>
  <c r="P93" i="4"/>
  <c r="H93" i="4"/>
  <c r="AU93" i="4"/>
  <c r="AM93" i="4"/>
  <c r="AE93" i="4"/>
  <c r="W93" i="4"/>
  <c r="O93" i="4"/>
  <c r="G93" i="4"/>
  <c r="BB93" i="4"/>
  <c r="AT93" i="4"/>
  <c r="AL93" i="4"/>
  <c r="AD93" i="4"/>
  <c r="V93" i="4"/>
  <c r="N93" i="4"/>
  <c r="F93" i="4"/>
  <c r="AZ93" i="4"/>
  <c r="AR93" i="4"/>
  <c r="AJ93" i="4"/>
  <c r="AB93" i="4"/>
  <c r="T93" i="4"/>
  <c r="L93" i="4"/>
  <c r="D93" i="4"/>
  <c r="M93" i="4"/>
  <c r="E93" i="4"/>
  <c r="BA93" i="4"/>
  <c r="AS93" i="4"/>
  <c r="U93" i="4"/>
  <c r="AK93" i="4"/>
  <c r="AC93" i="4"/>
  <c r="AF15" i="4"/>
  <c r="AF17" i="4"/>
  <c r="AF19" i="4"/>
  <c r="AF21" i="4"/>
  <c r="AF23" i="4"/>
  <c r="AF25" i="4"/>
  <c r="AF26" i="4"/>
  <c r="AF18" i="4"/>
  <c r="AF22" i="4"/>
  <c r="AF27" i="4"/>
  <c r="AF29" i="4"/>
  <c r="AF31" i="4"/>
  <c r="AF33" i="4"/>
  <c r="AF35" i="4"/>
  <c r="AF37" i="4"/>
  <c r="AF39" i="4"/>
  <c r="AF14" i="4"/>
  <c r="AF16" i="4"/>
  <c r="AF24" i="4"/>
  <c r="AF30" i="4"/>
  <c r="AF34" i="4"/>
  <c r="AF38" i="4"/>
  <c r="AF20" i="4"/>
  <c r="AF28" i="4"/>
  <c r="AF32" i="4"/>
  <c r="AF36" i="4"/>
  <c r="AF40" i="4"/>
  <c r="D39" i="4"/>
  <c r="F39" i="4"/>
  <c r="G39" i="4"/>
  <c r="E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C94" i="4"/>
  <c r="AU94" i="4" l="1"/>
  <c r="AM94" i="4"/>
  <c r="AX94" i="4"/>
  <c r="AO94" i="4"/>
  <c r="AF94" i="4"/>
  <c r="X94" i="4"/>
  <c r="P94" i="4"/>
  <c r="H94" i="4"/>
  <c r="AW94" i="4"/>
  <c r="AN94" i="4"/>
  <c r="AE94" i="4"/>
  <c r="W94" i="4"/>
  <c r="O94" i="4"/>
  <c r="G94" i="4"/>
  <c r="AV94" i="4"/>
  <c r="AL94" i="4"/>
  <c r="AD94" i="4"/>
  <c r="V94" i="4"/>
  <c r="N94" i="4"/>
  <c r="F94" i="4"/>
  <c r="AT94" i="4"/>
  <c r="AK94" i="4"/>
  <c r="AC94" i="4"/>
  <c r="U94" i="4"/>
  <c r="M94" i="4"/>
  <c r="E94" i="4"/>
  <c r="BB94" i="4"/>
  <c r="AS94" i="4"/>
  <c r="AJ94" i="4"/>
  <c r="AB94" i="4"/>
  <c r="T94" i="4"/>
  <c r="L94" i="4"/>
  <c r="D94" i="4"/>
  <c r="BA94" i="4"/>
  <c r="AR94" i="4"/>
  <c r="AI94" i="4"/>
  <c r="AA94" i="4"/>
  <c r="S94" i="4"/>
  <c r="K94" i="4"/>
  <c r="AY94" i="4"/>
  <c r="AP94" i="4"/>
  <c r="AG94" i="4"/>
  <c r="Y94" i="4"/>
  <c r="Q94" i="4"/>
  <c r="I94" i="4"/>
  <c r="Z94" i="4"/>
  <c r="R94" i="4"/>
  <c r="J94" i="4"/>
  <c r="AH94" i="4"/>
  <c r="AZ94" i="4"/>
  <c r="AQ94" i="4"/>
  <c r="F102" i="1"/>
  <c r="E103" i="1"/>
  <c r="G102" i="1"/>
  <c r="I102" i="1" s="1"/>
  <c r="K102" i="1" s="1"/>
  <c r="M102" i="1" s="1"/>
  <c r="E40" i="4"/>
  <c r="D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G16" i="4"/>
  <c r="AG18" i="4"/>
  <c r="AG20" i="4"/>
  <c r="AG22" i="4"/>
  <c r="AG15" i="4"/>
  <c r="AG19" i="4"/>
  <c r="AG23" i="4"/>
  <c r="AG27" i="4"/>
  <c r="AG29" i="4"/>
  <c r="AG31" i="4"/>
  <c r="AG33" i="4"/>
  <c r="AG35" i="4"/>
  <c r="AG37" i="4"/>
  <c r="AG39" i="4"/>
  <c r="AG41" i="4"/>
  <c r="AG25" i="4"/>
  <c r="AG30" i="4"/>
  <c r="AG38" i="4"/>
  <c r="AG21" i="4"/>
  <c r="AG28" i="4"/>
  <c r="AG32" i="4"/>
  <c r="AG36" i="4"/>
  <c r="AG40" i="4"/>
  <c r="AG17" i="4"/>
  <c r="AG24" i="4"/>
  <c r="AG34" i="4"/>
  <c r="AG14" i="4"/>
  <c r="AG26" i="4"/>
  <c r="C95" i="4"/>
  <c r="AZ95" i="4" l="1"/>
  <c r="AR95" i="4"/>
  <c r="AJ95" i="4"/>
  <c r="AB95" i="4"/>
  <c r="T95" i="4"/>
  <c r="L95" i="4"/>
  <c r="D95" i="4"/>
  <c r="AW95" i="4"/>
  <c r="AO95" i="4"/>
  <c r="BB95" i="4"/>
  <c r="AT95" i="4"/>
  <c r="AL95" i="4"/>
  <c r="AV95" i="4"/>
  <c r="AI95" i="4"/>
  <c r="Z95" i="4"/>
  <c r="Q95" i="4"/>
  <c r="H95" i="4"/>
  <c r="AU95" i="4"/>
  <c r="AH95" i="4"/>
  <c r="Y95" i="4"/>
  <c r="P95" i="4"/>
  <c r="G95" i="4"/>
  <c r="AS95" i="4"/>
  <c r="AG95" i="4"/>
  <c r="X95" i="4"/>
  <c r="O95" i="4"/>
  <c r="F95" i="4"/>
  <c r="AQ95" i="4"/>
  <c r="AF95" i="4"/>
  <c r="W95" i="4"/>
  <c r="N95" i="4"/>
  <c r="E95" i="4"/>
  <c r="AP95" i="4"/>
  <c r="AE95" i="4"/>
  <c r="V95" i="4"/>
  <c r="M95" i="4"/>
  <c r="BA95" i="4"/>
  <c r="AN95" i="4"/>
  <c r="AD95" i="4"/>
  <c r="U95" i="4"/>
  <c r="K95" i="4"/>
  <c r="AX95" i="4"/>
  <c r="AK95" i="4"/>
  <c r="AA95" i="4"/>
  <c r="R95" i="4"/>
  <c r="I95" i="4"/>
  <c r="AY95" i="4"/>
  <c r="AM95" i="4"/>
  <c r="AC95" i="4"/>
  <c r="S95" i="4"/>
  <c r="J95" i="4"/>
  <c r="E104" i="1"/>
  <c r="F103" i="1"/>
  <c r="G103" i="1"/>
  <c r="I103" i="1" s="1"/>
  <c r="K103" i="1" s="1"/>
  <c r="M103" i="1" s="1"/>
  <c r="F41" i="4"/>
  <c r="D41" i="4"/>
  <c r="E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H16" i="4"/>
  <c r="AH18" i="4"/>
  <c r="AH20" i="4"/>
  <c r="AH22" i="4"/>
  <c r="AH24" i="4"/>
  <c r="AH26" i="4"/>
  <c r="AH25" i="4"/>
  <c r="AH17" i="4"/>
  <c r="AH21" i="4"/>
  <c r="AH28" i="4"/>
  <c r="AH30" i="4"/>
  <c r="AH32" i="4"/>
  <c r="AH34" i="4"/>
  <c r="AH36" i="4"/>
  <c r="AH38" i="4"/>
  <c r="AH40" i="4"/>
  <c r="AH42" i="4"/>
  <c r="AH15" i="4"/>
  <c r="AH23" i="4"/>
  <c r="AH29" i="4"/>
  <c r="AH33" i="4"/>
  <c r="AH37" i="4"/>
  <c r="AH41" i="4"/>
  <c r="AH14" i="4"/>
  <c r="AH19" i="4"/>
  <c r="AH27" i="4"/>
  <c r="AH31" i="4"/>
  <c r="AH35" i="4"/>
  <c r="AH39" i="4"/>
  <c r="C96" i="4"/>
  <c r="F104" i="1" l="1"/>
  <c r="E105" i="1"/>
  <c r="G104" i="1"/>
  <c r="I104" i="1" s="1"/>
  <c r="K104" i="1" s="1"/>
  <c r="M104" i="1" s="1"/>
  <c r="AX96" i="4"/>
  <c r="AP96" i="4"/>
  <c r="AW96" i="4"/>
  <c r="AO96" i="4"/>
  <c r="AG96" i="4"/>
  <c r="Y96" i="4"/>
  <c r="Q96" i="4"/>
  <c r="I96" i="4"/>
  <c r="AU96" i="4"/>
  <c r="AM96" i="4"/>
  <c r="AE96" i="4"/>
  <c r="W96" i="4"/>
  <c r="BB96" i="4"/>
  <c r="AT96" i="4"/>
  <c r="AL96" i="4"/>
  <c r="AD96" i="4"/>
  <c r="V96" i="4"/>
  <c r="N96" i="4"/>
  <c r="F96" i="4"/>
  <c r="AY96" i="4"/>
  <c r="AQ96" i="4"/>
  <c r="AI96" i="4"/>
  <c r="AA96" i="4"/>
  <c r="S96" i="4"/>
  <c r="K96" i="4"/>
  <c r="AN96" i="4"/>
  <c r="X96" i="4"/>
  <c r="J96" i="4"/>
  <c r="AK96" i="4"/>
  <c r="U96" i="4"/>
  <c r="H96" i="4"/>
  <c r="AJ96" i="4"/>
  <c r="T96" i="4"/>
  <c r="G96" i="4"/>
  <c r="BA96" i="4"/>
  <c r="AH96" i="4"/>
  <c r="R96" i="4"/>
  <c r="E96" i="4"/>
  <c r="AZ96" i="4"/>
  <c r="AF96" i="4"/>
  <c r="P96" i="4"/>
  <c r="D96" i="4"/>
  <c r="AV96" i="4"/>
  <c r="AC96" i="4"/>
  <c r="O96" i="4"/>
  <c r="AR96" i="4"/>
  <c r="Z96" i="4"/>
  <c r="L96" i="4"/>
  <c r="M96" i="4"/>
  <c r="AB96" i="4"/>
  <c r="AS96" i="4"/>
  <c r="AI15" i="4"/>
  <c r="AI17" i="4"/>
  <c r="AI19" i="4"/>
  <c r="AI21" i="4"/>
  <c r="AI23" i="4"/>
  <c r="AI18" i="4"/>
  <c r="AI22" i="4"/>
  <c r="AI28" i="4"/>
  <c r="AI30" i="4"/>
  <c r="AI32" i="4"/>
  <c r="AI34" i="4"/>
  <c r="AI36" i="4"/>
  <c r="AI38" i="4"/>
  <c r="AI40" i="4"/>
  <c r="AI42" i="4"/>
  <c r="AI24" i="4"/>
  <c r="AI25" i="4"/>
  <c r="AI29" i="4"/>
  <c r="AI33" i="4"/>
  <c r="AI37" i="4"/>
  <c r="AI41" i="4"/>
  <c r="AI20" i="4"/>
  <c r="AI26" i="4"/>
  <c r="AI27" i="4"/>
  <c r="AI31" i="4"/>
  <c r="AI35" i="4"/>
  <c r="AI39" i="4"/>
  <c r="AI14" i="4"/>
  <c r="AI16" i="4"/>
  <c r="D42" i="4"/>
  <c r="G42" i="4"/>
  <c r="E42" i="4"/>
  <c r="F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C97" i="4"/>
  <c r="AU97" i="4" l="1"/>
  <c r="AM97" i="4"/>
  <c r="AE97" i="4"/>
  <c r="W97" i="4"/>
  <c r="O97" i="4"/>
  <c r="G97" i="4"/>
  <c r="BB97" i="4"/>
  <c r="AT97" i="4"/>
  <c r="AL97" i="4"/>
  <c r="AD97" i="4"/>
  <c r="V97" i="4"/>
  <c r="N97" i="4"/>
  <c r="F97" i="4"/>
  <c r="BA97" i="4"/>
  <c r="AS97" i="4"/>
  <c r="AK97" i="4"/>
  <c r="AC97" i="4"/>
  <c r="U97" i="4"/>
  <c r="M97" i="4"/>
  <c r="AZ97" i="4"/>
  <c r="AR97" i="4"/>
  <c r="AJ97" i="4"/>
  <c r="AB97" i="4"/>
  <c r="T97" i="4"/>
  <c r="L97" i="4"/>
  <c r="D97" i="4"/>
  <c r="AY97" i="4"/>
  <c r="AQ97" i="4"/>
  <c r="AI97" i="4"/>
  <c r="AA97" i="4"/>
  <c r="S97" i="4"/>
  <c r="K97" i="4"/>
  <c r="AV97" i="4"/>
  <c r="AN97" i="4"/>
  <c r="AF97" i="4"/>
  <c r="X97" i="4"/>
  <c r="P97" i="4"/>
  <c r="H97" i="4"/>
  <c r="AP97" i="4"/>
  <c r="J97" i="4"/>
  <c r="AO97" i="4"/>
  <c r="I97" i="4"/>
  <c r="AH97" i="4"/>
  <c r="E97" i="4"/>
  <c r="AG97" i="4"/>
  <c r="Z97" i="4"/>
  <c r="Y97" i="4"/>
  <c r="AW97" i="4"/>
  <c r="Q97" i="4"/>
  <c r="AX97" i="4"/>
  <c r="R97" i="4"/>
  <c r="E106" i="1"/>
  <c r="F105" i="1"/>
  <c r="G105" i="1"/>
  <c r="I105" i="1" s="1"/>
  <c r="K105" i="1" s="1"/>
  <c r="M105" i="1" s="1"/>
  <c r="D43" i="4"/>
  <c r="F43" i="4"/>
  <c r="E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15" i="4"/>
  <c r="AJ17" i="4"/>
  <c r="AJ19" i="4"/>
  <c r="AJ21" i="4"/>
  <c r="AJ23" i="4"/>
  <c r="AJ25" i="4"/>
  <c r="AJ24" i="4"/>
  <c r="AJ16" i="4"/>
  <c r="AJ20" i="4"/>
  <c r="AJ26" i="4"/>
  <c r="AJ27" i="4"/>
  <c r="AJ29" i="4"/>
  <c r="AJ31" i="4"/>
  <c r="AJ33" i="4"/>
  <c r="AJ35" i="4"/>
  <c r="AJ37" i="4"/>
  <c r="AJ39" i="4"/>
  <c r="AJ41" i="4"/>
  <c r="AJ43" i="4"/>
  <c r="AJ14" i="4"/>
  <c r="AJ22" i="4"/>
  <c r="AJ28" i="4"/>
  <c r="AJ32" i="4"/>
  <c r="AJ36" i="4"/>
  <c r="AJ40" i="4"/>
  <c r="AJ44" i="4"/>
  <c r="AJ18" i="4"/>
  <c r="AJ30" i="4"/>
  <c r="AJ34" i="4"/>
  <c r="AJ38" i="4"/>
  <c r="AJ42" i="4"/>
  <c r="C98" i="4"/>
  <c r="AZ98" i="4" l="1"/>
  <c r="AR98" i="4"/>
  <c r="AJ98" i="4"/>
  <c r="AB98" i="4"/>
  <c r="T98" i="4"/>
  <c r="L98" i="4"/>
  <c r="D98" i="4"/>
  <c r="AY98" i="4"/>
  <c r="AQ98" i="4"/>
  <c r="AI98" i="4"/>
  <c r="AA98" i="4"/>
  <c r="S98" i="4"/>
  <c r="K98" i="4"/>
  <c r="AX98" i="4"/>
  <c r="AP98" i="4"/>
  <c r="AH98" i="4"/>
  <c r="Z98" i="4"/>
  <c r="R98" i="4"/>
  <c r="J98" i="4"/>
  <c r="AW98" i="4"/>
  <c r="AO98" i="4"/>
  <c r="AG98" i="4"/>
  <c r="Y98" i="4"/>
  <c r="Q98" i="4"/>
  <c r="I98" i="4"/>
  <c r="AV98" i="4"/>
  <c r="AN98" i="4"/>
  <c r="AF98" i="4"/>
  <c r="X98" i="4"/>
  <c r="P98" i="4"/>
  <c r="H98" i="4"/>
  <c r="BA98" i="4"/>
  <c r="AS98" i="4"/>
  <c r="AK98" i="4"/>
  <c r="AC98" i="4"/>
  <c r="U98" i="4"/>
  <c r="M98" i="4"/>
  <c r="E98" i="4"/>
  <c r="W98" i="4"/>
  <c r="BB98" i="4"/>
  <c r="V98" i="4"/>
  <c r="AU98" i="4"/>
  <c r="O98" i="4"/>
  <c r="AT98" i="4"/>
  <c r="N98" i="4"/>
  <c r="AM98" i="4"/>
  <c r="G98" i="4"/>
  <c r="AL98" i="4"/>
  <c r="F98" i="4"/>
  <c r="AD98" i="4"/>
  <c r="AE98" i="4"/>
  <c r="F106" i="1"/>
  <c r="E107" i="1"/>
  <c r="G106" i="1"/>
  <c r="I106" i="1" s="1"/>
  <c r="K106" i="1" s="1"/>
  <c r="M106" i="1" s="1"/>
  <c r="E44" i="4"/>
  <c r="D44" i="4"/>
  <c r="G44" i="4"/>
  <c r="F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K16" i="4"/>
  <c r="AK18" i="4"/>
  <c r="AK20" i="4"/>
  <c r="AK22" i="4"/>
  <c r="AK17" i="4"/>
  <c r="AK21" i="4"/>
  <c r="AK26" i="4"/>
  <c r="AK27" i="4"/>
  <c r="AK29" i="4"/>
  <c r="AK31" i="4"/>
  <c r="AK33" i="4"/>
  <c r="AK35" i="4"/>
  <c r="AK37" i="4"/>
  <c r="AK39" i="4"/>
  <c r="AK41" i="4"/>
  <c r="AK43" i="4"/>
  <c r="AK45" i="4"/>
  <c r="AK14" i="4"/>
  <c r="AK25" i="4"/>
  <c r="AK28" i="4"/>
  <c r="AK32" i="4"/>
  <c r="AK36" i="4"/>
  <c r="AK40" i="4"/>
  <c r="AK44" i="4"/>
  <c r="AK24" i="4"/>
  <c r="AK19" i="4"/>
  <c r="AK30" i="4"/>
  <c r="AK34" i="4"/>
  <c r="AK38" i="4"/>
  <c r="AK42" i="4"/>
  <c r="AK15" i="4"/>
  <c r="AK23" i="4"/>
  <c r="C99" i="4"/>
  <c r="AW99" i="4" l="1"/>
  <c r="AO99" i="4"/>
  <c r="AG99" i="4"/>
  <c r="Y99" i="4"/>
  <c r="Q99" i="4"/>
  <c r="I99" i="4"/>
  <c r="AV99" i="4"/>
  <c r="AN99" i="4"/>
  <c r="AF99" i="4"/>
  <c r="X99" i="4"/>
  <c r="P99" i="4"/>
  <c r="H99" i="4"/>
  <c r="AU99" i="4"/>
  <c r="AM99" i="4"/>
  <c r="AE99" i="4"/>
  <c r="W99" i="4"/>
  <c r="O99" i="4"/>
  <c r="G99" i="4"/>
  <c r="BB99" i="4"/>
  <c r="AT99" i="4"/>
  <c r="AL99" i="4"/>
  <c r="AD99" i="4"/>
  <c r="V99" i="4"/>
  <c r="N99" i="4"/>
  <c r="F99" i="4"/>
  <c r="BA99" i="4"/>
  <c r="AS99" i="4"/>
  <c r="AK99" i="4"/>
  <c r="AC99" i="4"/>
  <c r="U99" i="4"/>
  <c r="M99" i="4"/>
  <c r="E99" i="4"/>
  <c r="AX99" i="4"/>
  <c r="AP99" i="4"/>
  <c r="AH99" i="4"/>
  <c r="Z99" i="4"/>
  <c r="R99" i="4"/>
  <c r="J99" i="4"/>
  <c r="AJ99" i="4"/>
  <c r="D99" i="4"/>
  <c r="AI99" i="4"/>
  <c r="AB99" i="4"/>
  <c r="AA99" i="4"/>
  <c r="AZ99" i="4"/>
  <c r="T99" i="4"/>
  <c r="AY99" i="4"/>
  <c r="S99" i="4"/>
  <c r="AQ99" i="4"/>
  <c r="K99" i="4"/>
  <c r="AR99" i="4"/>
  <c r="L99" i="4"/>
  <c r="G107" i="1"/>
  <c r="I107" i="1" s="1"/>
  <c r="K107" i="1" s="1"/>
  <c r="M107" i="1" s="1"/>
  <c r="F107" i="1"/>
  <c r="E108" i="1"/>
  <c r="AL16" i="4"/>
  <c r="AL18" i="4"/>
  <c r="AL20" i="4"/>
  <c r="AL22" i="4"/>
  <c r="AL24" i="4"/>
  <c r="AL26" i="4"/>
  <c r="AL15" i="4"/>
  <c r="AL19" i="4"/>
  <c r="AL23" i="4"/>
  <c r="AL25" i="4"/>
  <c r="AL28" i="4"/>
  <c r="AL30" i="4"/>
  <c r="AL32" i="4"/>
  <c r="AL34" i="4"/>
  <c r="AL36" i="4"/>
  <c r="AL38" i="4"/>
  <c r="AL40" i="4"/>
  <c r="AL42" i="4"/>
  <c r="AL44" i="4"/>
  <c r="AL21" i="4"/>
  <c r="AL27" i="4"/>
  <c r="AL31" i="4"/>
  <c r="AL39" i="4"/>
  <c r="AL14" i="4"/>
  <c r="AL35" i="4"/>
  <c r="AL43" i="4"/>
  <c r="AL17" i="4"/>
  <c r="AL29" i="4"/>
  <c r="AL33" i="4"/>
  <c r="AL37" i="4"/>
  <c r="AL41" i="4"/>
  <c r="AL45" i="4"/>
  <c r="F45" i="4"/>
  <c r="D45" i="4"/>
  <c r="E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C100" i="4"/>
  <c r="F108" i="1" l="1"/>
  <c r="G108" i="1"/>
  <c r="I108" i="1" s="1"/>
  <c r="K108" i="1" s="1"/>
  <c r="M108" i="1" s="1"/>
  <c r="E109" i="1"/>
  <c r="BB100" i="4"/>
  <c r="AT100" i="4"/>
  <c r="AL100" i="4"/>
  <c r="AD100" i="4"/>
  <c r="V100" i="4"/>
  <c r="N100" i="4"/>
  <c r="F100" i="4"/>
  <c r="BA100" i="4"/>
  <c r="AS100" i="4"/>
  <c r="AK100" i="4"/>
  <c r="AC100" i="4"/>
  <c r="U100" i="4"/>
  <c r="M100" i="4"/>
  <c r="E100" i="4"/>
  <c r="AZ100" i="4"/>
  <c r="AR100" i="4"/>
  <c r="AJ100" i="4"/>
  <c r="AB100" i="4"/>
  <c r="T100" i="4"/>
  <c r="L100" i="4"/>
  <c r="D100" i="4"/>
  <c r="AY100" i="4"/>
  <c r="AQ100" i="4"/>
  <c r="AI100" i="4"/>
  <c r="AA100" i="4"/>
  <c r="S100" i="4"/>
  <c r="K100" i="4"/>
  <c r="AX100" i="4"/>
  <c r="AP100" i="4"/>
  <c r="AH100" i="4"/>
  <c r="Z100" i="4"/>
  <c r="R100" i="4"/>
  <c r="J100" i="4"/>
  <c r="AU100" i="4"/>
  <c r="AM100" i="4"/>
  <c r="AE100" i="4"/>
  <c r="W100" i="4"/>
  <c r="O100" i="4"/>
  <c r="G100" i="4"/>
  <c r="AW100" i="4"/>
  <c r="Q100" i="4"/>
  <c r="AV100" i="4"/>
  <c r="P100" i="4"/>
  <c r="AO100" i="4"/>
  <c r="I100" i="4"/>
  <c r="AN100" i="4"/>
  <c r="H100" i="4"/>
  <c r="AG100" i="4"/>
  <c r="AF100" i="4"/>
  <c r="X100" i="4"/>
  <c r="Y100" i="4"/>
  <c r="E46" i="4"/>
  <c r="D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15" i="4"/>
  <c r="AM17" i="4"/>
  <c r="AM19" i="4"/>
  <c r="AM21" i="4"/>
  <c r="AM23" i="4"/>
  <c r="AM16" i="4"/>
  <c r="AM20" i="4"/>
  <c r="AM25" i="4"/>
  <c r="AM28" i="4"/>
  <c r="AM30" i="4"/>
  <c r="AM32" i="4"/>
  <c r="AM34" i="4"/>
  <c r="AM36" i="4"/>
  <c r="AM38" i="4"/>
  <c r="AM40" i="4"/>
  <c r="AM42" i="4"/>
  <c r="AM44" i="4"/>
  <c r="AM26" i="4"/>
  <c r="AM27" i="4"/>
  <c r="AM31" i="4"/>
  <c r="AM35" i="4"/>
  <c r="AM46" i="4"/>
  <c r="AM18" i="4"/>
  <c r="AM24" i="4"/>
  <c r="AM29" i="4"/>
  <c r="AM33" i="4"/>
  <c r="AM37" i="4"/>
  <c r="AM41" i="4"/>
  <c r="AM45" i="4"/>
  <c r="AM47" i="4"/>
  <c r="AM22" i="4"/>
  <c r="AM39" i="4"/>
  <c r="AM43" i="4"/>
  <c r="AM14" i="4"/>
  <c r="C101" i="4"/>
  <c r="AY101" i="4" l="1"/>
  <c r="AQ101" i="4"/>
  <c r="AI101" i="4"/>
  <c r="AA101" i="4"/>
  <c r="S101" i="4"/>
  <c r="K101" i="4"/>
  <c r="AX101" i="4"/>
  <c r="AP101" i="4"/>
  <c r="AH101" i="4"/>
  <c r="Z101" i="4"/>
  <c r="R101" i="4"/>
  <c r="J101" i="4"/>
  <c r="AW101" i="4"/>
  <c r="AO101" i="4"/>
  <c r="AG101" i="4"/>
  <c r="Y101" i="4"/>
  <c r="Q101" i="4"/>
  <c r="I101" i="4"/>
  <c r="AV101" i="4"/>
  <c r="AN101" i="4"/>
  <c r="AF101" i="4"/>
  <c r="X101" i="4"/>
  <c r="P101" i="4"/>
  <c r="H101" i="4"/>
  <c r="AU101" i="4"/>
  <c r="AM101" i="4"/>
  <c r="AE101" i="4"/>
  <c r="W101" i="4"/>
  <c r="O101" i="4"/>
  <c r="G101" i="4"/>
  <c r="AZ101" i="4"/>
  <c r="AR101" i="4"/>
  <c r="AJ101" i="4"/>
  <c r="AB101" i="4"/>
  <c r="T101" i="4"/>
  <c r="L101" i="4"/>
  <c r="D101" i="4"/>
  <c r="AD101" i="4"/>
  <c r="AC101" i="4"/>
  <c r="BB101" i="4"/>
  <c r="V101" i="4"/>
  <c r="BA101" i="4"/>
  <c r="U101" i="4"/>
  <c r="AT101" i="4"/>
  <c r="N101" i="4"/>
  <c r="AS101" i="4"/>
  <c r="M101" i="4"/>
  <c r="AK101" i="4"/>
  <c r="E101" i="4"/>
  <c r="AL101" i="4"/>
  <c r="F101" i="4"/>
  <c r="F109" i="1"/>
  <c r="G109" i="1"/>
  <c r="I109" i="1" s="1"/>
  <c r="K109" i="1" s="1"/>
  <c r="M109" i="1" s="1"/>
  <c r="E110" i="1"/>
  <c r="AN15" i="4"/>
  <c r="AN17" i="4"/>
  <c r="AN19" i="4"/>
  <c r="AN21" i="4"/>
  <c r="AN23" i="4"/>
  <c r="AN25" i="4"/>
  <c r="AN18" i="4"/>
  <c r="AN22" i="4"/>
  <c r="AN24" i="4"/>
  <c r="AN27" i="4"/>
  <c r="AN29" i="4"/>
  <c r="AN31" i="4"/>
  <c r="AN33" i="4"/>
  <c r="AN35" i="4"/>
  <c r="AN37" i="4"/>
  <c r="AN39" i="4"/>
  <c r="AN41" i="4"/>
  <c r="AN43" i="4"/>
  <c r="AN45" i="4"/>
  <c r="AN47" i="4"/>
  <c r="AN14" i="4"/>
  <c r="AN20" i="4"/>
  <c r="AN30" i="4"/>
  <c r="AN34" i="4"/>
  <c r="AN38" i="4"/>
  <c r="AN26" i="4"/>
  <c r="AN28" i="4"/>
  <c r="AN32" i="4"/>
  <c r="AN36" i="4"/>
  <c r="AN40" i="4"/>
  <c r="AN44" i="4"/>
  <c r="AN46" i="4"/>
  <c r="AN42" i="4"/>
  <c r="AN1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C102" i="4"/>
  <c r="F110" i="1" l="1"/>
  <c r="G110" i="1"/>
  <c r="I110" i="1" s="1"/>
  <c r="K110" i="1" s="1"/>
  <c r="M110" i="1" s="1"/>
  <c r="E111" i="1"/>
  <c r="AV102" i="4"/>
  <c r="AN102" i="4"/>
  <c r="AF102" i="4"/>
  <c r="X102" i="4"/>
  <c r="P102" i="4"/>
  <c r="H102" i="4"/>
  <c r="AU102" i="4"/>
  <c r="AM102" i="4"/>
  <c r="AE102" i="4"/>
  <c r="W102" i="4"/>
  <c r="O102" i="4"/>
  <c r="G102" i="4"/>
  <c r="BB102" i="4"/>
  <c r="AT102" i="4"/>
  <c r="AL102" i="4"/>
  <c r="AD102" i="4"/>
  <c r="V102" i="4"/>
  <c r="N102" i="4"/>
  <c r="F102" i="4"/>
  <c r="BA102" i="4"/>
  <c r="AS102" i="4"/>
  <c r="AK102" i="4"/>
  <c r="AC102" i="4"/>
  <c r="U102" i="4"/>
  <c r="M102" i="4"/>
  <c r="E102" i="4"/>
  <c r="AZ102" i="4"/>
  <c r="AR102" i="4"/>
  <c r="AJ102" i="4"/>
  <c r="AB102" i="4"/>
  <c r="T102" i="4"/>
  <c r="L102" i="4"/>
  <c r="D102" i="4"/>
  <c r="AW102" i="4"/>
  <c r="AO102" i="4"/>
  <c r="AG102" i="4"/>
  <c r="Y102" i="4"/>
  <c r="Q102" i="4"/>
  <c r="I102" i="4"/>
  <c r="AQ102" i="4"/>
  <c r="K102" i="4"/>
  <c r="AP102" i="4"/>
  <c r="J102" i="4"/>
  <c r="AI102" i="4"/>
  <c r="AH102" i="4"/>
  <c r="AA102" i="4"/>
  <c r="Z102" i="4"/>
  <c r="AX102" i="4"/>
  <c r="R102" i="4"/>
  <c r="AY102" i="4"/>
  <c r="S102" i="4"/>
  <c r="AO16" i="4"/>
  <c r="AO18" i="4"/>
  <c r="AO20" i="4"/>
  <c r="AO22" i="4"/>
  <c r="AO15" i="4"/>
  <c r="AO19" i="4"/>
  <c r="AO23" i="4"/>
  <c r="AO24" i="4"/>
  <c r="AO27" i="4"/>
  <c r="AO29" i="4"/>
  <c r="AO31" i="4"/>
  <c r="AO33" i="4"/>
  <c r="AO35" i="4"/>
  <c r="AO37" i="4"/>
  <c r="AO39" i="4"/>
  <c r="AO41" i="4"/>
  <c r="AO43" i="4"/>
  <c r="AO45" i="4"/>
  <c r="AO26" i="4"/>
  <c r="AO47" i="4"/>
  <c r="AO34" i="4"/>
  <c r="AO17" i="4"/>
  <c r="AO28" i="4"/>
  <c r="AO32" i="4"/>
  <c r="AO36" i="4"/>
  <c r="AO40" i="4"/>
  <c r="AO44" i="4"/>
  <c r="AO46" i="4"/>
  <c r="AO14" i="4"/>
  <c r="AO21" i="4"/>
  <c r="AO30" i="4"/>
  <c r="AO38" i="4"/>
  <c r="AO42" i="4"/>
  <c r="AO25" i="4"/>
  <c r="AO48" i="4"/>
  <c r="AO49" i="4"/>
  <c r="D48" i="4"/>
  <c r="F48" i="4"/>
  <c r="G48" i="4"/>
  <c r="E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C103" i="4"/>
  <c r="BA103" i="4" l="1"/>
  <c r="AS103" i="4"/>
  <c r="AK103" i="4"/>
  <c r="AC103" i="4"/>
  <c r="U103" i="4"/>
  <c r="M103" i="4"/>
  <c r="E103" i="4"/>
  <c r="AZ103" i="4"/>
  <c r="AR103" i="4"/>
  <c r="AJ103" i="4"/>
  <c r="AB103" i="4"/>
  <c r="T103" i="4"/>
  <c r="L103" i="4"/>
  <c r="D103" i="4"/>
  <c r="AY103" i="4"/>
  <c r="AQ103" i="4"/>
  <c r="AI103" i="4"/>
  <c r="AA103" i="4"/>
  <c r="S103" i="4"/>
  <c r="K103" i="4"/>
  <c r="AX103" i="4"/>
  <c r="AP103" i="4"/>
  <c r="AH103" i="4"/>
  <c r="Z103" i="4"/>
  <c r="R103" i="4"/>
  <c r="J103" i="4"/>
  <c r="AW103" i="4"/>
  <c r="AO103" i="4"/>
  <c r="AG103" i="4"/>
  <c r="Y103" i="4"/>
  <c r="Q103" i="4"/>
  <c r="I103" i="4"/>
  <c r="BB103" i="4"/>
  <c r="AT103" i="4"/>
  <c r="AL103" i="4"/>
  <c r="AD103" i="4"/>
  <c r="V103" i="4"/>
  <c r="N103" i="4"/>
  <c r="F103" i="4"/>
  <c r="X103" i="4"/>
  <c r="W103" i="4"/>
  <c r="AV103" i="4"/>
  <c r="P103" i="4"/>
  <c r="AU103" i="4"/>
  <c r="O103" i="4"/>
  <c r="AN103" i="4"/>
  <c r="H103" i="4"/>
  <c r="AM103" i="4"/>
  <c r="G103" i="4"/>
  <c r="AE103" i="4"/>
  <c r="AF103" i="4"/>
  <c r="F111" i="1"/>
  <c r="E112" i="1"/>
  <c r="G111" i="1"/>
  <c r="I111" i="1" s="1"/>
  <c r="K111" i="1" s="1"/>
  <c r="M111" i="1" s="1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P16" i="4"/>
  <c r="AP18" i="4"/>
  <c r="AP20" i="4"/>
  <c r="AP22" i="4"/>
  <c r="AP24" i="4"/>
  <c r="AP26" i="4"/>
  <c r="AP17" i="4"/>
  <c r="AP21" i="4"/>
  <c r="AP28" i="4"/>
  <c r="AP30" i="4"/>
  <c r="AP32" i="4"/>
  <c r="AP34" i="4"/>
  <c r="AP36" i="4"/>
  <c r="AP38" i="4"/>
  <c r="AP40" i="4"/>
  <c r="AP42" i="4"/>
  <c r="AP44" i="4"/>
  <c r="AP46" i="4"/>
  <c r="AP48" i="4"/>
  <c r="AP50" i="4"/>
  <c r="AP19" i="4"/>
  <c r="AP29" i="4"/>
  <c r="AP33" i="4"/>
  <c r="AP37" i="4"/>
  <c r="AP41" i="4"/>
  <c r="AP45" i="4"/>
  <c r="AP23" i="4"/>
  <c r="AP27" i="4"/>
  <c r="AP31" i="4"/>
  <c r="AP35" i="4"/>
  <c r="AP39" i="4"/>
  <c r="AP43" i="4"/>
  <c r="AP25" i="4"/>
  <c r="AP49" i="4"/>
  <c r="AP14" i="4"/>
  <c r="AP47" i="4"/>
  <c r="AP15" i="4"/>
  <c r="C104" i="4"/>
  <c r="F112" i="1" l="1"/>
  <c r="G112" i="1"/>
  <c r="I112" i="1" s="1"/>
  <c r="K112" i="1" s="1"/>
  <c r="M112" i="1" s="1"/>
  <c r="E113" i="1"/>
  <c r="AX104" i="4"/>
  <c r="AP104" i="4"/>
  <c r="AH104" i="4"/>
  <c r="Z104" i="4"/>
  <c r="R104" i="4"/>
  <c r="J104" i="4"/>
  <c r="AW104" i="4"/>
  <c r="AO104" i="4"/>
  <c r="AG104" i="4"/>
  <c r="Y104" i="4"/>
  <c r="Q104" i="4"/>
  <c r="I104" i="4"/>
  <c r="AV104" i="4"/>
  <c r="AN104" i="4"/>
  <c r="AF104" i="4"/>
  <c r="X104" i="4"/>
  <c r="P104" i="4"/>
  <c r="H104" i="4"/>
  <c r="AU104" i="4"/>
  <c r="AM104" i="4"/>
  <c r="AE104" i="4"/>
  <c r="W104" i="4"/>
  <c r="O104" i="4"/>
  <c r="G104" i="4"/>
  <c r="BB104" i="4"/>
  <c r="AT104" i="4"/>
  <c r="AL104" i="4"/>
  <c r="AD104" i="4"/>
  <c r="V104" i="4"/>
  <c r="N104" i="4"/>
  <c r="F104" i="4"/>
  <c r="AY104" i="4"/>
  <c r="AQ104" i="4"/>
  <c r="AI104" i="4"/>
  <c r="AA104" i="4"/>
  <c r="S104" i="4"/>
  <c r="K104" i="4"/>
  <c r="AK104" i="4"/>
  <c r="E104" i="4"/>
  <c r="AJ104" i="4"/>
  <c r="D104" i="4"/>
  <c r="AC104" i="4"/>
  <c r="AB104" i="4"/>
  <c r="BA104" i="4"/>
  <c r="U104" i="4"/>
  <c r="AZ104" i="4"/>
  <c r="T104" i="4"/>
  <c r="AR104" i="4"/>
  <c r="L104" i="4"/>
  <c r="AS104" i="4"/>
  <c r="M104" i="4"/>
  <c r="AQ15" i="4"/>
  <c r="AQ17" i="4"/>
  <c r="AQ19" i="4"/>
  <c r="AQ21" i="4"/>
  <c r="AQ23" i="4"/>
  <c r="AQ18" i="4"/>
  <c r="AQ22" i="4"/>
  <c r="AQ26" i="4"/>
  <c r="AQ28" i="4"/>
  <c r="AQ30" i="4"/>
  <c r="AQ32" i="4"/>
  <c r="AQ34" i="4"/>
  <c r="AQ36" i="4"/>
  <c r="AQ38" i="4"/>
  <c r="AQ40" i="4"/>
  <c r="AQ42" i="4"/>
  <c r="AQ44" i="4"/>
  <c r="AQ25" i="4"/>
  <c r="AQ24" i="4"/>
  <c r="AQ45" i="4"/>
  <c r="AQ47" i="4"/>
  <c r="AQ16" i="4"/>
  <c r="AQ27" i="4"/>
  <c r="AQ31" i="4"/>
  <c r="AQ35" i="4"/>
  <c r="AQ39" i="4"/>
  <c r="AQ43" i="4"/>
  <c r="AQ48" i="4"/>
  <c r="AQ46" i="4"/>
  <c r="AQ20" i="4"/>
  <c r="AQ29" i="4"/>
  <c r="AQ33" i="4"/>
  <c r="AQ37" i="4"/>
  <c r="AQ41" i="4"/>
  <c r="AQ49" i="4"/>
  <c r="AQ14" i="4"/>
  <c r="AQ50" i="4"/>
  <c r="AQ51" i="4"/>
  <c r="D50" i="4"/>
  <c r="E50" i="4"/>
  <c r="G50" i="4"/>
  <c r="F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C105" i="4"/>
  <c r="AW105" i="4" l="1"/>
  <c r="AO105" i="4"/>
  <c r="AV105" i="4"/>
  <c r="AU105" i="4"/>
  <c r="AY105" i="4"/>
  <c r="AM105" i="4"/>
  <c r="AE105" i="4"/>
  <c r="W105" i="4"/>
  <c r="O105" i="4"/>
  <c r="G105" i="4"/>
  <c r="AX105" i="4"/>
  <c r="AL105" i="4"/>
  <c r="AD105" i="4"/>
  <c r="V105" i="4"/>
  <c r="N105" i="4"/>
  <c r="F105" i="4"/>
  <c r="AT105" i="4"/>
  <c r="AK105" i="4"/>
  <c r="AC105" i="4"/>
  <c r="U105" i="4"/>
  <c r="M105" i="4"/>
  <c r="E105" i="4"/>
  <c r="AS105" i="4"/>
  <c r="AJ105" i="4"/>
  <c r="AB105" i="4"/>
  <c r="T105" i="4"/>
  <c r="L105" i="4"/>
  <c r="D105" i="4"/>
  <c r="AR105" i="4"/>
  <c r="AI105" i="4"/>
  <c r="AA105" i="4"/>
  <c r="S105" i="4"/>
  <c r="K105" i="4"/>
  <c r="AZ105" i="4"/>
  <c r="AN105" i="4"/>
  <c r="AF105" i="4"/>
  <c r="X105" i="4"/>
  <c r="P105" i="4"/>
  <c r="H105" i="4"/>
  <c r="BB105" i="4"/>
  <c r="R105" i="4"/>
  <c r="BA105" i="4"/>
  <c r="Q105" i="4"/>
  <c r="AQ105" i="4"/>
  <c r="J105" i="4"/>
  <c r="AP105" i="4"/>
  <c r="I105" i="4"/>
  <c r="AH105" i="4"/>
  <c r="AG105" i="4"/>
  <c r="Y105" i="4"/>
  <c r="Z105" i="4"/>
  <c r="G113" i="1"/>
  <c r="I113" i="1" s="1"/>
  <c r="K113" i="1" s="1"/>
  <c r="M113" i="1" s="1"/>
  <c r="F113" i="1"/>
  <c r="E114" i="1"/>
  <c r="AR15" i="4"/>
  <c r="AR17" i="4"/>
  <c r="AR19" i="4"/>
  <c r="AR21" i="4"/>
  <c r="AR23" i="4"/>
  <c r="AR25" i="4"/>
  <c r="AR16" i="4"/>
  <c r="AR20" i="4"/>
  <c r="AR27" i="4"/>
  <c r="AR29" i="4"/>
  <c r="AR31" i="4"/>
  <c r="AR33" i="4"/>
  <c r="AR35" i="4"/>
  <c r="AR37" i="4"/>
  <c r="AR39" i="4"/>
  <c r="AR41" i="4"/>
  <c r="AR43" i="4"/>
  <c r="AR45" i="4"/>
  <c r="AR47" i="4"/>
  <c r="AR49" i="4"/>
  <c r="AR51" i="4"/>
  <c r="AR14" i="4"/>
  <c r="AR18" i="4"/>
  <c r="AR28" i="4"/>
  <c r="AR32" i="4"/>
  <c r="AR36" i="4"/>
  <c r="AR40" i="4"/>
  <c r="AR24" i="4"/>
  <c r="AR26" i="4"/>
  <c r="AR30" i="4"/>
  <c r="AR34" i="4"/>
  <c r="AR38" i="4"/>
  <c r="AR42" i="4"/>
  <c r="AR50" i="4"/>
  <c r="AR44" i="4"/>
  <c r="AR48" i="4"/>
  <c r="AR46" i="4"/>
  <c r="AR22" i="4"/>
  <c r="AR52" i="4"/>
  <c r="D51" i="4"/>
  <c r="G51" i="4"/>
  <c r="F51" i="4"/>
  <c r="E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C106" i="4"/>
  <c r="F114" i="1" l="1"/>
  <c r="G114" i="1"/>
  <c r="I114" i="1" s="1"/>
  <c r="K114" i="1" s="1"/>
  <c r="M114" i="1" s="1"/>
  <c r="E115" i="1"/>
  <c r="BB106" i="4"/>
  <c r="AT106" i="4"/>
  <c r="AL106" i="4"/>
  <c r="AD106" i="4"/>
  <c r="V106" i="4"/>
  <c r="N106" i="4"/>
  <c r="F106" i="4"/>
  <c r="BA106" i="4"/>
  <c r="AS106" i="4"/>
  <c r="AK106" i="4"/>
  <c r="AC106" i="4"/>
  <c r="U106" i="4"/>
  <c r="M106" i="4"/>
  <c r="E106" i="4"/>
  <c r="AZ106" i="4"/>
  <c r="AR106" i="4"/>
  <c r="AJ106" i="4"/>
  <c r="AB106" i="4"/>
  <c r="T106" i="4"/>
  <c r="L106" i="4"/>
  <c r="D106" i="4"/>
  <c r="AX106" i="4"/>
  <c r="AM106" i="4"/>
  <c r="Y106" i="4"/>
  <c r="K106" i="4"/>
  <c r="AW106" i="4"/>
  <c r="AI106" i="4"/>
  <c r="X106" i="4"/>
  <c r="J106" i="4"/>
  <c r="AV106" i="4"/>
  <c r="AH106" i="4"/>
  <c r="W106" i="4"/>
  <c r="I106" i="4"/>
  <c r="AU106" i="4"/>
  <c r="AG106" i="4"/>
  <c r="S106" i="4"/>
  <c r="H106" i="4"/>
  <c r="AQ106" i="4"/>
  <c r="AF106" i="4"/>
  <c r="R106" i="4"/>
  <c r="G106" i="4"/>
  <c r="AY106" i="4"/>
  <c r="AN106" i="4"/>
  <c r="Z106" i="4"/>
  <c r="O106" i="4"/>
  <c r="AP106" i="4"/>
  <c r="AO106" i="4"/>
  <c r="AE106" i="4"/>
  <c r="AA106" i="4"/>
  <c r="P106" i="4"/>
  <c r="Q106" i="4"/>
  <c r="E52" i="4"/>
  <c r="D52" i="4"/>
  <c r="G52" i="4"/>
  <c r="F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S16" i="4"/>
  <c r="AS18" i="4"/>
  <c r="AS20" i="4"/>
  <c r="AS22" i="4"/>
  <c r="AS17" i="4"/>
  <c r="AS21" i="4"/>
  <c r="AS25" i="4"/>
  <c r="AS27" i="4"/>
  <c r="AS29" i="4"/>
  <c r="AS31" i="4"/>
  <c r="AS33" i="4"/>
  <c r="AS35" i="4"/>
  <c r="AS37" i="4"/>
  <c r="AS39" i="4"/>
  <c r="AS41" i="4"/>
  <c r="AS43" i="4"/>
  <c r="AS45" i="4"/>
  <c r="AS24" i="4"/>
  <c r="AS53" i="4"/>
  <c r="AS44" i="4"/>
  <c r="AS51" i="4"/>
  <c r="AS14" i="4"/>
  <c r="AS15" i="4"/>
  <c r="AS23" i="4"/>
  <c r="AS26" i="4"/>
  <c r="AS30" i="4"/>
  <c r="AS34" i="4"/>
  <c r="AS38" i="4"/>
  <c r="AS42" i="4"/>
  <c r="AS47" i="4"/>
  <c r="AS52" i="4"/>
  <c r="AS50" i="4"/>
  <c r="AS19" i="4"/>
  <c r="AS28" i="4"/>
  <c r="AS32" i="4"/>
  <c r="AS36" i="4"/>
  <c r="AS40" i="4"/>
  <c r="AS48" i="4"/>
  <c r="AS46" i="4"/>
  <c r="AS49" i="4"/>
  <c r="C107" i="4"/>
  <c r="AY107" i="4" l="1"/>
  <c r="AQ107" i="4"/>
  <c r="AI107" i="4"/>
  <c r="AA107" i="4"/>
  <c r="S107" i="4"/>
  <c r="K107" i="4"/>
  <c r="AX107" i="4"/>
  <c r="AP107" i="4"/>
  <c r="AH107" i="4"/>
  <c r="Z107" i="4"/>
  <c r="R107" i="4"/>
  <c r="J107" i="4"/>
  <c r="AW107" i="4"/>
  <c r="AO107" i="4"/>
  <c r="AG107" i="4"/>
  <c r="Y107" i="4"/>
  <c r="Q107" i="4"/>
  <c r="I107" i="4"/>
  <c r="AU107" i="4"/>
  <c r="AM107" i="4"/>
  <c r="BB107" i="4"/>
  <c r="AT107" i="4"/>
  <c r="AL107" i="4"/>
  <c r="AD107" i="4"/>
  <c r="V107" i="4"/>
  <c r="N107" i="4"/>
  <c r="AV107" i="4"/>
  <c r="AC107" i="4"/>
  <c r="M107" i="4"/>
  <c r="AS107" i="4"/>
  <c r="AB107" i="4"/>
  <c r="L107" i="4"/>
  <c r="AR107" i="4"/>
  <c r="X107" i="4"/>
  <c r="H107" i="4"/>
  <c r="AN107" i="4"/>
  <c r="W107" i="4"/>
  <c r="G107" i="4"/>
  <c r="AK107" i="4"/>
  <c r="U107" i="4"/>
  <c r="F107" i="4"/>
  <c r="AZ107" i="4"/>
  <c r="AE107" i="4"/>
  <c r="O107" i="4"/>
  <c r="E107" i="4"/>
  <c r="D107" i="4"/>
  <c r="BA107" i="4"/>
  <c r="AJ107" i="4"/>
  <c r="AF107" i="4"/>
  <c r="P107" i="4"/>
  <c r="T107" i="4"/>
  <c r="G115" i="1"/>
  <c r="I115" i="1" s="1"/>
  <c r="K115" i="1" s="1"/>
  <c r="M115" i="1" s="1"/>
  <c r="F115" i="1"/>
  <c r="E116" i="1"/>
  <c r="E53" i="4"/>
  <c r="D53" i="4"/>
  <c r="G53" i="4"/>
  <c r="F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T16" i="4"/>
  <c r="AT18" i="4"/>
  <c r="AT20" i="4"/>
  <c r="AT22" i="4"/>
  <c r="AT24" i="4"/>
  <c r="AT15" i="4"/>
  <c r="AT19" i="4"/>
  <c r="AT23" i="4"/>
  <c r="AT26" i="4"/>
  <c r="AT28" i="4"/>
  <c r="AT30" i="4"/>
  <c r="AT32" i="4"/>
  <c r="AT34" i="4"/>
  <c r="AT36" i="4"/>
  <c r="AT38" i="4"/>
  <c r="AT40" i="4"/>
  <c r="AT42" i="4"/>
  <c r="AT44" i="4"/>
  <c r="AT46" i="4"/>
  <c r="AT48" i="4"/>
  <c r="AT50" i="4"/>
  <c r="AT52" i="4"/>
  <c r="AT54" i="4"/>
  <c r="AT17" i="4"/>
  <c r="AT25" i="4"/>
  <c r="AT27" i="4"/>
  <c r="AT31" i="4"/>
  <c r="AT35" i="4"/>
  <c r="AT39" i="4"/>
  <c r="AT43" i="4"/>
  <c r="AT53" i="4"/>
  <c r="AT21" i="4"/>
  <c r="AT29" i="4"/>
  <c r="AT33" i="4"/>
  <c r="AT37" i="4"/>
  <c r="AT41" i="4"/>
  <c r="AT45" i="4"/>
  <c r="AT49" i="4"/>
  <c r="AT14" i="4"/>
  <c r="AT47" i="4"/>
  <c r="AT51" i="4"/>
  <c r="C108" i="4"/>
  <c r="F116" i="1" l="1"/>
  <c r="G116" i="1"/>
  <c r="I116" i="1" s="1"/>
  <c r="K116" i="1" s="1"/>
  <c r="M116" i="1" s="1"/>
  <c r="E117" i="1"/>
  <c r="AV108" i="4"/>
  <c r="AN108" i="4"/>
  <c r="AF108" i="4"/>
  <c r="X108" i="4"/>
  <c r="P108" i="4"/>
  <c r="H108" i="4"/>
  <c r="AU108" i="4"/>
  <c r="AM108" i="4"/>
  <c r="AE108" i="4"/>
  <c r="W108" i="4"/>
  <c r="O108" i="4"/>
  <c r="G108" i="4"/>
  <c r="BB108" i="4"/>
  <c r="AT108" i="4"/>
  <c r="AL108" i="4"/>
  <c r="AD108" i="4"/>
  <c r="V108" i="4"/>
  <c r="N108" i="4"/>
  <c r="F108" i="4"/>
  <c r="AZ108" i="4"/>
  <c r="AR108" i="4"/>
  <c r="AJ108" i="4"/>
  <c r="AB108" i="4"/>
  <c r="T108" i="4"/>
  <c r="L108" i="4"/>
  <c r="D108" i="4"/>
  <c r="AY108" i="4"/>
  <c r="AQ108" i="4"/>
  <c r="AI108" i="4"/>
  <c r="AA108" i="4"/>
  <c r="S108" i="4"/>
  <c r="K108" i="4"/>
  <c r="AW108" i="4"/>
  <c r="AO108" i="4"/>
  <c r="AG108" i="4"/>
  <c r="Y108" i="4"/>
  <c r="Q108" i="4"/>
  <c r="I108" i="4"/>
  <c r="Z108" i="4"/>
  <c r="BA108" i="4"/>
  <c r="U108" i="4"/>
  <c r="AX108" i="4"/>
  <c r="R108" i="4"/>
  <c r="AS108" i="4"/>
  <c r="M108" i="4"/>
  <c r="AP108" i="4"/>
  <c r="J108" i="4"/>
  <c r="AC108" i="4"/>
  <c r="AK108" i="4"/>
  <c r="AH108" i="4"/>
  <c r="E108" i="4"/>
  <c r="AU15" i="4"/>
  <c r="AU17" i="4"/>
  <c r="AU19" i="4"/>
  <c r="AU21" i="4"/>
  <c r="AU23" i="4"/>
  <c r="AU16" i="4"/>
  <c r="AU20" i="4"/>
  <c r="AU24" i="4"/>
  <c r="AU26" i="4"/>
  <c r="AU28" i="4"/>
  <c r="AU30" i="4"/>
  <c r="AU32" i="4"/>
  <c r="AU34" i="4"/>
  <c r="AU36" i="4"/>
  <c r="AU38" i="4"/>
  <c r="AU40" i="4"/>
  <c r="AU42" i="4"/>
  <c r="AU44" i="4"/>
  <c r="AU49" i="4"/>
  <c r="AU14" i="4"/>
  <c r="AU18" i="4"/>
  <c r="AU43" i="4"/>
  <c r="AU47" i="4"/>
  <c r="AU48" i="4"/>
  <c r="AU22" i="4"/>
  <c r="AU29" i="4"/>
  <c r="AU33" i="4"/>
  <c r="AU37" i="4"/>
  <c r="AU41" i="4"/>
  <c r="AU45" i="4"/>
  <c r="AU46" i="4"/>
  <c r="AU51" i="4"/>
  <c r="AU54" i="4"/>
  <c r="AU52" i="4"/>
  <c r="AU25" i="4"/>
  <c r="AU27" i="4"/>
  <c r="AU31" i="4"/>
  <c r="AU35" i="4"/>
  <c r="AU39" i="4"/>
  <c r="AU50" i="4"/>
  <c r="AU53" i="4"/>
  <c r="AU55" i="4"/>
  <c r="E54" i="4"/>
  <c r="D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C109" i="4"/>
  <c r="BA109" i="4" l="1"/>
  <c r="AS109" i="4"/>
  <c r="AK109" i="4"/>
  <c r="AC109" i="4"/>
  <c r="U109" i="4"/>
  <c r="M109" i="4"/>
  <c r="E109" i="4"/>
  <c r="AZ109" i="4"/>
  <c r="AR109" i="4"/>
  <c r="AJ109" i="4"/>
  <c r="AB109" i="4"/>
  <c r="T109" i="4"/>
  <c r="L109" i="4"/>
  <c r="D109" i="4"/>
  <c r="AY109" i="4"/>
  <c r="AQ109" i="4"/>
  <c r="AI109" i="4"/>
  <c r="AA109" i="4"/>
  <c r="S109" i="4"/>
  <c r="K109" i="4"/>
  <c r="AW109" i="4"/>
  <c r="AO109" i="4"/>
  <c r="AG109" i="4"/>
  <c r="Y109" i="4"/>
  <c r="Q109" i="4"/>
  <c r="I109" i="4"/>
  <c r="AV109" i="4"/>
  <c r="AN109" i="4"/>
  <c r="AF109" i="4"/>
  <c r="X109" i="4"/>
  <c r="P109" i="4"/>
  <c r="H109" i="4"/>
  <c r="BB109" i="4"/>
  <c r="AT109" i="4"/>
  <c r="AL109" i="4"/>
  <c r="AD109" i="4"/>
  <c r="V109" i="4"/>
  <c r="N109" i="4"/>
  <c r="F109" i="4"/>
  <c r="AM109" i="4"/>
  <c r="G109" i="4"/>
  <c r="AH109" i="4"/>
  <c r="AE109" i="4"/>
  <c r="Z109" i="4"/>
  <c r="W109" i="4"/>
  <c r="AP109" i="4"/>
  <c r="J109" i="4"/>
  <c r="AX109" i="4"/>
  <c r="AU109" i="4"/>
  <c r="O109" i="4"/>
  <c r="R109" i="4"/>
  <c r="G117" i="1"/>
  <c r="I117" i="1" s="1"/>
  <c r="K117" i="1" s="1"/>
  <c r="M117" i="1" s="1"/>
  <c r="F117" i="1"/>
  <c r="E118" i="1"/>
  <c r="F55" i="4"/>
  <c r="E55" i="4"/>
  <c r="D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V15" i="4"/>
  <c r="AV17" i="4"/>
  <c r="AV19" i="4"/>
  <c r="AV21" i="4"/>
  <c r="AV23" i="4"/>
  <c r="AV25" i="4"/>
  <c r="AV18" i="4"/>
  <c r="AV22" i="4"/>
  <c r="AV27" i="4"/>
  <c r="AV29" i="4"/>
  <c r="AV31" i="4"/>
  <c r="AV33" i="4"/>
  <c r="AV35" i="4"/>
  <c r="AV37" i="4"/>
  <c r="AV39" i="4"/>
  <c r="AV41" i="4"/>
  <c r="AV43" i="4"/>
  <c r="AV45" i="4"/>
  <c r="AV47" i="4"/>
  <c r="AV49" i="4"/>
  <c r="AV51" i="4"/>
  <c r="AV53" i="4"/>
  <c r="AV55" i="4"/>
  <c r="AV14" i="4"/>
  <c r="AV16" i="4"/>
  <c r="AV26" i="4"/>
  <c r="AV30" i="4"/>
  <c r="AV34" i="4"/>
  <c r="AV38" i="4"/>
  <c r="AV42" i="4"/>
  <c r="AV54" i="4"/>
  <c r="AV50" i="4"/>
  <c r="AV48" i="4"/>
  <c r="AV46" i="4"/>
  <c r="AV52" i="4"/>
  <c r="AV20" i="4"/>
  <c r="AV24" i="4"/>
  <c r="AV28" i="4"/>
  <c r="AV32" i="4"/>
  <c r="AV36" i="4"/>
  <c r="AV40" i="4"/>
  <c r="AV44" i="4"/>
  <c r="C110" i="4"/>
  <c r="F118" i="1" l="1"/>
  <c r="G118" i="1"/>
  <c r="I118" i="1" s="1"/>
  <c r="K118" i="1" s="1"/>
  <c r="M118" i="1" s="1"/>
  <c r="E119" i="1"/>
  <c r="AX110" i="4"/>
  <c r="AP110" i="4"/>
  <c r="AH110" i="4"/>
  <c r="Z110" i="4"/>
  <c r="R110" i="4"/>
  <c r="J110" i="4"/>
  <c r="AW110" i="4"/>
  <c r="AO110" i="4"/>
  <c r="AG110" i="4"/>
  <c r="Y110" i="4"/>
  <c r="Q110" i="4"/>
  <c r="I110" i="4"/>
  <c r="AV110" i="4"/>
  <c r="AN110" i="4"/>
  <c r="AF110" i="4"/>
  <c r="X110" i="4"/>
  <c r="P110" i="4"/>
  <c r="H110" i="4"/>
  <c r="BB110" i="4"/>
  <c r="AT110" i="4"/>
  <c r="AL110" i="4"/>
  <c r="AD110" i="4"/>
  <c r="V110" i="4"/>
  <c r="N110" i="4"/>
  <c r="F110" i="4"/>
  <c r="BA110" i="4"/>
  <c r="AS110" i="4"/>
  <c r="AK110" i="4"/>
  <c r="AC110" i="4"/>
  <c r="U110" i="4"/>
  <c r="M110" i="4"/>
  <c r="E110" i="4"/>
  <c r="AY110" i="4"/>
  <c r="AQ110" i="4"/>
  <c r="AI110" i="4"/>
  <c r="AA110" i="4"/>
  <c r="S110" i="4"/>
  <c r="K110" i="4"/>
  <c r="AZ110" i="4"/>
  <c r="T110" i="4"/>
  <c r="AU110" i="4"/>
  <c r="O110" i="4"/>
  <c r="AR110" i="4"/>
  <c r="L110" i="4"/>
  <c r="AM110" i="4"/>
  <c r="G110" i="4"/>
  <c r="AJ110" i="4"/>
  <c r="D110" i="4"/>
  <c r="W110" i="4"/>
  <c r="AE110" i="4"/>
  <c r="AB110" i="4"/>
  <c r="D56" i="4"/>
  <c r="F56" i="4"/>
  <c r="E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16" i="4"/>
  <c r="AW18" i="4"/>
  <c r="AW20" i="4"/>
  <c r="AW22" i="4"/>
  <c r="AW15" i="4"/>
  <c r="AW19" i="4"/>
  <c r="AW23" i="4"/>
  <c r="AW27" i="4"/>
  <c r="AW29" i="4"/>
  <c r="AW31" i="4"/>
  <c r="AW33" i="4"/>
  <c r="AW35" i="4"/>
  <c r="AW37" i="4"/>
  <c r="AW39" i="4"/>
  <c r="AW41" i="4"/>
  <c r="AW43" i="4"/>
  <c r="AW45" i="4"/>
  <c r="AW25" i="4"/>
  <c r="AW48" i="4"/>
  <c r="AW51" i="4"/>
  <c r="AW17" i="4"/>
  <c r="AW30" i="4"/>
  <c r="AW38" i="4"/>
  <c r="AW42" i="4"/>
  <c r="AW46" i="4"/>
  <c r="AW49" i="4"/>
  <c r="AW54" i="4"/>
  <c r="AW14" i="4"/>
  <c r="AW21" i="4"/>
  <c r="AW24" i="4"/>
  <c r="AW28" i="4"/>
  <c r="AW32" i="4"/>
  <c r="AW36" i="4"/>
  <c r="AW40" i="4"/>
  <c r="AW44" i="4"/>
  <c r="AW50" i="4"/>
  <c r="AW53" i="4"/>
  <c r="AW56" i="4"/>
  <c r="AW26" i="4"/>
  <c r="AW34" i="4"/>
  <c r="AW57" i="4"/>
  <c r="AW47" i="4"/>
  <c r="AW52" i="4"/>
  <c r="AW55" i="4"/>
  <c r="C111" i="4"/>
  <c r="AU111" i="4" l="1"/>
  <c r="AM111" i="4"/>
  <c r="AE111" i="4"/>
  <c r="W111" i="4"/>
  <c r="O111" i="4"/>
  <c r="G111" i="4"/>
  <c r="BB111" i="4"/>
  <c r="AT111" i="4"/>
  <c r="AL111" i="4"/>
  <c r="AD111" i="4"/>
  <c r="V111" i="4"/>
  <c r="N111" i="4"/>
  <c r="F111" i="4"/>
  <c r="BA111" i="4"/>
  <c r="AS111" i="4"/>
  <c r="AK111" i="4"/>
  <c r="AC111" i="4"/>
  <c r="U111" i="4"/>
  <c r="M111" i="4"/>
  <c r="E111" i="4"/>
  <c r="AY111" i="4"/>
  <c r="AQ111" i="4"/>
  <c r="AI111" i="4"/>
  <c r="AA111" i="4"/>
  <c r="S111" i="4"/>
  <c r="K111" i="4"/>
  <c r="AX111" i="4"/>
  <c r="AP111" i="4"/>
  <c r="AH111" i="4"/>
  <c r="Z111" i="4"/>
  <c r="R111" i="4"/>
  <c r="J111" i="4"/>
  <c r="AV111" i="4"/>
  <c r="AN111" i="4"/>
  <c r="AF111" i="4"/>
  <c r="X111" i="4"/>
  <c r="P111" i="4"/>
  <c r="H111" i="4"/>
  <c r="AG111" i="4"/>
  <c r="AB111" i="4"/>
  <c r="Y111" i="4"/>
  <c r="AZ111" i="4"/>
  <c r="T111" i="4"/>
  <c r="AW111" i="4"/>
  <c r="Q111" i="4"/>
  <c r="AJ111" i="4"/>
  <c r="D111" i="4"/>
  <c r="L111" i="4"/>
  <c r="I111" i="4"/>
  <c r="AO111" i="4"/>
  <c r="AR111" i="4"/>
  <c r="F119" i="1"/>
  <c r="G119" i="1"/>
  <c r="I119" i="1" s="1"/>
  <c r="K119" i="1" s="1"/>
  <c r="M119" i="1" s="1"/>
  <c r="E120" i="1"/>
  <c r="AX16" i="4"/>
  <c r="AX18" i="4"/>
  <c r="AX20" i="4"/>
  <c r="AX22" i="4"/>
  <c r="AX24" i="4"/>
  <c r="AX25" i="4"/>
  <c r="AX17" i="4"/>
  <c r="AX21" i="4"/>
  <c r="AX26" i="4"/>
  <c r="AX28" i="4"/>
  <c r="AX30" i="4"/>
  <c r="AX32" i="4"/>
  <c r="AX34" i="4"/>
  <c r="AX36" i="4"/>
  <c r="AX38" i="4"/>
  <c r="AX40" i="4"/>
  <c r="AX42" i="4"/>
  <c r="AX44" i="4"/>
  <c r="AX46" i="4"/>
  <c r="AX48" i="4"/>
  <c r="AX50" i="4"/>
  <c r="AX52" i="4"/>
  <c r="AX54" i="4"/>
  <c r="AX56" i="4"/>
  <c r="AX15" i="4"/>
  <c r="AX23" i="4"/>
  <c r="AX29" i="4"/>
  <c r="AX33" i="4"/>
  <c r="AX37" i="4"/>
  <c r="AX19" i="4"/>
  <c r="AX49" i="4"/>
  <c r="AX57" i="4"/>
  <c r="AX47" i="4"/>
  <c r="AX55" i="4"/>
  <c r="AX41" i="4"/>
  <c r="AX45" i="4"/>
  <c r="AX53" i="4"/>
  <c r="AX51" i="4"/>
  <c r="AX27" i="4"/>
  <c r="AX31" i="4"/>
  <c r="AX35" i="4"/>
  <c r="AX39" i="4"/>
  <c r="AX43" i="4"/>
  <c r="AX14" i="4"/>
  <c r="AX58" i="4"/>
  <c r="D57" i="4"/>
  <c r="E57" i="4"/>
  <c r="G57" i="4"/>
  <c r="F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C112" i="4"/>
  <c r="F120" i="1" l="1"/>
  <c r="G120" i="1"/>
  <c r="I120" i="1" s="1"/>
  <c r="K120" i="1" s="1"/>
  <c r="M120" i="1" s="1"/>
  <c r="E121" i="1"/>
  <c r="AZ112" i="4"/>
  <c r="AR112" i="4"/>
  <c r="AJ112" i="4"/>
  <c r="AB112" i="4"/>
  <c r="T112" i="4"/>
  <c r="L112" i="4"/>
  <c r="D112" i="4"/>
  <c r="AY112" i="4"/>
  <c r="AQ112" i="4"/>
  <c r="AI112" i="4"/>
  <c r="AA112" i="4"/>
  <c r="S112" i="4"/>
  <c r="K112" i="4"/>
  <c r="AX112" i="4"/>
  <c r="AP112" i="4"/>
  <c r="AH112" i="4"/>
  <c r="Z112" i="4"/>
  <c r="R112" i="4"/>
  <c r="J112" i="4"/>
  <c r="AW112" i="4"/>
  <c r="AO112" i="4"/>
  <c r="AV112" i="4"/>
  <c r="AN112" i="4"/>
  <c r="AF112" i="4"/>
  <c r="X112" i="4"/>
  <c r="P112" i="4"/>
  <c r="H112" i="4"/>
  <c r="AU112" i="4"/>
  <c r="AM112" i="4"/>
  <c r="AE112" i="4"/>
  <c r="W112" i="4"/>
  <c r="O112" i="4"/>
  <c r="G112" i="4"/>
  <c r="BA112" i="4"/>
  <c r="AS112" i="4"/>
  <c r="AK112" i="4"/>
  <c r="AC112" i="4"/>
  <c r="U112" i="4"/>
  <c r="M112" i="4"/>
  <c r="E112" i="4"/>
  <c r="BB112" i="4"/>
  <c r="N112" i="4"/>
  <c r="AT112" i="4"/>
  <c r="I112" i="4"/>
  <c r="AL112" i="4"/>
  <c r="F112" i="4"/>
  <c r="AG112" i="4"/>
  <c r="AD112" i="4"/>
  <c r="Q112" i="4"/>
  <c r="Y112" i="4"/>
  <c r="V112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Y15" i="4"/>
  <c r="AY17" i="4"/>
  <c r="AY19" i="4"/>
  <c r="AY21" i="4"/>
  <c r="AY18" i="4"/>
  <c r="AY22" i="4"/>
  <c r="AY26" i="4"/>
  <c r="AY28" i="4"/>
  <c r="AY30" i="4"/>
  <c r="AY32" i="4"/>
  <c r="AY34" i="4"/>
  <c r="AY36" i="4"/>
  <c r="AY38" i="4"/>
  <c r="AY40" i="4"/>
  <c r="AY42" i="4"/>
  <c r="AY44" i="4"/>
  <c r="AY24" i="4"/>
  <c r="AY47" i="4"/>
  <c r="AY50" i="4"/>
  <c r="AY16" i="4"/>
  <c r="AY29" i="4"/>
  <c r="AY33" i="4"/>
  <c r="AY37" i="4"/>
  <c r="AY41" i="4"/>
  <c r="AY48" i="4"/>
  <c r="AY56" i="4"/>
  <c r="AY25" i="4"/>
  <c r="AY46" i="4"/>
  <c r="AY51" i="4"/>
  <c r="AY20" i="4"/>
  <c r="AY27" i="4"/>
  <c r="AY31" i="4"/>
  <c r="AY35" i="4"/>
  <c r="AY39" i="4"/>
  <c r="AY43" i="4"/>
  <c r="AY49" i="4"/>
  <c r="AY52" i="4"/>
  <c r="AY57" i="4"/>
  <c r="AY14" i="4"/>
  <c r="AY55" i="4"/>
  <c r="AY58" i="4"/>
  <c r="AY23" i="4"/>
  <c r="AY45" i="4"/>
  <c r="AY53" i="4"/>
  <c r="AY54" i="4"/>
  <c r="C113" i="4"/>
  <c r="G121" i="1" l="1"/>
  <c r="I121" i="1" s="1"/>
  <c r="K121" i="1" s="1"/>
  <c r="M121" i="1" s="1"/>
  <c r="F121" i="1"/>
  <c r="E122" i="1"/>
  <c r="AW113" i="4"/>
  <c r="AO113" i="4"/>
  <c r="AG113" i="4"/>
  <c r="Y113" i="4"/>
  <c r="Q113" i="4"/>
  <c r="I113" i="4"/>
  <c r="AV113" i="4"/>
  <c r="AN113" i="4"/>
  <c r="AF113" i="4"/>
  <c r="X113" i="4"/>
  <c r="P113" i="4"/>
  <c r="H113" i="4"/>
  <c r="AU113" i="4"/>
  <c r="AM113" i="4"/>
  <c r="AE113" i="4"/>
  <c r="W113" i="4"/>
  <c r="O113" i="4"/>
  <c r="G113" i="4"/>
  <c r="BB113" i="4"/>
  <c r="AT113" i="4"/>
  <c r="AL113" i="4"/>
  <c r="AD113" i="4"/>
  <c r="V113" i="4"/>
  <c r="N113" i="4"/>
  <c r="F113" i="4"/>
  <c r="BA113" i="4"/>
  <c r="AS113" i="4"/>
  <c r="AK113" i="4"/>
  <c r="AC113" i="4"/>
  <c r="U113" i="4"/>
  <c r="M113" i="4"/>
  <c r="E113" i="4"/>
  <c r="AZ113" i="4"/>
  <c r="AR113" i="4"/>
  <c r="AJ113" i="4"/>
  <c r="AB113" i="4"/>
  <c r="T113" i="4"/>
  <c r="L113" i="4"/>
  <c r="D113" i="4"/>
  <c r="AX113" i="4"/>
  <c r="AP113" i="4"/>
  <c r="AH113" i="4"/>
  <c r="Z113" i="4"/>
  <c r="R113" i="4"/>
  <c r="J113" i="4"/>
  <c r="AY113" i="4"/>
  <c r="AQ113" i="4"/>
  <c r="AI113" i="4"/>
  <c r="K113" i="4"/>
  <c r="AA113" i="4"/>
  <c r="S113" i="4"/>
  <c r="D59" i="4"/>
  <c r="G59" i="4"/>
  <c r="F59" i="4"/>
  <c r="E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15" i="4"/>
  <c r="AZ17" i="4"/>
  <c r="AZ19" i="4"/>
  <c r="AZ21" i="4"/>
  <c r="AZ23" i="4"/>
  <c r="AZ25" i="4"/>
  <c r="AZ24" i="4"/>
  <c r="AZ16" i="4"/>
  <c r="AZ20" i="4"/>
  <c r="AZ27" i="4"/>
  <c r="AZ29" i="4"/>
  <c r="AZ31" i="4"/>
  <c r="AZ33" i="4"/>
  <c r="AZ35" i="4"/>
  <c r="AZ37" i="4"/>
  <c r="AZ39" i="4"/>
  <c r="AZ41" i="4"/>
  <c r="AZ43" i="4"/>
  <c r="AZ45" i="4"/>
  <c r="AZ47" i="4"/>
  <c r="AZ49" i="4"/>
  <c r="AZ51" i="4"/>
  <c r="AZ53" i="4"/>
  <c r="AZ55" i="4"/>
  <c r="AZ57" i="4"/>
  <c r="AZ59" i="4"/>
  <c r="AZ14" i="4"/>
  <c r="AZ22" i="4"/>
  <c r="AZ28" i="4"/>
  <c r="AZ32" i="4"/>
  <c r="AZ36" i="4"/>
  <c r="AZ40" i="4"/>
  <c r="AZ50" i="4"/>
  <c r="AZ46" i="4"/>
  <c r="AZ54" i="4"/>
  <c r="AZ44" i="4"/>
  <c r="AZ52" i="4"/>
  <c r="AZ60" i="4"/>
  <c r="AZ58" i="4"/>
  <c r="AZ18" i="4"/>
  <c r="AZ26" i="4"/>
  <c r="AZ30" i="4"/>
  <c r="AZ34" i="4"/>
  <c r="AZ38" i="4"/>
  <c r="AZ42" i="4"/>
  <c r="AZ48" i="4"/>
  <c r="AZ56" i="4"/>
  <c r="C114" i="4"/>
  <c r="BB114" i="4" l="1"/>
  <c r="AT114" i="4"/>
  <c r="AL114" i="4"/>
  <c r="AD114" i="4"/>
  <c r="V114" i="4"/>
  <c r="N114" i="4"/>
  <c r="F114" i="4"/>
  <c r="BA114" i="4"/>
  <c r="AS114" i="4"/>
  <c r="AK114" i="4"/>
  <c r="AC114" i="4"/>
  <c r="U114" i="4"/>
  <c r="M114" i="4"/>
  <c r="E114" i="4"/>
  <c r="AZ114" i="4"/>
  <c r="AR114" i="4"/>
  <c r="AJ114" i="4"/>
  <c r="AB114" i="4"/>
  <c r="T114" i="4"/>
  <c r="L114" i="4"/>
  <c r="D114" i="4"/>
  <c r="AY114" i="4"/>
  <c r="AQ114" i="4"/>
  <c r="AI114" i="4"/>
  <c r="AA114" i="4"/>
  <c r="S114" i="4"/>
  <c r="K114" i="4"/>
  <c r="AX114" i="4"/>
  <c r="AP114" i="4"/>
  <c r="AH114" i="4"/>
  <c r="Z114" i="4"/>
  <c r="R114" i="4"/>
  <c r="J114" i="4"/>
  <c r="AW114" i="4"/>
  <c r="AO114" i="4"/>
  <c r="AG114" i="4"/>
  <c r="Y114" i="4"/>
  <c r="Q114" i="4"/>
  <c r="I114" i="4"/>
  <c r="AU114" i="4"/>
  <c r="AM114" i="4"/>
  <c r="AE114" i="4"/>
  <c r="W114" i="4"/>
  <c r="O114" i="4"/>
  <c r="G114" i="4"/>
  <c r="P114" i="4"/>
  <c r="H114" i="4"/>
  <c r="AV114" i="4"/>
  <c r="X114" i="4"/>
  <c r="AN114" i="4"/>
  <c r="AF114" i="4"/>
  <c r="F122" i="1"/>
  <c r="G122" i="1"/>
  <c r="I122" i="1" s="1"/>
  <c r="K122" i="1" s="1"/>
  <c r="M122" i="1" s="1"/>
  <c r="E123" i="1"/>
  <c r="BA16" i="4"/>
  <c r="BA18" i="4"/>
  <c r="BA20" i="4"/>
  <c r="BA22" i="4"/>
  <c r="BA17" i="4"/>
  <c r="BA21" i="4"/>
  <c r="BA27" i="4"/>
  <c r="BA29" i="4"/>
  <c r="BA31" i="4"/>
  <c r="BA33" i="4"/>
  <c r="BA35" i="4"/>
  <c r="BA37" i="4"/>
  <c r="BA39" i="4"/>
  <c r="BA41" i="4"/>
  <c r="BA43" i="4"/>
  <c r="BA23" i="4"/>
  <c r="BA24" i="4"/>
  <c r="BA46" i="4"/>
  <c r="BA15" i="4"/>
  <c r="BA28" i="4"/>
  <c r="BA32" i="4"/>
  <c r="BA36" i="4"/>
  <c r="BA40" i="4"/>
  <c r="BA52" i="4"/>
  <c r="BA53" i="4"/>
  <c r="BA58" i="4"/>
  <c r="BA19" i="4"/>
  <c r="BA25" i="4"/>
  <c r="BA26" i="4"/>
  <c r="BA30" i="4"/>
  <c r="BA34" i="4"/>
  <c r="BA38" i="4"/>
  <c r="BA42" i="4"/>
  <c r="BA48" i="4"/>
  <c r="BA51" i="4"/>
  <c r="BA56" i="4"/>
  <c r="BA59" i="4"/>
  <c r="BA49" i="4"/>
  <c r="BA54" i="4"/>
  <c r="BA57" i="4"/>
  <c r="BA14" i="4"/>
  <c r="BA44" i="4"/>
  <c r="BA47" i="4"/>
  <c r="BA55" i="4"/>
  <c r="BA60" i="4"/>
  <c r="BA45" i="4"/>
  <c r="BA50" i="4"/>
  <c r="BA61" i="4"/>
  <c r="E60" i="4"/>
  <c r="D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C115" i="4"/>
  <c r="AY115" i="4" l="1"/>
  <c r="AQ115" i="4"/>
  <c r="AI115" i="4"/>
  <c r="AA115" i="4"/>
  <c r="S115" i="4"/>
  <c r="K115" i="4"/>
  <c r="AX115" i="4"/>
  <c r="AP115" i="4"/>
  <c r="AH115" i="4"/>
  <c r="Z115" i="4"/>
  <c r="R115" i="4"/>
  <c r="J115" i="4"/>
  <c r="AW115" i="4"/>
  <c r="AO115" i="4"/>
  <c r="AG115" i="4"/>
  <c r="Y115" i="4"/>
  <c r="Q115" i="4"/>
  <c r="I115" i="4"/>
  <c r="AV115" i="4"/>
  <c r="AN115" i="4"/>
  <c r="AF115" i="4"/>
  <c r="X115" i="4"/>
  <c r="P115" i="4"/>
  <c r="H115" i="4"/>
  <c r="AU115" i="4"/>
  <c r="AM115" i="4"/>
  <c r="AE115" i="4"/>
  <c r="W115" i="4"/>
  <c r="O115" i="4"/>
  <c r="G115" i="4"/>
  <c r="BB115" i="4"/>
  <c r="AT115" i="4"/>
  <c r="AL115" i="4"/>
  <c r="AD115" i="4"/>
  <c r="V115" i="4"/>
  <c r="N115" i="4"/>
  <c r="F115" i="4"/>
  <c r="AZ115" i="4"/>
  <c r="AR115" i="4"/>
  <c r="AJ115" i="4"/>
  <c r="AB115" i="4"/>
  <c r="T115" i="4"/>
  <c r="L115" i="4"/>
  <c r="D115" i="4"/>
  <c r="AC115" i="4"/>
  <c r="U115" i="4"/>
  <c r="M115" i="4"/>
  <c r="E115" i="4"/>
  <c r="AK115" i="4"/>
  <c r="AS115" i="4"/>
  <c r="BA115" i="4"/>
  <c r="F123" i="1"/>
  <c r="E124" i="1"/>
  <c r="G123" i="1"/>
  <c r="I123" i="1" s="1"/>
  <c r="K123" i="1" s="1"/>
  <c r="M123" i="1" s="1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B16" i="4"/>
  <c r="BB18" i="4"/>
  <c r="BB20" i="4"/>
  <c r="BB22" i="4"/>
  <c r="BB24" i="4"/>
  <c r="BB23" i="4"/>
  <c r="BB15" i="4"/>
  <c r="BB19" i="4"/>
  <c r="BB25" i="4"/>
  <c r="BB26" i="4"/>
  <c r="BB28" i="4"/>
  <c r="BB30" i="4"/>
  <c r="BB32" i="4"/>
  <c r="BB34" i="4"/>
  <c r="BB36" i="4"/>
  <c r="BB38" i="4"/>
  <c r="BB40" i="4"/>
  <c r="BB42" i="4"/>
  <c r="BB44" i="4"/>
  <c r="BB46" i="4"/>
  <c r="BB48" i="4"/>
  <c r="BB50" i="4"/>
  <c r="BB52" i="4"/>
  <c r="BB54" i="4"/>
  <c r="BB56" i="4"/>
  <c r="BB58" i="4"/>
  <c r="BB60" i="4"/>
  <c r="BB62" i="4"/>
  <c r="BB21" i="4"/>
  <c r="BB27" i="4"/>
  <c r="BB31" i="4"/>
  <c r="BB35" i="4"/>
  <c r="BB39" i="4"/>
  <c r="BB59" i="4"/>
  <c r="BB57" i="4"/>
  <c r="BB17" i="4"/>
  <c r="BB47" i="4"/>
  <c r="BB55" i="4"/>
  <c r="BB45" i="4"/>
  <c r="BB53" i="4"/>
  <c r="BB61" i="4"/>
  <c r="BB43" i="4"/>
  <c r="BB51" i="4"/>
  <c r="BB49" i="4"/>
  <c r="BB14" i="4"/>
  <c r="BB29" i="4"/>
  <c r="BB33" i="4"/>
  <c r="BB37" i="4"/>
  <c r="BB41" i="4"/>
  <c r="C116" i="4"/>
  <c r="AV116" i="4" l="1"/>
  <c r="AN116" i="4"/>
  <c r="AF116" i="4"/>
  <c r="X116" i="4"/>
  <c r="P116" i="4"/>
  <c r="H116" i="4"/>
  <c r="AU116" i="4"/>
  <c r="AM116" i="4"/>
  <c r="AE116" i="4"/>
  <c r="W116" i="4"/>
  <c r="O116" i="4"/>
  <c r="G116" i="4"/>
  <c r="BB116" i="4"/>
  <c r="AT116" i="4"/>
  <c r="AL116" i="4"/>
  <c r="AD116" i="4"/>
  <c r="V116" i="4"/>
  <c r="N116" i="4"/>
  <c r="F116" i="4"/>
  <c r="BA116" i="4"/>
  <c r="AS116" i="4"/>
  <c r="AK116" i="4"/>
  <c r="AC116" i="4"/>
  <c r="U116" i="4"/>
  <c r="M116" i="4"/>
  <c r="E116" i="4"/>
  <c r="AZ116" i="4"/>
  <c r="AR116" i="4"/>
  <c r="AJ116" i="4"/>
  <c r="AB116" i="4"/>
  <c r="T116" i="4"/>
  <c r="L116" i="4"/>
  <c r="D116" i="4"/>
  <c r="AY116" i="4"/>
  <c r="AQ116" i="4"/>
  <c r="AI116" i="4"/>
  <c r="AA116" i="4"/>
  <c r="S116" i="4"/>
  <c r="K116" i="4"/>
  <c r="AW116" i="4"/>
  <c r="AO116" i="4"/>
  <c r="AG116" i="4"/>
  <c r="Y116" i="4"/>
  <c r="Q116" i="4"/>
  <c r="I116" i="4"/>
  <c r="AP116" i="4"/>
  <c r="AH116" i="4"/>
  <c r="Z116" i="4"/>
  <c r="R116" i="4"/>
  <c r="J116" i="4"/>
  <c r="AX116" i="4"/>
  <c r="F124" i="1"/>
  <c r="G124" i="1"/>
  <c r="I124" i="1" s="1"/>
  <c r="K124" i="1" s="1"/>
  <c r="M124" i="1" s="1"/>
  <c r="E125" i="1"/>
  <c r="E62" i="4"/>
  <c r="D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C117" i="4"/>
  <c r="BA117" i="4" l="1"/>
  <c r="AS117" i="4"/>
  <c r="AK117" i="4"/>
  <c r="AC117" i="4"/>
  <c r="U117" i="4"/>
  <c r="M117" i="4"/>
  <c r="E117" i="4"/>
  <c r="AZ117" i="4"/>
  <c r="AR117" i="4"/>
  <c r="AJ117" i="4"/>
  <c r="AB117" i="4"/>
  <c r="T117" i="4"/>
  <c r="L117" i="4"/>
  <c r="D117" i="4"/>
  <c r="AY117" i="4"/>
  <c r="AQ117" i="4"/>
  <c r="AI117" i="4"/>
  <c r="AA117" i="4"/>
  <c r="S117" i="4"/>
  <c r="K117" i="4"/>
  <c r="AX117" i="4"/>
  <c r="AP117" i="4"/>
  <c r="AH117" i="4"/>
  <c r="Z117" i="4"/>
  <c r="R117" i="4"/>
  <c r="J117" i="4"/>
  <c r="AW117" i="4"/>
  <c r="AO117" i="4"/>
  <c r="AG117" i="4"/>
  <c r="Y117" i="4"/>
  <c r="Q117" i="4"/>
  <c r="I117" i="4"/>
  <c r="AV117" i="4"/>
  <c r="AN117" i="4"/>
  <c r="AF117" i="4"/>
  <c r="X117" i="4"/>
  <c r="P117" i="4"/>
  <c r="H117" i="4"/>
  <c r="BB117" i="4"/>
  <c r="AT117" i="4"/>
  <c r="AL117" i="4"/>
  <c r="AD117" i="4"/>
  <c r="V117" i="4"/>
  <c r="N117" i="4"/>
  <c r="F117" i="4"/>
  <c r="AU117" i="4"/>
  <c r="AM117" i="4"/>
  <c r="AE117" i="4"/>
  <c r="W117" i="4"/>
  <c r="O117" i="4"/>
  <c r="G117" i="4"/>
  <c r="G125" i="1"/>
  <c r="I125" i="1" s="1"/>
  <c r="K125" i="1" s="1"/>
  <c r="M125" i="1" s="1"/>
  <c r="F125" i="1"/>
  <c r="E126" i="1"/>
  <c r="E63" i="4"/>
  <c r="D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C118" i="4"/>
  <c r="F126" i="1" l="1"/>
  <c r="G126" i="1"/>
  <c r="I126" i="1" s="1"/>
  <c r="K126" i="1" s="1"/>
  <c r="M126" i="1" s="1"/>
  <c r="AX118" i="4"/>
  <c r="AP118" i="4"/>
  <c r="AH118" i="4"/>
  <c r="Z118" i="4"/>
  <c r="R118" i="4"/>
  <c r="J118" i="4"/>
  <c r="AW118" i="4"/>
  <c r="AO118" i="4"/>
  <c r="AG118" i="4"/>
  <c r="Y118" i="4"/>
  <c r="Q118" i="4"/>
  <c r="I118" i="4"/>
  <c r="AV118" i="4"/>
  <c r="AN118" i="4"/>
  <c r="AF118" i="4"/>
  <c r="X118" i="4"/>
  <c r="P118" i="4"/>
  <c r="H118" i="4"/>
  <c r="AU118" i="4"/>
  <c r="AM118" i="4"/>
  <c r="AE118" i="4"/>
  <c r="W118" i="4"/>
  <c r="O118" i="4"/>
  <c r="G118" i="4"/>
  <c r="BB118" i="4"/>
  <c r="AT118" i="4"/>
  <c r="AL118" i="4"/>
  <c r="AD118" i="4"/>
  <c r="V118" i="4"/>
  <c r="N118" i="4"/>
  <c r="F118" i="4"/>
  <c r="BA118" i="4"/>
  <c r="AS118" i="4"/>
  <c r="AK118" i="4"/>
  <c r="AC118" i="4"/>
  <c r="U118" i="4"/>
  <c r="M118" i="4"/>
  <c r="E118" i="4"/>
  <c r="AY118" i="4"/>
  <c r="AQ118" i="4"/>
  <c r="AI118" i="4"/>
  <c r="AA118" i="4"/>
  <c r="S118" i="4"/>
  <c r="K118" i="4"/>
  <c r="D118" i="4"/>
  <c r="AZ118" i="4"/>
  <c r="AR118" i="4"/>
  <c r="AJ118" i="4"/>
  <c r="L118" i="4"/>
  <c r="AB118" i="4"/>
  <c r="T118" i="4"/>
  <c r="D64" i="4"/>
  <c r="F64" i="4"/>
  <c r="G64" i="4"/>
  <c r="E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E3" i="4" s="1"/>
  <c r="E4" i="4" s="1"/>
  <c r="O24" i="1" l="1"/>
</calcChain>
</file>

<file path=xl/sharedStrings.xml><?xml version="1.0" encoding="utf-8"?>
<sst xmlns="http://schemas.openxmlformats.org/spreadsheetml/2006/main" count="32" uniqueCount="30">
  <si>
    <t>Spot</t>
  </si>
  <si>
    <t>Sigma</t>
  </si>
  <si>
    <t>desc fwd</t>
  </si>
  <si>
    <t>Strike</t>
  </si>
  <si>
    <t>probs</t>
  </si>
  <si>
    <t>S_plazo1</t>
  </si>
  <si>
    <t>Descuentos</t>
  </si>
  <si>
    <t>Dividendo (se paga en tiempo 1)</t>
  </si>
  <si>
    <t>moneyness</t>
  </si>
  <si>
    <t>Cálculo numérico de la integral doble</t>
  </si>
  <si>
    <t>valores normal</t>
  </si>
  <si>
    <t>S ex-dividendo</t>
  </si>
  <si>
    <t>vola acumulada</t>
  </si>
  <si>
    <t>tiempo</t>
  </si>
  <si>
    <t>tipo</t>
  </si>
  <si>
    <t>paso</t>
  </si>
  <si>
    <t>valor call</t>
  </si>
  <si>
    <t>estos son escenarios del subyacente en tiempo 1</t>
  </si>
  <si>
    <t>para cada escenario (condicionando a él), calculamos la prima de la call</t>
  </si>
  <si>
    <t>T</t>
  </si>
  <si>
    <t>T'</t>
  </si>
  <si>
    <t>valor (en T) de la call (que paga en T')</t>
  </si>
  <si>
    <t>precio call</t>
  </si>
  <si>
    <t>precio call sin dividendos</t>
  </si>
  <si>
    <t>vola acum</t>
  </si>
  <si>
    <t>d+</t>
  </si>
  <si>
    <t>d-</t>
  </si>
  <si>
    <t>Phi(d+)</t>
  </si>
  <si>
    <t>Phi(d-)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</si>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</sst>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€&quot;_-;\-* #,##0.00\ &quot;€&quot;_-;_-* &quot;-&quot;??\ &quot;€&quot;_-;_-@_-"/>
    <numFmt numFmtId="164" formatCode="0.000%"/>
    <numFmt numFmtId="165" formatCode="0.0000%"/>
    <numFmt numFmtId="166" formatCode="0.000"/>
    <numFmt numFmtId="167" formatCode="_-* #,##0.0000\ &quot;€&quot;_-;\-* #,##0.0000\ &quot;€&quot;_-;_-* &quot;-&quot;??\ &quot;€&quot;_-;_-@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1"/>
      <name val="Century Gothic"/>
      <family val="2"/>
      <scheme val="minor"/>
    </font>
    <font>
      <sz val="11"/>
      <name val="Century Gothic"/>
      <family val="2"/>
      <scheme val="minor"/>
    </font>
    <font>
      <b/>
      <i/>
      <sz val="11"/>
      <color theme="0"/>
      <name val="Century Gothic"/>
      <family val="2"/>
      <scheme val="minor"/>
    </font>
    <font>
      <i/>
      <sz val="11"/>
      <name val="Century Gothic"/>
      <family val="2"/>
      <scheme val="minor"/>
    </font>
    <font>
      <sz val="10"/>
      <name val="Arial"/>
      <family val="2"/>
    </font>
    <font>
      <b/>
      <sz val="11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theme="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4" fillId="0" borderId="0" xfId="0" applyFont="1"/>
    <xf numFmtId="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64" fontId="4" fillId="0" borderId="1" xfId="1" applyNumberFormat="1" applyFont="1" applyBorder="1"/>
    <xf numFmtId="164" fontId="4" fillId="0" borderId="2" xfId="1" applyNumberFormat="1" applyFont="1" applyBorder="1"/>
    <xf numFmtId="164" fontId="4" fillId="0" borderId="3" xfId="1" applyNumberFormat="1" applyFont="1" applyBorder="1"/>
    <xf numFmtId="164" fontId="4" fillId="0" borderId="5" xfId="1" applyNumberFormat="1" applyFont="1" applyBorder="1"/>
    <xf numFmtId="10" fontId="4" fillId="0" borderId="0" xfId="1" applyNumberFormat="1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9" fontId="4" fillId="0" borderId="0" xfId="1" applyFont="1"/>
    <xf numFmtId="165" fontId="4" fillId="0" borderId="0" xfId="1" applyNumberFormat="1" applyFont="1"/>
    <xf numFmtId="2" fontId="4" fillId="0" borderId="0" xfId="1" applyNumberFormat="1" applyFont="1"/>
    <xf numFmtId="10" fontId="4" fillId="0" borderId="0" xfId="1" applyNumberFormat="1" applyFont="1" applyAlignment="1">
      <alignment horizontal="center"/>
    </xf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0" fontId="4" fillId="2" borderId="0" xfId="0" applyFont="1" applyFill="1"/>
    <xf numFmtId="0" fontId="6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0" fontId="4" fillId="0" borderId="0" xfId="1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0" fontId="4" fillId="0" borderId="21" xfId="1" applyNumberFormat="1" applyFont="1" applyBorder="1" applyAlignment="1">
      <alignment horizontal="center"/>
    </xf>
    <xf numFmtId="166" fontId="4" fillId="3" borderId="4" xfId="0" applyNumberFormat="1" applyFont="1" applyFill="1" applyBorder="1" applyAlignment="1">
      <alignment horizontal="center"/>
    </xf>
    <xf numFmtId="166" fontId="4" fillId="3" borderId="17" xfId="0" applyNumberFormat="1" applyFont="1" applyFill="1" applyBorder="1" applyAlignment="1">
      <alignment horizontal="center"/>
    </xf>
    <xf numFmtId="166" fontId="4" fillId="3" borderId="6" xfId="0" applyNumberFormat="1" applyFont="1" applyFill="1" applyBorder="1" applyAlignment="1">
      <alignment horizontal="center"/>
    </xf>
    <xf numFmtId="10" fontId="4" fillId="0" borderId="7" xfId="1" applyNumberFormat="1" applyFont="1" applyBorder="1" applyAlignment="1">
      <alignment horizontal="center"/>
    </xf>
    <xf numFmtId="9" fontId="4" fillId="0" borderId="8" xfId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10" fontId="4" fillId="0" borderId="13" xfId="1" applyNumberFormat="1" applyFont="1" applyBorder="1" applyAlignment="1">
      <alignment horizontal="center"/>
    </xf>
    <xf numFmtId="9" fontId="4" fillId="0" borderId="0" xfId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10" fontId="4" fillId="0" borderId="10" xfId="1" applyNumberFormat="1" applyFont="1" applyBorder="1" applyAlignment="1">
      <alignment horizontal="center"/>
    </xf>
    <xf numFmtId="9" fontId="4" fillId="0" borderId="11" xfId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4" borderId="0" xfId="0" applyFont="1" applyFill="1"/>
    <xf numFmtId="0" fontId="11" fillId="3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Border="1" applyAlignment="1">
      <alignment horizontal="center"/>
    </xf>
    <xf numFmtId="44" fontId="8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9" fontId="8" fillId="0" borderId="0" xfId="0" applyNumberFormat="1" applyFont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2" fontId="4" fillId="0" borderId="19" xfId="0" applyNumberFormat="1" applyFont="1" applyFill="1" applyBorder="1" applyAlignment="1">
      <alignment horizontal="center"/>
    </xf>
    <xf numFmtId="2" fontId="4" fillId="0" borderId="22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/>
    </xf>
    <xf numFmtId="167" fontId="3" fillId="0" borderId="6" xfId="2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right"/>
    </xf>
    <xf numFmtId="167" fontId="9" fillId="0" borderId="3" xfId="2" applyNumberFormat="1" applyFont="1" applyFill="1" applyBorder="1"/>
    <xf numFmtId="0" fontId="10" fillId="4" borderId="1" xfId="0" applyFont="1" applyFill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209549</xdr:colOff>
      <xdr:row>12</xdr:row>
      <xdr:rowOff>137408</xdr:rowOff>
    </xdr:from>
    <xdr:to>
      <xdr:col>19</xdr:col>
      <xdr:colOff>13842</xdr:colOff>
      <xdr:row>15</xdr:row>
      <xdr:rowOff>142873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49" y="3033008"/>
          <a:ext cx="7576693" cy="63411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69</xdr:row>
      <xdr:rowOff>38100</xdr:rowOff>
    </xdr:from>
    <xdr:to>
      <xdr:col>13</xdr:col>
      <xdr:colOff>523875</xdr:colOff>
      <xdr:row>73</xdr:row>
      <xdr:rowOff>66675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201650"/>
          <a:ext cx="6200775" cy="8667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16</xdr:row>
      <xdr:rowOff>0</xdr:rowOff>
    </xdr:from>
    <xdr:to>
      <xdr:col>7</xdr:col>
      <xdr:colOff>638175</xdr:colOff>
      <xdr:row>20</xdr:row>
      <xdr:rowOff>104775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3067050"/>
          <a:ext cx="1323975" cy="9429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2:T267"/>
  <sheetViews>
    <sheetView showGridLines="0" tabSelected="1" zoomScaleNormal="100" workbookViewId="0"/>
  </sheetViews>
  <sheetFormatPr defaultColWidth="8.85546875" defaultRowHeight="16.5" x14ac:dyDescent="0.3"/>
  <cols>
    <col min="1" max="2" width="8.85546875" style="2" customWidth="1"/>
    <col min="3" max="3" width="12" style="2" customWidth="1"/>
    <col min="4" max="4" width="11.28515625" style="2" customWidth="1"/>
    <col min="5" max="5" width="8.85546875" style="2" customWidth="1"/>
    <col min="6" max="6" width="12.42578125" style="2" bestFit="1" customWidth="1"/>
    <col min="7" max="7" width="10.42578125" style="2" bestFit="1" customWidth="1"/>
    <col min="8" max="8" width="8.85546875" style="2" customWidth="1"/>
    <col min="9" max="9" width="11.5703125" style="2" customWidth="1"/>
    <col min="10" max="10" width="8.85546875" style="2" customWidth="1"/>
    <col min="11" max="11" width="12.5703125" style="2" customWidth="1"/>
    <col min="12" max="12" width="14" style="2" customWidth="1"/>
    <col min="13" max="13" width="25.7109375" style="2" customWidth="1"/>
    <col min="14" max="14" width="11" style="2" bestFit="1" customWidth="1"/>
    <col min="15" max="15" width="12.5703125" style="2" bestFit="1" customWidth="1"/>
    <col min="16" max="18" width="8.85546875" style="2"/>
    <col min="19" max="19" width="14.140625" style="2" customWidth="1"/>
    <col min="20" max="20" width="16.5703125" style="2" customWidth="1"/>
    <col min="21" max="16384" width="8.85546875" style="2"/>
  </cols>
  <sheetData>
    <row r="2" spans="3:16" x14ac:dyDescent="0.3">
      <c r="J2" s="13"/>
    </row>
    <row r="3" spans="3:16" x14ac:dyDescent="0.3">
      <c r="C3" s="39" t="s">
        <v>14</v>
      </c>
      <c r="D3" s="3">
        <v>0.01</v>
      </c>
    </row>
    <row r="6" spans="3:16" ht="17.25" thickBot="1" x14ac:dyDescent="0.35">
      <c r="E6" s="11" t="s">
        <v>19</v>
      </c>
      <c r="F6" s="3" t="s">
        <v>20</v>
      </c>
    </row>
    <row r="7" spans="3:16" ht="17.25" thickBot="1" x14ac:dyDescent="0.35">
      <c r="C7" s="1" t="s">
        <v>13</v>
      </c>
      <c r="D7" s="40">
        <v>0</v>
      </c>
      <c r="E7" s="41">
        <v>1</v>
      </c>
      <c r="F7" s="42">
        <v>2</v>
      </c>
    </row>
    <row r="8" spans="3:16" ht="17.25" thickBot="1" x14ac:dyDescent="0.35">
      <c r="C8" s="4" t="s">
        <v>6</v>
      </c>
      <c r="D8" s="5">
        <v>1</v>
      </c>
      <c r="E8" s="6">
        <f>EXP(-plazo1*tipo)</f>
        <v>0.99004983374916811</v>
      </c>
      <c r="F8" s="7">
        <f>EXP(-plazo2*tipo)</f>
        <v>0.98019867330675525</v>
      </c>
    </row>
    <row r="9" spans="3:16" ht="17.25" thickBot="1" x14ac:dyDescent="0.35">
      <c r="C9" s="4" t="s">
        <v>2</v>
      </c>
      <c r="F9" s="8">
        <f>F8/E8</f>
        <v>0.990049833749168</v>
      </c>
    </row>
    <row r="11" spans="3:16" x14ac:dyDescent="0.3">
      <c r="C11" s="43" t="s">
        <v>3</v>
      </c>
      <c r="D11" s="43"/>
      <c r="E11" s="43"/>
      <c r="F11" s="44"/>
      <c r="G11" s="45">
        <v>120</v>
      </c>
      <c r="N11" s="13"/>
    </row>
    <row r="12" spans="3:16" x14ac:dyDescent="0.3">
      <c r="C12" s="43" t="s">
        <v>7</v>
      </c>
      <c r="D12" s="43"/>
      <c r="E12" s="43"/>
      <c r="F12" s="44"/>
      <c r="G12" s="46">
        <v>5</v>
      </c>
    </row>
    <row r="13" spans="3:16" x14ac:dyDescent="0.3">
      <c r="C13" s="43" t="s">
        <v>0</v>
      </c>
      <c r="D13" s="43"/>
      <c r="E13" s="43"/>
      <c r="F13" s="44"/>
      <c r="G13" s="45">
        <v>100</v>
      </c>
    </row>
    <row r="14" spans="3:16" x14ac:dyDescent="0.3">
      <c r="C14" s="43" t="s">
        <v>1</v>
      </c>
      <c r="D14" s="43"/>
      <c r="E14" s="43"/>
      <c r="F14" s="44"/>
      <c r="G14" s="47">
        <v>0.3</v>
      </c>
    </row>
    <row r="15" spans="3:16" x14ac:dyDescent="0.3">
      <c r="P15" s="9"/>
    </row>
    <row r="17" spans="3:20" x14ac:dyDescent="0.3">
      <c r="C17" s="10"/>
    </row>
    <row r="18" spans="3:20" x14ac:dyDescent="0.3">
      <c r="C18" s="10"/>
    </row>
    <row r="19" spans="3:20" ht="17.25" thickBot="1" x14ac:dyDescent="0.35">
      <c r="C19" s="10" t="s">
        <v>9</v>
      </c>
    </row>
    <row r="20" spans="3:20" ht="17.25" thickBot="1" x14ac:dyDescent="0.35">
      <c r="C20" s="10"/>
      <c r="K20" s="49" t="s">
        <v>18</v>
      </c>
      <c r="L20" s="50"/>
      <c r="M20" s="51"/>
    </row>
    <row r="21" spans="3:20" ht="15" customHeight="1" x14ac:dyDescent="0.3">
      <c r="C21" s="10"/>
      <c r="E21" s="49" t="s">
        <v>17</v>
      </c>
      <c r="F21" s="50"/>
      <c r="G21" s="51"/>
      <c r="K21" s="55"/>
      <c r="L21" s="56"/>
      <c r="M21" s="57"/>
    </row>
    <row r="22" spans="3:20" ht="17.25" thickBot="1" x14ac:dyDescent="0.35">
      <c r="C22" s="10"/>
      <c r="E22" s="52"/>
      <c r="F22" s="53"/>
      <c r="G22" s="54"/>
      <c r="K22" s="52"/>
      <c r="L22" s="53"/>
      <c r="M22" s="54"/>
    </row>
    <row r="23" spans="3:20" ht="17.25" thickBot="1" x14ac:dyDescent="0.35">
      <c r="C23" s="48" t="s">
        <v>15</v>
      </c>
      <c r="O23" s="62" t="s">
        <v>22</v>
      </c>
      <c r="S23" s="43" t="s">
        <v>23</v>
      </c>
      <c r="T23" s="43"/>
    </row>
    <row r="24" spans="3:20" ht="15" customHeight="1" thickBot="1" x14ac:dyDescent="0.35">
      <c r="C24" s="20">
        <f>0.1</f>
        <v>0.1</v>
      </c>
      <c r="E24" s="60" t="s">
        <v>10</v>
      </c>
      <c r="F24" s="60" t="s">
        <v>4</v>
      </c>
      <c r="G24" s="60" t="s">
        <v>5</v>
      </c>
      <c r="I24" s="37" t="s">
        <v>11</v>
      </c>
      <c r="K24" s="60" t="s">
        <v>8</v>
      </c>
      <c r="L24" s="60" t="s">
        <v>12</v>
      </c>
      <c r="M24" s="60" t="s">
        <v>21</v>
      </c>
      <c r="O24" s="63">
        <f>SUMPRODUCT(F26:F126,M26:M126)*$E$8</f>
        <v>9.132827318334984</v>
      </c>
    </row>
    <row r="25" spans="3:20" ht="17.25" thickBot="1" x14ac:dyDescent="0.35">
      <c r="E25" s="61"/>
      <c r="F25" s="61"/>
      <c r="G25" s="61"/>
      <c r="I25" s="38"/>
      <c r="K25" s="61"/>
      <c r="L25" s="61"/>
      <c r="M25" s="61"/>
      <c r="S25" s="64" t="s">
        <v>8</v>
      </c>
      <c r="T25" s="2">
        <f>LN(spot/(EXP(-tipo*plazo2)*K))</f>
        <v>-0.16232155679395452</v>
      </c>
    </row>
    <row r="26" spans="3:20" ht="17.25" thickTop="1" x14ac:dyDescent="0.3">
      <c r="E26" s="21">
        <v>5</v>
      </c>
      <c r="F26" s="22">
        <f>NORMDIST(E26,0,1,FALSE)*0.1</f>
        <v>1.4867195147342977E-7</v>
      </c>
      <c r="G26" s="58">
        <f t="shared" ref="G26:G57" si="0">spot*EXP(sigma*SQRT(plazo1)*E26)*EXP(tipo*plazo1-(sigma^2/2)*plazo1)</f>
        <v>432.75432403007733</v>
      </c>
      <c r="I26" s="25">
        <f t="shared" ref="I26:I57" si="1">IF(G26&gt;divid,G26-divid,G26)</f>
        <v>427.75432403007733</v>
      </c>
      <c r="K26" s="28">
        <f t="shared" ref="K26:K57" si="2">LN(I26/(K*$F$9))</f>
        <v>1.2810572787178365</v>
      </c>
      <c r="L26" s="29">
        <f t="shared" ref="L26:L57" si="3">sigma*SQRT(plazo2-plazo1)</f>
        <v>0.3</v>
      </c>
      <c r="M26" s="30">
        <f>(NORMSDIST(K26/L26+L26/2)-EXP(-K26)*NORMSDIST(K26/L26-L26/2))*I26</f>
        <v>308.94848360869975</v>
      </c>
      <c r="N26" s="16"/>
      <c r="S26" s="64" t="s">
        <v>24</v>
      </c>
      <c r="T26" s="2">
        <f>sigma*SQRT(plazo2)</f>
        <v>0.42426406871192851</v>
      </c>
    </row>
    <row r="27" spans="3:20" x14ac:dyDescent="0.3">
      <c r="E27" s="21">
        <f>E26-$C$24</f>
        <v>4.9000000000000004</v>
      </c>
      <c r="F27" s="22">
        <f t="shared" ref="F27:F90" si="4">NORMDIST(E27,0,1,FALSE)*0.1</f>
        <v>2.4389607458933525E-7</v>
      </c>
      <c r="G27" s="58">
        <f t="shared" si="0"/>
        <v>419.96450087879242</v>
      </c>
      <c r="I27" s="26">
        <f t="shared" si="1"/>
        <v>414.96450087879242</v>
      </c>
      <c r="K27" s="31">
        <f t="shared" si="2"/>
        <v>1.2507012337387911</v>
      </c>
      <c r="L27" s="32">
        <f t="shared" si="3"/>
        <v>0.3</v>
      </c>
      <c r="M27" s="33">
        <f t="shared" ref="M27:M57" si="5">(NORMSDIST(K27/L27+L27/2)-EXP(-K27)*NORMSDIST(K27/L27-L27/2))*I27</f>
        <v>296.15874064572171</v>
      </c>
      <c r="N27" s="16"/>
      <c r="S27" s="64" t="s">
        <v>25</v>
      </c>
      <c r="T27" s="2">
        <f>T25/T26+0.5*T26</f>
        <v>-0.17046354411657758</v>
      </c>
    </row>
    <row r="28" spans="3:20" x14ac:dyDescent="0.3">
      <c r="E28" s="21">
        <f t="shared" ref="E28:E76" si="6">E27-$C$24</f>
        <v>4.8000000000000007</v>
      </c>
      <c r="F28" s="22">
        <f t="shared" si="4"/>
        <v>3.9612990910320612E-7</v>
      </c>
      <c r="G28" s="58">
        <f t="shared" si="0"/>
        <v>407.55267412675261</v>
      </c>
      <c r="I28" s="26">
        <f t="shared" si="1"/>
        <v>402.55267412675261</v>
      </c>
      <c r="K28" s="31">
        <f t="shared" si="2"/>
        <v>1.2203342129098402</v>
      </c>
      <c r="L28" s="32">
        <f t="shared" si="3"/>
        <v>0.3</v>
      </c>
      <c r="M28" s="33">
        <f t="shared" si="5"/>
        <v>283.74703693894003</v>
      </c>
      <c r="N28" s="16"/>
      <c r="S28" s="64" t="s">
        <v>26</v>
      </c>
      <c r="T28" s="2">
        <f>T25/T26-0.5*T26</f>
        <v>-0.59472761282850606</v>
      </c>
    </row>
    <row r="29" spans="3:20" x14ac:dyDescent="0.3">
      <c r="E29" s="21">
        <f t="shared" si="6"/>
        <v>4.7000000000000011</v>
      </c>
      <c r="F29" s="22">
        <f t="shared" si="4"/>
        <v>6.3698251788670681E-7</v>
      </c>
      <c r="G29" s="58">
        <f t="shared" si="0"/>
        <v>395.50767229205786</v>
      </c>
      <c r="I29" s="26">
        <f t="shared" si="1"/>
        <v>390.50767229205786</v>
      </c>
      <c r="K29" s="31">
        <f t="shared" si="2"/>
        <v>1.1899558736595097</v>
      </c>
      <c r="L29" s="32">
        <f t="shared" si="3"/>
        <v>0.3</v>
      </c>
      <c r="M29" s="33">
        <f t="shared" si="5"/>
        <v>271.70222210032705</v>
      </c>
      <c r="N29" s="16"/>
      <c r="S29" s="64" t="s">
        <v>27</v>
      </c>
      <c r="T29" s="2">
        <f>NORMSDIST(T27)</f>
        <v>0.43232280115237942</v>
      </c>
    </row>
    <row r="30" spans="3:20" ht="17.25" thickBot="1" x14ac:dyDescent="0.35">
      <c r="E30" s="21">
        <f t="shared" si="6"/>
        <v>4.6000000000000014</v>
      </c>
      <c r="F30" s="22">
        <f t="shared" si="4"/>
        <v>1.0140852065486672E-6</v>
      </c>
      <c r="G30" s="58">
        <f t="shared" si="0"/>
        <v>383.81865405999463</v>
      </c>
      <c r="I30" s="26">
        <f t="shared" si="1"/>
        <v>378.81865405999463</v>
      </c>
      <c r="K30" s="31">
        <f t="shared" si="2"/>
        <v>1.1595658624599163</v>
      </c>
      <c r="L30" s="32">
        <f t="shared" si="3"/>
        <v>0.3</v>
      </c>
      <c r="M30" s="33">
        <f t="shared" si="5"/>
        <v>260.01348532948657</v>
      </c>
      <c r="N30" s="16"/>
      <c r="S30" s="64" t="s">
        <v>28</v>
      </c>
      <c r="T30" s="2">
        <f>NORMSDIST(T28)</f>
        <v>0.27601278054510314</v>
      </c>
    </row>
    <row r="31" spans="3:20" ht="17.25" thickBot="1" x14ac:dyDescent="0.35">
      <c r="E31" s="21">
        <f t="shared" si="6"/>
        <v>4.5000000000000018</v>
      </c>
      <c r="F31" s="22">
        <f t="shared" si="4"/>
        <v>1.5983741106905363E-6</v>
      </c>
      <c r="G31" s="58">
        <f t="shared" si="0"/>
        <v>372.47509852512178</v>
      </c>
      <c r="I31" s="26">
        <f t="shared" si="1"/>
        <v>367.47509852512178</v>
      </c>
      <c r="K31" s="31">
        <f t="shared" si="2"/>
        <v>1.129163814459778</v>
      </c>
      <c r="L31" s="32">
        <f t="shared" si="3"/>
        <v>0.3</v>
      </c>
      <c r="M31" s="33">
        <f t="shared" si="5"/>
        <v>248.67034938738874</v>
      </c>
      <c r="N31" s="16"/>
      <c r="S31" s="66" t="s">
        <v>29</v>
      </c>
      <c r="T31" s="65">
        <f>spot*T29-K*EXP(-tipo*plazo2)*T30</f>
        <v>10.766596758515703</v>
      </c>
    </row>
    <row r="32" spans="3:20" x14ac:dyDescent="0.3">
      <c r="E32" s="21">
        <f t="shared" si="6"/>
        <v>4.4000000000000021</v>
      </c>
      <c r="F32" s="22">
        <f t="shared" si="4"/>
        <v>2.4942471290053358E-6</v>
      </c>
      <c r="G32" s="58">
        <f t="shared" si="0"/>
        <v>361.46679572174497</v>
      </c>
      <c r="I32" s="26">
        <f t="shared" si="1"/>
        <v>356.46679572174497</v>
      </c>
      <c r="K32" s="31">
        <f t="shared" si="2"/>
        <v>1.0987493531040911</v>
      </c>
      <c r="L32" s="32">
        <f t="shared" si="3"/>
        <v>0.3</v>
      </c>
      <c r="M32" s="33">
        <f t="shared" si="5"/>
        <v>237.66266611927273</v>
      </c>
      <c r="N32" s="16"/>
    </row>
    <row r="33" spans="5:14" x14ac:dyDescent="0.3">
      <c r="E33" s="21">
        <f t="shared" si="6"/>
        <v>4.3000000000000025</v>
      </c>
      <c r="F33" s="22">
        <f t="shared" si="4"/>
        <v>3.8535196742086721E-6</v>
      </c>
      <c r="G33" s="58">
        <f t="shared" si="0"/>
        <v>350.78383743425849</v>
      </c>
      <c r="I33" s="26">
        <f t="shared" si="1"/>
        <v>345.78383743425849</v>
      </c>
      <c r="K33" s="31">
        <f t="shared" si="2"/>
        <v>1.0683220897399335</v>
      </c>
      <c r="L33" s="32">
        <f t="shared" si="3"/>
        <v>0.3</v>
      </c>
      <c r="M33" s="33">
        <f t="shared" si="5"/>
        <v>226.98061385266968</v>
      </c>
      <c r="N33" s="16"/>
    </row>
    <row r="34" spans="5:14" x14ac:dyDescent="0.3">
      <c r="E34" s="21">
        <f t="shared" si="6"/>
        <v>4.2000000000000028</v>
      </c>
      <c r="F34" s="22">
        <f t="shared" si="4"/>
        <v>5.8943067756539121E-6</v>
      </c>
      <c r="G34" s="58">
        <f t="shared" si="0"/>
        <v>340.4166082790822</v>
      </c>
      <c r="I34" s="26">
        <f t="shared" si="1"/>
        <v>335.4166082790822</v>
      </c>
      <c r="K34" s="31">
        <f t="shared" si="2"/>
        <v>1.0378816232078163</v>
      </c>
      <c r="L34" s="32">
        <f t="shared" si="3"/>
        <v>0.3</v>
      </c>
      <c r="M34" s="33">
        <f t="shared" si="5"/>
        <v>216.61469704982065</v>
      </c>
      <c r="N34" s="16"/>
    </row>
    <row r="35" spans="5:14" x14ac:dyDescent="0.3">
      <c r="E35" s="21">
        <f t="shared" si="6"/>
        <v>4.1000000000000032</v>
      </c>
      <c r="F35" s="22">
        <f t="shared" si="4"/>
        <v>8.9261657177131664E-6</v>
      </c>
      <c r="G35" s="58">
        <f t="shared" si="0"/>
        <v>330.35577705016743</v>
      </c>
      <c r="I35" s="26">
        <f t="shared" si="1"/>
        <v>325.35577705016743</v>
      </c>
      <c r="K35" s="31">
        <f t="shared" si="2"/>
        <v>1.0074275394179857</v>
      </c>
      <c r="L35" s="32">
        <f t="shared" si="3"/>
        <v>0.3</v>
      </c>
      <c r="M35" s="33">
        <f t="shared" si="5"/>
        <v>206.55574864190589</v>
      </c>
      <c r="N35" s="16"/>
    </row>
    <row r="36" spans="5:14" x14ac:dyDescent="0.3">
      <c r="E36" s="21">
        <f t="shared" si="6"/>
        <v>4.0000000000000036</v>
      </c>
      <c r="F36" s="22">
        <f t="shared" si="4"/>
        <v>1.3383022576488348E-5</v>
      </c>
      <c r="G36" s="58">
        <f t="shared" si="0"/>
        <v>320.5922883202818</v>
      </c>
      <c r="I36" s="26">
        <f t="shared" si="1"/>
        <v>315.5922883202818</v>
      </c>
      <c r="K36" s="31">
        <f t="shared" si="2"/>
        <v>0.97695941091103866</v>
      </c>
      <c r="L36" s="32">
        <f t="shared" si="3"/>
        <v>0.3</v>
      </c>
      <c r="M36" s="33">
        <f t="shared" si="5"/>
        <v>196.79493550889396</v>
      </c>
      <c r="N36" s="16"/>
    </row>
    <row r="37" spans="5:14" x14ac:dyDescent="0.3">
      <c r="E37" s="21">
        <f t="shared" si="6"/>
        <v>3.9000000000000035</v>
      </c>
      <c r="F37" s="22">
        <f t="shared" si="4"/>
        <v>1.9865547139276991E-5</v>
      </c>
      <c r="G37" s="58">
        <f t="shared" si="0"/>
        <v>311.11735429051305</v>
      </c>
      <c r="I37" s="26">
        <f t="shared" si="1"/>
        <v>306.11735429051305</v>
      </c>
      <c r="K37" s="31">
        <f t="shared" si="2"/>
        <v>0.94647679640219351</v>
      </c>
      <c r="L37" s="32">
        <f t="shared" si="3"/>
        <v>0.3</v>
      </c>
      <c r="M37" s="33">
        <f t="shared" si="5"/>
        <v>187.32376758518336</v>
      </c>
      <c r="N37" s="16"/>
    </row>
    <row r="38" spans="5:14" x14ac:dyDescent="0.3">
      <c r="E38" s="21">
        <f t="shared" si="6"/>
        <v>3.8000000000000034</v>
      </c>
      <c r="F38" s="22">
        <f t="shared" si="4"/>
        <v>2.9194692579145637E-5</v>
      </c>
      <c r="G38" s="58">
        <f t="shared" si="0"/>
        <v>301.92244688065716</v>
      </c>
      <c r="I38" s="26">
        <f t="shared" si="1"/>
        <v>296.92244688065716</v>
      </c>
      <c r="K38" s="31">
        <f t="shared" si="2"/>
        <v>0.91597924030852007</v>
      </c>
      <c r="L38" s="32">
        <f t="shared" si="3"/>
        <v>0.3</v>
      </c>
      <c r="M38" s="33">
        <f t="shared" si="5"/>
        <v>178.13411105766951</v>
      </c>
      <c r="N38" s="16"/>
    </row>
    <row r="39" spans="5:14" x14ac:dyDescent="0.3">
      <c r="E39" s="21">
        <f t="shared" si="6"/>
        <v>3.7000000000000033</v>
      </c>
      <c r="F39" s="22">
        <f t="shared" si="4"/>
        <v>4.2478027055074654E-5</v>
      </c>
      <c r="G39" s="58">
        <f t="shared" si="0"/>
        <v>292.99929005337043</v>
      </c>
      <c r="I39" s="26">
        <f t="shared" si="1"/>
        <v>287.99929005337043</v>
      </c>
      <c r="K39" s="31">
        <f t="shared" si="2"/>
        <v>0.8854662722583978</v>
      </c>
      <c r="L39" s="32">
        <f t="shared" si="3"/>
        <v>0.3</v>
      </c>
      <c r="M39" s="33">
        <f t="shared" si="5"/>
        <v>169.21820606838551</v>
      </c>
      <c r="N39" s="16"/>
    </row>
    <row r="40" spans="5:14" x14ac:dyDescent="0.3">
      <c r="E40" s="21">
        <f t="shared" si="6"/>
        <v>3.6000000000000032</v>
      </c>
      <c r="F40" s="22">
        <f t="shared" si="4"/>
        <v>6.1190193011376537E-5</v>
      </c>
      <c r="G40" s="58">
        <f t="shared" si="0"/>
        <v>284.33985236517719</v>
      </c>
      <c r="I40" s="26">
        <f t="shared" si="1"/>
        <v>279.33985236517719</v>
      </c>
      <c r="K40" s="31">
        <f t="shared" si="2"/>
        <v>0.85493740658243467</v>
      </c>
      <c r="L40" s="32">
        <f t="shared" si="3"/>
        <v>0.3</v>
      </c>
      <c r="M40" s="33">
        <f t="shared" si="5"/>
        <v>160.56868922697683</v>
      </c>
      <c r="N40" s="16"/>
    </row>
    <row r="41" spans="5:14" x14ac:dyDescent="0.3">
      <c r="E41" s="21">
        <f t="shared" si="6"/>
        <v>3.5000000000000031</v>
      </c>
      <c r="F41" s="22">
        <f t="shared" si="4"/>
        <v>8.7268269504575075E-5</v>
      </c>
      <c r="G41" s="58">
        <f t="shared" si="0"/>
        <v>275.93633973762843</v>
      </c>
      <c r="I41" s="26">
        <f t="shared" si="1"/>
        <v>270.93633973762843</v>
      </c>
      <c r="K41" s="31">
        <f t="shared" si="2"/>
        <v>0.82439214178504239</v>
      </c>
      <c r="L41" s="32">
        <f t="shared" si="3"/>
        <v>0.3</v>
      </c>
      <c r="M41" s="33">
        <f t="shared" si="5"/>
        <v>152.17862106815974</v>
      </c>
      <c r="N41" s="16"/>
    </row>
    <row r="42" spans="5:14" x14ac:dyDescent="0.3">
      <c r="E42" s="21">
        <f t="shared" si="6"/>
        <v>3.400000000000003</v>
      </c>
      <c r="F42" s="22">
        <f t="shared" si="4"/>
        <v>1.2322191684730068E-4</v>
      </c>
      <c r="G42" s="58">
        <f t="shared" si="0"/>
        <v>267.78118844210519</v>
      </c>
      <c r="I42" s="26">
        <f t="shared" si="1"/>
        <v>262.78118844210519</v>
      </c>
      <c r="K42" s="31">
        <f t="shared" si="2"/>
        <v>0.79382995999581996</v>
      </c>
      <c r="L42" s="32">
        <f t="shared" si="3"/>
        <v>0.3</v>
      </c>
      <c r="M42" s="33">
        <f t="shared" si="5"/>
        <v>144.04151834725198</v>
      </c>
      <c r="N42" s="16"/>
    </row>
    <row r="43" spans="5:14" x14ac:dyDescent="0.3">
      <c r="E43" s="21">
        <f t="shared" si="6"/>
        <v>3.3000000000000029</v>
      </c>
      <c r="F43" s="22">
        <f t="shared" si="4"/>
        <v>1.7225689390536629E-4</v>
      </c>
      <c r="G43" s="58">
        <f t="shared" si="0"/>
        <v>259.86705829195239</v>
      </c>
      <c r="I43" s="26">
        <f t="shared" si="1"/>
        <v>254.86705829195239</v>
      </c>
      <c r="K43" s="31">
        <f t="shared" si="2"/>
        <v>0.76325032639985557</v>
      </c>
      <c r="L43" s="32">
        <f t="shared" si="3"/>
        <v>0.3</v>
      </c>
      <c r="M43" s="33">
        <f t="shared" si="5"/>
        <v>136.15139074789394</v>
      </c>
      <c r="N43" s="16"/>
    </row>
    <row r="44" spans="5:14" x14ac:dyDescent="0.3">
      <c r="E44" s="21">
        <f t="shared" si="6"/>
        <v>3.2000000000000028</v>
      </c>
      <c r="F44" s="22">
        <f t="shared" si="4"/>
        <v>2.3840882014648215E-4</v>
      </c>
      <c r="G44" s="58">
        <f t="shared" si="0"/>
        <v>252.18682603581505</v>
      </c>
      <c r="I44" s="26">
        <f t="shared" si="1"/>
        <v>247.18682603581505</v>
      </c>
      <c r="K44" s="31">
        <f t="shared" si="2"/>
        <v>0.73265268864600552</v>
      </c>
      <c r="L44" s="32">
        <f t="shared" si="3"/>
        <v>0.3</v>
      </c>
      <c r="M44" s="33">
        <f t="shared" si="5"/>
        <v>128.50278118091654</v>
      </c>
      <c r="N44" s="16"/>
    </row>
    <row r="45" spans="5:14" x14ac:dyDescent="0.3">
      <c r="E45" s="21">
        <f t="shared" si="6"/>
        <v>3.1000000000000028</v>
      </c>
      <c r="F45" s="22">
        <f t="shared" si="4"/>
        <v>3.2668190561998926E-4</v>
      </c>
      <c r="G45" s="58">
        <f t="shared" si="0"/>
        <v>244.73357894623132</v>
      </c>
      <c r="I45" s="26">
        <f t="shared" si="1"/>
        <v>239.73357894623132</v>
      </c>
      <c r="K45" s="31">
        <f t="shared" si="2"/>
        <v>0.7020364762321667</v>
      </c>
      <c r="L45" s="32">
        <f t="shared" si="3"/>
        <v>0.3</v>
      </c>
      <c r="M45" s="33">
        <f t="shared" si="5"/>
        <v>121.09080839016777</v>
      </c>
      <c r="N45" s="16"/>
    </row>
    <row r="46" spans="5:14" x14ac:dyDescent="0.3">
      <c r="E46" s="21">
        <f t="shared" si="6"/>
        <v>3.0000000000000027</v>
      </c>
      <c r="F46" s="22">
        <f t="shared" si="4"/>
        <v>4.4318484119379724E-4</v>
      </c>
      <c r="G46" s="58">
        <f t="shared" si="0"/>
        <v>237.50060859771139</v>
      </c>
      <c r="I46" s="26">
        <f t="shared" si="1"/>
        <v>232.50060859771139</v>
      </c>
      <c r="K46" s="31">
        <f t="shared" si="2"/>
        <v>0.6714010998665042</v>
      </c>
      <c r="L46" s="32">
        <f t="shared" si="3"/>
        <v>0.3</v>
      </c>
      <c r="M46" s="33">
        <f t="shared" si="5"/>
        <v>113.91121006729612</v>
      </c>
      <c r="N46" s="16"/>
    </row>
    <row r="47" spans="5:14" x14ac:dyDescent="0.3">
      <c r="E47" s="21">
        <f t="shared" si="6"/>
        <v>2.9000000000000026</v>
      </c>
      <c r="F47" s="22">
        <f t="shared" si="4"/>
        <v>5.9525324197758122E-4</v>
      </c>
      <c r="G47" s="58">
        <f t="shared" si="0"/>
        <v>230.48140482870144</v>
      </c>
      <c r="I47" s="26">
        <f t="shared" si="1"/>
        <v>225.48140482870144</v>
      </c>
      <c r="K47" s="31">
        <f t="shared" si="2"/>
        <v>0.64074595080353491</v>
      </c>
      <c r="L47" s="32">
        <f t="shared" si="3"/>
        <v>0.3</v>
      </c>
      <c r="M47" s="33">
        <f t="shared" si="5"/>
        <v>106.96038414043404</v>
      </c>
      <c r="N47" s="16"/>
    </row>
    <row r="48" spans="5:14" x14ac:dyDescent="0.3">
      <c r="E48" s="21">
        <f t="shared" si="6"/>
        <v>2.8000000000000025</v>
      </c>
      <c r="F48" s="22">
        <f t="shared" si="4"/>
        <v>7.9154515829799087E-4</v>
      </c>
      <c r="G48" s="58">
        <f t="shared" si="0"/>
        <v>223.66964988199885</v>
      </c>
      <c r="I48" s="26">
        <f t="shared" si="1"/>
        <v>218.66964988199885</v>
      </c>
      <c r="K48" s="31">
        <f t="shared" si="2"/>
        <v>0.61007040015391545</v>
      </c>
      <c r="L48" s="32">
        <f t="shared" si="3"/>
        <v>0.3</v>
      </c>
      <c r="M48" s="33">
        <f t="shared" si="5"/>
        <v>100.23542537913376</v>
      </c>
      <c r="N48" s="16"/>
    </row>
    <row r="49" spans="5:14" x14ac:dyDescent="0.3">
      <c r="E49" s="21">
        <f t="shared" si="6"/>
        <v>2.7000000000000024</v>
      </c>
      <c r="F49" s="22">
        <f t="shared" si="4"/>
        <v>1.0420934814422526E-3</v>
      </c>
      <c r="G49" s="58">
        <f t="shared" si="0"/>
        <v>217.05921271834438</v>
      </c>
      <c r="I49" s="26">
        <f t="shared" si="1"/>
        <v>212.05921271834438</v>
      </c>
      <c r="K49" s="31">
        <f t="shared" si="2"/>
        <v>0.57937379816671897</v>
      </c>
      <c r="L49" s="32">
        <f t="shared" si="3"/>
        <v>0.3</v>
      </c>
      <c r="M49" s="33">
        <f t="shared" si="5"/>
        <v>93.734153996766992</v>
      </c>
      <c r="N49" s="16"/>
    </row>
    <row r="50" spans="5:14" x14ac:dyDescent="0.3">
      <c r="E50" s="21">
        <f t="shared" si="6"/>
        <v>2.6000000000000023</v>
      </c>
      <c r="F50" s="22">
        <f t="shared" si="4"/>
        <v>1.3582969233685536E-3</v>
      </c>
      <c r="G50" s="58">
        <f t="shared" si="0"/>
        <v>210.64414349807288</v>
      </c>
      <c r="I50" s="26">
        <f t="shared" si="1"/>
        <v>205.64414349807288</v>
      </c>
      <c r="K50" s="31">
        <f t="shared" si="2"/>
        <v>0.54865547348291399</v>
      </c>
      <c r="L50" s="32">
        <f t="shared" si="3"/>
        <v>0.3</v>
      </c>
      <c r="M50" s="33">
        <f t="shared" si="5"/>
        <v>87.455132585829688</v>
      </c>
      <c r="N50" s="16"/>
    </row>
    <row r="51" spans="5:14" x14ac:dyDescent="0.3">
      <c r="E51" s="21">
        <f t="shared" si="6"/>
        <v>2.5000000000000022</v>
      </c>
      <c r="F51" s="22">
        <f t="shared" si="4"/>
        <v>1.7528300493568447E-3</v>
      </c>
      <c r="G51" s="58">
        <f t="shared" si="0"/>
        <v>204.41866822585581</v>
      </c>
      <c r="I51" s="26">
        <f t="shared" si="1"/>
        <v>199.41866822585581</v>
      </c>
      <c r="K51" s="31">
        <f t="shared" si="2"/>
        <v>0.51791473235869134</v>
      </c>
      <c r="L51" s="32">
        <f t="shared" si="3"/>
        <v>0.3</v>
      </c>
      <c r="M51" s="33">
        <f t="shared" si="5"/>
        <v>81.39766754827879</v>
      </c>
      <c r="N51" s="16"/>
    </row>
    <row r="52" spans="5:14" x14ac:dyDescent="0.3">
      <c r="E52" s="21">
        <f t="shared" si="6"/>
        <v>2.4000000000000021</v>
      </c>
      <c r="F52" s="22">
        <f t="shared" si="4"/>
        <v>2.2394530294842781E-3</v>
      </c>
      <c r="G52" s="58">
        <f t="shared" si="0"/>
        <v>198.37718355371612</v>
      </c>
      <c r="I52" s="26">
        <f t="shared" si="1"/>
        <v>193.37718355371612</v>
      </c>
      <c r="K52" s="31">
        <f t="shared" si="2"/>
        <v>0.48715085785721179</v>
      </c>
      <c r="L52" s="32">
        <f t="shared" si="3"/>
        <v>0.3</v>
      </c>
      <c r="M52" s="33">
        <f t="shared" si="5"/>
        <v>75.561791237276509</v>
      </c>
      <c r="N52" s="16"/>
    </row>
    <row r="53" spans="5:14" x14ac:dyDescent="0.3">
      <c r="E53" s="21">
        <f t="shared" si="6"/>
        <v>2.300000000000002</v>
      </c>
      <c r="F53" s="22">
        <f t="shared" si="4"/>
        <v>2.8327037741601039E-3</v>
      </c>
      <c r="G53" s="58">
        <f t="shared" si="0"/>
        <v>192.51425173763639</v>
      </c>
      <c r="I53" s="26">
        <f t="shared" si="1"/>
        <v>187.51425173763639</v>
      </c>
      <c r="K53" s="31">
        <f t="shared" si="2"/>
        <v>0.45636310900725569</v>
      </c>
      <c r="L53" s="32">
        <f t="shared" si="3"/>
        <v>0.3</v>
      </c>
      <c r="M53" s="33">
        <f t="shared" si="5"/>
        <v>69.948221355547005</v>
      </c>
      <c r="N53" s="16"/>
    </row>
    <row r="54" spans="5:14" x14ac:dyDescent="0.3">
      <c r="E54" s="21">
        <f t="shared" si="6"/>
        <v>2.200000000000002</v>
      </c>
      <c r="F54" s="22">
        <f t="shared" si="4"/>
        <v>3.5474592846231282E-3</v>
      </c>
      <c r="G54" s="58">
        <f t="shared" si="0"/>
        <v>186.82459574322232</v>
      </c>
      <c r="I54" s="26">
        <f t="shared" si="1"/>
        <v>181.82459574322232</v>
      </c>
      <c r="K54" s="31">
        <f t="shared" si="2"/>
        <v>0.42555071992718441</v>
      </c>
      <c r="L54" s="32">
        <f t="shared" si="3"/>
        <v>0.3</v>
      </c>
      <c r="M54" s="33">
        <f t="shared" si="5"/>
        <v>64.558294791214053</v>
      </c>
      <c r="N54" s="16"/>
    </row>
    <row r="55" spans="5:14" x14ac:dyDescent="0.3">
      <c r="E55" s="21">
        <f t="shared" si="6"/>
        <v>2.1000000000000019</v>
      </c>
      <c r="F55" s="22">
        <f t="shared" si="4"/>
        <v>4.3983595980427023E-3</v>
      </c>
      <c r="G55" s="58">
        <f t="shared" si="0"/>
        <v>181.30309449601577</v>
      </c>
      <c r="I55" s="26">
        <f t="shared" si="1"/>
        <v>176.30309449601577</v>
      </c>
      <c r="K55" s="31">
        <f t="shared" si="2"/>
        <v>0.39471289891252226</v>
      </c>
      <c r="L55" s="32">
        <f t="shared" si="3"/>
        <v>0.3</v>
      </c>
      <c r="M55" s="33">
        <f t="shared" si="5"/>
        <v>59.393874025520248</v>
      </c>
      <c r="N55" s="16"/>
    </row>
    <row r="56" spans="5:14" x14ac:dyDescent="0.3">
      <c r="E56" s="21">
        <f t="shared" si="6"/>
        <v>2.0000000000000018</v>
      </c>
      <c r="F56" s="22">
        <f t="shared" si="4"/>
        <v>5.3990966513187862E-3</v>
      </c>
      <c r="G56" s="58">
        <f t="shared" si="0"/>
        <v>175.94477827218162</v>
      </c>
      <c r="I56" s="26">
        <f t="shared" si="1"/>
        <v>170.94477827218162</v>
      </c>
      <c r="K56" s="31">
        <f t="shared" si="2"/>
        <v>0.36384882748536584</v>
      </c>
      <c r="L56" s="32">
        <f t="shared" si="3"/>
        <v>0.3</v>
      </c>
      <c r="M56" s="33">
        <f t="shared" si="5"/>
        <v>54.457225502665288</v>
      </c>
      <c r="N56" s="16"/>
    </row>
    <row r="57" spans="5:14" x14ac:dyDescent="0.3">
      <c r="E57" s="21">
        <f t="shared" si="6"/>
        <v>1.9000000000000017</v>
      </c>
      <c r="F57" s="22">
        <f t="shared" si="4"/>
        <v>6.5615814774676387E-3</v>
      </c>
      <c r="G57" s="58">
        <f t="shared" si="0"/>
        <v>170.74482422542124</v>
      </c>
      <c r="I57" s="26">
        <f t="shared" si="1"/>
        <v>165.74482422542124</v>
      </c>
      <c r="K57" s="31">
        <f t="shared" si="2"/>
        <v>0.33295765940373995</v>
      </c>
      <c r="L57" s="32">
        <f t="shared" si="3"/>
        <v>0.3</v>
      </c>
      <c r="M57" s="33">
        <f t="shared" si="5"/>
        <v>49.750870864461895</v>
      </c>
      <c r="N57" s="16"/>
    </row>
    <row r="58" spans="5:14" x14ac:dyDescent="0.3">
      <c r="E58" s="21">
        <f t="shared" si="6"/>
        <v>1.8000000000000016</v>
      </c>
      <c r="F58" s="22">
        <f t="shared" si="4"/>
        <v>7.8950158300893948E-3</v>
      </c>
      <c r="G58" s="58">
        <f t="shared" ref="G58:G76" si="7">spot*EXP(sigma*SQRT(plazo1)*E58)*EXP(tipo*plazo1-(sigma^2/2)*plazo1)</f>
        <v>165.69855204608515</v>
      </c>
      <c r="I58" s="26">
        <f t="shared" ref="I58:I76" si="8">IF(G58&gt;divid,G58-divid,G58)</f>
        <v>160.69855204608515</v>
      </c>
      <c r="K58" s="31">
        <f t="shared" ref="K58:K76" si="9">LN(I58/(K*$F$9))</f>
        <v>0.3020385196288875</v>
      </c>
      <c r="L58" s="32">
        <f t="shared" ref="L58:L121" si="10">sigma*SQRT(plazo2-plazo1)</f>
        <v>0.3</v>
      </c>
      <c r="M58" s="33">
        <f t="shared" ref="M58:M76" si="11">(NORMSDIST(K58/L58+L58/2)-EXP(-K58)*NORMSDIST(K58/L58-L58/2))*I58</f>
        <v>45.277413645048412</v>
      </c>
      <c r="N58" s="16"/>
    </row>
    <row r="59" spans="5:14" x14ac:dyDescent="0.3">
      <c r="E59" s="21">
        <f t="shared" si="6"/>
        <v>1.7000000000000015</v>
      </c>
      <c r="F59" s="22">
        <f t="shared" si="4"/>
        <v>9.4049077376886711E-3</v>
      </c>
      <c r="G59" s="58">
        <f t="shared" si="7"/>
        <v>160.80141974857835</v>
      </c>
      <c r="I59" s="26">
        <f t="shared" si="8"/>
        <v>155.80141974857835</v>
      </c>
      <c r="K59" s="31">
        <f t="shared" si="9"/>
        <v>0.27109050324837325</v>
      </c>
      <c r="L59" s="32">
        <f t="shared" si="10"/>
        <v>0.3</v>
      </c>
      <c r="M59" s="33">
        <f t="shared" si="11"/>
        <v>41.039345788628637</v>
      </c>
      <c r="N59" s="16"/>
    </row>
    <row r="60" spans="5:14" x14ac:dyDescent="0.3">
      <c r="E60" s="21">
        <f t="shared" si="6"/>
        <v>1.6000000000000014</v>
      </c>
      <c r="F60" s="22">
        <f t="shared" si="4"/>
        <v>1.1092083467945532E-2</v>
      </c>
      <c r="G60" s="58">
        <f t="shared" si="7"/>
        <v>156.04901958326673</v>
      </c>
      <c r="I60" s="26">
        <f t="shared" si="8"/>
        <v>151.04901958326673</v>
      </c>
      <c r="K60" s="31">
        <f t="shared" si="9"/>
        <v>0.24011267435275302</v>
      </c>
      <c r="L60" s="32">
        <f t="shared" si="10"/>
        <v>0.3</v>
      </c>
      <c r="M60" s="33">
        <f t="shared" si="11"/>
        <v>37.038840068969272</v>
      </c>
      <c r="N60" s="16"/>
    </row>
    <row r="61" spans="5:14" x14ac:dyDescent="0.3">
      <c r="E61" s="21">
        <f t="shared" si="6"/>
        <v>1.5000000000000013</v>
      </c>
      <c r="F61" s="22">
        <f t="shared" si="4"/>
        <v>1.2951759566589147E-2</v>
      </c>
      <c r="G61" s="58">
        <f t="shared" si="7"/>
        <v>151.43707406920487</v>
      </c>
      <c r="I61" s="26">
        <f t="shared" si="8"/>
        <v>146.43707406920487</v>
      </c>
      <c r="K61" s="31">
        <f t="shared" si="9"/>
        <v>0.2091040648634192</v>
      </c>
      <c r="L61" s="32">
        <f t="shared" si="10"/>
        <v>0.3</v>
      </c>
      <c r="M61" s="33">
        <f t="shared" si="11"/>
        <v>33.277536013157665</v>
      </c>
      <c r="N61" s="16"/>
    </row>
    <row r="62" spans="5:14" x14ac:dyDescent="0.3">
      <c r="E62" s="21">
        <f t="shared" si="6"/>
        <v>1.4000000000000012</v>
      </c>
      <c r="F62" s="22">
        <f t="shared" si="4"/>
        <v>1.497274656357446E-2</v>
      </c>
      <c r="G62" s="58">
        <f t="shared" si="7"/>
        <v>146.96143214411447</v>
      </c>
      <c r="I62" s="26">
        <f t="shared" si="8"/>
        <v>141.96143214411447</v>
      </c>
      <c r="K62" s="31">
        <f t="shared" si="9"/>
        <v>0.17806367330908801</v>
      </c>
      <c r="L62" s="32">
        <f t="shared" si="10"/>
        <v>0.3</v>
      </c>
      <c r="M62" s="33">
        <f t="shared" si="11"/>
        <v>29.756328123199193</v>
      </c>
      <c r="N62" s="16"/>
    </row>
    <row r="63" spans="5:14" x14ac:dyDescent="0.3">
      <c r="E63" s="21">
        <f t="shared" si="6"/>
        <v>1.3000000000000012</v>
      </c>
      <c r="F63" s="22">
        <f t="shared" si="4"/>
        <v>1.7136859204780711E-2</v>
      </c>
      <c r="G63" s="58">
        <f t="shared" si="7"/>
        <v>142.61806542814807</v>
      </c>
      <c r="I63" s="26">
        <f t="shared" si="8"/>
        <v>137.61806542814807</v>
      </c>
      <c r="K63" s="31">
        <f t="shared" si="9"/>
        <v>0.14699046354824249</v>
      </c>
      <c r="L63" s="32">
        <f t="shared" si="10"/>
        <v>0.3</v>
      </c>
      <c r="M63" s="33">
        <f t="shared" si="11"/>
        <v>26.475165919751355</v>
      </c>
      <c r="N63" s="16"/>
    </row>
    <row r="64" spans="5:14" x14ac:dyDescent="0.3">
      <c r="E64" s="21">
        <f t="shared" si="6"/>
        <v>1.2000000000000011</v>
      </c>
      <c r="F64" s="22">
        <f t="shared" si="4"/>
        <v>1.9418605498321272E-2</v>
      </c>
      <c r="G64" s="58">
        <f t="shared" si="7"/>
        <v>138.40306459807519</v>
      </c>
      <c r="I64" s="26">
        <f t="shared" si="8"/>
        <v>133.40306459807519</v>
      </c>
      <c r="K64" s="31">
        <f t="shared" si="9"/>
        <v>0.11588336343466651</v>
      </c>
      <c r="L64" s="32">
        <f t="shared" si="10"/>
        <v>0.3</v>
      </c>
      <c r="M64" s="33">
        <f t="shared" si="11"/>
        <v>23.432875501977545</v>
      </c>
      <c r="N64" s="16"/>
    </row>
    <row r="65" spans="5:14" x14ac:dyDescent="0.3">
      <c r="E65" s="21">
        <f t="shared" si="6"/>
        <v>1.100000000000001</v>
      </c>
      <c r="F65" s="22">
        <f t="shared" si="4"/>
        <v>2.1785217703255033E-2</v>
      </c>
      <c r="G65" s="58">
        <f t="shared" si="7"/>
        <v>134.31263586862772</v>
      </c>
      <c r="I65" s="26">
        <f t="shared" si="8"/>
        <v>129.31263586862772</v>
      </c>
      <c r="K65" s="31">
        <f t="shared" si="9"/>
        <v>8.4741263423039906E-2</v>
      </c>
      <c r="L65" s="32">
        <f t="shared" si="10"/>
        <v>0.3</v>
      </c>
      <c r="M65" s="33">
        <f t="shared" si="11"/>
        <v>20.627011864949132</v>
      </c>
      <c r="N65" s="16"/>
    </row>
    <row r="66" spans="5:14" x14ac:dyDescent="0.3">
      <c r="E66" s="21">
        <f t="shared" si="6"/>
        <v>1.0000000000000009</v>
      </c>
      <c r="F66" s="22">
        <f t="shared" si="4"/>
        <v>2.4197072451914315E-2</v>
      </c>
      <c r="G66" s="58">
        <f t="shared" si="7"/>
        <v>130.34309757783691</v>
      </c>
      <c r="I66" s="26">
        <f t="shared" si="8"/>
        <v>125.34309757783691</v>
      </c>
      <c r="K66" s="31">
        <f t="shared" si="9"/>
        <v>5.3563015111353557E-2</v>
      </c>
      <c r="L66" s="32">
        <f t="shared" si="10"/>
        <v>0.3</v>
      </c>
      <c r="M66" s="33">
        <f t="shared" si="11"/>
        <v>18.053750128859086</v>
      </c>
      <c r="N66" s="16"/>
    </row>
    <row r="67" spans="5:14" x14ac:dyDescent="0.3">
      <c r="E67" s="21">
        <f t="shared" si="6"/>
        <v>0.90000000000000091</v>
      </c>
      <c r="F67" s="22">
        <f t="shared" si="4"/>
        <v>2.6608524989875461E-2</v>
      </c>
      <c r="G67" s="58">
        <f t="shared" si="7"/>
        <v>126.4908768732892</v>
      </c>
      <c r="I67" s="26">
        <f t="shared" si="8"/>
        <v>121.4908768732892</v>
      </c>
      <c r="K67" s="31">
        <f t="shared" si="9"/>
        <v>2.2347429716712268E-2</v>
      </c>
      <c r="L67" s="32">
        <f t="shared" si="10"/>
        <v>0.3</v>
      </c>
      <c r="M67" s="33">
        <f t="shared" si="11"/>
        <v>15.707822153942841</v>
      </c>
      <c r="N67" s="16"/>
    </row>
    <row r="68" spans="5:14" x14ac:dyDescent="0.3">
      <c r="E68" s="21">
        <f t="shared" si="6"/>
        <v>0.80000000000000093</v>
      </c>
      <c r="F68" s="22">
        <f t="shared" si="4"/>
        <v>2.8969155276148257E-2</v>
      </c>
      <c r="G68" s="58">
        <f t="shared" si="7"/>
        <v>122.75250649631779</v>
      </c>
      <c r="I68" s="26">
        <f t="shared" si="8"/>
        <v>117.75250649631779</v>
      </c>
      <c r="K68" s="31">
        <f t="shared" si="9"/>
        <v>-8.9067235191426196E-3</v>
      </c>
      <c r="L68" s="32">
        <f t="shared" si="10"/>
        <v>0.3</v>
      </c>
      <c r="M68" s="33">
        <f t="shared" si="11"/>
        <v>13.58250283614511</v>
      </c>
      <c r="N68" s="16"/>
    </row>
    <row r="69" spans="5:14" x14ac:dyDescent="0.3">
      <c r="E69" s="21">
        <f t="shared" si="6"/>
        <v>0.70000000000000095</v>
      </c>
      <c r="F69" s="22">
        <f t="shared" si="4"/>
        <v>3.1225393336676111E-2</v>
      </c>
      <c r="G69" s="58">
        <f t="shared" si="7"/>
        <v>119.12462166123585</v>
      </c>
      <c r="I69" s="26">
        <f t="shared" si="8"/>
        <v>114.12462166123585</v>
      </c>
      <c r="K69" s="31">
        <f t="shared" si="9"/>
        <v>-4.0200718998490814E-2</v>
      </c>
      <c r="L69" s="32">
        <f t="shared" si="10"/>
        <v>0.3</v>
      </c>
      <c r="M69" s="33">
        <f t="shared" si="11"/>
        <v>11.669647843090571</v>
      </c>
      <c r="N69" s="16"/>
    </row>
    <row r="70" spans="5:14" x14ac:dyDescent="0.3">
      <c r="E70" s="21">
        <f t="shared" si="6"/>
        <v>0.60000000000000098</v>
      </c>
      <c r="F70" s="22">
        <f t="shared" si="4"/>
        <v>3.3322460289179949E-2</v>
      </c>
      <c r="G70" s="58">
        <f t="shared" si="7"/>
        <v>115.60395702680221</v>
      </c>
      <c r="I70" s="26">
        <f t="shared" si="8"/>
        <v>110.60395702680221</v>
      </c>
      <c r="K70" s="31">
        <f t="shared" si="9"/>
        <v>-7.1535876514634292E-2</v>
      </c>
      <c r="L70" s="32">
        <f t="shared" si="10"/>
        <v>0.3</v>
      </c>
      <c r="M70" s="33">
        <f t="shared" si="11"/>
        <v>9.9597818353652006</v>
      </c>
      <c r="N70" s="16"/>
    </row>
    <row r="71" spans="5:14" x14ac:dyDescent="0.3">
      <c r="E71" s="21">
        <f t="shared" si="6"/>
        <v>0.500000000000001</v>
      </c>
      <c r="F71" s="22">
        <f t="shared" si="4"/>
        <v>3.5206532676429939E-2</v>
      </c>
      <c r="G71" s="58">
        <f t="shared" si="7"/>
        <v>112.18734375719387</v>
      </c>
      <c r="I71" s="26">
        <f t="shared" si="8"/>
        <v>107.18734375719387</v>
      </c>
      <c r="K71" s="31">
        <f t="shared" si="9"/>
        <v>-0.10291356308168187</v>
      </c>
      <c r="L71" s="32">
        <f t="shared" si="10"/>
        <v>0.3</v>
      </c>
      <c r="M71" s="33">
        <f t="shared" si="11"/>
        <v>8.4422335220615849</v>
      </c>
      <c r="N71" s="16"/>
    </row>
    <row r="72" spans="5:14" x14ac:dyDescent="0.3">
      <c r="E72" s="21">
        <f t="shared" si="6"/>
        <v>0.40000000000000102</v>
      </c>
      <c r="F72" s="22">
        <f t="shared" si="4"/>
        <v>3.6827014030332318E-2</v>
      </c>
      <c r="G72" s="58">
        <f t="shared" si="7"/>
        <v>108.8717066698399</v>
      </c>
      <c r="I72" s="26">
        <f t="shared" si="8"/>
        <v>103.8717066698399</v>
      </c>
      <c r="K72" s="31">
        <f t="shared" si="9"/>
        <v>-0.13433519485185655</v>
      </c>
      <c r="L72" s="32">
        <f t="shared" si="10"/>
        <v>0.3</v>
      </c>
      <c r="M72" s="33">
        <f t="shared" si="11"/>
        <v>7.1053114213309989</v>
      </c>
      <c r="N72" s="16"/>
    </row>
    <row r="73" spans="5:14" x14ac:dyDescent="0.3">
      <c r="E73" s="21">
        <f t="shared" si="6"/>
        <v>0.30000000000000104</v>
      </c>
      <c r="F73" s="22">
        <f t="shared" si="4"/>
        <v>3.8138781546052401E-2</v>
      </c>
      <c r="G73" s="58">
        <f t="shared" si="7"/>
        <v>105.65406146754945</v>
      </c>
      <c r="I73" s="26">
        <f t="shared" si="8"/>
        <v>100.65406146754945</v>
      </c>
      <c r="K73" s="31">
        <f t="shared" si="9"/>
        <v>-0.16580223912538894</v>
      </c>
      <c r="L73" s="32">
        <f t="shared" si="10"/>
        <v>0.3</v>
      </c>
      <c r="M73" s="33">
        <f t="shared" si="11"/>
        <v>5.9365121186752221</v>
      </c>
      <c r="N73" s="16"/>
    </row>
    <row r="74" spans="5:14" x14ac:dyDescent="0.3">
      <c r="E74" s="21">
        <f t="shared" si="6"/>
        <v>0.20000000000000104</v>
      </c>
      <c r="F74" s="22">
        <f t="shared" si="4"/>
        <v>3.9104269397545584E-2</v>
      </c>
      <c r="G74" s="58">
        <f t="shared" si="7"/>
        <v>102.53151205244291</v>
      </c>
      <c r="I74" s="26">
        <f t="shared" si="8"/>
        <v>97.531512052442906</v>
      </c>
      <c r="K74" s="31">
        <f t="shared" si="9"/>
        <v>-0.19731621645841138</v>
      </c>
      <c r="L74" s="32">
        <f t="shared" si="10"/>
        <v>0.3</v>
      </c>
      <c r="M74" s="33">
        <f t="shared" si="11"/>
        <v>4.9227512861251794</v>
      </c>
      <c r="N74" s="16"/>
    </row>
    <row r="75" spans="5:14" x14ac:dyDescent="0.3">
      <c r="E75" s="21">
        <f t="shared" si="6"/>
        <v>0.10000000000000103</v>
      </c>
      <c r="F75" s="22">
        <f t="shared" si="4"/>
        <v>3.9695254747701178E-2</v>
      </c>
      <c r="G75" s="58">
        <f t="shared" si="7"/>
        <v>99.501247919268252</v>
      </c>
      <c r="I75" s="26">
        <f t="shared" si="8"/>
        <v>94.501247919268252</v>
      </c>
      <c r="K75" s="31">
        <f t="shared" si="9"/>
        <v>-0.22887870287463849</v>
      </c>
      <c r="L75" s="32">
        <f t="shared" si="10"/>
        <v>0.3</v>
      </c>
      <c r="M75" s="33">
        <f t="shared" si="11"/>
        <v>4.0506068447944203</v>
      </c>
      <c r="N75" s="16"/>
    </row>
    <row r="76" spans="5:14" x14ac:dyDescent="0.3">
      <c r="E76" s="21">
        <f t="shared" si="6"/>
        <v>1.0269562977782698E-15</v>
      </c>
      <c r="F76" s="22">
        <f t="shared" si="4"/>
        <v>3.9894228040143274E-2</v>
      </c>
      <c r="G76" s="58">
        <f t="shared" si="7"/>
        <v>96.56054162575667</v>
      </c>
      <c r="I76" s="26">
        <f t="shared" si="8"/>
        <v>91.56054162575667</v>
      </c>
      <c r="K76" s="31">
        <f t="shared" si="9"/>
        <v>-0.2604913321870348</v>
      </c>
      <c r="L76" s="32">
        <f t="shared" si="10"/>
        <v>0.3</v>
      </c>
      <c r="M76" s="33">
        <f t="shared" si="11"/>
        <v>3.3065634658611587</v>
      </c>
      <c r="N76" s="16"/>
    </row>
    <row r="77" spans="5:14" x14ac:dyDescent="0.3">
      <c r="E77" s="21">
        <f t="shared" ref="E77:E126" si="12">E76-$C$24</f>
        <v>-9.9999999999998979E-2</v>
      </c>
      <c r="F77" s="22">
        <f t="shared" si="4"/>
        <v>3.9695254747701192E-2</v>
      </c>
      <c r="G77" s="58">
        <f t="shared" ref="G77:G126" si="13">spot*EXP(sigma*SQRT(plazo1)*E77)*EXP(tipo*plazo1-(sigma^2/2)*plazo1)</f>
        <v>93.70674633774037</v>
      </c>
      <c r="I77" s="26">
        <f t="shared" ref="I77:I126" si="14">IF(G77&gt;divid,G77-divid,G77)</f>
        <v>88.70674633774037</v>
      </c>
      <c r="K77" s="31">
        <f t="shared" ref="K77:K126" si="15">LN(I77/(K*$F$9))</f>
        <v>-0.29215579843610434</v>
      </c>
      <c r="L77" s="32">
        <f t="shared" si="10"/>
        <v>0.3</v>
      </c>
      <c r="M77" s="33">
        <f t="shared" ref="M77:M126" si="16">(NORMSDIST(K77/L77+L77/2)-EXP(-K77)*NORMSDIST(K77/L77-L77/2))*I77</f>
        <v>2.677248096400743</v>
      </c>
      <c r="N77" s="16"/>
    </row>
    <row r="78" spans="5:14" x14ac:dyDescent="0.3">
      <c r="E78" s="21">
        <f t="shared" si="12"/>
        <v>-0.19999999999999898</v>
      </c>
      <c r="F78" s="22">
        <f t="shared" si="4"/>
        <v>3.9104269397545605E-2</v>
      </c>
      <c r="G78" s="58">
        <f t="shared" si="13"/>
        <v>90.937293446823176</v>
      </c>
      <c r="I78" s="26">
        <f t="shared" si="14"/>
        <v>85.937293446823176</v>
      </c>
      <c r="K78" s="31">
        <f t="shared" si="15"/>
        <v>-0.32387385845191974</v>
      </c>
      <c r="L78" s="32">
        <f t="shared" si="10"/>
        <v>0.3</v>
      </c>
      <c r="M78" s="33">
        <f t="shared" si="16"/>
        <v>2.1496472970903011</v>
      </c>
      <c r="N78" s="16"/>
    </row>
    <row r="79" spans="5:14" x14ac:dyDescent="0.3">
      <c r="E79" s="21">
        <f t="shared" si="12"/>
        <v>-0.29999999999999899</v>
      </c>
      <c r="F79" s="22">
        <f t="shared" si="4"/>
        <v>3.8138781546052422E-2</v>
      </c>
      <c r="G79" s="58">
        <f t="shared" si="13"/>
        <v>88.249690258459566</v>
      </c>
      <c r="I79" s="26">
        <f t="shared" si="14"/>
        <v>83.249690258459566</v>
      </c>
      <c r="K79" s="31">
        <f t="shared" si="15"/>
        <v>-0.35564733454751851</v>
      </c>
      <c r="L79" s="32">
        <f t="shared" si="10"/>
        <v>0.3</v>
      </c>
      <c r="M79" s="33">
        <f t="shared" si="16"/>
        <v>1.7112987729917906</v>
      </c>
      <c r="N79" s="16"/>
    </row>
    <row r="80" spans="5:14" x14ac:dyDescent="0.3">
      <c r="E80" s="21">
        <f t="shared" si="12"/>
        <v>-0.39999999999999902</v>
      </c>
      <c r="F80" s="22">
        <f t="shared" si="4"/>
        <v>3.6827014030332346E-2</v>
      </c>
      <c r="G80" s="58">
        <f t="shared" si="13"/>
        <v>85.64151774836138</v>
      </c>
      <c r="I80" s="26">
        <f t="shared" si="14"/>
        <v>80.64151774836138</v>
      </c>
      <c r="K80" s="31">
        <f t="shared" si="15"/>
        <v>-0.38747811735186233</v>
      </c>
      <c r="L80" s="32">
        <f t="shared" si="10"/>
        <v>0.3</v>
      </c>
      <c r="M80" s="33">
        <f t="shared" si="16"/>
        <v>1.3504514179254448</v>
      </c>
      <c r="N80" s="16"/>
    </row>
    <row r="81" spans="5:14" x14ac:dyDescent="0.3">
      <c r="E81" s="21">
        <f t="shared" si="12"/>
        <v>-0.499999999999999</v>
      </c>
      <c r="F81" s="22">
        <f t="shared" si="4"/>
        <v>3.5206532676429973E-2</v>
      </c>
      <c r="G81" s="58">
        <f t="shared" si="13"/>
        <v>83.110428385212586</v>
      </c>
      <c r="I81" s="26">
        <f t="shared" si="14"/>
        <v>78.110428385212586</v>
      </c>
      <c r="K81" s="31">
        <f t="shared" si="15"/>
        <v>-0.41936816879115646</v>
      </c>
      <c r="L81" s="32">
        <f t="shared" si="10"/>
        <v>0.3</v>
      </c>
      <c r="M81" s="33">
        <f t="shared" si="16"/>
        <v>1.0561903118809828</v>
      </c>
      <c r="N81" s="16"/>
    </row>
    <row r="82" spans="5:14" x14ac:dyDescent="0.3">
      <c r="E82" s="21">
        <f t="shared" si="12"/>
        <v>-0.59999999999999898</v>
      </c>
      <c r="F82" s="22">
        <f t="shared" si="4"/>
        <v>3.3322460289179991E-2</v>
      </c>
      <c r="G82" s="58">
        <f t="shared" si="13"/>
        <v>80.654144017732719</v>
      </c>
      <c r="I82" s="26">
        <f t="shared" si="14"/>
        <v>75.654144017732719</v>
      </c>
      <c r="K82" s="31">
        <f t="shared" si="15"/>
        <v>-0.45131952522798946</v>
      </c>
      <c r="L82" s="32">
        <f t="shared" si="10"/>
        <v>0.3</v>
      </c>
      <c r="M82" s="33">
        <f t="shared" si="16"/>
        <v>0.81852524332006438</v>
      </c>
      <c r="N82" s="16"/>
    </row>
    <row r="83" spans="5:14" x14ac:dyDescent="0.3">
      <c r="E83" s="21">
        <f t="shared" si="12"/>
        <v>-0.69999999999999896</v>
      </c>
      <c r="F83" s="22">
        <f t="shared" si="4"/>
        <v>3.1225393336676149E-2</v>
      </c>
      <c r="G83" s="58">
        <f t="shared" si="13"/>
        <v>78.270453824186831</v>
      </c>
      <c r="I83" s="26">
        <f t="shared" si="14"/>
        <v>73.270453824186831</v>
      </c>
      <c r="K83" s="31">
        <f t="shared" si="15"/>
        <v>-0.48333430076847317</v>
      </c>
      <c r="L83" s="32">
        <f t="shared" si="10"/>
        <v>0.3</v>
      </c>
      <c r="M83" s="33">
        <f t="shared" si="16"/>
        <v>0.62844332238408174</v>
      </c>
      <c r="N83" s="16"/>
    </row>
    <row r="84" spans="5:14" x14ac:dyDescent="0.3">
      <c r="E84" s="21">
        <f t="shared" si="12"/>
        <v>-0.79999999999999893</v>
      </c>
      <c r="F84" s="22">
        <f t="shared" si="4"/>
        <v>2.8969155276148302E-2</v>
      </c>
      <c r="G84" s="58">
        <f t="shared" si="13"/>
        <v>75.957212322496872</v>
      </c>
      <c r="I84" s="26">
        <f t="shared" si="14"/>
        <v>70.957212322496872</v>
      </c>
      <c r="K84" s="31">
        <f t="shared" si="15"/>
        <v>-0.51541469074833446</v>
      </c>
      <c r="L84" s="32">
        <f t="shared" si="10"/>
        <v>0.3</v>
      </c>
      <c r="M84" s="33">
        <f t="shared" si="16"/>
        <v>0.47792798195217917</v>
      </c>
      <c r="N84" s="16"/>
    </row>
    <row r="85" spans="5:14" x14ac:dyDescent="0.3">
      <c r="E85" s="21">
        <f t="shared" si="12"/>
        <v>-0.89999999999999891</v>
      </c>
      <c r="F85" s="22">
        <f t="shared" si="4"/>
        <v>2.6608524989875509E-2</v>
      </c>
      <c r="G85" s="58">
        <f t="shared" si="13"/>
        <v>73.712337439162809</v>
      </c>
      <c r="I85" s="26">
        <f t="shared" si="14"/>
        <v>68.712337439162809</v>
      </c>
      <c r="K85" s="31">
        <f t="shared" si="15"/>
        <v>-0.54756297540977661</v>
      </c>
      <c r="L85" s="32">
        <f t="shared" si="10"/>
        <v>0.3</v>
      </c>
      <c r="M85" s="33">
        <f t="shared" si="16"/>
        <v>0.3599480413295727</v>
      </c>
      <c r="N85" s="16"/>
    </row>
    <row r="86" spans="5:14" x14ac:dyDescent="0.3">
      <c r="E86" s="21">
        <f t="shared" si="12"/>
        <v>-0.99999999999999889</v>
      </c>
      <c r="F86" s="22">
        <f t="shared" si="4"/>
        <v>2.4197072451914367E-2</v>
      </c>
      <c r="G86" s="58">
        <f t="shared" si="13"/>
        <v>71.533808635256008</v>
      </c>
      <c r="I86" s="26">
        <f t="shared" si="14"/>
        <v>66.533808635256008</v>
      </c>
      <c r="K86" s="31">
        <f t="shared" si="15"/>
        <v>-0.57978152378183578</v>
      </c>
      <c r="L86" s="32">
        <f t="shared" si="10"/>
        <v>0.3</v>
      </c>
      <c r="M86" s="33">
        <f t="shared" si="16"/>
        <v>0.26842148131939364</v>
      </c>
      <c r="N86" s="16"/>
    </row>
    <row r="87" spans="5:14" x14ac:dyDescent="0.3">
      <c r="E87" s="21">
        <f t="shared" si="12"/>
        <v>-1.099999999999999</v>
      </c>
      <c r="F87" s="22">
        <f t="shared" si="4"/>
        <v>2.1785217703255082E-2</v>
      </c>
      <c r="G87" s="58">
        <f t="shared" si="13"/>
        <v>69.41966508779791</v>
      </c>
      <c r="I87" s="26">
        <f t="shared" si="14"/>
        <v>64.41966508779791</v>
      </c>
      <c r="K87" s="31">
        <f t="shared" si="15"/>
        <v>-0.61207279777797918</v>
      </c>
      <c r="L87" s="32">
        <f t="shared" si="10"/>
        <v>0.3</v>
      </c>
      <c r="M87" s="33">
        <f t="shared" si="16"/>
        <v>0.19815913750102013</v>
      </c>
      <c r="N87" s="16"/>
    </row>
    <row r="88" spans="5:14" x14ac:dyDescent="0.3">
      <c r="E88" s="21">
        <f t="shared" si="12"/>
        <v>-1.1999999999999991</v>
      </c>
      <c r="F88" s="22">
        <f t="shared" si="4"/>
        <v>1.941860549832132E-2</v>
      </c>
      <c r="G88" s="58">
        <f t="shared" si="13"/>
        <v>67.368003924886779</v>
      </c>
      <c r="I88" s="26">
        <f t="shared" si="14"/>
        <v>62.368003924886779</v>
      </c>
      <c r="K88" s="31">
        <f t="shared" si="15"/>
        <v>-0.64443935652579865</v>
      </c>
      <c r="L88" s="32">
        <f t="shared" si="10"/>
        <v>0.3</v>
      </c>
      <c r="M88" s="33">
        <f t="shared" si="16"/>
        <v>0.14479368324399833</v>
      </c>
      <c r="N88" s="16"/>
    </row>
    <row r="89" spans="5:14" x14ac:dyDescent="0.3">
      <c r="E89" s="21">
        <f t="shared" si="12"/>
        <v>-1.2999999999999992</v>
      </c>
      <c r="F89" s="22">
        <f t="shared" si="4"/>
        <v>1.7136859204780759E-2</v>
      </c>
      <c r="G89" s="58">
        <f t="shared" si="13"/>
        <v>65.376978512984735</v>
      </c>
      <c r="I89" s="26">
        <f t="shared" si="14"/>
        <v>60.376978512984735</v>
      </c>
      <c r="K89" s="31">
        <f t="shared" si="15"/>
        <v>-0.67688386094484354</v>
      </c>
      <c r="L89" s="32">
        <f t="shared" si="10"/>
        <v>0.3</v>
      </c>
      <c r="M89" s="33">
        <f t="shared" si="16"/>
        <v>0.10469909547185693</v>
      </c>
      <c r="N89" s="16"/>
    </row>
    <row r="90" spans="5:14" x14ac:dyDescent="0.3">
      <c r="E90" s="21">
        <f t="shared" si="12"/>
        <v>-1.3999999999999992</v>
      </c>
      <c r="F90" s="22">
        <f t="shared" si="4"/>
        <v>1.4972746563574502E-2</v>
      </c>
      <c r="G90" s="58">
        <f t="shared" si="13"/>
        <v>63.444796794822835</v>
      </c>
      <c r="I90" s="26">
        <f t="shared" si="14"/>
        <v>58.444796794822835</v>
      </c>
      <c r="K90" s="31">
        <f t="shared" si="15"/>
        <v>-0.70940907858997282</v>
      </c>
      <c r="L90" s="32">
        <f t="shared" si="10"/>
        <v>0.3</v>
      </c>
      <c r="M90" s="33">
        <f t="shared" si="16"/>
        <v>7.4905343541755584E-2</v>
      </c>
      <c r="N90" s="16"/>
    </row>
    <row r="91" spans="5:14" x14ac:dyDescent="0.3">
      <c r="E91" s="21">
        <f t="shared" si="12"/>
        <v>-1.4999999999999993</v>
      </c>
      <c r="F91" s="22">
        <f t="shared" ref="F91:F126" si="17">NORMDIST(E91,0,1,FALSE)*0.1</f>
        <v>1.2951759566589185E-2</v>
      </c>
      <c r="G91" s="58">
        <f t="shared" si="13"/>
        <v>61.569719676428527</v>
      </c>
      <c r="I91" s="26">
        <f t="shared" si="14"/>
        <v>56.569719676428527</v>
      </c>
      <c r="K91" s="31">
        <f t="shared" si="15"/>
        <v>-0.7420178887790414</v>
      </c>
      <c r="L91" s="32">
        <f t="shared" si="10"/>
        <v>0.3</v>
      </c>
      <c r="M91" s="33">
        <f t="shared" si="16"/>
        <v>5.3012393699771947E-2</v>
      </c>
      <c r="N91" s="16"/>
    </row>
    <row r="92" spans="5:14" x14ac:dyDescent="0.3">
      <c r="E92" s="21">
        <f t="shared" si="12"/>
        <v>-1.5999999999999994</v>
      </c>
      <c r="F92" s="22">
        <f t="shared" si="17"/>
        <v>1.1092083467945567E-2</v>
      </c>
      <c r="G92" s="58">
        <f t="shared" si="13"/>
        <v>59.750059461823753</v>
      </c>
      <c r="I92" s="26">
        <f t="shared" si="14"/>
        <v>54.750059461823753</v>
      </c>
      <c r="K92" s="31">
        <f t="shared" si="15"/>
        <v>-0.77471328802531769</v>
      </c>
      <c r="L92" s="32">
        <f t="shared" si="10"/>
        <v>0.3</v>
      </c>
      <c r="M92" s="33">
        <f t="shared" si="16"/>
        <v>3.7106858474023972E-2</v>
      </c>
      <c r="N92" s="16"/>
    </row>
    <row r="93" spans="5:14" x14ac:dyDescent="0.3">
      <c r="E93" s="21">
        <f t="shared" si="12"/>
        <v>-1.6999999999999995</v>
      </c>
      <c r="F93" s="22">
        <f t="shared" si="17"/>
        <v>9.4049077376887006E-3</v>
      </c>
      <c r="G93" s="58">
        <f t="shared" si="13"/>
        <v>57.984178333984651</v>
      </c>
      <c r="I93" s="26">
        <f t="shared" si="14"/>
        <v>52.984178333984651</v>
      </c>
      <c r="K93" s="31">
        <f t="shared" si="15"/>
        <v>-0.80749839579677563</v>
      </c>
      <c r="L93" s="32">
        <f t="shared" si="10"/>
        <v>0.3</v>
      </c>
      <c r="M93" s="33">
        <f t="shared" si="16"/>
        <v>2.5683816122678893E-2</v>
      </c>
      <c r="N93" s="16"/>
    </row>
    <row r="94" spans="5:14" x14ac:dyDescent="0.3">
      <c r="E94" s="21">
        <f t="shared" si="12"/>
        <v>-1.7999999999999996</v>
      </c>
      <c r="F94" s="22">
        <f t="shared" si="17"/>
        <v>7.8950158300894226E-3</v>
      </c>
      <c r="G94" s="58">
        <f t="shared" si="13"/>
        <v>56.270486880695572</v>
      </c>
      <c r="I94" s="26">
        <f t="shared" si="14"/>
        <v>51.270486880695572</v>
      </c>
      <c r="K94" s="31">
        <f t="shared" si="15"/>
        <v>-0.84037646062630844</v>
      </c>
      <c r="L94" s="32">
        <f t="shared" si="10"/>
        <v>0.3</v>
      </c>
      <c r="M94" s="33">
        <f t="shared" si="16"/>
        <v>1.7575542574239846E-2</v>
      </c>
      <c r="N94" s="16"/>
    </row>
    <row r="95" spans="5:14" x14ac:dyDescent="0.3">
      <c r="E95" s="21">
        <f t="shared" si="12"/>
        <v>-1.8999999999999997</v>
      </c>
      <c r="F95" s="22">
        <f t="shared" si="17"/>
        <v>6.5615814774676639E-3</v>
      </c>
      <c r="G95" s="58">
        <f t="shared" si="13"/>
        <v>54.60744266397095</v>
      </c>
      <c r="I95" s="26">
        <f t="shared" si="14"/>
        <v>49.60744266397095</v>
      </c>
      <c r="K95" s="31">
        <f t="shared" si="15"/>
        <v>-0.87335086659900407</v>
      </c>
      <c r="L95" s="32">
        <f t="shared" si="10"/>
        <v>0.3</v>
      </c>
      <c r="M95" s="33">
        <f t="shared" si="16"/>
        <v>1.1888185371358136E-2</v>
      </c>
      <c r="N95" s="16"/>
    </row>
    <row r="96" spans="5:14" x14ac:dyDescent="0.3">
      <c r="E96" s="21">
        <f t="shared" si="12"/>
        <v>-1.9999999999999998</v>
      </c>
      <c r="F96" s="22">
        <f t="shared" si="17"/>
        <v>5.3990966513188087E-3</v>
      </c>
      <c r="G96" s="58">
        <f t="shared" si="13"/>
        <v>52.993548831756854</v>
      </c>
      <c r="I96" s="26">
        <f t="shared" si="14"/>
        <v>47.993548831756854</v>
      </c>
      <c r="K96" s="31">
        <f t="shared" si="15"/>
        <v>-0.90642514024495424</v>
      </c>
      <c r="L96" s="32">
        <f t="shared" si="10"/>
        <v>0.3</v>
      </c>
      <c r="M96" s="33">
        <f t="shared" si="16"/>
        <v>7.9467984650296343E-3</v>
      </c>
      <c r="N96" s="16"/>
    </row>
    <row r="97" spans="5:14" x14ac:dyDescent="0.3">
      <c r="E97" s="21">
        <f t="shared" si="12"/>
        <v>-2.0999999999999996</v>
      </c>
      <c r="F97" s="22">
        <f t="shared" si="17"/>
        <v>4.3983595980427231E-3</v>
      </c>
      <c r="G97" s="58">
        <f t="shared" si="13"/>
        <v>51.427352770663212</v>
      </c>
      <c r="I97" s="26">
        <f t="shared" si="14"/>
        <v>46.427352770663212</v>
      </c>
      <c r="K97" s="31">
        <f t="shared" si="15"/>
        <v>-0.9396029578685916</v>
      </c>
      <c r="L97" s="32">
        <f t="shared" si="10"/>
        <v>0.3</v>
      </c>
      <c r="M97" s="33">
        <f t="shared" si="16"/>
        <v>5.2486657227464126E-3</v>
      </c>
      <c r="N97" s="16"/>
    </row>
    <row r="98" spans="5:14" x14ac:dyDescent="0.3">
      <c r="E98" s="21">
        <f t="shared" si="12"/>
        <v>-2.1999999999999997</v>
      </c>
      <c r="F98" s="22">
        <f t="shared" si="17"/>
        <v>3.547459284623146E-3</v>
      </c>
      <c r="G98" s="58">
        <f t="shared" si="13"/>
        <v>49.907444798513602</v>
      </c>
      <c r="I98" s="26">
        <f t="shared" si="14"/>
        <v>44.907444798513602</v>
      </c>
      <c r="K98" s="31">
        <f t="shared" si="15"/>
        <v>-0.97288815334838874</v>
      </c>
      <c r="L98" s="32">
        <f t="shared" si="10"/>
        <v>0.3</v>
      </c>
      <c r="M98" s="33">
        <f t="shared" si="16"/>
        <v>3.4244739460483368E-3</v>
      </c>
      <c r="N98" s="16"/>
    </row>
    <row r="99" spans="5:14" x14ac:dyDescent="0.3">
      <c r="E99" s="21">
        <f t="shared" si="12"/>
        <v>-2.2999999999999998</v>
      </c>
      <c r="F99" s="22">
        <f t="shared" si="17"/>
        <v>2.8327037741601186E-3</v>
      </c>
      <c r="G99" s="58">
        <f t="shared" si="13"/>
        <v>48.432456895536248</v>
      </c>
      <c r="I99" s="26">
        <f t="shared" si="14"/>
        <v>43.432456895536248</v>
      </c>
      <c r="K99" s="31">
        <f t="shared" si="15"/>
        <v>-1.0062847264438379</v>
      </c>
      <c r="L99" s="32">
        <f t="shared" si="10"/>
        <v>0.3</v>
      </c>
      <c r="M99" s="33">
        <f t="shared" si="16"/>
        <v>2.2066468151858182E-3</v>
      </c>
      <c r="N99" s="16"/>
    </row>
    <row r="100" spans="5:14" x14ac:dyDescent="0.3">
      <c r="E100" s="21">
        <f t="shared" si="12"/>
        <v>-2.4</v>
      </c>
      <c r="F100" s="22">
        <f t="shared" si="17"/>
        <v>2.2394530294842902E-3</v>
      </c>
      <c r="G100" s="58">
        <f t="shared" si="13"/>
        <v>47.001061473053802</v>
      </c>
      <c r="I100" s="26">
        <f t="shared" si="14"/>
        <v>42.001061473053802</v>
      </c>
      <c r="K100" s="31">
        <f t="shared" si="15"/>
        <v>-1.0397968516500911</v>
      </c>
      <c r="L100" s="32">
        <f t="shared" si="10"/>
        <v>0.3</v>
      </c>
      <c r="M100" s="33">
        <f t="shared" si="16"/>
        <v>1.404005882656701E-3</v>
      </c>
      <c r="N100" s="16"/>
    </row>
    <row r="101" spans="5:14" x14ac:dyDescent="0.3">
      <c r="E101" s="21">
        <f t="shared" si="12"/>
        <v>-2.5</v>
      </c>
      <c r="F101" s="22">
        <f t="shared" si="17"/>
        <v>1.752830049356854E-3</v>
      </c>
      <c r="G101" s="58">
        <f t="shared" si="13"/>
        <v>45.611970178563915</v>
      </c>
      <c r="I101" s="26">
        <f t="shared" si="14"/>
        <v>40.611970178563915</v>
      </c>
      <c r="K101" s="31">
        <f t="shared" si="15"/>
        <v>-1.0734288876444347</v>
      </c>
      <c r="L101" s="32">
        <f t="shared" si="10"/>
        <v>0.3</v>
      </c>
      <c r="M101" s="33">
        <f t="shared" si="16"/>
        <v>8.8186555140862624E-4</v>
      </c>
      <c r="N101" s="16"/>
    </row>
    <row r="102" spans="5:14" x14ac:dyDescent="0.3">
      <c r="E102" s="21">
        <f t="shared" si="12"/>
        <v>-2.6</v>
      </c>
      <c r="F102" s="22">
        <f t="shared" si="17"/>
        <v>1.3582969233685615E-3</v>
      </c>
      <c r="G102" s="58">
        <f t="shared" si="13"/>
        <v>44.263932736135104</v>
      </c>
      <c r="I102" s="26">
        <f t="shared" si="14"/>
        <v>39.263932736135104</v>
      </c>
      <c r="K102" s="31">
        <f t="shared" si="15"/>
        <v>-1.1071853873730058</v>
      </c>
      <c r="L102" s="32">
        <f t="shared" si="10"/>
        <v>0.3</v>
      </c>
      <c r="M102" s="33">
        <f t="shared" si="16"/>
        <v>5.4667622784606272E-4</v>
      </c>
      <c r="N102" s="16"/>
    </row>
    <row r="103" spans="5:14" x14ac:dyDescent="0.3">
      <c r="E103" s="21">
        <f t="shared" si="12"/>
        <v>-2.7</v>
      </c>
      <c r="F103" s="22">
        <f t="shared" si="17"/>
        <v>1.0420934814422591E-3</v>
      </c>
      <c r="G103" s="58">
        <f t="shared" si="13"/>
        <v>42.955735821073915</v>
      </c>
      <c r="I103" s="26">
        <f t="shared" si="14"/>
        <v>37.955735821073915</v>
      </c>
      <c r="K103" s="31">
        <f t="shared" si="15"/>
        <v>-1.1410711088308627</v>
      </c>
      <c r="L103" s="32">
        <f t="shared" si="10"/>
        <v>0.3</v>
      </c>
      <c r="M103" s="33">
        <f t="shared" si="16"/>
        <v>3.3438429244171501E-4</v>
      </c>
      <c r="N103" s="16"/>
    </row>
    <row r="104" spans="5:14" x14ac:dyDescent="0.3">
      <c r="E104" s="21">
        <f t="shared" si="12"/>
        <v>-2.8000000000000003</v>
      </c>
      <c r="F104" s="22">
        <f t="shared" si="17"/>
        <v>7.9154515829799564E-4</v>
      </c>
      <c r="G104" s="58">
        <f t="shared" si="13"/>
        <v>41.686201967850842</v>
      </c>
      <c r="I104" s="26">
        <f t="shared" si="14"/>
        <v>36.686201967850842</v>
      </c>
      <c r="K104" s="31">
        <f t="shared" si="15"/>
        <v>-1.1750910265937278</v>
      </c>
      <c r="L104" s="32">
        <f t="shared" si="10"/>
        <v>0.3</v>
      </c>
      <c r="M104" s="33">
        <f t="shared" si="16"/>
        <v>2.0176187580247626E-4</v>
      </c>
      <c r="N104" s="16"/>
    </row>
    <row r="105" spans="5:14" x14ac:dyDescent="0.3">
      <c r="E105" s="21">
        <f t="shared" si="12"/>
        <v>-2.9000000000000004</v>
      </c>
      <c r="F105" s="22">
        <f t="shared" si="17"/>
        <v>5.952532419775849E-4</v>
      </c>
      <c r="G105" s="58">
        <f t="shared" si="13"/>
        <v>40.454188510301876</v>
      </c>
      <c r="I105" s="26">
        <f t="shared" si="14"/>
        <v>35.454188510301876</v>
      </c>
      <c r="K105" s="31">
        <f t="shared" si="15"/>
        <v>-1.2092503441655558</v>
      </c>
      <c r="L105" s="32">
        <f t="shared" si="10"/>
        <v>0.3</v>
      </c>
      <c r="M105" s="33">
        <f t="shared" si="16"/>
        <v>1.2005920044718883E-4</v>
      </c>
      <c r="N105" s="16"/>
    </row>
    <row r="106" spans="5:14" x14ac:dyDescent="0.3">
      <c r="E106" s="21">
        <f t="shared" si="12"/>
        <v>-3.0000000000000004</v>
      </c>
      <c r="F106" s="22">
        <f t="shared" si="17"/>
        <v>4.431848411938E-4</v>
      </c>
      <c r="G106" s="58">
        <f t="shared" si="13"/>
        <v>39.258586553151837</v>
      </c>
      <c r="I106" s="26">
        <f t="shared" si="14"/>
        <v>34.258586553151837</v>
      </c>
      <c r="K106" s="31">
        <f t="shared" si="15"/>
        <v>-1.2435545072125718</v>
      </c>
      <c r="L106" s="32">
        <f t="shared" si="10"/>
        <v>0.3</v>
      </c>
      <c r="M106" s="33">
        <f t="shared" si="16"/>
        <v>7.0436202181610431E-5</v>
      </c>
      <c r="N106" s="16"/>
    </row>
    <row r="107" spans="5:14" x14ac:dyDescent="0.3">
      <c r="E107" s="21">
        <f t="shared" si="12"/>
        <v>-3.1000000000000005</v>
      </c>
      <c r="F107" s="22">
        <f t="shared" si="17"/>
        <v>3.2668190561999159E-4</v>
      </c>
      <c r="G107" s="58">
        <f t="shared" si="13"/>
        <v>38.098319973933712</v>
      </c>
      <c r="I107" s="26">
        <f t="shared" si="14"/>
        <v>33.098319973933712</v>
      </c>
      <c r="K107" s="31">
        <f t="shared" si="15"/>
        <v>-1.278009217761672</v>
      </c>
      <c r="L107" s="32">
        <f t="shared" si="10"/>
        <v>0.3</v>
      </c>
      <c r="M107" s="33">
        <f t="shared" si="16"/>
        <v>4.0730217966965642E-5</v>
      </c>
      <c r="N107" s="16"/>
    </row>
    <row r="108" spans="5:14" x14ac:dyDescent="0.3">
      <c r="E108" s="21">
        <f t="shared" si="12"/>
        <v>-3.2000000000000006</v>
      </c>
      <c r="F108" s="22">
        <f t="shared" si="17"/>
        <v>2.3840882014648383E-4</v>
      </c>
      <c r="G108" s="58">
        <f t="shared" si="13"/>
        <v>36.972344454405892</v>
      </c>
      <c r="I108" s="26">
        <f t="shared" si="14"/>
        <v>31.972344454405892</v>
      </c>
      <c r="K108" s="31">
        <f t="shared" si="15"/>
        <v>-1.3126204494492006</v>
      </c>
      <c r="L108" s="32">
        <f t="shared" si="10"/>
        <v>0.3</v>
      </c>
      <c r="M108" s="33">
        <f t="shared" si="16"/>
        <v>2.3207521666680265E-5</v>
      </c>
      <c r="N108" s="16"/>
    </row>
    <row r="109" spans="5:14" x14ac:dyDescent="0.3">
      <c r="E109" s="21">
        <f t="shared" si="12"/>
        <v>-3.3000000000000007</v>
      </c>
      <c r="F109" s="22">
        <f t="shared" si="17"/>
        <v>1.7225689390536767E-4</v>
      </c>
      <c r="G109" s="58">
        <f t="shared" si="13"/>
        <v>35.879646540595147</v>
      </c>
      <c r="I109" s="26">
        <f t="shared" si="14"/>
        <v>30.879646540595147</v>
      </c>
      <c r="K109" s="31">
        <f t="shared" si="15"/>
        <v>-1.3473944639152295</v>
      </c>
      <c r="L109" s="32">
        <f t="shared" si="10"/>
        <v>0.3</v>
      </c>
      <c r="M109" s="33">
        <f t="shared" si="16"/>
        <v>1.3025585329348472E-5</v>
      </c>
      <c r="N109" s="16"/>
    </row>
    <row r="110" spans="5:14" x14ac:dyDescent="0.3">
      <c r="E110" s="21">
        <f t="shared" si="12"/>
        <v>-3.4000000000000008</v>
      </c>
      <c r="F110" s="22">
        <f t="shared" si="17"/>
        <v>1.2322191684730155E-4</v>
      </c>
      <c r="G110" s="58">
        <f t="shared" si="13"/>
        <v>34.819242730619742</v>
      </c>
      <c r="I110" s="26">
        <f t="shared" si="14"/>
        <v>29.819242730619742</v>
      </c>
      <c r="K110" s="31">
        <f t="shared" si="15"/>
        <v>-1.3823378284486638</v>
      </c>
      <c r="L110" s="32">
        <f t="shared" si="10"/>
        <v>0.3</v>
      </c>
      <c r="M110" s="33">
        <f t="shared" si="16"/>
        <v>7.1991509459810317E-6</v>
      </c>
      <c r="N110" s="16"/>
    </row>
    <row r="111" spans="5:14" x14ac:dyDescent="0.3">
      <c r="E111" s="21">
        <f t="shared" si="12"/>
        <v>-3.5000000000000009</v>
      </c>
      <c r="F111" s="22">
        <f t="shared" si="17"/>
        <v>8.7268269504575712E-5</v>
      </c>
      <c r="G111" s="58">
        <f t="shared" si="13"/>
        <v>33.790178589471296</v>
      </c>
      <c r="I111" s="26">
        <f t="shared" si="14"/>
        <v>28.790178589471296</v>
      </c>
      <c r="K111" s="31">
        <f t="shared" si="15"/>
        <v>-1.4174574350000111</v>
      </c>
      <c r="L111" s="32">
        <f t="shared" si="10"/>
        <v>0.3</v>
      </c>
      <c r="M111" s="33">
        <f t="shared" si="16"/>
        <v>3.9168175555537111E-6</v>
      </c>
      <c r="N111" s="16"/>
    </row>
    <row r="112" spans="5:14" x14ac:dyDescent="0.3">
      <c r="E112" s="21">
        <f t="shared" si="12"/>
        <v>-3.600000000000001</v>
      </c>
      <c r="F112" s="22">
        <f t="shared" si="17"/>
        <v>6.1190193011377025E-5</v>
      </c>
      <c r="G112" s="58">
        <f t="shared" si="13"/>
        <v>32.791527889958843</v>
      </c>
      <c r="I112" s="26">
        <f t="shared" si="14"/>
        <v>27.791527889958843</v>
      </c>
      <c r="K112" s="31">
        <f t="shared" si="15"/>
        <v>-1.4527605206915843</v>
      </c>
      <c r="L112" s="32">
        <f t="shared" si="10"/>
        <v>0.3</v>
      </c>
      <c r="M112" s="33">
        <f t="shared" si="16"/>
        <v>2.097001773779601E-6</v>
      </c>
      <c r="N112" s="16"/>
    </row>
    <row r="113" spans="5:14" x14ac:dyDescent="0.3">
      <c r="E113" s="21">
        <f t="shared" si="12"/>
        <v>-3.7000000000000011</v>
      </c>
      <c r="F113" s="22">
        <f t="shared" si="17"/>
        <v>4.2478027055075E-5</v>
      </c>
      <c r="G113" s="58">
        <f t="shared" si="13"/>
        <v>31.822391779041897</v>
      </c>
      <c r="I113" s="26">
        <f t="shared" si="14"/>
        <v>26.822391779041897</v>
      </c>
      <c r="K113" s="31">
        <f t="shared" si="15"/>
        <v>-1.4882546899695244</v>
      </c>
      <c r="L113" s="32">
        <f t="shared" si="10"/>
        <v>0.3</v>
      </c>
      <c r="M113" s="33">
        <f t="shared" si="16"/>
        <v>1.1043718542661678E-6</v>
      </c>
      <c r="N113" s="16"/>
    </row>
    <row r="114" spans="5:14" x14ac:dyDescent="0.3">
      <c r="E114" s="21">
        <f t="shared" si="12"/>
        <v>-3.8000000000000012</v>
      </c>
      <c r="F114" s="22">
        <f t="shared" si="17"/>
        <v>2.9194692579145898E-5</v>
      </c>
      <c r="G114" s="58">
        <f t="shared" si="13"/>
        <v>30.881897968801976</v>
      </c>
      <c r="I114" s="26">
        <f t="shared" si="14"/>
        <v>25.881897968801976</v>
      </c>
      <c r="K114" s="31">
        <f t="shared" si="15"/>
        <v>-1.5239479385585639</v>
      </c>
      <c r="L114" s="32">
        <f t="shared" si="10"/>
        <v>0.3</v>
      </c>
      <c r="M114" s="33">
        <f t="shared" si="16"/>
        <v>5.7188980400617111E-7</v>
      </c>
      <c r="N114" s="16"/>
    </row>
    <row r="115" spans="5:14" x14ac:dyDescent="0.3">
      <c r="E115" s="21">
        <f t="shared" si="12"/>
        <v>-3.9000000000000012</v>
      </c>
      <c r="F115" s="22">
        <f t="shared" si="17"/>
        <v>1.986554713927717E-5</v>
      </c>
      <c r="G115" s="58">
        <f t="shared" si="13"/>
        <v>29.969199951324619</v>
      </c>
      <c r="I115" s="26">
        <f t="shared" si="14"/>
        <v>24.969199951324619</v>
      </c>
      <c r="K115" s="31">
        <f t="shared" si="15"/>
        <v>-1.5598486793991584</v>
      </c>
      <c r="L115" s="32">
        <f t="shared" si="10"/>
        <v>0.3</v>
      </c>
      <c r="M115" s="33">
        <f t="shared" si="16"/>
        <v>2.9107866479626741E-7</v>
      </c>
      <c r="N115" s="16"/>
    </row>
    <row r="116" spans="5:14" x14ac:dyDescent="0.3">
      <c r="E116" s="21">
        <f t="shared" si="12"/>
        <v>-4.0000000000000009</v>
      </c>
      <c r="F116" s="22">
        <f t="shared" si="17"/>
        <v>1.3383022576488488E-5</v>
      </c>
      <c r="G116" s="58">
        <f t="shared" si="13"/>
        <v>29.083476236785152</v>
      </c>
      <c r="I116" s="26">
        <f t="shared" si="14"/>
        <v>24.083476236785152</v>
      </c>
      <c r="K116" s="31">
        <f t="shared" si="15"/>
        <v>-1.5959657707678765</v>
      </c>
      <c r="L116" s="32">
        <f t="shared" si="10"/>
        <v>0.3</v>
      </c>
      <c r="M116" s="33">
        <f t="shared" si="16"/>
        <v>1.4555270845646823E-7</v>
      </c>
      <c r="N116" s="16"/>
    </row>
    <row r="117" spans="5:14" x14ac:dyDescent="0.3">
      <c r="E117" s="21">
        <f t="shared" si="12"/>
        <v>-4.1000000000000005</v>
      </c>
      <c r="F117" s="22">
        <f t="shared" si="17"/>
        <v>8.9261657177132613E-6</v>
      </c>
      <c r="G117" s="58">
        <f t="shared" si="13"/>
        <v>28.223929614052327</v>
      </c>
      <c r="I117" s="26">
        <f t="shared" si="14"/>
        <v>23.223929614052327</v>
      </c>
      <c r="K117" s="31">
        <f t="shared" si="15"/>
        <v>-1.6323085468061145</v>
      </c>
      <c r="L117" s="32">
        <f t="shared" si="10"/>
        <v>0.3</v>
      </c>
      <c r="M117" s="33">
        <f t="shared" si="16"/>
        <v>7.1473105131964336E-8</v>
      </c>
      <c r="N117" s="16"/>
    </row>
    <row r="118" spans="5:14" x14ac:dyDescent="0.3">
      <c r="E118" s="21">
        <f t="shared" si="12"/>
        <v>-4.2</v>
      </c>
      <c r="F118" s="22">
        <f t="shared" si="17"/>
        <v>5.8943067756539858E-6</v>
      </c>
      <c r="G118" s="58">
        <f t="shared" si="13"/>
        <v>27.389786433144558</v>
      </c>
      <c r="I118" s="26">
        <f t="shared" si="14"/>
        <v>22.389786433144558</v>
      </c>
      <c r="K118" s="31">
        <f t="shared" si="15"/>
        <v>-1.6688868507097478</v>
      </c>
      <c r="L118" s="32">
        <f t="shared" si="10"/>
        <v>0.3</v>
      </c>
      <c r="M118" s="33">
        <f t="shared" si="16"/>
        <v>3.4448223151631974E-8</v>
      </c>
      <c r="N118" s="16"/>
    </row>
    <row r="119" spans="5:14" x14ac:dyDescent="0.3">
      <c r="E119" s="21">
        <f t="shared" si="12"/>
        <v>-4.3</v>
      </c>
      <c r="F119" s="22">
        <f t="shared" si="17"/>
        <v>3.8535196742087128E-6</v>
      </c>
      <c r="G119" s="58">
        <f t="shared" si="13"/>
        <v>26.580295908892662</v>
      </c>
      <c r="I119" s="26">
        <f t="shared" si="14"/>
        <v>21.580295908892662</v>
      </c>
      <c r="K119" s="31">
        <f t="shared" si="15"/>
        <v>-1.7057110708638319</v>
      </c>
      <c r="L119" s="32">
        <f t="shared" si="10"/>
        <v>0.3</v>
      </c>
      <c r="M119" s="33">
        <f t="shared" si="16"/>
        <v>1.6288089011220151E-8</v>
      </c>
      <c r="N119" s="16"/>
    </row>
    <row r="120" spans="5:14" x14ac:dyDescent="0.3">
      <c r="E120" s="21">
        <f t="shared" si="12"/>
        <v>-4.3999999999999995</v>
      </c>
      <c r="F120" s="22">
        <f t="shared" si="17"/>
        <v>2.4942471290053621E-6</v>
      </c>
      <c r="G120" s="58">
        <f t="shared" si="13"/>
        <v>25.794729445182568</v>
      </c>
      <c r="I120" s="26">
        <f t="shared" si="14"/>
        <v>20.794729445182568</v>
      </c>
      <c r="K120" s="31">
        <f t="shared" si="15"/>
        <v>-1.7427921802424959</v>
      </c>
      <c r="L120" s="32">
        <f t="shared" si="10"/>
        <v>0.3</v>
      </c>
      <c r="M120" s="33">
        <f t="shared" si="16"/>
        <v>7.5512155263206937E-9</v>
      </c>
      <c r="N120" s="16"/>
    </row>
    <row r="121" spans="5:14" x14ac:dyDescent="0.3">
      <c r="E121" s="21">
        <f t="shared" si="12"/>
        <v>-4.4999999999999991</v>
      </c>
      <c r="F121" s="22">
        <f t="shared" si="17"/>
        <v>1.5983741106905533E-6</v>
      </c>
      <c r="G121" s="58">
        <f t="shared" si="13"/>
        <v>25.032379979169619</v>
      </c>
      <c r="I121" s="26">
        <f t="shared" si="14"/>
        <v>20.032379979169619</v>
      </c>
      <c r="K121" s="31">
        <f t="shared" si="15"/>
        <v>-1.7801417794355527</v>
      </c>
      <c r="L121" s="32">
        <f t="shared" si="10"/>
        <v>0.3</v>
      </c>
      <c r="M121" s="33">
        <f t="shared" si="16"/>
        <v>3.4304984816118445E-9</v>
      </c>
      <c r="N121" s="16"/>
    </row>
    <row r="122" spans="5:14" x14ac:dyDescent="0.3">
      <c r="E122" s="21">
        <f t="shared" si="12"/>
        <v>-4.5999999999999988</v>
      </c>
      <c r="F122" s="22">
        <f t="shared" si="17"/>
        <v>1.0140852065486796E-6</v>
      </c>
      <c r="G122" s="58">
        <f t="shared" si="13"/>
        <v>24.292561344874255</v>
      </c>
      <c r="I122" s="26">
        <f t="shared" si="14"/>
        <v>19.292561344874255</v>
      </c>
      <c r="K122" s="31">
        <f t="shared" si="15"/>
        <v>-1.8177721437109411</v>
      </c>
      <c r="L122" s="32">
        <f t="shared" ref="L122:L126" si="18">sigma*SQRT(plazo2-plazo1)</f>
        <v>0.3</v>
      </c>
      <c r="M122" s="33">
        <f t="shared" si="16"/>
        <v>1.5262518445737694E-9</v>
      </c>
      <c r="N122" s="16"/>
    </row>
    <row r="123" spans="5:14" x14ac:dyDescent="0.3">
      <c r="E123" s="21">
        <f t="shared" si="12"/>
        <v>-4.6999999999999984</v>
      </c>
      <c r="F123" s="22">
        <f t="shared" si="17"/>
        <v>6.3698251788671475E-7</v>
      </c>
      <c r="G123" s="58">
        <f t="shared" si="13"/>
        <v>23.574607655586366</v>
      </c>
      <c r="I123" s="26">
        <f t="shared" si="14"/>
        <v>18.574607655586366</v>
      </c>
      <c r="K123" s="31">
        <f t="shared" si="15"/>
        <v>-1.8556962745769998</v>
      </c>
      <c r="L123" s="32">
        <f t="shared" si="18"/>
        <v>0.3</v>
      </c>
      <c r="M123" s="33">
        <f t="shared" si="16"/>
        <v>6.645723117047673E-10</v>
      </c>
      <c r="N123" s="16"/>
    </row>
    <row r="124" spans="5:14" x14ac:dyDescent="0.3">
      <c r="E124" s="21">
        <f t="shared" si="12"/>
        <v>-4.799999999999998</v>
      </c>
      <c r="F124" s="22">
        <f t="shared" si="17"/>
        <v>3.961299091032111E-7</v>
      </c>
      <c r="G124" s="58">
        <f t="shared" si="13"/>
        <v>22.877872704522261</v>
      </c>
      <c r="I124" s="26">
        <f t="shared" si="14"/>
        <v>17.877872704522261</v>
      </c>
      <c r="K124" s="31">
        <f t="shared" si="15"/>
        <v>-1.8939279563720586</v>
      </c>
      <c r="L124" s="32">
        <f t="shared" si="18"/>
        <v>0.3</v>
      </c>
      <c r="M124" s="33">
        <f t="shared" si="16"/>
        <v>2.8301269853865291E-10</v>
      </c>
      <c r="N124" s="16"/>
    </row>
    <row r="125" spans="5:14" x14ac:dyDescent="0.3">
      <c r="E125" s="21">
        <f t="shared" si="12"/>
        <v>-4.8999999999999977</v>
      </c>
      <c r="F125" s="22">
        <f t="shared" si="17"/>
        <v>2.4389607458933869E-7</v>
      </c>
      <c r="G125" s="58">
        <f t="shared" si="13"/>
        <v>22.201729383194955</v>
      </c>
      <c r="I125" s="26">
        <f t="shared" si="14"/>
        <v>17.201729383194955</v>
      </c>
      <c r="K125" s="31">
        <f t="shared" si="15"/>
        <v>-1.9324818184824117</v>
      </c>
      <c r="L125" s="32">
        <f t="shared" si="18"/>
        <v>0.3</v>
      </c>
      <c r="M125" s="33">
        <f t="shared" si="16"/>
        <v>1.1778727461808029E-10</v>
      </c>
      <c r="N125" s="16"/>
    </row>
    <row r="126" spans="5:14" ht="17.25" thickBot="1" x14ac:dyDescent="0.35">
      <c r="E126" s="23">
        <f t="shared" si="12"/>
        <v>-4.9999999999999973</v>
      </c>
      <c r="F126" s="24">
        <f t="shared" si="17"/>
        <v>1.4867195147343189E-7</v>
      </c>
      <c r="G126" s="59">
        <f t="shared" si="13"/>
        <v>21.545569116974224</v>
      </c>
      <c r="I126" s="27">
        <f t="shared" si="14"/>
        <v>16.545569116974224</v>
      </c>
      <c r="K126" s="34">
        <f t="shared" si="15"/>
        <v>-1.9713734038753081</v>
      </c>
      <c r="L126" s="35">
        <f t="shared" si="18"/>
        <v>0.3</v>
      </c>
      <c r="M126" s="36">
        <f t="shared" si="16"/>
        <v>4.7871782932494359E-11</v>
      </c>
      <c r="N126" s="16"/>
    </row>
    <row r="127" spans="5:14" x14ac:dyDescent="0.3">
      <c r="E127" s="11"/>
      <c r="F127" s="15"/>
      <c r="G127" s="11"/>
      <c r="K127" s="9"/>
      <c r="L127" s="12"/>
      <c r="M127" s="16"/>
      <c r="N127" s="16"/>
    </row>
    <row r="128" spans="5:14" x14ac:dyDescent="0.3">
      <c r="E128" s="11"/>
      <c r="F128" s="15"/>
      <c r="G128" s="11"/>
      <c r="K128" s="9"/>
      <c r="L128" s="12"/>
      <c r="M128" s="16"/>
      <c r="N128" s="16"/>
    </row>
    <row r="129" spans="5:14" x14ac:dyDescent="0.3">
      <c r="E129" s="11"/>
      <c r="F129" s="15"/>
      <c r="G129" s="11"/>
      <c r="K129" s="9"/>
      <c r="L129" s="12"/>
      <c r="M129" s="16"/>
      <c r="N129" s="16"/>
    </row>
    <row r="130" spans="5:14" x14ac:dyDescent="0.3">
      <c r="E130" s="11"/>
      <c r="F130" s="15"/>
      <c r="G130" s="11"/>
      <c r="K130" s="9"/>
      <c r="L130" s="12"/>
      <c r="M130" s="16"/>
      <c r="N130" s="16"/>
    </row>
    <row r="131" spans="5:14" x14ac:dyDescent="0.3">
      <c r="E131" s="11"/>
      <c r="F131" s="15"/>
      <c r="G131" s="11"/>
      <c r="K131" s="9"/>
      <c r="L131" s="12"/>
      <c r="M131" s="16"/>
      <c r="N131" s="16"/>
    </row>
    <row r="132" spans="5:14" x14ac:dyDescent="0.3">
      <c r="E132" s="11"/>
      <c r="F132" s="15"/>
      <c r="G132" s="11"/>
      <c r="K132" s="9"/>
      <c r="L132" s="12"/>
      <c r="M132" s="16"/>
      <c r="N132" s="16"/>
    </row>
    <row r="133" spans="5:14" x14ac:dyDescent="0.3">
      <c r="E133" s="11"/>
      <c r="F133" s="15"/>
      <c r="G133" s="11"/>
      <c r="K133" s="9"/>
      <c r="L133" s="12"/>
      <c r="M133" s="16"/>
      <c r="N133" s="16"/>
    </row>
    <row r="134" spans="5:14" x14ac:dyDescent="0.3">
      <c r="E134" s="11"/>
      <c r="F134" s="15"/>
      <c r="G134" s="11"/>
      <c r="K134" s="9"/>
      <c r="L134" s="12"/>
      <c r="M134" s="16"/>
      <c r="N134" s="16"/>
    </row>
    <row r="135" spans="5:14" x14ac:dyDescent="0.3">
      <c r="E135" s="11"/>
      <c r="F135" s="15"/>
      <c r="G135" s="11"/>
      <c r="K135" s="9"/>
      <c r="L135" s="12"/>
      <c r="M135" s="16"/>
      <c r="N135" s="16"/>
    </row>
    <row r="136" spans="5:14" x14ac:dyDescent="0.3">
      <c r="E136" s="11"/>
      <c r="F136" s="15"/>
      <c r="G136" s="11"/>
      <c r="K136" s="9"/>
      <c r="L136" s="12"/>
      <c r="M136" s="16"/>
      <c r="N136" s="16"/>
    </row>
    <row r="137" spans="5:14" x14ac:dyDescent="0.3">
      <c r="E137" s="11"/>
      <c r="F137" s="15"/>
      <c r="G137" s="11"/>
      <c r="K137" s="9"/>
      <c r="L137" s="12"/>
      <c r="M137" s="16"/>
      <c r="N137" s="16"/>
    </row>
    <row r="138" spans="5:14" x14ac:dyDescent="0.3">
      <c r="E138" s="11"/>
      <c r="F138" s="15"/>
      <c r="G138" s="11"/>
      <c r="K138" s="9"/>
      <c r="L138" s="12"/>
      <c r="M138" s="16"/>
      <c r="N138" s="16"/>
    </row>
    <row r="139" spans="5:14" x14ac:dyDescent="0.3">
      <c r="E139" s="11"/>
      <c r="F139" s="15"/>
      <c r="G139" s="11"/>
      <c r="K139" s="9"/>
      <c r="L139" s="12"/>
      <c r="M139" s="16"/>
      <c r="N139" s="16"/>
    </row>
    <row r="140" spans="5:14" x14ac:dyDescent="0.3">
      <c r="E140" s="11"/>
      <c r="F140" s="15"/>
      <c r="G140" s="11"/>
      <c r="K140" s="9"/>
      <c r="L140" s="12"/>
      <c r="M140" s="16"/>
      <c r="N140" s="16"/>
    </row>
    <row r="141" spans="5:14" x14ac:dyDescent="0.3">
      <c r="E141" s="11"/>
      <c r="F141" s="15"/>
      <c r="G141" s="11"/>
      <c r="K141" s="9"/>
      <c r="L141" s="12"/>
      <c r="M141" s="16"/>
      <c r="N141" s="16"/>
    </row>
    <row r="142" spans="5:14" x14ac:dyDescent="0.3">
      <c r="E142" s="11"/>
      <c r="F142" s="15"/>
      <c r="G142" s="11"/>
      <c r="K142" s="9"/>
      <c r="L142" s="12"/>
      <c r="M142" s="16"/>
      <c r="N142" s="16"/>
    </row>
    <row r="143" spans="5:14" x14ac:dyDescent="0.3">
      <c r="E143" s="11"/>
      <c r="F143" s="15"/>
      <c r="G143" s="11"/>
      <c r="K143" s="9"/>
      <c r="L143" s="12"/>
      <c r="M143" s="16"/>
      <c r="N143" s="16"/>
    </row>
    <row r="144" spans="5:14" x14ac:dyDescent="0.3">
      <c r="E144" s="11"/>
      <c r="F144" s="15"/>
      <c r="G144" s="11"/>
      <c r="K144" s="9"/>
      <c r="L144" s="12"/>
      <c r="M144" s="16"/>
      <c r="N144" s="16"/>
    </row>
    <row r="145" spans="5:14" x14ac:dyDescent="0.3">
      <c r="E145" s="11"/>
      <c r="F145" s="15"/>
      <c r="G145" s="11"/>
      <c r="K145" s="9"/>
      <c r="L145" s="12"/>
      <c r="M145" s="16"/>
      <c r="N145" s="16"/>
    </row>
    <row r="146" spans="5:14" x14ac:dyDescent="0.3">
      <c r="E146" s="11"/>
      <c r="F146" s="15"/>
      <c r="G146" s="11"/>
      <c r="K146" s="9"/>
      <c r="L146" s="12"/>
      <c r="M146" s="16"/>
      <c r="N146" s="16"/>
    </row>
    <row r="147" spans="5:14" x14ac:dyDescent="0.3">
      <c r="E147" s="11"/>
      <c r="F147" s="15"/>
      <c r="G147" s="11"/>
      <c r="K147" s="9"/>
      <c r="L147" s="12"/>
      <c r="M147" s="16"/>
      <c r="N147" s="16"/>
    </row>
    <row r="148" spans="5:14" x14ac:dyDescent="0.3">
      <c r="E148" s="11"/>
      <c r="F148" s="15"/>
      <c r="G148" s="11"/>
      <c r="K148" s="9"/>
      <c r="L148" s="12"/>
      <c r="M148" s="16"/>
      <c r="N148" s="16"/>
    </row>
    <row r="149" spans="5:14" x14ac:dyDescent="0.3">
      <c r="E149" s="11"/>
      <c r="F149" s="15"/>
      <c r="G149" s="11"/>
      <c r="K149" s="9"/>
      <c r="L149" s="12"/>
      <c r="M149" s="16"/>
      <c r="N149" s="16"/>
    </row>
    <row r="150" spans="5:14" x14ac:dyDescent="0.3">
      <c r="E150" s="11"/>
      <c r="F150" s="15"/>
      <c r="G150" s="11"/>
      <c r="K150" s="9"/>
      <c r="L150" s="12"/>
      <c r="M150" s="16"/>
      <c r="N150" s="16"/>
    </row>
    <row r="151" spans="5:14" x14ac:dyDescent="0.3">
      <c r="E151" s="11"/>
      <c r="F151" s="15"/>
      <c r="G151" s="11"/>
      <c r="K151" s="9"/>
      <c r="L151" s="12"/>
      <c r="M151" s="16"/>
      <c r="N151" s="16"/>
    </row>
    <row r="152" spans="5:14" x14ac:dyDescent="0.3">
      <c r="E152" s="11"/>
      <c r="F152" s="15"/>
      <c r="G152" s="11"/>
      <c r="K152" s="9"/>
      <c r="L152" s="12"/>
      <c r="M152" s="16"/>
      <c r="N152" s="16"/>
    </row>
    <row r="153" spans="5:14" x14ac:dyDescent="0.3">
      <c r="E153" s="11"/>
      <c r="F153" s="15"/>
      <c r="G153" s="11"/>
      <c r="K153" s="9"/>
      <c r="L153" s="12"/>
      <c r="M153" s="16"/>
      <c r="N153" s="16"/>
    </row>
    <row r="154" spans="5:14" x14ac:dyDescent="0.3">
      <c r="E154" s="11"/>
      <c r="F154" s="15"/>
      <c r="G154" s="11"/>
      <c r="K154" s="9"/>
      <c r="L154" s="12"/>
      <c r="M154" s="16"/>
      <c r="N154" s="16"/>
    </row>
    <row r="155" spans="5:14" x14ac:dyDescent="0.3">
      <c r="E155" s="11"/>
      <c r="F155" s="15"/>
      <c r="G155" s="11"/>
      <c r="K155" s="9"/>
      <c r="L155" s="12"/>
      <c r="M155" s="16"/>
      <c r="N155" s="16"/>
    </row>
    <row r="156" spans="5:14" x14ac:dyDescent="0.3">
      <c r="E156" s="11"/>
      <c r="F156" s="15"/>
      <c r="G156" s="11"/>
      <c r="K156" s="9"/>
      <c r="L156" s="12"/>
      <c r="M156" s="16"/>
      <c r="N156" s="16"/>
    </row>
    <row r="157" spans="5:14" x14ac:dyDescent="0.3">
      <c r="E157" s="11"/>
      <c r="F157" s="15"/>
      <c r="G157" s="11"/>
      <c r="K157" s="9"/>
      <c r="L157" s="12"/>
      <c r="M157" s="16"/>
      <c r="N157" s="16"/>
    </row>
    <row r="158" spans="5:14" x14ac:dyDescent="0.3">
      <c r="E158" s="11"/>
      <c r="F158" s="15"/>
      <c r="G158" s="11"/>
      <c r="K158" s="9"/>
      <c r="L158" s="12"/>
      <c r="M158" s="16"/>
      <c r="N158" s="16"/>
    </row>
    <row r="159" spans="5:14" x14ac:dyDescent="0.3">
      <c r="E159" s="11"/>
      <c r="F159" s="15"/>
      <c r="G159" s="11"/>
      <c r="K159" s="9"/>
      <c r="L159" s="12"/>
      <c r="M159" s="16"/>
      <c r="N159" s="16"/>
    </row>
    <row r="160" spans="5:14" x14ac:dyDescent="0.3">
      <c r="E160" s="11"/>
      <c r="F160" s="15"/>
      <c r="G160" s="11"/>
      <c r="K160" s="9"/>
      <c r="L160" s="12"/>
      <c r="M160" s="16"/>
      <c r="N160" s="16"/>
    </row>
    <row r="161" spans="5:14" x14ac:dyDescent="0.3">
      <c r="E161" s="11"/>
      <c r="F161" s="15"/>
      <c r="G161" s="11"/>
      <c r="K161" s="9"/>
      <c r="L161" s="12"/>
      <c r="M161" s="16"/>
      <c r="N161" s="16"/>
    </row>
    <row r="162" spans="5:14" x14ac:dyDescent="0.3">
      <c r="E162" s="11"/>
      <c r="F162" s="15"/>
      <c r="G162" s="11"/>
      <c r="K162" s="9"/>
      <c r="L162" s="12"/>
      <c r="M162" s="16"/>
      <c r="N162" s="16"/>
    </row>
    <row r="163" spans="5:14" x14ac:dyDescent="0.3">
      <c r="E163" s="11"/>
      <c r="F163" s="15"/>
      <c r="G163" s="11"/>
      <c r="K163" s="9"/>
      <c r="L163" s="12"/>
      <c r="M163" s="16"/>
      <c r="N163" s="16"/>
    </row>
    <row r="164" spans="5:14" x14ac:dyDescent="0.3">
      <c r="E164" s="11"/>
      <c r="F164" s="15"/>
      <c r="G164" s="11"/>
      <c r="K164" s="9"/>
      <c r="L164" s="12"/>
      <c r="M164" s="16"/>
      <c r="N164" s="16"/>
    </row>
    <row r="165" spans="5:14" x14ac:dyDescent="0.3">
      <c r="E165" s="11"/>
      <c r="F165" s="15"/>
      <c r="G165" s="11"/>
      <c r="K165" s="9"/>
      <c r="L165" s="12"/>
      <c r="M165" s="16"/>
      <c r="N165" s="16"/>
    </row>
    <row r="166" spans="5:14" x14ac:dyDescent="0.3">
      <c r="E166" s="11"/>
      <c r="F166" s="15"/>
      <c r="G166" s="11"/>
      <c r="K166" s="9"/>
      <c r="L166" s="12"/>
      <c r="M166" s="16"/>
      <c r="N166" s="16"/>
    </row>
    <row r="167" spans="5:14" x14ac:dyDescent="0.3">
      <c r="E167" s="11"/>
      <c r="F167" s="15"/>
      <c r="G167" s="11"/>
      <c r="K167" s="9"/>
      <c r="L167" s="12"/>
      <c r="M167" s="16"/>
      <c r="N167" s="16"/>
    </row>
    <row r="168" spans="5:14" x14ac:dyDescent="0.3">
      <c r="E168" s="11"/>
      <c r="F168" s="15"/>
      <c r="G168" s="11"/>
      <c r="K168" s="9"/>
      <c r="L168" s="12"/>
      <c r="M168" s="16"/>
      <c r="N168" s="16"/>
    </row>
    <row r="169" spans="5:14" x14ac:dyDescent="0.3">
      <c r="E169" s="11"/>
      <c r="F169" s="15"/>
      <c r="G169" s="11"/>
      <c r="K169" s="9"/>
      <c r="L169" s="12"/>
      <c r="M169" s="16"/>
      <c r="N169" s="16"/>
    </row>
    <row r="170" spans="5:14" x14ac:dyDescent="0.3">
      <c r="E170" s="11"/>
      <c r="F170" s="15"/>
      <c r="G170" s="11"/>
      <c r="K170" s="9"/>
      <c r="L170" s="12"/>
      <c r="M170" s="16"/>
      <c r="N170" s="16"/>
    </row>
    <row r="171" spans="5:14" x14ac:dyDescent="0.3">
      <c r="E171" s="11"/>
      <c r="F171" s="15"/>
      <c r="G171" s="11"/>
      <c r="K171" s="9"/>
      <c r="L171" s="12"/>
      <c r="M171" s="16"/>
      <c r="N171" s="16"/>
    </row>
    <row r="172" spans="5:14" x14ac:dyDescent="0.3">
      <c r="E172" s="11"/>
      <c r="F172" s="15"/>
      <c r="G172" s="11"/>
      <c r="K172" s="9"/>
      <c r="L172" s="12"/>
      <c r="M172" s="16"/>
      <c r="N172" s="16"/>
    </row>
    <row r="173" spans="5:14" x14ac:dyDescent="0.3">
      <c r="E173" s="11"/>
      <c r="F173" s="15"/>
      <c r="G173" s="11"/>
      <c r="K173" s="9"/>
      <c r="L173" s="12"/>
      <c r="M173" s="16"/>
      <c r="N173" s="16"/>
    </row>
    <row r="174" spans="5:14" x14ac:dyDescent="0.3">
      <c r="E174" s="11"/>
      <c r="F174" s="15"/>
      <c r="G174" s="11"/>
      <c r="K174" s="9"/>
      <c r="L174" s="12"/>
      <c r="M174" s="16"/>
      <c r="N174" s="16"/>
    </row>
    <row r="175" spans="5:14" x14ac:dyDescent="0.3">
      <c r="E175" s="11"/>
      <c r="F175" s="15"/>
      <c r="G175" s="11"/>
      <c r="K175" s="9"/>
      <c r="L175" s="12"/>
      <c r="M175" s="16"/>
      <c r="N175" s="16"/>
    </row>
    <row r="176" spans="5:14" x14ac:dyDescent="0.3">
      <c r="E176" s="11"/>
      <c r="F176" s="15"/>
      <c r="G176" s="11"/>
      <c r="K176" s="9"/>
      <c r="L176" s="12"/>
      <c r="M176" s="16"/>
      <c r="N176" s="16"/>
    </row>
    <row r="177" spans="5:14" x14ac:dyDescent="0.3">
      <c r="E177" s="11"/>
      <c r="F177" s="15"/>
      <c r="G177" s="11"/>
      <c r="K177" s="9"/>
      <c r="L177" s="12"/>
      <c r="M177" s="16"/>
      <c r="N177" s="16"/>
    </row>
    <row r="178" spans="5:14" x14ac:dyDescent="0.3">
      <c r="E178" s="11"/>
      <c r="F178" s="15"/>
      <c r="G178" s="11"/>
      <c r="K178" s="9"/>
      <c r="L178" s="12"/>
      <c r="M178" s="16"/>
      <c r="N178" s="16"/>
    </row>
    <row r="179" spans="5:14" x14ac:dyDescent="0.3">
      <c r="E179" s="11"/>
      <c r="F179" s="15"/>
      <c r="G179" s="11"/>
      <c r="K179" s="9"/>
      <c r="L179" s="12"/>
      <c r="M179" s="16"/>
      <c r="N179" s="16"/>
    </row>
    <row r="180" spans="5:14" x14ac:dyDescent="0.3">
      <c r="E180" s="11"/>
      <c r="F180" s="15"/>
      <c r="G180" s="11"/>
      <c r="K180" s="9"/>
      <c r="L180" s="12"/>
      <c r="M180" s="16"/>
      <c r="N180" s="16"/>
    </row>
    <row r="181" spans="5:14" x14ac:dyDescent="0.3">
      <c r="E181" s="11"/>
      <c r="F181" s="15"/>
      <c r="G181" s="11"/>
      <c r="K181" s="9"/>
      <c r="L181" s="12"/>
      <c r="M181" s="16"/>
      <c r="N181" s="16"/>
    </row>
    <row r="182" spans="5:14" x14ac:dyDescent="0.3">
      <c r="E182" s="11"/>
      <c r="F182" s="15"/>
      <c r="G182" s="11"/>
      <c r="K182" s="9"/>
      <c r="L182" s="12"/>
      <c r="M182" s="16"/>
      <c r="N182" s="16"/>
    </row>
    <row r="183" spans="5:14" x14ac:dyDescent="0.3">
      <c r="E183" s="11"/>
      <c r="F183" s="15"/>
      <c r="G183" s="11"/>
      <c r="K183" s="9"/>
      <c r="L183" s="12"/>
      <c r="M183" s="16"/>
      <c r="N183" s="16"/>
    </row>
    <row r="184" spans="5:14" x14ac:dyDescent="0.3">
      <c r="E184" s="11"/>
      <c r="F184" s="15"/>
      <c r="G184" s="11"/>
      <c r="K184" s="9"/>
      <c r="L184" s="12"/>
      <c r="M184" s="16"/>
      <c r="N184" s="16"/>
    </row>
    <row r="185" spans="5:14" x14ac:dyDescent="0.3">
      <c r="E185" s="11"/>
      <c r="F185" s="15"/>
      <c r="G185" s="11"/>
      <c r="K185" s="9"/>
      <c r="L185" s="12"/>
      <c r="M185" s="16"/>
      <c r="N185" s="16"/>
    </row>
    <row r="186" spans="5:14" x14ac:dyDescent="0.3">
      <c r="E186" s="11"/>
      <c r="F186" s="15"/>
      <c r="G186" s="11"/>
      <c r="K186" s="9"/>
      <c r="L186" s="12"/>
      <c r="M186" s="16"/>
      <c r="N186" s="16"/>
    </row>
    <row r="187" spans="5:14" x14ac:dyDescent="0.3">
      <c r="E187" s="11"/>
      <c r="F187" s="15"/>
      <c r="G187" s="11"/>
      <c r="K187" s="9"/>
      <c r="L187" s="12"/>
      <c r="M187" s="16"/>
      <c r="N187" s="16"/>
    </row>
    <row r="188" spans="5:14" x14ac:dyDescent="0.3">
      <c r="E188" s="11"/>
      <c r="F188" s="15"/>
      <c r="G188" s="11"/>
      <c r="K188" s="9"/>
      <c r="L188" s="12"/>
      <c r="M188" s="16"/>
      <c r="N188" s="16"/>
    </row>
    <row r="189" spans="5:14" x14ac:dyDescent="0.3">
      <c r="E189" s="11"/>
      <c r="F189" s="15"/>
      <c r="G189" s="11"/>
      <c r="K189" s="9"/>
      <c r="L189" s="12"/>
      <c r="M189" s="16"/>
      <c r="N189" s="16"/>
    </row>
    <row r="190" spans="5:14" x14ac:dyDescent="0.3">
      <c r="E190" s="11"/>
      <c r="F190" s="15"/>
      <c r="G190" s="11"/>
      <c r="K190" s="9"/>
      <c r="L190" s="12"/>
      <c r="M190" s="16"/>
      <c r="N190" s="16"/>
    </row>
    <row r="191" spans="5:14" x14ac:dyDescent="0.3">
      <c r="E191" s="11"/>
      <c r="F191" s="15"/>
      <c r="G191" s="11"/>
      <c r="K191" s="9"/>
      <c r="L191" s="12"/>
      <c r="M191" s="16"/>
      <c r="N191" s="16"/>
    </row>
    <row r="192" spans="5:14" x14ac:dyDescent="0.3">
      <c r="E192" s="11"/>
      <c r="F192" s="15"/>
      <c r="G192" s="11"/>
      <c r="K192" s="9"/>
      <c r="L192" s="12"/>
      <c r="M192" s="16"/>
      <c r="N192" s="16"/>
    </row>
    <row r="193" spans="5:14" x14ac:dyDescent="0.3">
      <c r="E193" s="11"/>
      <c r="F193" s="15"/>
      <c r="G193" s="11"/>
      <c r="K193" s="9"/>
      <c r="L193" s="12"/>
      <c r="M193" s="16"/>
      <c r="N193" s="16"/>
    </row>
    <row r="194" spans="5:14" x14ac:dyDescent="0.3">
      <c r="E194" s="11"/>
      <c r="F194" s="15"/>
      <c r="G194" s="11"/>
      <c r="K194" s="9"/>
      <c r="L194" s="12"/>
      <c r="M194" s="16"/>
      <c r="N194" s="16"/>
    </row>
    <row r="195" spans="5:14" x14ac:dyDescent="0.3">
      <c r="E195" s="11"/>
      <c r="F195" s="15"/>
      <c r="G195" s="11"/>
      <c r="K195" s="9"/>
      <c r="L195" s="12"/>
      <c r="M195" s="16"/>
      <c r="N195" s="16"/>
    </row>
    <row r="196" spans="5:14" x14ac:dyDescent="0.3">
      <c r="E196" s="11"/>
      <c r="F196" s="15"/>
      <c r="G196" s="11"/>
      <c r="K196" s="9"/>
      <c r="L196" s="12"/>
      <c r="M196" s="16"/>
      <c r="N196" s="16"/>
    </row>
    <row r="197" spans="5:14" x14ac:dyDescent="0.3">
      <c r="E197" s="11"/>
      <c r="F197" s="15"/>
      <c r="G197" s="11"/>
      <c r="K197" s="9"/>
      <c r="L197" s="12"/>
      <c r="M197" s="16"/>
      <c r="N197" s="16"/>
    </row>
    <row r="198" spans="5:14" x14ac:dyDescent="0.3">
      <c r="E198" s="11"/>
      <c r="F198" s="15"/>
      <c r="G198" s="11"/>
      <c r="K198" s="9"/>
      <c r="L198" s="12"/>
      <c r="M198" s="16"/>
      <c r="N198" s="16"/>
    </row>
    <row r="199" spans="5:14" x14ac:dyDescent="0.3">
      <c r="E199" s="11"/>
      <c r="F199" s="15"/>
      <c r="G199" s="11"/>
      <c r="K199" s="9"/>
      <c r="L199" s="12"/>
      <c r="M199" s="16"/>
      <c r="N199" s="16"/>
    </row>
    <row r="200" spans="5:14" x14ac:dyDescent="0.3">
      <c r="E200" s="11"/>
      <c r="F200" s="15"/>
      <c r="G200" s="11"/>
      <c r="K200" s="9"/>
      <c r="L200" s="12"/>
      <c r="M200" s="16"/>
      <c r="N200" s="16"/>
    </row>
    <row r="201" spans="5:14" x14ac:dyDescent="0.3">
      <c r="E201" s="11"/>
      <c r="F201" s="15"/>
      <c r="G201" s="11"/>
      <c r="K201" s="9"/>
      <c r="L201" s="12"/>
      <c r="M201" s="16"/>
      <c r="N201" s="16"/>
    </row>
    <row r="202" spans="5:14" x14ac:dyDescent="0.3">
      <c r="E202" s="11"/>
      <c r="F202" s="15"/>
      <c r="G202" s="11"/>
      <c r="K202" s="9"/>
      <c r="L202" s="12"/>
      <c r="M202" s="16"/>
      <c r="N202" s="16"/>
    </row>
    <row r="203" spans="5:14" x14ac:dyDescent="0.3">
      <c r="E203" s="11"/>
      <c r="F203" s="15"/>
      <c r="G203" s="11"/>
      <c r="K203" s="9"/>
      <c r="L203" s="12"/>
      <c r="M203" s="16"/>
      <c r="N203" s="16"/>
    </row>
    <row r="204" spans="5:14" x14ac:dyDescent="0.3">
      <c r="E204" s="11"/>
      <c r="F204" s="15"/>
      <c r="G204" s="11"/>
      <c r="K204" s="9"/>
      <c r="L204" s="12"/>
      <c r="M204" s="16"/>
      <c r="N204" s="16"/>
    </row>
    <row r="205" spans="5:14" x14ac:dyDescent="0.3">
      <c r="E205" s="11"/>
      <c r="F205" s="15"/>
      <c r="G205" s="11"/>
      <c r="K205" s="9"/>
      <c r="L205" s="12"/>
      <c r="M205" s="16"/>
      <c r="N205" s="16"/>
    </row>
    <row r="206" spans="5:14" x14ac:dyDescent="0.3">
      <c r="E206" s="11"/>
      <c r="F206" s="15"/>
      <c r="G206" s="11"/>
      <c r="K206" s="9"/>
      <c r="L206" s="12"/>
      <c r="M206" s="16"/>
      <c r="N206" s="16"/>
    </row>
    <row r="207" spans="5:14" x14ac:dyDescent="0.3">
      <c r="E207" s="11"/>
      <c r="F207" s="15"/>
      <c r="G207" s="11"/>
      <c r="K207" s="9"/>
      <c r="L207" s="12"/>
      <c r="M207" s="16"/>
      <c r="N207" s="16"/>
    </row>
    <row r="208" spans="5:14" x14ac:dyDescent="0.3">
      <c r="E208" s="11"/>
      <c r="F208" s="15"/>
      <c r="G208" s="11"/>
      <c r="K208" s="9"/>
      <c r="L208" s="12"/>
      <c r="M208" s="16"/>
      <c r="N208" s="16"/>
    </row>
    <row r="209" spans="5:14" x14ac:dyDescent="0.3">
      <c r="E209" s="11"/>
      <c r="F209" s="15"/>
      <c r="G209" s="11"/>
      <c r="K209" s="9"/>
      <c r="L209" s="12"/>
      <c r="M209" s="16"/>
      <c r="N209" s="16"/>
    </row>
    <row r="210" spans="5:14" x14ac:dyDescent="0.3">
      <c r="E210" s="11"/>
      <c r="F210" s="15"/>
      <c r="G210" s="11"/>
      <c r="K210" s="9"/>
      <c r="L210" s="12"/>
      <c r="M210" s="16"/>
      <c r="N210" s="16"/>
    </row>
    <row r="211" spans="5:14" x14ac:dyDescent="0.3">
      <c r="E211" s="11"/>
      <c r="F211" s="15"/>
      <c r="G211" s="11"/>
      <c r="K211" s="9"/>
      <c r="L211" s="12"/>
      <c r="M211" s="16"/>
      <c r="N211" s="16"/>
    </row>
    <row r="212" spans="5:14" x14ac:dyDescent="0.3">
      <c r="E212" s="11"/>
      <c r="F212" s="15"/>
      <c r="G212" s="11"/>
      <c r="K212" s="9"/>
      <c r="L212" s="12"/>
      <c r="M212" s="16"/>
      <c r="N212" s="16"/>
    </row>
    <row r="213" spans="5:14" x14ac:dyDescent="0.3">
      <c r="E213" s="11"/>
      <c r="F213" s="15"/>
      <c r="G213" s="11"/>
      <c r="K213" s="9"/>
      <c r="L213" s="12"/>
      <c r="M213" s="16"/>
      <c r="N213" s="16"/>
    </row>
    <row r="214" spans="5:14" x14ac:dyDescent="0.3">
      <c r="E214" s="11"/>
      <c r="F214" s="15"/>
      <c r="G214" s="11"/>
      <c r="K214" s="9"/>
      <c r="L214" s="12"/>
      <c r="M214" s="16"/>
      <c r="N214" s="16"/>
    </row>
    <row r="215" spans="5:14" x14ac:dyDescent="0.3">
      <c r="E215" s="11"/>
      <c r="F215" s="15"/>
      <c r="G215" s="11"/>
      <c r="K215" s="9"/>
      <c r="L215" s="12"/>
      <c r="M215" s="16"/>
      <c r="N215" s="16"/>
    </row>
    <row r="216" spans="5:14" x14ac:dyDescent="0.3">
      <c r="E216" s="11"/>
      <c r="F216" s="15"/>
      <c r="G216" s="11"/>
      <c r="K216" s="9"/>
      <c r="L216" s="12"/>
      <c r="M216" s="16"/>
      <c r="N216" s="16"/>
    </row>
    <row r="217" spans="5:14" x14ac:dyDescent="0.3">
      <c r="E217" s="11"/>
      <c r="F217" s="15"/>
      <c r="G217" s="11"/>
      <c r="K217" s="9"/>
      <c r="L217" s="12"/>
      <c r="M217" s="16"/>
      <c r="N217" s="16"/>
    </row>
    <row r="218" spans="5:14" x14ac:dyDescent="0.3">
      <c r="E218" s="11"/>
      <c r="F218" s="15"/>
      <c r="G218" s="11"/>
      <c r="K218" s="9"/>
      <c r="L218" s="12"/>
      <c r="M218" s="16"/>
      <c r="N218" s="16"/>
    </row>
    <row r="219" spans="5:14" x14ac:dyDescent="0.3">
      <c r="E219" s="11"/>
      <c r="F219" s="15"/>
      <c r="G219" s="11"/>
      <c r="K219" s="9"/>
      <c r="L219" s="12"/>
      <c r="M219" s="16"/>
      <c r="N219" s="16"/>
    </row>
    <row r="220" spans="5:14" x14ac:dyDescent="0.3">
      <c r="E220" s="11"/>
      <c r="F220" s="15"/>
      <c r="G220" s="11"/>
      <c r="K220" s="9"/>
      <c r="L220" s="12"/>
      <c r="M220" s="16"/>
      <c r="N220" s="16"/>
    </row>
    <row r="221" spans="5:14" x14ac:dyDescent="0.3">
      <c r="E221" s="11"/>
      <c r="F221" s="15"/>
      <c r="G221" s="11"/>
      <c r="K221" s="9"/>
      <c r="L221" s="12"/>
      <c r="M221" s="16"/>
      <c r="N221" s="16"/>
    </row>
    <row r="222" spans="5:14" x14ac:dyDescent="0.3">
      <c r="E222" s="11"/>
      <c r="F222" s="15"/>
      <c r="G222" s="11"/>
      <c r="K222" s="9"/>
      <c r="L222" s="12"/>
      <c r="M222" s="16"/>
      <c r="N222" s="16"/>
    </row>
    <row r="223" spans="5:14" x14ac:dyDescent="0.3">
      <c r="E223" s="11"/>
      <c r="F223" s="15"/>
      <c r="G223" s="11"/>
      <c r="K223" s="9"/>
      <c r="L223" s="12"/>
      <c r="M223" s="16"/>
      <c r="N223" s="16"/>
    </row>
    <row r="224" spans="5:14" x14ac:dyDescent="0.3">
      <c r="E224" s="11"/>
      <c r="F224" s="15"/>
      <c r="G224" s="11"/>
      <c r="K224" s="9"/>
      <c r="L224" s="12"/>
      <c r="M224" s="16"/>
      <c r="N224" s="16"/>
    </row>
    <row r="225" spans="5:14" x14ac:dyDescent="0.3">
      <c r="E225" s="11"/>
      <c r="F225" s="15"/>
      <c r="G225" s="11"/>
      <c r="K225" s="9"/>
      <c r="L225" s="12"/>
      <c r="M225" s="16"/>
      <c r="N225" s="16"/>
    </row>
    <row r="226" spans="5:14" x14ac:dyDescent="0.3">
      <c r="E226" s="11"/>
      <c r="F226" s="15"/>
      <c r="G226" s="11"/>
      <c r="K226" s="9"/>
      <c r="L226" s="12"/>
      <c r="M226" s="16"/>
      <c r="N226" s="16"/>
    </row>
    <row r="227" spans="5:14" x14ac:dyDescent="0.3">
      <c r="E227" s="11"/>
      <c r="F227" s="15"/>
      <c r="G227" s="11"/>
      <c r="K227" s="9"/>
      <c r="L227" s="12"/>
      <c r="M227" s="16"/>
      <c r="N227" s="16"/>
    </row>
    <row r="228" spans="5:14" x14ac:dyDescent="0.3">
      <c r="E228" s="11"/>
      <c r="F228" s="15"/>
      <c r="G228" s="11"/>
      <c r="K228" s="9"/>
      <c r="L228" s="12"/>
      <c r="M228" s="16"/>
      <c r="N228" s="16"/>
    </row>
    <row r="229" spans="5:14" x14ac:dyDescent="0.3">
      <c r="E229" s="11"/>
      <c r="F229" s="15"/>
      <c r="G229" s="11"/>
      <c r="K229" s="9"/>
      <c r="L229" s="12"/>
      <c r="M229" s="16"/>
      <c r="N229" s="16"/>
    </row>
    <row r="230" spans="5:14" x14ac:dyDescent="0.3">
      <c r="E230" s="11"/>
      <c r="F230" s="15"/>
      <c r="G230" s="11"/>
      <c r="K230" s="9"/>
      <c r="L230" s="12"/>
      <c r="M230" s="16"/>
      <c r="N230" s="16"/>
    </row>
    <row r="231" spans="5:14" x14ac:dyDescent="0.3">
      <c r="E231" s="11"/>
      <c r="F231" s="15"/>
      <c r="G231" s="11"/>
      <c r="K231" s="9"/>
      <c r="L231" s="12"/>
      <c r="M231" s="16"/>
      <c r="N231" s="16"/>
    </row>
    <row r="232" spans="5:14" x14ac:dyDescent="0.3">
      <c r="E232" s="11"/>
      <c r="F232" s="15"/>
      <c r="G232" s="11"/>
      <c r="K232" s="9"/>
      <c r="L232" s="12"/>
      <c r="M232" s="16"/>
      <c r="N232" s="16"/>
    </row>
    <row r="233" spans="5:14" x14ac:dyDescent="0.3">
      <c r="E233" s="11"/>
      <c r="F233" s="15"/>
      <c r="G233" s="11"/>
      <c r="K233" s="9"/>
      <c r="L233" s="12"/>
      <c r="M233" s="16"/>
      <c r="N233" s="16"/>
    </row>
    <row r="234" spans="5:14" x14ac:dyDescent="0.3">
      <c r="E234" s="11"/>
      <c r="F234" s="15"/>
      <c r="G234" s="11"/>
      <c r="K234" s="9"/>
      <c r="L234" s="12"/>
      <c r="M234" s="16"/>
      <c r="N234" s="16"/>
    </row>
    <row r="235" spans="5:14" x14ac:dyDescent="0.3">
      <c r="E235" s="11"/>
      <c r="F235" s="15"/>
      <c r="G235" s="11"/>
      <c r="K235" s="9"/>
      <c r="L235" s="12"/>
      <c r="M235" s="16"/>
      <c r="N235" s="16"/>
    </row>
    <row r="236" spans="5:14" x14ac:dyDescent="0.3">
      <c r="E236" s="11"/>
      <c r="F236" s="15"/>
      <c r="G236" s="11"/>
      <c r="K236" s="9"/>
      <c r="L236" s="12"/>
      <c r="M236" s="16"/>
      <c r="N236" s="16"/>
    </row>
    <row r="237" spans="5:14" x14ac:dyDescent="0.3">
      <c r="E237" s="11"/>
      <c r="F237" s="15"/>
      <c r="G237" s="11"/>
      <c r="K237" s="9"/>
      <c r="L237" s="12"/>
      <c r="M237" s="16"/>
      <c r="N237" s="16"/>
    </row>
    <row r="238" spans="5:14" x14ac:dyDescent="0.3">
      <c r="E238" s="11"/>
      <c r="F238" s="15"/>
      <c r="G238" s="11"/>
      <c r="K238" s="9"/>
      <c r="L238" s="12"/>
      <c r="M238" s="16"/>
      <c r="N238" s="16"/>
    </row>
    <row r="239" spans="5:14" x14ac:dyDescent="0.3">
      <c r="E239" s="11"/>
      <c r="F239" s="15"/>
      <c r="G239" s="11"/>
      <c r="K239" s="9"/>
      <c r="L239" s="12"/>
      <c r="M239" s="16"/>
      <c r="N239" s="16"/>
    </row>
    <row r="240" spans="5:14" x14ac:dyDescent="0.3">
      <c r="E240" s="11"/>
      <c r="F240" s="15"/>
      <c r="G240" s="11"/>
      <c r="K240" s="9"/>
      <c r="L240" s="12"/>
      <c r="M240" s="16"/>
      <c r="N240" s="16"/>
    </row>
    <row r="241" spans="5:14" x14ac:dyDescent="0.3">
      <c r="E241" s="11"/>
      <c r="F241" s="15"/>
      <c r="G241" s="11"/>
      <c r="K241" s="9"/>
      <c r="L241" s="12"/>
      <c r="M241" s="16"/>
      <c r="N241" s="16"/>
    </row>
    <row r="242" spans="5:14" x14ac:dyDescent="0.3">
      <c r="E242" s="11"/>
      <c r="F242" s="15"/>
      <c r="G242" s="11"/>
      <c r="K242" s="9"/>
      <c r="L242" s="12"/>
      <c r="M242" s="16"/>
      <c r="N242" s="16"/>
    </row>
    <row r="243" spans="5:14" x14ac:dyDescent="0.3">
      <c r="E243" s="11"/>
      <c r="F243" s="15"/>
      <c r="G243" s="11"/>
      <c r="K243" s="9"/>
      <c r="L243" s="12"/>
      <c r="M243" s="16"/>
      <c r="N243" s="16"/>
    </row>
    <row r="244" spans="5:14" x14ac:dyDescent="0.3">
      <c r="E244" s="11"/>
      <c r="F244" s="15"/>
      <c r="G244" s="11"/>
      <c r="K244" s="9"/>
      <c r="L244" s="12"/>
      <c r="M244" s="16"/>
      <c r="N244" s="16"/>
    </row>
    <row r="245" spans="5:14" x14ac:dyDescent="0.3">
      <c r="E245" s="11"/>
      <c r="F245" s="15"/>
      <c r="G245" s="11"/>
      <c r="K245" s="9"/>
      <c r="L245" s="12"/>
      <c r="M245" s="16"/>
      <c r="N245" s="16"/>
    </row>
    <row r="246" spans="5:14" x14ac:dyDescent="0.3">
      <c r="E246" s="11"/>
      <c r="F246" s="15"/>
      <c r="G246" s="11"/>
      <c r="K246" s="9"/>
      <c r="L246" s="12"/>
      <c r="M246" s="16"/>
      <c r="N246" s="16"/>
    </row>
    <row r="247" spans="5:14" x14ac:dyDescent="0.3">
      <c r="E247" s="11"/>
      <c r="F247" s="15"/>
      <c r="G247" s="11"/>
      <c r="K247" s="9"/>
      <c r="L247" s="12"/>
      <c r="M247" s="16"/>
      <c r="N247" s="16"/>
    </row>
    <row r="248" spans="5:14" x14ac:dyDescent="0.3">
      <c r="E248" s="11"/>
      <c r="F248" s="15"/>
      <c r="G248" s="11"/>
      <c r="K248" s="9"/>
      <c r="L248" s="12"/>
      <c r="M248" s="16"/>
      <c r="N248" s="16"/>
    </row>
    <row r="249" spans="5:14" x14ac:dyDescent="0.3">
      <c r="E249" s="11"/>
      <c r="F249" s="15"/>
      <c r="G249" s="11"/>
      <c r="K249" s="9"/>
      <c r="L249" s="12"/>
      <c r="M249" s="16"/>
      <c r="N249" s="16"/>
    </row>
    <row r="250" spans="5:14" x14ac:dyDescent="0.3">
      <c r="E250" s="11"/>
      <c r="F250" s="15"/>
      <c r="G250" s="11"/>
      <c r="K250" s="9"/>
      <c r="L250" s="12"/>
      <c r="M250" s="16"/>
      <c r="N250" s="16"/>
    </row>
    <row r="251" spans="5:14" x14ac:dyDescent="0.3">
      <c r="E251" s="11"/>
      <c r="F251" s="15"/>
      <c r="G251" s="11"/>
      <c r="K251" s="9"/>
      <c r="L251" s="12"/>
      <c r="M251" s="16"/>
      <c r="N251" s="16"/>
    </row>
    <row r="252" spans="5:14" x14ac:dyDescent="0.3">
      <c r="E252" s="11"/>
      <c r="F252" s="15"/>
      <c r="G252" s="11"/>
      <c r="K252" s="9"/>
      <c r="L252" s="12"/>
      <c r="M252" s="16"/>
      <c r="N252" s="16"/>
    </row>
    <row r="253" spans="5:14" x14ac:dyDescent="0.3">
      <c r="E253" s="11"/>
      <c r="F253" s="15"/>
      <c r="G253" s="11"/>
      <c r="K253" s="9"/>
      <c r="L253" s="12"/>
      <c r="M253" s="16"/>
      <c r="N253" s="16"/>
    </row>
    <row r="254" spans="5:14" x14ac:dyDescent="0.3">
      <c r="E254" s="11"/>
      <c r="F254" s="15"/>
      <c r="G254" s="11"/>
      <c r="K254" s="9"/>
      <c r="L254" s="12"/>
      <c r="M254" s="16"/>
      <c r="N254" s="16"/>
    </row>
    <row r="255" spans="5:14" x14ac:dyDescent="0.3">
      <c r="E255" s="11"/>
      <c r="F255" s="15"/>
      <c r="G255" s="11"/>
      <c r="K255" s="9"/>
      <c r="L255" s="12"/>
      <c r="M255" s="16"/>
      <c r="N255" s="16"/>
    </row>
    <row r="256" spans="5:14" x14ac:dyDescent="0.3">
      <c r="E256" s="11"/>
      <c r="F256" s="15"/>
      <c r="G256" s="11"/>
      <c r="K256" s="9"/>
      <c r="L256" s="12"/>
      <c r="M256" s="16"/>
      <c r="N256" s="16"/>
    </row>
    <row r="257" spans="5:14" x14ac:dyDescent="0.3">
      <c r="E257" s="11"/>
      <c r="F257" s="15"/>
      <c r="G257" s="11"/>
      <c r="K257" s="9"/>
      <c r="L257" s="12"/>
      <c r="M257" s="16"/>
      <c r="N257" s="16"/>
    </row>
    <row r="258" spans="5:14" x14ac:dyDescent="0.3">
      <c r="E258" s="11"/>
      <c r="F258" s="15"/>
      <c r="G258" s="11"/>
      <c r="K258" s="9"/>
      <c r="L258" s="12"/>
      <c r="M258" s="16"/>
      <c r="N258" s="16"/>
    </row>
    <row r="259" spans="5:14" x14ac:dyDescent="0.3">
      <c r="E259" s="11"/>
      <c r="F259" s="15"/>
      <c r="G259" s="11"/>
      <c r="K259" s="9"/>
      <c r="L259" s="12"/>
      <c r="M259" s="16"/>
      <c r="N259" s="16"/>
    </row>
    <row r="260" spans="5:14" x14ac:dyDescent="0.3">
      <c r="E260" s="11"/>
      <c r="F260" s="15"/>
      <c r="G260" s="11"/>
      <c r="K260" s="9"/>
      <c r="L260" s="12"/>
      <c r="M260" s="16"/>
      <c r="N260" s="16"/>
    </row>
    <row r="261" spans="5:14" x14ac:dyDescent="0.3">
      <c r="E261" s="11"/>
      <c r="F261" s="15"/>
      <c r="G261" s="11"/>
      <c r="K261" s="9"/>
      <c r="L261" s="12"/>
      <c r="M261" s="16"/>
      <c r="N261" s="16"/>
    </row>
    <row r="262" spans="5:14" x14ac:dyDescent="0.3">
      <c r="E262" s="11"/>
      <c r="F262" s="15"/>
      <c r="G262" s="11"/>
      <c r="K262" s="9"/>
      <c r="L262" s="12"/>
      <c r="M262" s="16"/>
      <c r="N262" s="16"/>
    </row>
    <row r="263" spans="5:14" x14ac:dyDescent="0.3">
      <c r="E263" s="11"/>
      <c r="F263" s="15"/>
      <c r="G263" s="11"/>
      <c r="K263" s="9"/>
      <c r="L263" s="12"/>
      <c r="M263" s="16"/>
      <c r="N263" s="16"/>
    </row>
    <row r="264" spans="5:14" x14ac:dyDescent="0.3">
      <c r="E264" s="11"/>
      <c r="F264" s="15"/>
      <c r="G264" s="11"/>
      <c r="K264" s="9"/>
      <c r="L264" s="12"/>
      <c r="M264" s="16"/>
      <c r="N264" s="16"/>
    </row>
    <row r="265" spans="5:14" x14ac:dyDescent="0.3">
      <c r="E265" s="11"/>
      <c r="F265" s="15"/>
      <c r="G265" s="11"/>
      <c r="K265" s="9"/>
      <c r="L265" s="12"/>
      <c r="M265" s="16"/>
      <c r="N265" s="16"/>
    </row>
    <row r="266" spans="5:14" x14ac:dyDescent="0.3">
      <c r="E266" s="11"/>
      <c r="F266" s="15"/>
      <c r="G266" s="11"/>
      <c r="K266" s="9"/>
      <c r="L266" s="12"/>
      <c r="M266" s="16"/>
      <c r="N266" s="16"/>
    </row>
    <row r="267" spans="5:14" x14ac:dyDescent="0.3">
      <c r="E267" s="11"/>
      <c r="F267" s="15"/>
      <c r="G267" s="11"/>
      <c r="K267" s="9"/>
      <c r="L267" s="12"/>
      <c r="M267" s="16"/>
      <c r="N267" s="16"/>
    </row>
  </sheetData>
  <mergeCells count="14">
    <mergeCell ref="S23:T23"/>
    <mergeCell ref="C11:F11"/>
    <mergeCell ref="C12:F12"/>
    <mergeCell ref="C13:F13"/>
    <mergeCell ref="C14:F14"/>
    <mergeCell ref="E21:G22"/>
    <mergeCell ref="K20:M22"/>
    <mergeCell ref="M24:M25"/>
    <mergeCell ref="E24:E25"/>
    <mergeCell ref="F24:F25"/>
    <mergeCell ref="G24:G25"/>
    <mergeCell ref="I24:I25"/>
    <mergeCell ref="K24:K25"/>
    <mergeCell ref="L24:L25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C3:BB118"/>
  <sheetViews>
    <sheetView topLeftCell="A2" workbookViewId="0">
      <selection activeCell="E3" sqref="E3"/>
    </sheetView>
  </sheetViews>
  <sheetFormatPr defaultColWidth="11.42578125" defaultRowHeight="16.5" x14ac:dyDescent="0.3"/>
  <cols>
    <col min="1" max="3" width="11.42578125" style="2"/>
    <col min="4" max="4" width="12" style="2" bestFit="1" customWidth="1"/>
    <col min="5" max="16384" width="11.42578125" style="2"/>
  </cols>
  <sheetData>
    <row r="3" spans="3:54" ht="17.25" thickBot="1" x14ac:dyDescent="0.35">
      <c r="E3" s="17">
        <f>SUMPRODUCT(probs,flujos)</f>
        <v>9.3073764736212254</v>
      </c>
    </row>
    <row r="4" spans="3:54" ht="17.25" thickBot="1" x14ac:dyDescent="0.35">
      <c r="D4" s="2" t="s">
        <v>16</v>
      </c>
      <c r="E4" s="18">
        <f>E3*condicionando!F8</f>
        <v>9.1230780714100312</v>
      </c>
    </row>
    <row r="10" spans="3:54" x14ac:dyDescent="0.3">
      <c r="C10" s="2" t="s">
        <v>15</v>
      </c>
      <c r="D10" s="2">
        <v>0.2</v>
      </c>
    </row>
    <row r="13" spans="3:54" x14ac:dyDescent="0.3">
      <c r="D13" s="2">
        <v>-5</v>
      </c>
      <c r="E13" s="2">
        <f t="shared" ref="E13:AJ13" si="0">D13+paso</f>
        <v>-4.8</v>
      </c>
      <c r="F13" s="2">
        <f t="shared" si="0"/>
        <v>-4.5999999999999996</v>
      </c>
      <c r="G13" s="2">
        <f t="shared" si="0"/>
        <v>-4.3999999999999995</v>
      </c>
      <c r="H13" s="2">
        <f t="shared" si="0"/>
        <v>-4.1999999999999993</v>
      </c>
      <c r="I13" s="2">
        <f t="shared" si="0"/>
        <v>-3.9999999999999991</v>
      </c>
      <c r="J13" s="2">
        <f t="shared" si="0"/>
        <v>-3.7999999999999989</v>
      </c>
      <c r="K13" s="2">
        <f t="shared" si="0"/>
        <v>-3.5999999999999988</v>
      </c>
      <c r="L13" s="2">
        <f t="shared" si="0"/>
        <v>-3.3999999999999986</v>
      </c>
      <c r="M13" s="2">
        <f t="shared" si="0"/>
        <v>-3.1999999999999984</v>
      </c>
      <c r="N13" s="2">
        <f t="shared" si="0"/>
        <v>-2.9999999999999982</v>
      </c>
      <c r="O13" s="2">
        <f t="shared" si="0"/>
        <v>-2.799999999999998</v>
      </c>
      <c r="P13" s="2">
        <f t="shared" si="0"/>
        <v>-2.5999999999999979</v>
      </c>
      <c r="Q13" s="2">
        <f t="shared" si="0"/>
        <v>-2.3999999999999977</v>
      </c>
      <c r="R13" s="2">
        <f t="shared" si="0"/>
        <v>-2.1999999999999975</v>
      </c>
      <c r="S13" s="2">
        <f t="shared" si="0"/>
        <v>-1.9999999999999976</v>
      </c>
      <c r="T13" s="2">
        <f t="shared" si="0"/>
        <v>-1.7999999999999976</v>
      </c>
      <c r="U13" s="2">
        <f t="shared" si="0"/>
        <v>-1.5999999999999976</v>
      </c>
      <c r="V13" s="2">
        <f t="shared" si="0"/>
        <v>-1.3999999999999977</v>
      </c>
      <c r="W13" s="2">
        <f t="shared" si="0"/>
        <v>-1.1999999999999977</v>
      </c>
      <c r="X13" s="2">
        <f t="shared" si="0"/>
        <v>-0.99999999999999778</v>
      </c>
      <c r="Y13" s="2">
        <f t="shared" si="0"/>
        <v>-0.79999999999999782</v>
      </c>
      <c r="Z13" s="2">
        <f t="shared" si="0"/>
        <v>-0.59999999999999787</v>
      </c>
      <c r="AA13" s="2">
        <f t="shared" si="0"/>
        <v>-0.39999999999999786</v>
      </c>
      <c r="AB13" s="2">
        <f t="shared" si="0"/>
        <v>-0.19999999999999785</v>
      </c>
      <c r="AC13" s="2">
        <f t="shared" si="0"/>
        <v>2.1649348980190553E-15</v>
      </c>
      <c r="AD13" s="2">
        <f t="shared" si="0"/>
        <v>0.20000000000000218</v>
      </c>
      <c r="AE13" s="2">
        <f t="shared" si="0"/>
        <v>0.40000000000000219</v>
      </c>
      <c r="AF13" s="2">
        <f t="shared" si="0"/>
        <v>0.6000000000000022</v>
      </c>
      <c r="AG13" s="2">
        <f t="shared" si="0"/>
        <v>0.80000000000000226</v>
      </c>
      <c r="AH13" s="2">
        <f t="shared" si="0"/>
        <v>1.0000000000000022</v>
      </c>
      <c r="AI13" s="2">
        <f t="shared" si="0"/>
        <v>1.2000000000000022</v>
      </c>
      <c r="AJ13" s="2">
        <f t="shared" si="0"/>
        <v>1.4000000000000021</v>
      </c>
      <c r="AK13" s="2">
        <f t="shared" ref="AK13:BB13" si="1">AJ13+paso</f>
        <v>1.6000000000000021</v>
      </c>
      <c r="AL13" s="2">
        <f t="shared" si="1"/>
        <v>1.800000000000002</v>
      </c>
      <c r="AM13" s="2">
        <f t="shared" si="1"/>
        <v>2.0000000000000022</v>
      </c>
      <c r="AN13" s="2">
        <f t="shared" si="1"/>
        <v>2.2000000000000024</v>
      </c>
      <c r="AO13" s="2">
        <f t="shared" si="1"/>
        <v>2.4000000000000026</v>
      </c>
      <c r="AP13" s="2">
        <f t="shared" si="1"/>
        <v>2.6000000000000028</v>
      </c>
      <c r="AQ13" s="2">
        <f t="shared" si="1"/>
        <v>2.8000000000000029</v>
      </c>
      <c r="AR13" s="2">
        <f t="shared" si="1"/>
        <v>3.0000000000000031</v>
      </c>
      <c r="AS13" s="2">
        <f t="shared" si="1"/>
        <v>3.2000000000000033</v>
      </c>
      <c r="AT13" s="2">
        <f t="shared" si="1"/>
        <v>3.4000000000000035</v>
      </c>
      <c r="AU13" s="2">
        <f t="shared" si="1"/>
        <v>3.6000000000000036</v>
      </c>
      <c r="AV13" s="2">
        <f t="shared" si="1"/>
        <v>3.8000000000000038</v>
      </c>
      <c r="AW13" s="2">
        <f t="shared" si="1"/>
        <v>4.0000000000000036</v>
      </c>
      <c r="AX13" s="2">
        <f t="shared" si="1"/>
        <v>4.2000000000000037</v>
      </c>
      <c r="AY13" s="2">
        <f t="shared" si="1"/>
        <v>4.4000000000000039</v>
      </c>
      <c r="AZ13" s="2">
        <f t="shared" si="1"/>
        <v>4.6000000000000041</v>
      </c>
      <c r="BA13" s="2">
        <f t="shared" si="1"/>
        <v>4.8000000000000043</v>
      </c>
      <c r="BB13" s="2">
        <f t="shared" si="1"/>
        <v>5.0000000000000044</v>
      </c>
    </row>
    <row r="14" spans="3:54" x14ac:dyDescent="0.3">
      <c r="C14" s="2">
        <f>-5</f>
        <v>-5</v>
      </c>
      <c r="D14" s="13">
        <f t="shared" ref="D14:M23" si="2">EXP(-0.5*(D$13^2+$C14^2))/(2*PI())*paso^2</f>
        <v>8.8413396619671452E-14</v>
      </c>
      <c r="E14" s="13">
        <f t="shared" si="2"/>
        <v>2.355736264934649E-13</v>
      </c>
      <c r="F14" s="13">
        <f t="shared" si="2"/>
        <v>6.0306410647171127E-13</v>
      </c>
      <c r="G14" s="13">
        <f t="shared" si="2"/>
        <v>1.4832983525049044E-12</v>
      </c>
      <c r="H14" s="13">
        <f t="shared" si="2"/>
        <v>3.5052723636781631E-12</v>
      </c>
      <c r="I14" s="13">
        <f t="shared" si="2"/>
        <v>7.9587203322381046E-12</v>
      </c>
      <c r="J14" s="13">
        <f t="shared" si="2"/>
        <v>1.7361727673634074E-11</v>
      </c>
      <c r="K14" s="13">
        <f t="shared" si="2"/>
        <v>3.6389061624149219E-11</v>
      </c>
      <c r="L14" s="13">
        <f t="shared" si="2"/>
        <v>7.3278571367940716E-11</v>
      </c>
      <c r="M14" s="13">
        <f t="shared" si="2"/>
        <v>1.4177881815862391E-10</v>
      </c>
      <c r="N14" s="13">
        <f t="shared" ref="N14:W23" si="3">EXP(-0.5*(N$13^2+$C14^2))/(2*PI())*paso^2</f>
        <v>2.6355662081489962E-10</v>
      </c>
      <c r="O14" s="13">
        <f t="shared" si="3"/>
        <v>4.7072225345403461E-10</v>
      </c>
      <c r="P14" s="13">
        <f t="shared" si="3"/>
        <v>8.0776261711024287E-10</v>
      </c>
      <c r="Q14" s="13">
        <f t="shared" si="3"/>
        <v>1.3317754085060607E-9</v>
      </c>
      <c r="R14" s="13">
        <f t="shared" si="3"/>
        <v>2.1096307784698512E-9</v>
      </c>
      <c r="S14" s="13">
        <f t="shared" si="3"/>
        <v>3.2107769413809242E-9</v>
      </c>
      <c r="T14" s="13">
        <f t="shared" si="3"/>
        <v>4.6950696414920751E-9</v>
      </c>
      <c r="U14" s="13">
        <f t="shared" si="3"/>
        <v>6.5963267803425663E-9</v>
      </c>
      <c r="V14" s="13">
        <f t="shared" si="3"/>
        <v>8.9041098020948631E-9</v>
      </c>
      <c r="W14" s="13">
        <f t="shared" si="3"/>
        <v>1.1548007897312437E-8</v>
      </c>
      <c r="X14" s="13">
        <f t="shared" ref="X14:AG23" si="4">EXP(-0.5*(X$13^2+$C14^2))/(2*PI())*paso^2</f>
        <v>1.4389703925480319E-8</v>
      </c>
      <c r="Y14" s="13">
        <f t="shared" si="4"/>
        <v>1.7227603389767101E-8</v>
      </c>
      <c r="Z14" s="13">
        <f t="shared" si="4"/>
        <v>1.9816460796353061E-8</v>
      </c>
      <c r="AA14" s="13">
        <f t="shared" si="4"/>
        <v>2.1900576171315586E-8</v>
      </c>
      <c r="AB14" s="13">
        <f t="shared" si="4"/>
        <v>2.3254832169103307E-8</v>
      </c>
      <c r="AC14" s="13">
        <f t="shared" si="4"/>
        <v>2.3724610941016488E-8</v>
      </c>
      <c r="AD14" s="13">
        <f t="shared" si="4"/>
        <v>2.3254832169103307E-8</v>
      </c>
      <c r="AE14" s="13">
        <f t="shared" si="4"/>
        <v>2.1900576171315546E-8</v>
      </c>
      <c r="AF14" s="13">
        <f t="shared" si="4"/>
        <v>1.9816460796352989E-8</v>
      </c>
      <c r="AG14" s="13">
        <f t="shared" si="4"/>
        <v>1.7227603389767041E-8</v>
      </c>
      <c r="AH14" s="13">
        <f t="shared" ref="AH14:AQ23" si="5">EXP(-0.5*(AH$13^2+$C14^2))/(2*PI())*paso^2</f>
        <v>1.4389703925480268E-8</v>
      </c>
      <c r="AI14" s="13">
        <f t="shared" si="5"/>
        <v>1.1548007897312374E-8</v>
      </c>
      <c r="AJ14" s="13">
        <f t="shared" si="5"/>
        <v>8.9041098020948152E-9</v>
      </c>
      <c r="AK14" s="13">
        <f t="shared" si="5"/>
        <v>6.5963267803425184E-9</v>
      </c>
      <c r="AL14" s="13">
        <f t="shared" si="5"/>
        <v>4.6950696414920337E-9</v>
      </c>
      <c r="AM14" s="13">
        <f t="shared" si="5"/>
        <v>3.2107769413808957E-9</v>
      </c>
      <c r="AN14" s="13">
        <f t="shared" si="5"/>
        <v>2.1096307784698292E-9</v>
      </c>
      <c r="AO14" s="13">
        <f t="shared" si="5"/>
        <v>1.3317754085060468E-9</v>
      </c>
      <c r="AP14" s="13">
        <f t="shared" si="5"/>
        <v>8.0776261711023429E-10</v>
      </c>
      <c r="AQ14" s="13">
        <f t="shared" si="5"/>
        <v>4.7072225345402799E-10</v>
      </c>
      <c r="AR14" s="13">
        <f t="shared" ref="AR14:BB23" si="6">EXP(-0.5*(AR$13^2+$C14^2))/(2*PI())*paso^2</f>
        <v>2.6355662081489585E-10</v>
      </c>
      <c r="AS14" s="13">
        <f t="shared" si="6"/>
        <v>1.417788181586214E-10</v>
      </c>
      <c r="AT14" s="13">
        <f t="shared" si="6"/>
        <v>7.327857136793941E-11</v>
      </c>
      <c r="AU14" s="13">
        <f t="shared" si="6"/>
        <v>3.6389061624148709E-11</v>
      </c>
      <c r="AV14" s="13">
        <f t="shared" si="6"/>
        <v>1.7361727673633764E-11</v>
      </c>
      <c r="AW14" s="13">
        <f t="shared" si="6"/>
        <v>7.9587203322379625E-12</v>
      </c>
      <c r="AX14" s="13">
        <f t="shared" si="6"/>
        <v>3.5052723636781013E-12</v>
      </c>
      <c r="AY14" s="13">
        <f t="shared" si="6"/>
        <v>1.483298352504878E-12</v>
      </c>
      <c r="AZ14" s="13">
        <f t="shared" si="6"/>
        <v>6.0306410647169834E-13</v>
      </c>
      <c r="BA14" s="13">
        <f t="shared" si="6"/>
        <v>2.355736264934599E-13</v>
      </c>
      <c r="BB14" s="13">
        <f t="shared" si="6"/>
        <v>8.8413396619669558E-14</v>
      </c>
    </row>
    <row r="15" spans="3:54" x14ac:dyDescent="0.3">
      <c r="C15" s="2">
        <f t="shared" ref="C15:C46" si="7">C14+paso</f>
        <v>-4.8</v>
      </c>
      <c r="D15" s="13">
        <f t="shared" si="2"/>
        <v>2.355736264934649E-13</v>
      </c>
      <c r="E15" s="13">
        <f t="shared" si="2"/>
        <v>6.2767561954446185E-13</v>
      </c>
      <c r="F15" s="13">
        <f t="shared" si="2"/>
        <v>1.6068379227721379E-12</v>
      </c>
      <c r="G15" s="13">
        <f t="shared" si="2"/>
        <v>3.9521835539753293E-12</v>
      </c>
      <c r="H15" s="13">
        <f t="shared" si="2"/>
        <v>9.3396448290649702E-12</v>
      </c>
      <c r="I15" s="13">
        <f t="shared" si="2"/>
        <v>2.1205662067002389E-11</v>
      </c>
      <c r="J15" s="13">
        <f t="shared" si="2"/>
        <v>4.6259563670693024E-11</v>
      </c>
      <c r="K15" s="13">
        <f t="shared" si="2"/>
        <v>9.6957062382418991E-11</v>
      </c>
      <c r="L15" s="13">
        <f t="shared" si="2"/>
        <v>1.9524754688098002E-10</v>
      </c>
      <c r="M15" s="13">
        <f t="shared" si="2"/>
        <v>3.7776345701612141E-10</v>
      </c>
      <c r="N15" s="13">
        <f t="shared" si="3"/>
        <v>7.022350834320816E-10</v>
      </c>
      <c r="O15" s="13">
        <f t="shared" si="3"/>
        <v>1.2542188464306841E-9</v>
      </c>
      <c r="P15" s="13">
        <f t="shared" si="3"/>
        <v>2.1522481471566292E-9</v>
      </c>
      <c r="Q15" s="13">
        <f t="shared" si="3"/>
        <v>3.5484573000420749E-9</v>
      </c>
      <c r="R15" s="13">
        <f t="shared" si="3"/>
        <v>5.6210188958604132E-9</v>
      </c>
      <c r="S15" s="13">
        <f t="shared" si="3"/>
        <v>8.5549746629054491E-9</v>
      </c>
      <c r="T15" s="13">
        <f t="shared" si="3"/>
        <v>1.2509807612566876E-8</v>
      </c>
      <c r="U15" s="13">
        <f t="shared" si="3"/>
        <v>1.7575624063689933E-8</v>
      </c>
      <c r="V15" s="13">
        <f t="shared" si="3"/>
        <v>2.3724610941016574E-8</v>
      </c>
      <c r="W15" s="13">
        <f t="shared" si="3"/>
        <v>3.0769161723844337E-8</v>
      </c>
      <c r="X15" s="13">
        <f t="shared" si="4"/>
        <v>3.8340736443762289E-8</v>
      </c>
      <c r="Y15" s="13">
        <f t="shared" si="4"/>
        <v>4.5902195385349363E-8</v>
      </c>
      <c r="Z15" s="13">
        <f t="shared" si="4"/>
        <v>5.2800092661792525E-8</v>
      </c>
      <c r="AA15" s="13">
        <f t="shared" si="4"/>
        <v>5.8353126881512489E-8</v>
      </c>
      <c r="AB15" s="13">
        <f t="shared" si="4"/>
        <v>6.1961482727988339E-8</v>
      </c>
      <c r="AC15" s="13">
        <f t="shared" si="4"/>
        <v>6.3213187709138354E-8</v>
      </c>
      <c r="AD15" s="13">
        <f t="shared" si="4"/>
        <v>6.1961482727988339E-8</v>
      </c>
      <c r="AE15" s="13">
        <f t="shared" si="4"/>
        <v>5.8353126881512383E-8</v>
      </c>
      <c r="AF15" s="13">
        <f t="shared" si="4"/>
        <v>5.2800092661792347E-8</v>
      </c>
      <c r="AG15" s="13">
        <f t="shared" si="4"/>
        <v>4.5902195385349198E-8</v>
      </c>
      <c r="AH15" s="13">
        <f t="shared" si="5"/>
        <v>3.8340736443762144E-8</v>
      </c>
      <c r="AI15" s="13">
        <f t="shared" si="5"/>
        <v>3.0769161723844179E-8</v>
      </c>
      <c r="AJ15" s="13">
        <f t="shared" si="5"/>
        <v>2.3724610941016448E-8</v>
      </c>
      <c r="AK15" s="13">
        <f t="shared" si="5"/>
        <v>1.7575624063689811E-8</v>
      </c>
      <c r="AL15" s="13">
        <f t="shared" si="5"/>
        <v>1.2509807612566765E-8</v>
      </c>
      <c r="AM15" s="13">
        <f t="shared" si="5"/>
        <v>8.554974662905373E-9</v>
      </c>
      <c r="AN15" s="13">
        <f t="shared" si="5"/>
        <v>5.6210188958603537E-9</v>
      </c>
      <c r="AO15" s="13">
        <f t="shared" si="5"/>
        <v>3.5484573000420364E-9</v>
      </c>
      <c r="AP15" s="13">
        <f t="shared" si="5"/>
        <v>2.1522481471566065E-9</v>
      </c>
      <c r="AQ15" s="13">
        <f t="shared" si="5"/>
        <v>1.2542188464306665E-9</v>
      </c>
      <c r="AR15" s="13">
        <f t="shared" si="6"/>
        <v>7.0223508343207167E-10</v>
      </c>
      <c r="AS15" s="13">
        <f t="shared" si="6"/>
        <v>3.7776345701611474E-10</v>
      </c>
      <c r="AT15" s="13">
        <f t="shared" si="6"/>
        <v>1.9524754688097653E-10</v>
      </c>
      <c r="AU15" s="13">
        <f t="shared" si="6"/>
        <v>9.6957062382416923E-11</v>
      </c>
      <c r="AV15" s="13">
        <f t="shared" si="6"/>
        <v>4.6259563670692035E-11</v>
      </c>
      <c r="AW15" s="13">
        <f t="shared" si="6"/>
        <v>2.1205662067002014E-11</v>
      </c>
      <c r="AX15" s="13">
        <f t="shared" si="6"/>
        <v>9.3396448290647699E-12</v>
      </c>
      <c r="AY15" s="13">
        <f t="shared" si="6"/>
        <v>3.9521835539752453E-12</v>
      </c>
      <c r="AZ15" s="13">
        <f t="shared" si="6"/>
        <v>1.6068379227721038E-12</v>
      </c>
      <c r="BA15" s="13">
        <f t="shared" si="6"/>
        <v>6.2767561954444862E-13</v>
      </c>
      <c r="BB15" s="13">
        <f t="shared" si="6"/>
        <v>2.355736264934599E-13</v>
      </c>
    </row>
    <row r="16" spans="3:54" x14ac:dyDescent="0.3">
      <c r="C16" s="2">
        <f t="shared" si="7"/>
        <v>-4.5999999999999996</v>
      </c>
      <c r="D16" s="13">
        <f t="shared" si="2"/>
        <v>6.0306410647171127E-13</v>
      </c>
      <c r="E16" s="13">
        <f t="shared" si="2"/>
        <v>1.6068379227721379E-12</v>
      </c>
      <c r="F16" s="13">
        <f t="shared" si="2"/>
        <v>4.1134752245634833E-12</v>
      </c>
      <c r="G16" s="13">
        <f t="shared" si="2"/>
        <v>1.0117516460003361E-11</v>
      </c>
      <c r="H16" s="13">
        <f t="shared" si="2"/>
        <v>2.3909317216201416E-11</v>
      </c>
      <c r="I16" s="13">
        <f t="shared" si="2"/>
        <v>5.4286100854896079E-11</v>
      </c>
      <c r="J16" s="13">
        <f t="shared" si="2"/>
        <v>1.1842362341699412E-10</v>
      </c>
      <c r="K16" s="13">
        <f t="shared" si="2"/>
        <v>2.4820827807478407E-10</v>
      </c>
      <c r="L16" s="13">
        <f t="shared" si="2"/>
        <v>4.9983009198968268E-10</v>
      </c>
      <c r="M16" s="13">
        <f t="shared" si="2"/>
        <v>9.6706743048510067E-10</v>
      </c>
      <c r="N16" s="13">
        <f t="shared" si="3"/>
        <v>1.7977087648850403E-9</v>
      </c>
      <c r="O16" s="13">
        <f t="shared" si="3"/>
        <v>3.2107769413809296E-9</v>
      </c>
      <c r="P16" s="13">
        <f t="shared" si="3"/>
        <v>5.5097152643545818E-9</v>
      </c>
      <c r="Q16" s="13">
        <f t="shared" si="3"/>
        <v>9.0839847518425777E-9</v>
      </c>
      <c r="R16" s="13">
        <f t="shared" si="3"/>
        <v>1.4389703925480396E-8</v>
      </c>
      <c r="S16" s="13">
        <f t="shared" si="3"/>
        <v>2.1900576171315698E-8</v>
      </c>
      <c r="T16" s="13">
        <f t="shared" si="3"/>
        <v>3.2024875035045314E-8</v>
      </c>
      <c r="U16" s="13">
        <f t="shared" si="3"/>
        <v>4.4993271018587087E-8</v>
      </c>
      <c r="V16" s="13">
        <f t="shared" si="3"/>
        <v>6.0734563166093841E-8</v>
      </c>
      <c r="W16" s="13">
        <f t="shared" si="3"/>
        <v>7.876848227060987E-8</v>
      </c>
      <c r="X16" s="13">
        <f t="shared" si="4"/>
        <v>9.8151572861091511E-8</v>
      </c>
      <c r="Y16" s="13">
        <f t="shared" si="4"/>
        <v>1.1750876724701414E-7</v>
      </c>
      <c r="Z16" s="13">
        <f t="shared" si="4"/>
        <v>1.3516725610025277E-7</v>
      </c>
      <c r="AA16" s="13">
        <f t="shared" si="4"/>
        <v>1.4938292051808247E-7</v>
      </c>
      <c r="AB16" s="13">
        <f t="shared" si="4"/>
        <v>1.5862024443578044E-7</v>
      </c>
      <c r="AC16" s="13">
        <f t="shared" si="4"/>
        <v>1.6182458592875467E-7</v>
      </c>
      <c r="AD16" s="13">
        <f t="shared" si="4"/>
        <v>1.5862024443578044E-7</v>
      </c>
      <c r="AE16" s="13">
        <f t="shared" si="4"/>
        <v>1.4938292051808221E-7</v>
      </c>
      <c r="AF16" s="13">
        <f t="shared" si="4"/>
        <v>1.3516725610025226E-7</v>
      </c>
      <c r="AG16" s="13">
        <f t="shared" si="4"/>
        <v>1.1750876724701373E-7</v>
      </c>
      <c r="AH16" s="13">
        <f t="shared" si="5"/>
        <v>9.8151572861091153E-8</v>
      </c>
      <c r="AI16" s="13">
        <f t="shared" si="5"/>
        <v>7.8768482270609447E-8</v>
      </c>
      <c r="AJ16" s="13">
        <f t="shared" si="5"/>
        <v>6.0734563166093523E-8</v>
      </c>
      <c r="AK16" s="13">
        <f t="shared" si="5"/>
        <v>4.4993271018586763E-8</v>
      </c>
      <c r="AL16" s="13">
        <f t="shared" si="5"/>
        <v>3.2024875035045022E-8</v>
      </c>
      <c r="AM16" s="13">
        <f t="shared" si="5"/>
        <v>2.1900576171315503E-8</v>
      </c>
      <c r="AN16" s="13">
        <f t="shared" si="5"/>
        <v>1.4389703925480242E-8</v>
      </c>
      <c r="AO16" s="13">
        <f t="shared" si="5"/>
        <v>9.0839847518424834E-9</v>
      </c>
      <c r="AP16" s="13">
        <f t="shared" si="5"/>
        <v>5.5097152643545239E-9</v>
      </c>
      <c r="AQ16" s="13">
        <f t="shared" si="5"/>
        <v>3.2107769413808845E-9</v>
      </c>
      <c r="AR16" s="13">
        <f t="shared" si="6"/>
        <v>1.7977087648850146E-9</v>
      </c>
      <c r="AS16" s="13">
        <f t="shared" si="6"/>
        <v>9.670674304850833E-10</v>
      </c>
      <c r="AT16" s="13">
        <f t="shared" si="6"/>
        <v>4.9983009198967389E-10</v>
      </c>
      <c r="AU16" s="13">
        <f t="shared" si="6"/>
        <v>2.482082780747805E-10</v>
      </c>
      <c r="AV16" s="13">
        <f t="shared" si="6"/>
        <v>1.1842362341699203E-10</v>
      </c>
      <c r="AW16" s="13">
        <f t="shared" si="6"/>
        <v>5.428610085489511E-11</v>
      </c>
      <c r="AX16" s="13">
        <f t="shared" si="6"/>
        <v>2.390931721620099E-11</v>
      </c>
      <c r="AY16" s="13">
        <f t="shared" si="6"/>
        <v>1.0117516460003183E-11</v>
      </c>
      <c r="AZ16" s="13">
        <f t="shared" si="6"/>
        <v>4.1134752245633961E-12</v>
      </c>
      <c r="BA16" s="13">
        <f t="shared" si="6"/>
        <v>1.6068379227721038E-12</v>
      </c>
      <c r="BB16" s="13">
        <f t="shared" si="6"/>
        <v>6.0306410647169834E-13</v>
      </c>
    </row>
    <row r="17" spans="3:54" x14ac:dyDescent="0.3">
      <c r="C17" s="2">
        <f t="shared" si="7"/>
        <v>-4.3999999999999995</v>
      </c>
      <c r="D17" s="13">
        <f t="shared" si="2"/>
        <v>1.4832983525049044E-12</v>
      </c>
      <c r="E17" s="13">
        <f t="shared" si="2"/>
        <v>3.9521835539753293E-12</v>
      </c>
      <c r="F17" s="13">
        <f t="shared" si="2"/>
        <v>1.0117516460003361E-11</v>
      </c>
      <c r="G17" s="13">
        <f t="shared" si="2"/>
        <v>2.488507496220597E-11</v>
      </c>
      <c r="H17" s="13">
        <f t="shared" si="2"/>
        <v>5.8807431010607543E-11</v>
      </c>
      <c r="I17" s="13">
        <f t="shared" si="2"/>
        <v>1.3352226255528264E-10</v>
      </c>
      <c r="J17" s="13">
        <f t="shared" si="2"/>
        <v>2.9127511259091733E-10</v>
      </c>
      <c r="K17" s="13">
        <f t="shared" si="2"/>
        <v>6.1049385296764953E-10</v>
      </c>
      <c r="L17" s="13">
        <f t="shared" si="2"/>
        <v>1.2293836493076865E-9</v>
      </c>
      <c r="M17" s="13">
        <f t="shared" si="2"/>
        <v>2.3786020607197072E-9</v>
      </c>
      <c r="N17" s="13">
        <f t="shared" si="3"/>
        <v>4.4216500710653636E-9</v>
      </c>
      <c r="O17" s="13">
        <f t="shared" si="3"/>
        <v>7.8972369542515328E-9</v>
      </c>
      <c r="P17" s="13">
        <f t="shared" si="3"/>
        <v>1.3551712805795493E-8</v>
      </c>
      <c r="Q17" s="13">
        <f t="shared" si="3"/>
        <v>2.2342997157334348E-8</v>
      </c>
      <c r="R17" s="13">
        <f t="shared" si="3"/>
        <v>3.5392960543738962E-8</v>
      </c>
      <c r="S17" s="13">
        <f t="shared" si="3"/>
        <v>5.3866725287097877E-8</v>
      </c>
      <c r="T17" s="13">
        <f t="shared" si="3"/>
        <v>7.8768482270610002E-8</v>
      </c>
      <c r="U17" s="13">
        <f t="shared" si="3"/>
        <v>1.1066558937844467E-7</v>
      </c>
      <c r="V17" s="13">
        <f t="shared" si="3"/>
        <v>1.4938292051808274E-7</v>
      </c>
      <c r="W17" s="13">
        <f t="shared" si="3"/>
        <v>1.937392040539031E-7</v>
      </c>
      <c r="X17" s="13">
        <f t="shared" si="4"/>
        <v>2.4141391397408873E-7</v>
      </c>
      <c r="Y17" s="13">
        <f t="shared" si="4"/>
        <v>2.8902492950897396E-7</v>
      </c>
      <c r="Z17" s="13">
        <f t="shared" si="4"/>
        <v>3.3245780363072998E-7</v>
      </c>
      <c r="AA17" s="13">
        <f t="shared" si="4"/>
        <v>3.6742269605998717E-7</v>
      </c>
      <c r="AB17" s="13">
        <f t="shared" si="4"/>
        <v>3.9014284670672149E-7</v>
      </c>
      <c r="AC17" s="13">
        <f t="shared" si="4"/>
        <v>3.9802425501205025E-7</v>
      </c>
      <c r="AD17" s="13">
        <f t="shared" si="4"/>
        <v>3.9014284670672149E-7</v>
      </c>
      <c r="AE17" s="13">
        <f t="shared" si="4"/>
        <v>3.6742269605998648E-7</v>
      </c>
      <c r="AF17" s="13">
        <f t="shared" si="4"/>
        <v>3.3245780363072887E-7</v>
      </c>
      <c r="AG17" s="13">
        <f t="shared" si="4"/>
        <v>2.8902492950897296E-7</v>
      </c>
      <c r="AH17" s="13">
        <f t="shared" si="5"/>
        <v>2.4141391397408794E-7</v>
      </c>
      <c r="AI17" s="13">
        <f t="shared" si="5"/>
        <v>1.9373920405390209E-7</v>
      </c>
      <c r="AJ17" s="13">
        <f t="shared" si="5"/>
        <v>1.4938292051808194E-7</v>
      </c>
      <c r="AK17" s="13">
        <f t="shared" si="5"/>
        <v>1.1066558937844386E-7</v>
      </c>
      <c r="AL17" s="13">
        <f t="shared" si="5"/>
        <v>7.8768482270609447E-8</v>
      </c>
      <c r="AM17" s="13">
        <f t="shared" si="5"/>
        <v>5.3866725287097301E-8</v>
      </c>
      <c r="AN17" s="13">
        <f t="shared" si="5"/>
        <v>3.5392960543738585E-8</v>
      </c>
      <c r="AO17" s="13">
        <f t="shared" si="5"/>
        <v>2.2342997157334073E-8</v>
      </c>
      <c r="AP17" s="13">
        <f t="shared" si="5"/>
        <v>1.3551712805795302E-8</v>
      </c>
      <c r="AQ17" s="13">
        <f t="shared" si="5"/>
        <v>7.8972369542514203E-9</v>
      </c>
      <c r="AR17" s="13">
        <f t="shared" si="6"/>
        <v>4.4216500710653007E-9</v>
      </c>
      <c r="AS17" s="13">
        <f t="shared" si="6"/>
        <v>2.3786020607196733E-9</v>
      </c>
      <c r="AT17" s="13">
        <f t="shared" si="6"/>
        <v>1.2293836493076667E-9</v>
      </c>
      <c r="AU17" s="13">
        <f t="shared" si="6"/>
        <v>6.1049385296763868E-10</v>
      </c>
      <c r="AV17" s="13">
        <f t="shared" si="6"/>
        <v>2.9127511259091216E-10</v>
      </c>
      <c r="AW17" s="13">
        <f t="shared" si="6"/>
        <v>1.335222625552798E-10</v>
      </c>
      <c r="AX17" s="13">
        <f t="shared" si="6"/>
        <v>5.8807431010606289E-11</v>
      </c>
      <c r="AY17" s="13">
        <f t="shared" si="6"/>
        <v>2.4885074962205528E-11</v>
      </c>
      <c r="AZ17" s="13">
        <f t="shared" si="6"/>
        <v>1.0117516460003146E-11</v>
      </c>
      <c r="BA17" s="13">
        <f t="shared" si="6"/>
        <v>3.9521835539752453E-12</v>
      </c>
      <c r="BB17" s="13">
        <f t="shared" si="6"/>
        <v>1.4832983525048727E-12</v>
      </c>
    </row>
    <row r="18" spans="3:54" x14ac:dyDescent="0.3">
      <c r="C18" s="2">
        <f t="shared" si="7"/>
        <v>-4.1999999999999993</v>
      </c>
      <c r="D18" s="13">
        <f t="shared" si="2"/>
        <v>3.5052723636781631E-12</v>
      </c>
      <c r="E18" s="13">
        <f t="shared" si="2"/>
        <v>9.3396448290649702E-12</v>
      </c>
      <c r="F18" s="13">
        <f t="shared" si="2"/>
        <v>2.3909317216201416E-11</v>
      </c>
      <c r="G18" s="13">
        <f t="shared" si="2"/>
        <v>5.8807431010607543E-11</v>
      </c>
      <c r="H18" s="13">
        <f t="shared" si="2"/>
        <v>1.3897140946208291E-10</v>
      </c>
      <c r="I18" s="13">
        <f t="shared" si="2"/>
        <v>3.1553456260530883E-10</v>
      </c>
      <c r="J18" s="13">
        <f t="shared" si="2"/>
        <v>6.8832989712958785E-10</v>
      </c>
      <c r="K18" s="13">
        <f t="shared" si="2"/>
        <v>1.4426950770821557E-9</v>
      </c>
      <c r="L18" s="13">
        <f t="shared" si="2"/>
        <v>2.9052311175285224E-9</v>
      </c>
      <c r="M18" s="13">
        <f t="shared" si="2"/>
        <v>5.6210188958604331E-9</v>
      </c>
      <c r="N18" s="13">
        <f t="shared" si="3"/>
        <v>1.0449069649263114E-8</v>
      </c>
      <c r="O18" s="13">
        <f t="shared" si="3"/>
        <v>1.8662439959168115E-8</v>
      </c>
      <c r="P18" s="13">
        <f t="shared" si="3"/>
        <v>3.2024875035045373E-8</v>
      </c>
      <c r="Q18" s="13">
        <f t="shared" si="3"/>
        <v>5.2800092661792803E-8</v>
      </c>
      <c r="R18" s="13">
        <f t="shared" si="3"/>
        <v>8.363925319084411E-8</v>
      </c>
      <c r="S18" s="13">
        <f t="shared" si="3"/>
        <v>1.2729572789711784E-7</v>
      </c>
      <c r="T18" s="13">
        <f t="shared" si="3"/>
        <v>1.8614258120476756E-7</v>
      </c>
      <c r="U18" s="13">
        <f t="shared" si="3"/>
        <v>2.6152057096492625E-7</v>
      </c>
      <c r="V18" s="13">
        <f t="shared" si="3"/>
        <v>3.5301584607931049E-7</v>
      </c>
      <c r="W18" s="13">
        <f t="shared" si="3"/>
        <v>4.5783687185003082E-7</v>
      </c>
      <c r="X18" s="13">
        <f t="shared" si="4"/>
        <v>5.7049987241723926E-7</v>
      </c>
      <c r="Y18" s="13">
        <f t="shared" si="4"/>
        <v>6.830123529166962E-7</v>
      </c>
      <c r="Z18" s="13">
        <f t="shared" si="4"/>
        <v>7.8565121385590181E-7</v>
      </c>
      <c r="AA18" s="13">
        <f t="shared" si="4"/>
        <v>8.682788733043738E-7</v>
      </c>
      <c r="AB18" s="13">
        <f t="shared" si="4"/>
        <v>9.2197024026781081E-7</v>
      </c>
      <c r="AC18" s="13">
        <f t="shared" si="4"/>
        <v>9.4059527458601016E-7</v>
      </c>
      <c r="AD18" s="13">
        <f t="shared" si="4"/>
        <v>9.2197024026781081E-7</v>
      </c>
      <c r="AE18" s="13">
        <f t="shared" si="4"/>
        <v>8.6827887330437211E-7</v>
      </c>
      <c r="AF18" s="13">
        <f t="shared" si="4"/>
        <v>7.8565121385589916E-7</v>
      </c>
      <c r="AG18" s="13">
        <f t="shared" si="4"/>
        <v>6.8301235291669377E-7</v>
      </c>
      <c r="AH18" s="13">
        <f t="shared" si="5"/>
        <v>5.7049987241723736E-7</v>
      </c>
      <c r="AI18" s="13">
        <f t="shared" si="5"/>
        <v>4.5783687185002838E-7</v>
      </c>
      <c r="AJ18" s="13">
        <f t="shared" si="5"/>
        <v>3.5301584607930858E-7</v>
      </c>
      <c r="AK18" s="13">
        <f t="shared" si="5"/>
        <v>2.615205709649244E-7</v>
      </c>
      <c r="AL18" s="13">
        <f t="shared" si="5"/>
        <v>1.8614258120476592E-7</v>
      </c>
      <c r="AM18" s="13">
        <f t="shared" si="5"/>
        <v>1.2729572789711673E-7</v>
      </c>
      <c r="AN18" s="13">
        <f t="shared" si="5"/>
        <v>8.363925319084321E-8</v>
      </c>
      <c r="AO18" s="13">
        <f t="shared" si="5"/>
        <v>5.2800092661792247E-8</v>
      </c>
      <c r="AP18" s="13">
        <f t="shared" si="5"/>
        <v>3.2024875035045022E-8</v>
      </c>
      <c r="AQ18" s="13">
        <f t="shared" si="5"/>
        <v>1.8662439959167847E-8</v>
      </c>
      <c r="AR18" s="13">
        <f t="shared" si="6"/>
        <v>1.0449069649262965E-8</v>
      </c>
      <c r="AS18" s="13">
        <f t="shared" si="6"/>
        <v>5.6210188958603338E-9</v>
      </c>
      <c r="AT18" s="13">
        <f t="shared" si="6"/>
        <v>2.9052311175284707E-9</v>
      </c>
      <c r="AU18" s="13">
        <f t="shared" si="6"/>
        <v>1.4426950770821303E-9</v>
      </c>
      <c r="AV18" s="13">
        <f t="shared" si="6"/>
        <v>6.8832989712957306E-10</v>
      </c>
      <c r="AW18" s="13">
        <f t="shared" si="6"/>
        <v>3.155345626053032E-10</v>
      </c>
      <c r="AX18" s="13">
        <f t="shared" si="6"/>
        <v>1.3897140946207996E-10</v>
      </c>
      <c r="AY18" s="13">
        <f t="shared" si="6"/>
        <v>5.8807431010606289E-11</v>
      </c>
      <c r="AZ18" s="13">
        <f t="shared" si="6"/>
        <v>2.3909317216200902E-11</v>
      </c>
      <c r="BA18" s="13">
        <f t="shared" si="6"/>
        <v>9.3396448290647699E-12</v>
      </c>
      <c r="BB18" s="13">
        <f t="shared" si="6"/>
        <v>3.5052723636780888E-12</v>
      </c>
    </row>
    <row r="19" spans="3:54" x14ac:dyDescent="0.3">
      <c r="C19" s="2">
        <f t="shared" si="7"/>
        <v>-3.9999999999999991</v>
      </c>
      <c r="D19" s="13">
        <f t="shared" si="2"/>
        <v>7.9587203322381046E-12</v>
      </c>
      <c r="E19" s="13">
        <f t="shared" si="2"/>
        <v>2.1205662067002389E-11</v>
      </c>
      <c r="F19" s="13">
        <f t="shared" si="2"/>
        <v>5.4286100854896079E-11</v>
      </c>
      <c r="G19" s="13">
        <f t="shared" si="2"/>
        <v>1.3352226255528264E-10</v>
      </c>
      <c r="H19" s="13">
        <f t="shared" si="2"/>
        <v>3.1553456260530883E-10</v>
      </c>
      <c r="I19" s="13">
        <f t="shared" si="2"/>
        <v>7.1642117313121252E-10</v>
      </c>
      <c r="J19" s="13">
        <f t="shared" si="2"/>
        <v>1.5628529196014272E-9</v>
      </c>
      <c r="K19" s="13">
        <f t="shared" si="2"/>
        <v>3.2756389381238381E-9</v>
      </c>
      <c r="L19" s="13">
        <f t="shared" si="2"/>
        <v>6.5963267803426011E-9</v>
      </c>
      <c r="M19" s="13">
        <f t="shared" si="2"/>
        <v>1.2762522489817701E-8</v>
      </c>
      <c r="N19" s="13">
        <f t="shared" si="3"/>
        <v>2.3724610941016699E-8</v>
      </c>
      <c r="O19" s="13">
        <f t="shared" si="3"/>
        <v>4.237306689524949E-8</v>
      </c>
      <c r="P19" s="13">
        <f t="shared" si="3"/>
        <v>7.2712473564066124E-8</v>
      </c>
      <c r="Q19" s="13">
        <f t="shared" si="3"/>
        <v>1.1988260181029657E-7</v>
      </c>
      <c r="R19" s="13">
        <f t="shared" si="3"/>
        <v>1.8990291078114333E-7</v>
      </c>
      <c r="S19" s="13">
        <f t="shared" si="3"/>
        <v>2.890249295089755E-7</v>
      </c>
      <c r="T19" s="13">
        <f t="shared" si="3"/>
        <v>4.2263670038328746E-7</v>
      </c>
      <c r="U19" s="13">
        <f t="shared" si="3"/>
        <v>5.9378241388724719E-7</v>
      </c>
      <c r="V19" s="13">
        <f t="shared" si="3"/>
        <v>8.015224211694394E-7</v>
      </c>
      <c r="W19" s="13">
        <f t="shared" si="3"/>
        <v>1.0395185431518402E-6</v>
      </c>
      <c r="X19" s="13">
        <f t="shared" si="4"/>
        <v>1.2953198676356005E-6</v>
      </c>
      <c r="Y19" s="13">
        <f t="shared" si="4"/>
        <v>1.5507794363299856E-6</v>
      </c>
      <c r="Z19" s="13">
        <f t="shared" si="4"/>
        <v>1.783820953416963E-6</v>
      </c>
      <c r="AA19" s="13">
        <f t="shared" si="4"/>
        <v>1.9714270407704012E-6</v>
      </c>
      <c r="AB19" s="13">
        <f t="shared" si="4"/>
        <v>2.0933332807377784E-6</v>
      </c>
      <c r="AC19" s="13">
        <f t="shared" si="4"/>
        <v>2.1356214181312854E-6</v>
      </c>
      <c r="AD19" s="13">
        <f t="shared" si="4"/>
        <v>2.0933332807377784E-6</v>
      </c>
      <c r="AE19" s="13">
        <f t="shared" si="4"/>
        <v>1.9714270407703978E-6</v>
      </c>
      <c r="AF19" s="13">
        <f t="shared" si="4"/>
        <v>1.7838209534169567E-6</v>
      </c>
      <c r="AG19" s="13">
        <f t="shared" si="4"/>
        <v>1.5507794363299799E-6</v>
      </c>
      <c r="AH19" s="13">
        <f t="shared" si="5"/>
        <v>1.2953198676355958E-6</v>
      </c>
      <c r="AI19" s="13">
        <f t="shared" si="5"/>
        <v>1.0395185431518347E-6</v>
      </c>
      <c r="AJ19" s="13">
        <f t="shared" si="5"/>
        <v>8.0152242116943527E-7</v>
      </c>
      <c r="AK19" s="13">
        <f t="shared" si="5"/>
        <v>5.9378241388724296E-7</v>
      </c>
      <c r="AL19" s="13">
        <f t="shared" si="5"/>
        <v>4.2263670038328381E-7</v>
      </c>
      <c r="AM19" s="13">
        <f t="shared" si="5"/>
        <v>2.8902492950897296E-7</v>
      </c>
      <c r="AN19" s="13">
        <f t="shared" si="5"/>
        <v>1.899029107811413E-7</v>
      </c>
      <c r="AO19" s="13">
        <f t="shared" si="5"/>
        <v>1.198826018102953E-7</v>
      </c>
      <c r="AP19" s="13">
        <f t="shared" si="5"/>
        <v>7.2712473564065357E-8</v>
      </c>
      <c r="AQ19" s="13">
        <f t="shared" si="5"/>
        <v>4.2373066895248894E-8</v>
      </c>
      <c r="AR19" s="13">
        <f t="shared" si="6"/>
        <v>2.3724610941016362E-8</v>
      </c>
      <c r="AS19" s="13">
        <f t="shared" si="6"/>
        <v>1.2762522489817474E-8</v>
      </c>
      <c r="AT19" s="13">
        <f t="shared" si="6"/>
        <v>6.5963267803424836E-9</v>
      </c>
      <c r="AU19" s="13">
        <f t="shared" si="6"/>
        <v>3.2756389381237793E-9</v>
      </c>
      <c r="AV19" s="13">
        <f t="shared" si="6"/>
        <v>1.5628529196013964E-9</v>
      </c>
      <c r="AW19" s="13">
        <f t="shared" si="6"/>
        <v>7.1642117313119981E-10</v>
      </c>
      <c r="AX19" s="13">
        <f t="shared" si="6"/>
        <v>3.1553456260530206E-10</v>
      </c>
      <c r="AY19" s="13">
        <f t="shared" si="6"/>
        <v>1.335222625552798E-10</v>
      </c>
      <c r="AZ19" s="13">
        <f t="shared" si="6"/>
        <v>5.4286100854894922E-11</v>
      </c>
      <c r="BA19" s="13">
        <f t="shared" si="6"/>
        <v>2.120566206700194E-11</v>
      </c>
      <c r="BB19" s="13">
        <f t="shared" si="6"/>
        <v>7.958720332237935E-12</v>
      </c>
    </row>
    <row r="20" spans="3:54" x14ac:dyDescent="0.3">
      <c r="C20" s="2">
        <f t="shared" si="7"/>
        <v>-3.7999999999999989</v>
      </c>
      <c r="D20" s="13">
        <f t="shared" si="2"/>
        <v>1.7361727673634074E-11</v>
      </c>
      <c r="E20" s="13">
        <f t="shared" si="2"/>
        <v>4.6259563670693024E-11</v>
      </c>
      <c r="F20" s="13">
        <f t="shared" si="2"/>
        <v>1.1842362341699412E-10</v>
      </c>
      <c r="G20" s="13">
        <f t="shared" si="2"/>
        <v>2.9127511259091733E-10</v>
      </c>
      <c r="H20" s="13">
        <f t="shared" si="2"/>
        <v>6.8832989712958785E-10</v>
      </c>
      <c r="I20" s="13">
        <f t="shared" si="2"/>
        <v>1.5628529196014272E-9</v>
      </c>
      <c r="J20" s="13">
        <f t="shared" si="2"/>
        <v>3.4093202991634008E-9</v>
      </c>
      <c r="K20" s="13">
        <f t="shared" si="2"/>
        <v>7.1457154953031256E-9</v>
      </c>
      <c r="L20" s="13">
        <f t="shared" si="2"/>
        <v>1.438970392548042E-8</v>
      </c>
      <c r="M20" s="13">
        <f t="shared" si="2"/>
        <v>2.7841088849334345E-8</v>
      </c>
      <c r="N20" s="13">
        <f t="shared" si="3"/>
        <v>5.1754580777563084E-8</v>
      </c>
      <c r="O20" s="13">
        <f t="shared" si="3"/>
        <v>9.2435670236086838E-8</v>
      </c>
      <c r="P20" s="13">
        <f t="shared" si="3"/>
        <v>1.5862024443578158E-7</v>
      </c>
      <c r="Q20" s="13">
        <f t="shared" si="3"/>
        <v>2.6152057096492673E-7</v>
      </c>
      <c r="R20" s="13">
        <f t="shared" si="3"/>
        <v>4.1426793300644394E-7</v>
      </c>
      <c r="S20" s="13">
        <f t="shared" si="3"/>
        <v>6.3049986776140235E-7</v>
      </c>
      <c r="T20" s="13">
        <f t="shared" si="3"/>
        <v>9.219702402678141E-7</v>
      </c>
      <c r="U20" s="13">
        <f t="shared" si="3"/>
        <v>1.295319867635603E-6</v>
      </c>
      <c r="V20" s="13">
        <f t="shared" si="3"/>
        <v>1.7484989319561023E-6</v>
      </c>
      <c r="W20" s="13">
        <f t="shared" si="3"/>
        <v>2.2676808713568347E-6</v>
      </c>
      <c r="X20" s="13">
        <f t="shared" si="4"/>
        <v>2.8257043661958669E-6</v>
      </c>
      <c r="Y20" s="13">
        <f t="shared" si="4"/>
        <v>3.3829823302587975E-6</v>
      </c>
      <c r="Z20" s="13">
        <f t="shared" si="4"/>
        <v>3.8913559364936601E-6</v>
      </c>
      <c r="AA20" s="13">
        <f t="shared" si="4"/>
        <v>4.3006134128938187E-6</v>
      </c>
      <c r="AB20" s="13">
        <f t="shared" si="4"/>
        <v>4.5665484943738238E-6</v>
      </c>
      <c r="AC20" s="13">
        <f t="shared" si="4"/>
        <v>4.6587988932573374E-6</v>
      </c>
      <c r="AD20" s="13">
        <f t="shared" si="4"/>
        <v>4.5665484943738195E-6</v>
      </c>
      <c r="AE20" s="13">
        <f t="shared" si="4"/>
        <v>4.3006134128938111E-6</v>
      </c>
      <c r="AF20" s="13">
        <f t="shared" si="4"/>
        <v>3.8913559364936499E-6</v>
      </c>
      <c r="AG20" s="13">
        <f t="shared" si="4"/>
        <v>3.3829823302587856E-6</v>
      </c>
      <c r="AH20" s="13">
        <f t="shared" si="5"/>
        <v>2.8257043661958521E-6</v>
      </c>
      <c r="AI20" s="13">
        <f t="shared" si="5"/>
        <v>2.2676808713568229E-6</v>
      </c>
      <c r="AJ20" s="13">
        <f t="shared" si="5"/>
        <v>1.7484989319560898E-6</v>
      </c>
      <c r="AK20" s="13">
        <f t="shared" si="5"/>
        <v>1.2953198676355937E-6</v>
      </c>
      <c r="AL20" s="13">
        <f t="shared" si="5"/>
        <v>9.2197024026780753E-7</v>
      </c>
      <c r="AM20" s="13">
        <f t="shared" si="5"/>
        <v>6.3049986776139663E-7</v>
      </c>
      <c r="AN20" s="13">
        <f t="shared" si="5"/>
        <v>4.142679330064396E-7</v>
      </c>
      <c r="AO20" s="13">
        <f t="shared" si="5"/>
        <v>2.6152057096492392E-7</v>
      </c>
      <c r="AP20" s="13">
        <f t="shared" si="5"/>
        <v>1.5862024443577959E-7</v>
      </c>
      <c r="AQ20" s="13">
        <f t="shared" si="5"/>
        <v>9.2435670236085515E-8</v>
      </c>
      <c r="AR20" s="13">
        <f t="shared" si="6"/>
        <v>5.175458077756235E-8</v>
      </c>
      <c r="AS20" s="13">
        <f t="shared" si="6"/>
        <v>2.7841088849333895E-8</v>
      </c>
      <c r="AT20" s="13">
        <f t="shared" si="6"/>
        <v>1.438970392548019E-8</v>
      </c>
      <c r="AU20" s="13">
        <f t="shared" si="6"/>
        <v>7.1457154953029991E-9</v>
      </c>
      <c r="AV20" s="13">
        <f t="shared" si="6"/>
        <v>3.4093202991633342E-9</v>
      </c>
      <c r="AW20" s="13">
        <f t="shared" si="6"/>
        <v>1.5628529196013993E-9</v>
      </c>
      <c r="AX20" s="13">
        <f t="shared" si="6"/>
        <v>6.8832989712957306E-10</v>
      </c>
      <c r="AY20" s="13">
        <f t="shared" si="6"/>
        <v>2.9127511259091216E-10</v>
      </c>
      <c r="AZ20" s="13">
        <f t="shared" si="6"/>
        <v>1.1842362341699162E-10</v>
      </c>
      <c r="BA20" s="13">
        <f t="shared" si="6"/>
        <v>4.6259563670692035E-11</v>
      </c>
      <c r="BB20" s="13">
        <f t="shared" si="6"/>
        <v>1.7361727673633703E-11</v>
      </c>
    </row>
    <row r="21" spans="3:54" x14ac:dyDescent="0.3">
      <c r="C21" s="2">
        <f t="shared" si="7"/>
        <v>-3.5999999999999988</v>
      </c>
      <c r="D21" s="13">
        <f t="shared" si="2"/>
        <v>3.6389061624149219E-11</v>
      </c>
      <c r="E21" s="13">
        <f t="shared" si="2"/>
        <v>9.6957062382418991E-11</v>
      </c>
      <c r="F21" s="13">
        <f t="shared" si="2"/>
        <v>2.4820827807478407E-10</v>
      </c>
      <c r="G21" s="13">
        <f t="shared" si="2"/>
        <v>6.1049385296764953E-10</v>
      </c>
      <c r="H21" s="13">
        <f t="shared" si="2"/>
        <v>1.4426950770821557E-9</v>
      </c>
      <c r="I21" s="13">
        <f t="shared" si="2"/>
        <v>3.2756389381238381E-9</v>
      </c>
      <c r="J21" s="13">
        <f t="shared" si="2"/>
        <v>7.1457154953031256E-9</v>
      </c>
      <c r="K21" s="13">
        <f t="shared" si="2"/>
        <v>1.4976958883078539E-8</v>
      </c>
      <c r="L21" s="13">
        <f t="shared" si="2"/>
        <v>3.0159891500473389E-8</v>
      </c>
      <c r="M21" s="13">
        <f t="shared" si="2"/>
        <v>5.8353126881512899E-8</v>
      </c>
      <c r="N21" s="13">
        <f t="shared" si="3"/>
        <v>1.0847426388946206E-7</v>
      </c>
      <c r="O21" s="13">
        <f t="shared" si="3"/>
        <v>1.9373920405390416E-7</v>
      </c>
      <c r="P21" s="13">
        <f t="shared" si="3"/>
        <v>3.3245780363073236E-7</v>
      </c>
      <c r="Q21" s="13">
        <f t="shared" si="3"/>
        <v>5.4813025245623475E-7</v>
      </c>
      <c r="R21" s="13">
        <f t="shared" si="3"/>
        <v>8.6827887330437836E-7</v>
      </c>
      <c r="S21" s="13">
        <f t="shared" si="3"/>
        <v>1.3214870647251261E-6</v>
      </c>
      <c r="T21" s="13">
        <f t="shared" si="3"/>
        <v>1.9323901698842178E-6</v>
      </c>
      <c r="U21" s="13">
        <f t="shared" si="3"/>
        <v>2.7149069132076048E-6</v>
      </c>
      <c r="V21" s="13">
        <f t="shared" si="3"/>
        <v>3.6647410085422607E-6</v>
      </c>
      <c r="W21" s="13">
        <f t="shared" si="3"/>
        <v>4.7529128738163215E-6</v>
      </c>
      <c r="X21" s="13">
        <f t="shared" si="4"/>
        <v>5.9224941345717072E-6</v>
      </c>
      <c r="Y21" s="13">
        <f t="shared" si="4"/>
        <v>7.0905128108963241E-6</v>
      </c>
      <c r="Z21" s="13">
        <f t="shared" si="4"/>
        <v>8.15603110683555E-6</v>
      </c>
      <c r="AA21" s="13">
        <f t="shared" si="4"/>
        <v>9.0138083861949808E-6</v>
      </c>
      <c r="AB21" s="13">
        <f t="shared" si="4"/>
        <v>9.5711911680188762E-6</v>
      </c>
      <c r="AC21" s="13">
        <f t="shared" si="4"/>
        <v>9.7645420552651044E-6</v>
      </c>
      <c r="AD21" s="13">
        <f t="shared" si="4"/>
        <v>9.5711911680188678E-6</v>
      </c>
      <c r="AE21" s="13">
        <f t="shared" si="4"/>
        <v>9.0138083861949655E-6</v>
      </c>
      <c r="AF21" s="13">
        <f t="shared" si="4"/>
        <v>8.156031106835528E-6</v>
      </c>
      <c r="AG21" s="13">
        <f t="shared" si="4"/>
        <v>7.0905128108963004E-6</v>
      </c>
      <c r="AH21" s="13">
        <f t="shared" si="5"/>
        <v>5.9224941345716868E-6</v>
      </c>
      <c r="AI21" s="13">
        <f t="shared" si="5"/>
        <v>4.7529128738162961E-6</v>
      </c>
      <c r="AJ21" s="13">
        <f t="shared" si="5"/>
        <v>3.6647410085422378E-6</v>
      </c>
      <c r="AK21" s="13">
        <f t="shared" si="5"/>
        <v>2.7149069132075854E-6</v>
      </c>
      <c r="AL21" s="13">
        <f t="shared" si="5"/>
        <v>1.9323901698842039E-6</v>
      </c>
      <c r="AM21" s="13">
        <f t="shared" si="5"/>
        <v>1.3214870647251119E-6</v>
      </c>
      <c r="AN21" s="13">
        <f t="shared" si="5"/>
        <v>8.6827887330436904E-7</v>
      </c>
      <c r="AO21" s="13">
        <f t="shared" si="5"/>
        <v>5.4813025245622797E-7</v>
      </c>
      <c r="AP21" s="13">
        <f t="shared" si="5"/>
        <v>3.324578036307277E-7</v>
      </c>
      <c r="AQ21" s="13">
        <f t="shared" si="5"/>
        <v>1.9373920405390138E-7</v>
      </c>
      <c r="AR21" s="13">
        <f t="shared" si="6"/>
        <v>1.0847426388946049E-7</v>
      </c>
      <c r="AS21" s="13">
        <f t="shared" si="6"/>
        <v>5.8353126881512085E-8</v>
      </c>
      <c r="AT21" s="13">
        <f t="shared" si="6"/>
        <v>3.0159891500472906E-8</v>
      </c>
      <c r="AU21" s="13">
        <f t="shared" si="6"/>
        <v>1.4976958883078274E-8</v>
      </c>
      <c r="AV21" s="13">
        <f t="shared" si="6"/>
        <v>7.1457154953029991E-9</v>
      </c>
      <c r="AW21" s="13">
        <f t="shared" si="6"/>
        <v>3.2756389381237793E-9</v>
      </c>
      <c r="AX21" s="13">
        <f t="shared" si="6"/>
        <v>1.4426950770821276E-9</v>
      </c>
      <c r="AY21" s="13">
        <f t="shared" si="6"/>
        <v>6.1049385296763868E-10</v>
      </c>
      <c r="AZ21" s="13">
        <f t="shared" si="6"/>
        <v>2.482082780747788E-10</v>
      </c>
      <c r="BA21" s="13">
        <f t="shared" si="6"/>
        <v>9.6957062382416923E-11</v>
      </c>
      <c r="BB21" s="13">
        <f t="shared" si="6"/>
        <v>3.6389061624148444E-11</v>
      </c>
    </row>
    <row r="22" spans="3:54" x14ac:dyDescent="0.3">
      <c r="C22" s="2">
        <f t="shared" si="7"/>
        <v>-3.3999999999999986</v>
      </c>
      <c r="D22" s="13">
        <f t="shared" si="2"/>
        <v>7.3278571367940716E-11</v>
      </c>
      <c r="E22" s="13">
        <f t="shared" si="2"/>
        <v>1.9524754688098002E-10</v>
      </c>
      <c r="F22" s="13">
        <f t="shared" si="2"/>
        <v>4.9983009198968268E-10</v>
      </c>
      <c r="G22" s="13">
        <f t="shared" si="2"/>
        <v>1.2293836493076865E-9</v>
      </c>
      <c r="H22" s="13">
        <f t="shared" si="2"/>
        <v>2.9052311175285224E-9</v>
      </c>
      <c r="I22" s="13">
        <f t="shared" si="2"/>
        <v>6.5963267803426011E-9</v>
      </c>
      <c r="J22" s="13">
        <f t="shared" si="2"/>
        <v>1.438970392548042E-8</v>
      </c>
      <c r="K22" s="13">
        <f t="shared" si="2"/>
        <v>3.0159891500473389E-8</v>
      </c>
      <c r="L22" s="13">
        <f t="shared" si="2"/>
        <v>6.0734563166094172E-8</v>
      </c>
      <c r="M22" s="13">
        <f t="shared" si="2"/>
        <v>1.1750876724701498E-7</v>
      </c>
      <c r="N22" s="13">
        <f t="shared" si="3"/>
        <v>2.1844034259827095E-7</v>
      </c>
      <c r="O22" s="13">
        <f t="shared" si="3"/>
        <v>3.9014284670672504E-7</v>
      </c>
      <c r="P22" s="13">
        <f t="shared" si="3"/>
        <v>6.694878021810748E-7</v>
      </c>
      <c r="Q22" s="13">
        <f t="shared" si="3"/>
        <v>1.1037987799302178E-6</v>
      </c>
      <c r="R22" s="13">
        <f t="shared" si="3"/>
        <v>1.7484989319561087E-6</v>
      </c>
      <c r="S22" s="13">
        <f t="shared" si="3"/>
        <v>2.6611481544774337E-6</v>
      </c>
      <c r="T22" s="13">
        <f t="shared" si="3"/>
        <v>3.8913559364936779E-6</v>
      </c>
      <c r="U22" s="13">
        <f t="shared" si="3"/>
        <v>5.4671511470021242E-6</v>
      </c>
      <c r="V22" s="13">
        <f t="shared" si="3"/>
        <v>7.3798821281300651E-6</v>
      </c>
      <c r="W22" s="13">
        <f t="shared" si="3"/>
        <v>9.5711911680189033E-6</v>
      </c>
      <c r="X22" s="13">
        <f t="shared" si="4"/>
        <v>1.1926438598471807E-5</v>
      </c>
      <c r="Y22" s="13">
        <f t="shared" si="4"/>
        <v>1.4278539370296578E-5</v>
      </c>
      <c r="Z22" s="13">
        <f t="shared" si="4"/>
        <v>1.6424229723603517E-5</v>
      </c>
      <c r="AA22" s="13">
        <f t="shared" si="4"/>
        <v>1.8151581042320235E-5</v>
      </c>
      <c r="AB22" s="13">
        <f t="shared" si="4"/>
        <v>1.9274012128315529E-5</v>
      </c>
      <c r="AC22" s="13">
        <f t="shared" si="4"/>
        <v>1.966337300099944E-5</v>
      </c>
      <c r="AD22" s="13">
        <f t="shared" si="4"/>
        <v>1.9274012128315512E-5</v>
      </c>
      <c r="AE22" s="13">
        <f t="shared" si="4"/>
        <v>1.8151581042320201E-5</v>
      </c>
      <c r="AF22" s="13">
        <f t="shared" si="4"/>
        <v>1.6424229723603476E-5</v>
      </c>
      <c r="AG22" s="13">
        <f t="shared" si="4"/>
        <v>1.4278539370296527E-5</v>
      </c>
      <c r="AH22" s="13">
        <f t="shared" si="5"/>
        <v>1.1926438598471741E-5</v>
      </c>
      <c r="AI22" s="13">
        <f t="shared" si="5"/>
        <v>9.5711911680188525E-6</v>
      </c>
      <c r="AJ22" s="13">
        <f t="shared" si="5"/>
        <v>7.3798821281300194E-6</v>
      </c>
      <c r="AK22" s="13">
        <f t="shared" si="5"/>
        <v>5.4671511470020853E-6</v>
      </c>
      <c r="AL22" s="13">
        <f t="shared" si="5"/>
        <v>3.8913559364936465E-6</v>
      </c>
      <c r="AM22" s="13">
        <f t="shared" si="5"/>
        <v>2.6611481544774104E-6</v>
      </c>
      <c r="AN22" s="13">
        <f t="shared" si="5"/>
        <v>1.7484989319560898E-6</v>
      </c>
      <c r="AO22" s="13">
        <f t="shared" si="5"/>
        <v>1.1037987799302061E-6</v>
      </c>
      <c r="AP22" s="13">
        <f t="shared" si="5"/>
        <v>6.6948780218106654E-7</v>
      </c>
      <c r="AQ22" s="13">
        <f t="shared" si="5"/>
        <v>3.9014284670671942E-7</v>
      </c>
      <c r="AR22" s="13">
        <f t="shared" si="6"/>
        <v>2.1844034259826785E-7</v>
      </c>
      <c r="AS22" s="13">
        <f t="shared" si="6"/>
        <v>1.1750876724701311E-7</v>
      </c>
      <c r="AT22" s="13">
        <f t="shared" si="6"/>
        <v>6.0734563166093192E-8</v>
      </c>
      <c r="AU22" s="13">
        <f t="shared" si="6"/>
        <v>3.0159891500472853E-8</v>
      </c>
      <c r="AV22" s="13">
        <f t="shared" si="6"/>
        <v>1.4389703925480139E-8</v>
      </c>
      <c r="AW22" s="13">
        <f t="shared" si="6"/>
        <v>6.5963267803424836E-9</v>
      </c>
      <c r="AX22" s="13">
        <f t="shared" si="6"/>
        <v>2.9052311175284604E-9</v>
      </c>
      <c r="AY22" s="13">
        <f t="shared" si="6"/>
        <v>1.2293836493076646E-9</v>
      </c>
      <c r="AZ22" s="13">
        <f t="shared" si="6"/>
        <v>4.9983009198967213E-10</v>
      </c>
      <c r="BA22" s="13">
        <f t="shared" si="6"/>
        <v>1.9524754688097583E-10</v>
      </c>
      <c r="BB22" s="13">
        <f t="shared" si="6"/>
        <v>7.3278571367939165E-11</v>
      </c>
    </row>
    <row r="23" spans="3:54" x14ac:dyDescent="0.3">
      <c r="C23" s="2">
        <f t="shared" si="7"/>
        <v>-3.1999999999999984</v>
      </c>
      <c r="D23" s="13">
        <f t="shared" si="2"/>
        <v>1.4177881815862391E-10</v>
      </c>
      <c r="E23" s="13">
        <f t="shared" si="2"/>
        <v>3.7776345701612141E-10</v>
      </c>
      <c r="F23" s="13">
        <f t="shared" si="2"/>
        <v>9.6706743048510067E-10</v>
      </c>
      <c r="G23" s="13">
        <f t="shared" si="2"/>
        <v>2.3786020607197072E-9</v>
      </c>
      <c r="H23" s="13">
        <f t="shared" si="2"/>
        <v>5.6210188958604331E-9</v>
      </c>
      <c r="I23" s="13">
        <f t="shared" si="2"/>
        <v>1.2762522489817701E-8</v>
      </c>
      <c r="J23" s="13">
        <f t="shared" si="2"/>
        <v>2.7841088849334345E-8</v>
      </c>
      <c r="K23" s="13">
        <f t="shared" si="2"/>
        <v>5.8353126881512899E-8</v>
      </c>
      <c r="L23" s="13">
        <f t="shared" si="2"/>
        <v>1.1750876724701498E-7</v>
      </c>
      <c r="M23" s="13">
        <f t="shared" si="2"/>
        <v>2.2735506209455715E-7</v>
      </c>
      <c r="N23" s="13">
        <f t="shared" si="3"/>
        <v>4.2263670038328831E-7</v>
      </c>
      <c r="O23" s="13">
        <f t="shared" si="3"/>
        <v>7.5484538912995853E-7</v>
      </c>
      <c r="P23" s="13">
        <f t="shared" si="3"/>
        <v>1.2953198676356075E-6</v>
      </c>
      <c r="Q23" s="13">
        <f t="shared" si="3"/>
        <v>2.1356214181313006E-6</v>
      </c>
      <c r="R23" s="13">
        <f t="shared" si="3"/>
        <v>3.3829823302588153E-6</v>
      </c>
      <c r="S23" s="13">
        <f t="shared" si="3"/>
        <v>5.1487690499910535E-6</v>
      </c>
      <c r="T23" s="13">
        <f t="shared" si="3"/>
        <v>7.5289656363578084E-6</v>
      </c>
      <c r="U23" s="13">
        <f t="shared" si="3"/>
        <v>1.0577802130236987E-5</v>
      </c>
      <c r="V23" s="13">
        <f t="shared" si="3"/>
        <v>1.4278539370296601E-5</v>
      </c>
      <c r="W23" s="13">
        <f t="shared" si="3"/>
        <v>1.8518267302979404E-5</v>
      </c>
      <c r="X23" s="13">
        <f t="shared" si="4"/>
        <v>2.3075181977039762E-5</v>
      </c>
      <c r="Y23" s="13">
        <f t="shared" si="4"/>
        <v>2.762600852010743E-5</v>
      </c>
      <c r="Z23" s="13">
        <f t="shared" si="4"/>
        <v>3.177747376768609E-5</v>
      </c>
      <c r="AA23" s="13">
        <f t="shared" si="4"/>
        <v>3.5119539857958434E-5</v>
      </c>
      <c r="AB23" s="13">
        <f t="shared" si="4"/>
        <v>3.7291210919036677E-5</v>
      </c>
      <c r="AC23" s="13">
        <f t="shared" si="4"/>
        <v>3.8044543350821588E-5</v>
      </c>
      <c r="AD23" s="13">
        <f t="shared" si="4"/>
        <v>3.7291210919036643E-5</v>
      </c>
      <c r="AE23" s="13">
        <f t="shared" si="4"/>
        <v>3.5119539857958373E-5</v>
      </c>
      <c r="AF23" s="13">
        <f t="shared" si="4"/>
        <v>3.1777473767686009E-5</v>
      </c>
      <c r="AG23" s="13">
        <f t="shared" si="4"/>
        <v>2.7626008520107328E-5</v>
      </c>
      <c r="AH23" s="13">
        <f t="shared" si="5"/>
        <v>2.307518197703964E-5</v>
      </c>
      <c r="AI23" s="13">
        <f t="shared" si="5"/>
        <v>1.8518267302979303E-5</v>
      </c>
      <c r="AJ23" s="13">
        <f t="shared" si="5"/>
        <v>1.4278539370296512E-5</v>
      </c>
      <c r="AK23" s="13">
        <f t="shared" si="5"/>
        <v>1.0577802130236912E-5</v>
      </c>
      <c r="AL23" s="13">
        <f t="shared" si="5"/>
        <v>7.5289656363577474E-6</v>
      </c>
      <c r="AM23" s="13">
        <f t="shared" si="5"/>
        <v>5.1487690499910078E-6</v>
      </c>
      <c r="AN23" s="13">
        <f t="shared" si="5"/>
        <v>3.3829823302587797E-6</v>
      </c>
      <c r="AO23" s="13">
        <f t="shared" si="5"/>
        <v>2.1356214181312777E-6</v>
      </c>
      <c r="AP23" s="13">
        <f t="shared" si="5"/>
        <v>1.2953198676355914E-6</v>
      </c>
      <c r="AQ23" s="13">
        <f t="shared" si="5"/>
        <v>7.5484538912994784E-7</v>
      </c>
      <c r="AR23" s="13">
        <f t="shared" si="6"/>
        <v>4.2263670038328227E-7</v>
      </c>
      <c r="AS23" s="13">
        <f t="shared" si="6"/>
        <v>2.2735506209455352E-7</v>
      </c>
      <c r="AT23" s="13">
        <f t="shared" si="6"/>
        <v>1.1750876724701311E-7</v>
      </c>
      <c r="AU23" s="13">
        <f t="shared" si="6"/>
        <v>5.8353126881511867E-8</v>
      </c>
      <c r="AV23" s="13">
        <f t="shared" si="6"/>
        <v>2.7841088849333799E-8</v>
      </c>
      <c r="AW23" s="13">
        <f t="shared" si="6"/>
        <v>1.2762522489817474E-8</v>
      </c>
      <c r="AX23" s="13">
        <f t="shared" si="6"/>
        <v>5.6210188958603132E-9</v>
      </c>
      <c r="AY23" s="13">
        <f t="shared" si="6"/>
        <v>2.378602060719665E-9</v>
      </c>
      <c r="AZ23" s="13">
        <f t="shared" si="6"/>
        <v>9.6706743048507999E-10</v>
      </c>
      <c r="BA23" s="13">
        <f t="shared" si="6"/>
        <v>3.7776345701611334E-10</v>
      </c>
      <c r="BB23" s="13">
        <f t="shared" si="6"/>
        <v>1.4177881815862088E-10</v>
      </c>
    </row>
    <row r="24" spans="3:54" x14ac:dyDescent="0.3">
      <c r="C24" s="2">
        <f t="shared" si="7"/>
        <v>-2.9999999999999982</v>
      </c>
      <c r="D24" s="13">
        <f t="shared" ref="D24:M33" si="8">EXP(-0.5*(D$13^2+$C24^2))/(2*PI())*paso^2</f>
        <v>2.6355662081489962E-10</v>
      </c>
      <c r="E24" s="13">
        <f t="shared" si="8"/>
        <v>7.022350834320816E-10</v>
      </c>
      <c r="F24" s="13">
        <f t="shared" si="8"/>
        <v>1.7977087648850403E-9</v>
      </c>
      <c r="G24" s="13">
        <f t="shared" si="8"/>
        <v>4.4216500710653636E-9</v>
      </c>
      <c r="H24" s="13">
        <f t="shared" si="8"/>
        <v>1.0449069649263114E-8</v>
      </c>
      <c r="I24" s="13">
        <f t="shared" si="8"/>
        <v>2.3724610941016699E-8</v>
      </c>
      <c r="J24" s="13">
        <f t="shared" si="8"/>
        <v>5.1754580777563084E-8</v>
      </c>
      <c r="K24" s="13">
        <f t="shared" si="8"/>
        <v>1.0847426388946206E-7</v>
      </c>
      <c r="L24" s="13">
        <f t="shared" si="8"/>
        <v>2.1844034259827095E-7</v>
      </c>
      <c r="M24" s="13">
        <f t="shared" si="8"/>
        <v>4.2263670038328831E-7</v>
      </c>
      <c r="N24" s="13">
        <f t="shared" ref="N24:W33" si="9">EXP(-0.5*(N$13^2+$C24^2))/(2*PI())*paso^2</f>
        <v>7.8565121385590604E-7</v>
      </c>
      <c r="O24" s="13">
        <f t="shared" si="9"/>
        <v>1.4032032611120928E-6</v>
      </c>
      <c r="P24" s="13">
        <f t="shared" si="9"/>
        <v>2.4079064251085229E-6</v>
      </c>
      <c r="Q24" s="13">
        <f t="shared" si="9"/>
        <v>3.9699665409319271E-6</v>
      </c>
      <c r="R24" s="13">
        <f t="shared" si="9"/>
        <v>6.2887207187887965E-6</v>
      </c>
      <c r="S24" s="13">
        <f t="shared" si="9"/>
        <v>9.571191168018927E-6</v>
      </c>
      <c r="T24" s="13">
        <f t="shared" si="9"/>
        <v>1.399580534752302E-5</v>
      </c>
      <c r="U24" s="13">
        <f t="shared" si="9"/>
        <v>1.9663373000999524E-5</v>
      </c>
      <c r="V24" s="13">
        <f t="shared" si="9"/>
        <v>2.6542777232051364E-5</v>
      </c>
      <c r="W24" s="13">
        <f t="shared" si="9"/>
        <v>3.4424126375914644E-5</v>
      </c>
      <c r="X24" s="13">
        <f t="shared" ref="X24:AG33" si="10">EXP(-0.5*(X$13^2+$C24^2))/(2*PI())*paso^2</f>
        <v>4.2895102847826496E-5</v>
      </c>
      <c r="Y24" s="13">
        <f t="shared" si="10"/>
        <v>5.135476192231367E-5</v>
      </c>
      <c r="Z24" s="13">
        <f t="shared" si="10"/>
        <v>5.9072037085788216E-5</v>
      </c>
      <c r="AA24" s="13">
        <f t="shared" si="10"/>
        <v>6.5284697458699241E-5</v>
      </c>
      <c r="AB24" s="13">
        <f t="shared" si="10"/>
        <v>6.932167769180378E-5</v>
      </c>
      <c r="AC24" s="13">
        <f t="shared" si="10"/>
        <v>7.0722068474081052E-5</v>
      </c>
      <c r="AD24" s="13">
        <f t="shared" si="10"/>
        <v>6.9321677691803725E-5</v>
      </c>
      <c r="AE24" s="13">
        <f t="shared" si="10"/>
        <v>6.5284697458699119E-5</v>
      </c>
      <c r="AF24" s="13">
        <f t="shared" si="10"/>
        <v>5.907203708578806E-5</v>
      </c>
      <c r="AG24" s="13">
        <f t="shared" si="10"/>
        <v>5.1354761922313487E-5</v>
      </c>
      <c r="AH24" s="13">
        <f t="shared" ref="AH24:AQ33" si="11">EXP(-0.5*(AH$13^2+$C24^2))/(2*PI())*paso^2</f>
        <v>4.289510284782634E-5</v>
      </c>
      <c r="AI24" s="13">
        <f t="shared" si="11"/>
        <v>3.4424126375914461E-5</v>
      </c>
      <c r="AJ24" s="13">
        <f t="shared" si="11"/>
        <v>2.6542777232051201E-5</v>
      </c>
      <c r="AK24" s="13">
        <f t="shared" si="11"/>
        <v>1.9663373000999385E-5</v>
      </c>
      <c r="AL24" s="13">
        <f t="shared" si="11"/>
        <v>1.399580534752291E-5</v>
      </c>
      <c r="AM24" s="13">
        <f t="shared" si="11"/>
        <v>9.5711911680188356E-6</v>
      </c>
      <c r="AN24" s="13">
        <f t="shared" si="11"/>
        <v>6.2887207187887279E-6</v>
      </c>
      <c r="AO24" s="13">
        <f t="shared" si="11"/>
        <v>3.9699665409318814E-6</v>
      </c>
      <c r="AP24" s="13">
        <f t="shared" si="11"/>
        <v>2.4079064251084932E-6</v>
      </c>
      <c r="AQ24" s="13">
        <f t="shared" si="11"/>
        <v>1.4032032611120729E-6</v>
      </c>
      <c r="AR24" s="13">
        <f t="shared" ref="AR24:BB33" si="12">EXP(-0.5*(AR$13^2+$C24^2))/(2*PI())*paso^2</f>
        <v>7.8565121385589482E-7</v>
      </c>
      <c r="AS24" s="13">
        <f t="shared" si="12"/>
        <v>4.2263670038328227E-7</v>
      </c>
      <c r="AT24" s="13">
        <f t="shared" si="12"/>
        <v>2.1844034259826746E-7</v>
      </c>
      <c r="AU24" s="13">
        <f t="shared" si="12"/>
        <v>1.084742638894601E-7</v>
      </c>
      <c r="AV24" s="13">
        <f t="shared" si="12"/>
        <v>5.1754580777562158E-8</v>
      </c>
      <c r="AW24" s="13">
        <f t="shared" si="12"/>
        <v>2.3724610941016282E-8</v>
      </c>
      <c r="AX24" s="13">
        <f t="shared" si="12"/>
        <v>1.0449069649262911E-8</v>
      </c>
      <c r="AY24" s="13">
        <f t="shared" si="12"/>
        <v>4.4216500710652767E-9</v>
      </c>
      <c r="AZ24" s="13">
        <f t="shared" si="12"/>
        <v>1.7977087648850018E-9</v>
      </c>
      <c r="BA24" s="13">
        <f t="shared" si="12"/>
        <v>7.0223508343206671E-10</v>
      </c>
      <c r="BB24" s="13">
        <f t="shared" si="12"/>
        <v>2.6355662081489404E-10</v>
      </c>
    </row>
    <row r="25" spans="3:54" x14ac:dyDescent="0.3">
      <c r="C25" s="2">
        <f t="shared" si="7"/>
        <v>-2.799999999999998</v>
      </c>
      <c r="D25" s="13">
        <f t="shared" si="8"/>
        <v>4.7072225345403461E-10</v>
      </c>
      <c r="E25" s="13">
        <f t="shared" si="8"/>
        <v>1.2542188464306841E-9</v>
      </c>
      <c r="F25" s="13">
        <f t="shared" si="8"/>
        <v>3.2107769413809296E-9</v>
      </c>
      <c r="G25" s="13">
        <f t="shared" si="8"/>
        <v>7.8972369542515328E-9</v>
      </c>
      <c r="H25" s="13">
        <f t="shared" si="8"/>
        <v>1.8662439959168115E-8</v>
      </c>
      <c r="I25" s="13">
        <f t="shared" si="8"/>
        <v>4.237306689524949E-8</v>
      </c>
      <c r="J25" s="13">
        <f t="shared" si="8"/>
        <v>9.2435670236086838E-8</v>
      </c>
      <c r="K25" s="13">
        <f t="shared" si="8"/>
        <v>1.9373920405390416E-7</v>
      </c>
      <c r="L25" s="13">
        <f t="shared" si="8"/>
        <v>3.9014284670672504E-7</v>
      </c>
      <c r="M25" s="13">
        <f t="shared" si="8"/>
        <v>7.5484538912995853E-7</v>
      </c>
      <c r="N25" s="13">
        <f t="shared" si="9"/>
        <v>1.4032032611120928E-6</v>
      </c>
      <c r="O25" s="13">
        <f t="shared" si="9"/>
        <v>2.5061749505000279E-6</v>
      </c>
      <c r="P25" s="13">
        <f t="shared" si="9"/>
        <v>4.3006134128938458E-6</v>
      </c>
      <c r="Q25" s="13">
        <f t="shared" si="9"/>
        <v>7.0905128108963572E-6</v>
      </c>
      <c r="R25" s="13">
        <f t="shared" si="9"/>
        <v>1.1231896884011015E-5</v>
      </c>
      <c r="S25" s="13">
        <f t="shared" si="9"/>
        <v>1.7094515254137489E-5</v>
      </c>
      <c r="T25" s="13">
        <f t="shared" si="9"/>
        <v>2.4997046219973501E-5</v>
      </c>
      <c r="U25" s="13">
        <f t="shared" si="9"/>
        <v>3.5119539857958556E-5</v>
      </c>
      <c r="V25" s="13">
        <f t="shared" si="9"/>
        <v>4.7406420195281801E-5</v>
      </c>
      <c r="W25" s="13">
        <f t="shared" si="9"/>
        <v>6.1482812652380818E-5</v>
      </c>
      <c r="X25" s="13">
        <f t="shared" si="10"/>
        <v>7.6612302177195027E-5</v>
      </c>
      <c r="Y25" s="13">
        <f t="shared" si="10"/>
        <v>9.1721578395272729E-5</v>
      </c>
      <c r="Z25" s="13">
        <f t="shared" si="10"/>
        <v>1.0550492841791131E-4</v>
      </c>
      <c r="AA25" s="13">
        <f t="shared" si="10"/>
        <v>1.1660097860112849E-4</v>
      </c>
      <c r="AB25" s="13">
        <f t="shared" si="10"/>
        <v>1.2381118044163162E-4</v>
      </c>
      <c r="AC25" s="13">
        <f t="shared" si="10"/>
        <v>1.26312332196847E-4</v>
      </c>
      <c r="AD25" s="13">
        <f t="shared" si="10"/>
        <v>1.2381118044163151E-4</v>
      </c>
      <c r="AE25" s="13">
        <f t="shared" si="10"/>
        <v>1.166009786011283E-4</v>
      </c>
      <c r="AF25" s="13">
        <f t="shared" si="10"/>
        <v>1.0550492841791104E-4</v>
      </c>
      <c r="AG25" s="13">
        <f t="shared" si="10"/>
        <v>9.1721578395272417E-5</v>
      </c>
      <c r="AH25" s="13">
        <f t="shared" si="11"/>
        <v>7.661230217719477E-5</v>
      </c>
      <c r="AI25" s="13">
        <f t="shared" si="11"/>
        <v>6.148281265238048E-5</v>
      </c>
      <c r="AJ25" s="13">
        <f t="shared" si="11"/>
        <v>4.7406420195281503E-5</v>
      </c>
      <c r="AK25" s="13">
        <f t="shared" si="11"/>
        <v>3.5119539857958312E-5</v>
      </c>
      <c r="AL25" s="13">
        <f t="shared" si="11"/>
        <v>2.4997046219973302E-5</v>
      </c>
      <c r="AM25" s="13">
        <f t="shared" si="11"/>
        <v>1.7094515254137323E-5</v>
      </c>
      <c r="AN25" s="13">
        <f t="shared" si="11"/>
        <v>1.1231896884010895E-5</v>
      </c>
      <c r="AO25" s="13">
        <f t="shared" si="11"/>
        <v>7.0905128108962759E-6</v>
      </c>
      <c r="AP25" s="13">
        <f t="shared" si="11"/>
        <v>4.3006134128937925E-6</v>
      </c>
      <c r="AQ25" s="13">
        <f t="shared" si="11"/>
        <v>2.5061749504999923E-6</v>
      </c>
      <c r="AR25" s="13">
        <f t="shared" si="12"/>
        <v>1.4032032611120729E-6</v>
      </c>
      <c r="AS25" s="13">
        <f t="shared" si="12"/>
        <v>7.5484538912994509E-7</v>
      </c>
      <c r="AT25" s="13">
        <f t="shared" si="12"/>
        <v>3.9014284670671805E-7</v>
      </c>
      <c r="AU25" s="13">
        <f t="shared" si="12"/>
        <v>1.9373920405390069E-7</v>
      </c>
      <c r="AV25" s="13">
        <f t="shared" si="12"/>
        <v>9.2435670236085052E-8</v>
      </c>
      <c r="AW25" s="13">
        <f t="shared" si="12"/>
        <v>4.2373066895248742E-8</v>
      </c>
      <c r="AX25" s="13">
        <f t="shared" si="12"/>
        <v>1.8662439959167748E-8</v>
      </c>
      <c r="AY25" s="13">
        <f t="shared" si="12"/>
        <v>7.8972369542513789E-9</v>
      </c>
      <c r="AZ25" s="13">
        <f t="shared" si="12"/>
        <v>3.2107769413808614E-9</v>
      </c>
      <c r="BA25" s="13">
        <f t="shared" si="12"/>
        <v>1.2542188464306574E-9</v>
      </c>
      <c r="BB25" s="13">
        <f t="shared" si="12"/>
        <v>4.7072225345402458E-10</v>
      </c>
    </row>
    <row r="26" spans="3:54" x14ac:dyDescent="0.3">
      <c r="C26" s="2">
        <f t="shared" si="7"/>
        <v>-2.5999999999999979</v>
      </c>
      <c r="D26" s="13">
        <f t="shared" si="8"/>
        <v>8.0776261711024287E-10</v>
      </c>
      <c r="E26" s="13">
        <f t="shared" si="8"/>
        <v>2.1522481471566292E-9</v>
      </c>
      <c r="F26" s="13">
        <f t="shared" si="8"/>
        <v>5.5097152643545818E-9</v>
      </c>
      <c r="G26" s="13">
        <f t="shared" si="8"/>
        <v>1.3551712805795493E-8</v>
      </c>
      <c r="H26" s="13">
        <f t="shared" si="8"/>
        <v>3.2024875035045373E-8</v>
      </c>
      <c r="I26" s="13">
        <f t="shared" si="8"/>
        <v>7.2712473564066124E-8</v>
      </c>
      <c r="J26" s="13">
        <f t="shared" si="8"/>
        <v>1.5862024443578158E-7</v>
      </c>
      <c r="K26" s="13">
        <f t="shared" si="8"/>
        <v>3.3245780363073236E-7</v>
      </c>
      <c r="L26" s="13">
        <f t="shared" si="8"/>
        <v>6.694878021810748E-7</v>
      </c>
      <c r="M26" s="13">
        <f t="shared" si="8"/>
        <v>1.2953198676356075E-6</v>
      </c>
      <c r="N26" s="13">
        <f t="shared" si="9"/>
        <v>2.4079064251085229E-6</v>
      </c>
      <c r="O26" s="13">
        <f t="shared" si="9"/>
        <v>4.3006134128938458E-6</v>
      </c>
      <c r="P26" s="13">
        <f t="shared" si="9"/>
        <v>7.3798821281300829E-6</v>
      </c>
      <c r="Q26" s="13">
        <f t="shared" si="9"/>
        <v>1.2167368639907797E-5</v>
      </c>
      <c r="R26" s="13">
        <f t="shared" si="9"/>
        <v>1.927401212831563E-5</v>
      </c>
      <c r="S26" s="13">
        <f t="shared" si="9"/>
        <v>2.9334305481823645E-5</v>
      </c>
      <c r="T26" s="13">
        <f t="shared" si="9"/>
        <v>4.2895102847826611E-5</v>
      </c>
      <c r="U26" s="13">
        <f t="shared" si="9"/>
        <v>6.0265371393031475E-5</v>
      </c>
      <c r="V26" s="13">
        <f t="shared" si="9"/>
        <v>8.134974236672244E-5</v>
      </c>
      <c r="W26" s="13">
        <f t="shared" si="9"/>
        <v>1.055049284179115E-4</v>
      </c>
      <c r="X26" s="13">
        <f t="shared" si="10"/>
        <v>1.3146723626384672E-4</v>
      </c>
      <c r="Y26" s="13">
        <f t="shared" si="10"/>
        <v>1.5739485793671447E-4</v>
      </c>
      <c r="Z26" s="13">
        <f t="shared" si="10"/>
        <v>1.8104718115945811E-4</v>
      </c>
      <c r="AA26" s="13">
        <f t="shared" si="10"/>
        <v>2.0008807941700635E-4</v>
      </c>
      <c r="AB26" s="13">
        <f t="shared" si="10"/>
        <v>2.1246083525304759E-4</v>
      </c>
      <c r="AC26" s="13">
        <f t="shared" si="10"/>
        <v>2.1675282882836284E-4</v>
      </c>
      <c r="AD26" s="13">
        <f t="shared" si="10"/>
        <v>2.124608352530474E-4</v>
      </c>
      <c r="AE26" s="13">
        <f t="shared" si="10"/>
        <v>2.00088079417006E-4</v>
      </c>
      <c r="AF26" s="13">
        <f t="shared" si="10"/>
        <v>1.8104718115945762E-4</v>
      </c>
      <c r="AG26" s="13">
        <f t="shared" si="10"/>
        <v>1.5739485793671393E-4</v>
      </c>
      <c r="AH26" s="13">
        <f t="shared" si="11"/>
        <v>1.3146723626384615E-4</v>
      </c>
      <c r="AI26" s="13">
        <f t="shared" si="11"/>
        <v>1.0550492841791094E-4</v>
      </c>
      <c r="AJ26" s="13">
        <f t="shared" si="11"/>
        <v>8.1349742366721938E-5</v>
      </c>
      <c r="AK26" s="13">
        <f t="shared" si="11"/>
        <v>6.0265371393031061E-5</v>
      </c>
      <c r="AL26" s="13">
        <f t="shared" si="11"/>
        <v>4.2895102847826259E-5</v>
      </c>
      <c r="AM26" s="13">
        <f t="shared" si="11"/>
        <v>2.9334305481823384E-5</v>
      </c>
      <c r="AN26" s="13">
        <f t="shared" si="11"/>
        <v>1.9274012128315427E-5</v>
      </c>
      <c r="AO26" s="13">
        <f t="shared" si="11"/>
        <v>1.2167368639907658E-5</v>
      </c>
      <c r="AP26" s="13">
        <f t="shared" si="11"/>
        <v>7.3798821281299923E-6</v>
      </c>
      <c r="AQ26" s="13">
        <f t="shared" si="11"/>
        <v>4.3006134128937891E-6</v>
      </c>
      <c r="AR26" s="13">
        <f t="shared" si="12"/>
        <v>2.407906425108489E-6</v>
      </c>
      <c r="AS26" s="13">
        <f t="shared" si="12"/>
        <v>1.2953198676355867E-6</v>
      </c>
      <c r="AT26" s="13">
        <f t="shared" si="12"/>
        <v>6.6948780218106294E-7</v>
      </c>
      <c r="AU26" s="13">
        <f t="shared" si="12"/>
        <v>3.3245780363072649E-7</v>
      </c>
      <c r="AV26" s="13">
        <f t="shared" si="12"/>
        <v>1.5862024443577874E-7</v>
      </c>
      <c r="AW26" s="13">
        <f t="shared" si="12"/>
        <v>7.2712473564064827E-8</v>
      </c>
      <c r="AX26" s="13">
        <f t="shared" si="12"/>
        <v>3.2024875035044797E-8</v>
      </c>
      <c r="AY26" s="13">
        <f t="shared" si="12"/>
        <v>1.3551712805795205E-8</v>
      </c>
      <c r="AZ26" s="13">
        <f t="shared" si="12"/>
        <v>5.5097152643544643E-9</v>
      </c>
      <c r="BA26" s="13">
        <f t="shared" si="12"/>
        <v>2.1522481471565833E-9</v>
      </c>
      <c r="BB26" s="13">
        <f t="shared" si="12"/>
        <v>8.0776261711022571E-10</v>
      </c>
    </row>
    <row r="27" spans="3:54" x14ac:dyDescent="0.3">
      <c r="C27" s="2">
        <f t="shared" si="7"/>
        <v>-2.3999999999999977</v>
      </c>
      <c r="D27" s="13">
        <f t="shared" si="8"/>
        <v>1.3317754085060607E-9</v>
      </c>
      <c r="E27" s="13">
        <f t="shared" si="8"/>
        <v>3.5484573000420749E-9</v>
      </c>
      <c r="F27" s="13">
        <f t="shared" si="8"/>
        <v>9.0839847518425777E-9</v>
      </c>
      <c r="G27" s="13">
        <f t="shared" si="8"/>
        <v>2.2342997157334348E-8</v>
      </c>
      <c r="H27" s="13">
        <f t="shared" si="8"/>
        <v>5.2800092661792803E-8</v>
      </c>
      <c r="I27" s="13">
        <f t="shared" si="8"/>
        <v>1.1988260181029657E-7</v>
      </c>
      <c r="J27" s="13">
        <f t="shared" si="8"/>
        <v>2.6152057096492673E-7</v>
      </c>
      <c r="K27" s="13">
        <f t="shared" si="8"/>
        <v>5.4813025245623475E-7</v>
      </c>
      <c r="L27" s="13">
        <f t="shared" si="8"/>
        <v>1.1037987799302178E-6</v>
      </c>
      <c r="M27" s="13">
        <f t="shared" si="8"/>
        <v>2.1356214181313006E-6</v>
      </c>
      <c r="N27" s="13">
        <f t="shared" si="9"/>
        <v>3.9699665409319271E-6</v>
      </c>
      <c r="O27" s="13">
        <f t="shared" si="9"/>
        <v>7.0905128108963572E-6</v>
      </c>
      <c r="P27" s="13">
        <f t="shared" si="9"/>
        <v>1.2167368639907797E-5</v>
      </c>
      <c r="Q27" s="13">
        <f t="shared" si="9"/>
        <v>2.0060599485065672E-5</v>
      </c>
      <c r="R27" s="13">
        <f t="shared" si="9"/>
        <v>3.1777473767686226E-5</v>
      </c>
      <c r="S27" s="13">
        <f t="shared" si="9"/>
        <v>4.8364093409098022E-5</v>
      </c>
      <c r="T27" s="13">
        <f t="shared" si="9"/>
        <v>7.0722068474081377E-5</v>
      </c>
      <c r="U27" s="13">
        <f t="shared" si="9"/>
        <v>9.9360799702334014E-5</v>
      </c>
      <c r="V27" s="13">
        <f t="shared" si="9"/>
        <v>1.3412305060599066E-4</v>
      </c>
      <c r="W27" s="13">
        <f t="shared" si="9"/>
        <v>1.7394821964630513E-4</v>
      </c>
      <c r="X27" s="13">
        <f t="shared" si="10"/>
        <v>2.1675282882836332E-4</v>
      </c>
      <c r="Y27" s="13">
        <f t="shared" si="10"/>
        <v>2.5950025017908607E-4</v>
      </c>
      <c r="Z27" s="13">
        <f t="shared" si="10"/>
        <v>2.9849633857789807E-4</v>
      </c>
      <c r="AA27" s="13">
        <f t="shared" si="10"/>
        <v>3.2988947254835492E-4</v>
      </c>
      <c r="AB27" s="13">
        <f t="shared" si="10"/>
        <v>3.5028869827241513E-4</v>
      </c>
      <c r="AC27" s="13">
        <f t="shared" si="10"/>
        <v>3.573649993737458E-4</v>
      </c>
      <c r="AD27" s="13">
        <f t="shared" si="10"/>
        <v>3.5028869827241486E-4</v>
      </c>
      <c r="AE27" s="13">
        <f t="shared" si="10"/>
        <v>3.2988947254835427E-4</v>
      </c>
      <c r="AF27" s="13">
        <f t="shared" si="10"/>
        <v>2.9849633857789726E-4</v>
      </c>
      <c r="AG27" s="13">
        <f t="shared" si="10"/>
        <v>2.595002501790851E-4</v>
      </c>
      <c r="AH27" s="13">
        <f t="shared" si="11"/>
        <v>2.1675282882836235E-4</v>
      </c>
      <c r="AI27" s="13">
        <f t="shared" si="11"/>
        <v>1.7394821964630418E-4</v>
      </c>
      <c r="AJ27" s="13">
        <f t="shared" si="11"/>
        <v>1.3412305060598982E-4</v>
      </c>
      <c r="AK27" s="13">
        <f t="shared" si="11"/>
        <v>9.9360799702333296E-5</v>
      </c>
      <c r="AL27" s="13">
        <f t="shared" si="11"/>
        <v>7.0722068474080808E-5</v>
      </c>
      <c r="AM27" s="13">
        <f t="shared" si="11"/>
        <v>4.8364093409097588E-5</v>
      </c>
      <c r="AN27" s="13">
        <f t="shared" si="11"/>
        <v>3.1777473767685887E-5</v>
      </c>
      <c r="AO27" s="13">
        <f t="shared" si="11"/>
        <v>2.0060599485065441E-5</v>
      </c>
      <c r="AP27" s="13">
        <f t="shared" si="11"/>
        <v>1.2167368639907647E-5</v>
      </c>
      <c r="AQ27" s="13">
        <f t="shared" si="11"/>
        <v>7.0905128108962615E-6</v>
      </c>
      <c r="AR27" s="13">
        <f t="shared" si="12"/>
        <v>3.9699665409318704E-6</v>
      </c>
      <c r="AS27" s="13">
        <f t="shared" si="12"/>
        <v>2.1356214181312663E-6</v>
      </c>
      <c r="AT27" s="13">
        <f t="shared" si="12"/>
        <v>1.1037987799301981E-6</v>
      </c>
      <c r="AU27" s="13">
        <f t="shared" si="12"/>
        <v>5.4813025245622501E-7</v>
      </c>
      <c r="AV27" s="13">
        <f t="shared" si="12"/>
        <v>2.6152057096492207E-7</v>
      </c>
      <c r="AW27" s="13">
        <f t="shared" si="12"/>
        <v>1.1988260181029445E-7</v>
      </c>
      <c r="AX27" s="13">
        <f t="shared" si="12"/>
        <v>5.280009266179187E-8</v>
      </c>
      <c r="AY27" s="13">
        <f t="shared" si="12"/>
        <v>2.2342997157333868E-8</v>
      </c>
      <c r="AZ27" s="13">
        <f t="shared" si="12"/>
        <v>9.0839847518423857E-9</v>
      </c>
      <c r="BA27" s="13">
        <f t="shared" si="12"/>
        <v>3.5484573000419988E-9</v>
      </c>
      <c r="BB27" s="13">
        <f t="shared" si="12"/>
        <v>1.3317754085060324E-9</v>
      </c>
    </row>
    <row r="28" spans="3:54" x14ac:dyDescent="0.3">
      <c r="C28" s="2">
        <f t="shared" si="7"/>
        <v>-2.1999999999999975</v>
      </c>
      <c r="D28" s="13">
        <f t="shared" si="8"/>
        <v>2.1096307784698512E-9</v>
      </c>
      <c r="E28" s="13">
        <f t="shared" si="8"/>
        <v>5.6210188958604132E-9</v>
      </c>
      <c r="F28" s="13">
        <f t="shared" si="8"/>
        <v>1.4389703925480396E-8</v>
      </c>
      <c r="G28" s="13">
        <f t="shared" si="8"/>
        <v>3.5392960543738962E-8</v>
      </c>
      <c r="H28" s="13">
        <f t="shared" si="8"/>
        <v>8.363925319084411E-8</v>
      </c>
      <c r="I28" s="13">
        <f t="shared" si="8"/>
        <v>1.8990291078114333E-7</v>
      </c>
      <c r="J28" s="13">
        <f t="shared" si="8"/>
        <v>4.1426793300644394E-7</v>
      </c>
      <c r="K28" s="13">
        <f t="shared" si="8"/>
        <v>8.6827887330437836E-7</v>
      </c>
      <c r="L28" s="13">
        <f t="shared" si="8"/>
        <v>1.7484989319561087E-6</v>
      </c>
      <c r="M28" s="13">
        <f t="shared" si="8"/>
        <v>3.3829823302588153E-6</v>
      </c>
      <c r="N28" s="13">
        <f t="shared" si="9"/>
        <v>6.2887207187887965E-6</v>
      </c>
      <c r="O28" s="13">
        <f t="shared" si="9"/>
        <v>1.1231896884011015E-5</v>
      </c>
      <c r="P28" s="13">
        <f t="shared" si="9"/>
        <v>1.927401212831563E-5</v>
      </c>
      <c r="Q28" s="13">
        <f t="shared" si="9"/>
        <v>3.1777473767686226E-5</v>
      </c>
      <c r="R28" s="13">
        <f t="shared" si="9"/>
        <v>5.0337869504236342E-5</v>
      </c>
      <c r="S28" s="13">
        <f t="shared" si="9"/>
        <v>7.6612302177195312E-5</v>
      </c>
      <c r="T28" s="13">
        <f t="shared" si="9"/>
        <v>1.1202898883479069E-4</v>
      </c>
      <c r="U28" s="13">
        <f t="shared" si="9"/>
        <v>1.5739485793671483E-4</v>
      </c>
      <c r="V28" s="13">
        <f t="shared" si="9"/>
        <v>2.1246083525304816E-4</v>
      </c>
      <c r="W28" s="13">
        <f t="shared" si="9"/>
        <v>2.7554684947781794E-4</v>
      </c>
      <c r="X28" s="13">
        <f t="shared" si="10"/>
        <v>3.4335251732097225E-4</v>
      </c>
      <c r="Y28" s="13">
        <f t="shared" si="10"/>
        <v>4.1106759540824976E-4</v>
      </c>
      <c r="Z28" s="13">
        <f t="shared" si="10"/>
        <v>4.7284028455735303E-4</v>
      </c>
      <c r="AA28" s="13">
        <f t="shared" si="10"/>
        <v>5.2256933138740012E-4</v>
      </c>
      <c r="AB28" s="13">
        <f t="shared" si="10"/>
        <v>5.5488321417091434E-4</v>
      </c>
      <c r="AC28" s="13">
        <f t="shared" si="10"/>
        <v>5.6609259865551993E-4</v>
      </c>
      <c r="AD28" s="13">
        <f t="shared" si="10"/>
        <v>5.5488321417091391E-4</v>
      </c>
      <c r="AE28" s="13">
        <f t="shared" si="10"/>
        <v>5.2256933138739926E-4</v>
      </c>
      <c r="AF28" s="13">
        <f t="shared" si="10"/>
        <v>4.7284028455735178E-4</v>
      </c>
      <c r="AG28" s="13">
        <f t="shared" si="10"/>
        <v>4.1106759540824835E-4</v>
      </c>
      <c r="AH28" s="13">
        <f t="shared" si="11"/>
        <v>3.4335251732097073E-4</v>
      </c>
      <c r="AI28" s="13">
        <f t="shared" si="11"/>
        <v>2.7554684947781648E-4</v>
      </c>
      <c r="AJ28" s="13">
        <f t="shared" si="11"/>
        <v>2.124608352530468E-4</v>
      </c>
      <c r="AK28" s="13">
        <f t="shared" si="11"/>
        <v>1.5739485793671369E-4</v>
      </c>
      <c r="AL28" s="13">
        <f t="shared" si="11"/>
        <v>1.1202898883478979E-4</v>
      </c>
      <c r="AM28" s="13">
        <f t="shared" si="11"/>
        <v>7.6612302177194567E-5</v>
      </c>
      <c r="AN28" s="13">
        <f t="shared" si="11"/>
        <v>5.0337869504235793E-5</v>
      </c>
      <c r="AO28" s="13">
        <f t="shared" si="11"/>
        <v>3.1777473767685867E-5</v>
      </c>
      <c r="AP28" s="13">
        <f t="shared" si="11"/>
        <v>1.927401212831539E-5</v>
      </c>
      <c r="AQ28" s="13">
        <f t="shared" si="11"/>
        <v>1.1231896884010854E-5</v>
      </c>
      <c r="AR28" s="13">
        <f t="shared" si="12"/>
        <v>6.2887207187887067E-6</v>
      </c>
      <c r="AS28" s="13">
        <f t="shared" si="12"/>
        <v>3.3829823302587619E-6</v>
      </c>
      <c r="AT28" s="13">
        <f t="shared" si="12"/>
        <v>1.7484989319560778E-6</v>
      </c>
      <c r="AU28" s="13">
        <f t="shared" si="12"/>
        <v>8.6827887330436279E-7</v>
      </c>
      <c r="AV28" s="13">
        <f t="shared" si="12"/>
        <v>4.142679330064359E-7</v>
      </c>
      <c r="AW28" s="13">
        <f t="shared" si="12"/>
        <v>1.8990291078113997E-7</v>
      </c>
      <c r="AX28" s="13">
        <f t="shared" si="12"/>
        <v>8.3639253190842469E-8</v>
      </c>
      <c r="AY28" s="13">
        <f t="shared" si="12"/>
        <v>3.5392960543738274E-8</v>
      </c>
      <c r="AZ28" s="13">
        <f t="shared" si="12"/>
        <v>1.4389703925480086E-8</v>
      </c>
      <c r="BA28" s="13">
        <f t="shared" si="12"/>
        <v>5.6210188958602933E-9</v>
      </c>
      <c r="BB28" s="13">
        <f t="shared" si="12"/>
        <v>2.1096307784698061E-9</v>
      </c>
    </row>
    <row r="29" spans="3:54" x14ac:dyDescent="0.3">
      <c r="C29" s="2">
        <f t="shared" si="7"/>
        <v>-1.9999999999999976</v>
      </c>
      <c r="D29" s="13">
        <f t="shared" si="8"/>
        <v>3.2107769413809242E-9</v>
      </c>
      <c r="E29" s="13">
        <f t="shared" si="8"/>
        <v>8.5549746629054491E-9</v>
      </c>
      <c r="F29" s="13">
        <f t="shared" si="8"/>
        <v>2.1900576171315698E-8</v>
      </c>
      <c r="G29" s="13">
        <f t="shared" si="8"/>
        <v>5.3866725287097877E-8</v>
      </c>
      <c r="H29" s="13">
        <f t="shared" si="8"/>
        <v>1.2729572789711784E-7</v>
      </c>
      <c r="I29" s="13">
        <f t="shared" si="8"/>
        <v>2.890249295089755E-7</v>
      </c>
      <c r="J29" s="13">
        <f t="shared" si="8"/>
        <v>6.3049986776140235E-7</v>
      </c>
      <c r="K29" s="13">
        <f t="shared" si="8"/>
        <v>1.3214870647251261E-6</v>
      </c>
      <c r="L29" s="13">
        <f t="shared" si="8"/>
        <v>2.6611481544774337E-6</v>
      </c>
      <c r="M29" s="13">
        <f t="shared" si="8"/>
        <v>5.1487690499910535E-6</v>
      </c>
      <c r="N29" s="13">
        <f t="shared" si="9"/>
        <v>9.571191168018927E-6</v>
      </c>
      <c r="O29" s="13">
        <f t="shared" si="9"/>
        <v>1.7094515254137489E-5</v>
      </c>
      <c r="P29" s="13">
        <f t="shared" si="9"/>
        <v>2.9334305481823645E-5</v>
      </c>
      <c r="Q29" s="13">
        <f t="shared" si="9"/>
        <v>4.8364093409098022E-5</v>
      </c>
      <c r="R29" s="13">
        <f t="shared" si="9"/>
        <v>7.6612302177195312E-5</v>
      </c>
      <c r="S29" s="13">
        <f t="shared" si="9"/>
        <v>1.1660097860112891E-4</v>
      </c>
      <c r="T29" s="13">
        <f t="shared" si="9"/>
        <v>1.7050381412138049E-4</v>
      </c>
      <c r="U29" s="13">
        <f t="shared" si="9"/>
        <v>2.3954892283173623E-4</v>
      </c>
      <c r="V29" s="13">
        <f t="shared" si="9"/>
        <v>3.2335722332976324E-4</v>
      </c>
      <c r="W29" s="13">
        <f t="shared" si="9"/>
        <v>4.1937171167707294E-4</v>
      </c>
      <c r="X29" s="13">
        <f t="shared" si="10"/>
        <v>5.2256933138740067E-4</v>
      </c>
      <c r="Y29" s="13">
        <f t="shared" si="10"/>
        <v>6.2562907697195089E-4</v>
      </c>
      <c r="Z29" s="13">
        <f t="shared" si="10"/>
        <v>7.1964473504406616E-4</v>
      </c>
      <c r="AA29" s="13">
        <f t="shared" si="10"/>
        <v>7.9533043251695651E-4</v>
      </c>
      <c r="AB29" s="13">
        <f t="shared" si="10"/>
        <v>8.4451091982623203E-4</v>
      </c>
      <c r="AC29" s="13">
        <f t="shared" si="10"/>
        <v>8.6157117207394959E-4</v>
      </c>
      <c r="AD29" s="13">
        <f t="shared" si="10"/>
        <v>8.4451091982623116E-4</v>
      </c>
      <c r="AE29" s="13">
        <f t="shared" si="10"/>
        <v>7.953304325169551E-4</v>
      </c>
      <c r="AF29" s="13">
        <f t="shared" si="10"/>
        <v>7.1964473504406421E-4</v>
      </c>
      <c r="AG29" s="13">
        <f t="shared" si="10"/>
        <v>6.2562907697194872E-4</v>
      </c>
      <c r="AH29" s="13">
        <f t="shared" si="11"/>
        <v>5.2256933138739828E-4</v>
      </c>
      <c r="AI29" s="13">
        <f t="shared" si="11"/>
        <v>4.1937171167707072E-4</v>
      </c>
      <c r="AJ29" s="13">
        <f t="shared" si="11"/>
        <v>3.2335722332976129E-4</v>
      </c>
      <c r="AK29" s="13">
        <f t="shared" si="11"/>
        <v>2.3954892283173458E-4</v>
      </c>
      <c r="AL29" s="13">
        <f t="shared" si="11"/>
        <v>1.7050381412137913E-4</v>
      </c>
      <c r="AM29" s="13">
        <f t="shared" si="11"/>
        <v>1.1660097860112783E-4</v>
      </c>
      <c r="AN29" s="13">
        <f t="shared" si="11"/>
        <v>7.6612302177194499E-5</v>
      </c>
      <c r="AO29" s="13">
        <f t="shared" si="11"/>
        <v>4.83640934090975E-5</v>
      </c>
      <c r="AP29" s="13">
        <f t="shared" si="11"/>
        <v>2.9334305481823283E-5</v>
      </c>
      <c r="AQ29" s="13">
        <f t="shared" si="11"/>
        <v>1.7094515254137248E-5</v>
      </c>
      <c r="AR29" s="13">
        <f t="shared" si="12"/>
        <v>9.5711911680187915E-6</v>
      </c>
      <c r="AS29" s="13">
        <f t="shared" si="12"/>
        <v>5.1487690499909705E-6</v>
      </c>
      <c r="AT29" s="13">
        <f t="shared" si="12"/>
        <v>2.6611481544773914E-6</v>
      </c>
      <c r="AU29" s="13">
        <f t="shared" si="12"/>
        <v>1.3214870647251028E-6</v>
      </c>
      <c r="AV29" s="13">
        <f t="shared" si="12"/>
        <v>6.3049986776139112E-7</v>
      </c>
      <c r="AW29" s="13">
        <f t="shared" si="12"/>
        <v>2.8902492950897036E-7</v>
      </c>
      <c r="AX29" s="13">
        <f t="shared" si="12"/>
        <v>1.2729572789711538E-7</v>
      </c>
      <c r="AY29" s="13">
        <f t="shared" si="12"/>
        <v>5.3866725287096825E-8</v>
      </c>
      <c r="AZ29" s="13">
        <f t="shared" si="12"/>
        <v>2.1900576171315235E-8</v>
      </c>
      <c r="BA29" s="13">
        <f t="shared" si="12"/>
        <v>8.5549746629052671E-9</v>
      </c>
      <c r="BB29" s="13">
        <f t="shared" si="12"/>
        <v>3.2107769413808556E-9</v>
      </c>
    </row>
    <row r="30" spans="3:54" x14ac:dyDescent="0.3">
      <c r="C30" s="2">
        <f t="shared" si="7"/>
        <v>-1.7999999999999976</v>
      </c>
      <c r="D30" s="13">
        <f t="shared" si="8"/>
        <v>4.6950696414920751E-9</v>
      </c>
      <c r="E30" s="13">
        <f t="shared" si="8"/>
        <v>1.2509807612566876E-8</v>
      </c>
      <c r="F30" s="13">
        <f t="shared" si="8"/>
        <v>3.2024875035045314E-8</v>
      </c>
      <c r="G30" s="13">
        <f t="shared" si="8"/>
        <v>7.8768482270610002E-8</v>
      </c>
      <c r="H30" s="13">
        <f t="shared" si="8"/>
        <v>1.8614258120476756E-7</v>
      </c>
      <c r="I30" s="13">
        <f t="shared" si="8"/>
        <v>4.2263670038328746E-7</v>
      </c>
      <c r="J30" s="13">
        <f t="shared" si="8"/>
        <v>9.219702402678141E-7</v>
      </c>
      <c r="K30" s="13">
        <f t="shared" si="8"/>
        <v>1.9323901698842178E-6</v>
      </c>
      <c r="L30" s="13">
        <f t="shared" si="8"/>
        <v>3.8913559364936779E-6</v>
      </c>
      <c r="M30" s="13">
        <f t="shared" si="8"/>
        <v>7.5289656363578084E-6</v>
      </c>
      <c r="N30" s="13">
        <f t="shared" si="9"/>
        <v>1.399580534752302E-5</v>
      </c>
      <c r="O30" s="13">
        <f t="shared" si="9"/>
        <v>2.4997046219973501E-5</v>
      </c>
      <c r="P30" s="13">
        <f t="shared" si="9"/>
        <v>4.2895102847826611E-5</v>
      </c>
      <c r="Q30" s="13">
        <f t="shared" si="9"/>
        <v>7.0722068474081377E-5</v>
      </c>
      <c r="R30" s="13">
        <f t="shared" si="9"/>
        <v>1.1202898883479069E-4</v>
      </c>
      <c r="S30" s="13">
        <f t="shared" si="9"/>
        <v>1.7050381412138049E-4</v>
      </c>
      <c r="T30" s="13">
        <f t="shared" si="9"/>
        <v>2.4932509982945205E-4</v>
      </c>
      <c r="U30" s="13">
        <f t="shared" si="9"/>
        <v>3.5028869827241599E-4</v>
      </c>
      <c r="V30" s="13">
        <f t="shared" si="9"/>
        <v>4.7284028455735346E-4</v>
      </c>
      <c r="W30" s="13">
        <f t="shared" si="9"/>
        <v>6.1324079123003649E-4</v>
      </c>
      <c r="X30" s="13">
        <f t="shared" si="10"/>
        <v>7.6414508019874189E-4</v>
      </c>
      <c r="Y30" s="13">
        <f t="shared" si="10"/>
        <v>9.1484775795804148E-4</v>
      </c>
      <c r="Z30" s="13">
        <f t="shared" si="10"/>
        <v>1.0523254059224131E-3</v>
      </c>
      <c r="AA30" s="13">
        <f t="shared" si="10"/>
        <v>1.1629994349776013E-3</v>
      </c>
      <c r="AB30" s="13">
        <f t="shared" si="10"/>
        <v>1.2349153036708203E-3</v>
      </c>
      <c r="AC30" s="13">
        <f t="shared" si="10"/>
        <v>1.2598622476245184E-3</v>
      </c>
      <c r="AD30" s="13">
        <f t="shared" si="10"/>
        <v>1.2349153036708192E-3</v>
      </c>
      <c r="AE30" s="13">
        <f t="shared" si="10"/>
        <v>1.1629994349775994E-3</v>
      </c>
      <c r="AF30" s="13">
        <f t="shared" si="10"/>
        <v>1.0523254059224105E-3</v>
      </c>
      <c r="AG30" s="13">
        <f t="shared" si="10"/>
        <v>9.1484775795803834E-4</v>
      </c>
      <c r="AH30" s="13">
        <f t="shared" si="11"/>
        <v>7.6414508019873864E-4</v>
      </c>
      <c r="AI30" s="13">
        <f t="shared" si="11"/>
        <v>6.1324079123003324E-4</v>
      </c>
      <c r="AJ30" s="13">
        <f t="shared" si="11"/>
        <v>4.7284028455735054E-4</v>
      </c>
      <c r="AK30" s="13">
        <f t="shared" si="11"/>
        <v>3.502886982724135E-4</v>
      </c>
      <c r="AL30" s="13">
        <f t="shared" si="11"/>
        <v>2.4932509982945005E-4</v>
      </c>
      <c r="AM30" s="13">
        <f t="shared" si="11"/>
        <v>1.7050381412137889E-4</v>
      </c>
      <c r="AN30" s="13">
        <f t="shared" si="11"/>
        <v>1.1202898883478947E-4</v>
      </c>
      <c r="AO30" s="13">
        <f t="shared" si="11"/>
        <v>7.0722068474080564E-5</v>
      </c>
      <c r="AP30" s="13">
        <f t="shared" si="11"/>
        <v>4.2895102847826069E-5</v>
      </c>
      <c r="AQ30" s="13">
        <f t="shared" si="11"/>
        <v>2.4997046219973149E-5</v>
      </c>
      <c r="AR30" s="13">
        <f t="shared" si="12"/>
        <v>1.3995805347522822E-5</v>
      </c>
      <c r="AS30" s="13">
        <f t="shared" si="12"/>
        <v>7.5289656363576873E-6</v>
      </c>
      <c r="AT30" s="13">
        <f t="shared" si="12"/>
        <v>3.8913559364936126E-6</v>
      </c>
      <c r="AU30" s="13">
        <f t="shared" si="12"/>
        <v>1.9323901698841831E-6</v>
      </c>
      <c r="AV30" s="13">
        <f t="shared" si="12"/>
        <v>9.2197024026779769E-7</v>
      </c>
      <c r="AW30" s="13">
        <f t="shared" si="12"/>
        <v>4.2263670038328005E-7</v>
      </c>
      <c r="AX30" s="13">
        <f t="shared" si="12"/>
        <v>1.8614258120476393E-7</v>
      </c>
      <c r="AY30" s="13">
        <f t="shared" si="12"/>
        <v>7.8768482270608454E-8</v>
      </c>
      <c r="AZ30" s="13">
        <f t="shared" si="12"/>
        <v>3.2024875035044632E-8</v>
      </c>
      <c r="BA30" s="13">
        <f t="shared" si="12"/>
        <v>1.250980761256661E-8</v>
      </c>
      <c r="BB30" s="13">
        <f t="shared" si="12"/>
        <v>4.6950696414919758E-9</v>
      </c>
    </row>
    <row r="31" spans="3:54" x14ac:dyDescent="0.3">
      <c r="C31" s="2">
        <f t="shared" si="7"/>
        <v>-1.5999999999999976</v>
      </c>
      <c r="D31" s="13">
        <f t="shared" si="8"/>
        <v>6.5963267803425663E-9</v>
      </c>
      <c r="E31" s="13">
        <f t="shared" si="8"/>
        <v>1.7575624063689933E-8</v>
      </c>
      <c r="F31" s="13">
        <f t="shared" si="8"/>
        <v>4.4993271018587087E-8</v>
      </c>
      <c r="G31" s="13">
        <f t="shared" si="8"/>
        <v>1.1066558937844467E-7</v>
      </c>
      <c r="H31" s="13">
        <f t="shared" si="8"/>
        <v>2.6152057096492625E-7</v>
      </c>
      <c r="I31" s="13">
        <f t="shared" si="8"/>
        <v>5.9378241388724719E-7</v>
      </c>
      <c r="J31" s="13">
        <f t="shared" si="8"/>
        <v>1.295319867635603E-6</v>
      </c>
      <c r="K31" s="13">
        <f t="shared" si="8"/>
        <v>2.7149069132076048E-6</v>
      </c>
      <c r="L31" s="13">
        <f t="shared" si="8"/>
        <v>5.4671511470021242E-6</v>
      </c>
      <c r="M31" s="13">
        <f t="shared" si="8"/>
        <v>1.0577802130236987E-5</v>
      </c>
      <c r="N31" s="13">
        <f t="shared" si="9"/>
        <v>1.9663373000999524E-5</v>
      </c>
      <c r="O31" s="13">
        <f t="shared" si="9"/>
        <v>3.5119539857958556E-5</v>
      </c>
      <c r="P31" s="13">
        <f t="shared" si="9"/>
        <v>6.0265371393031475E-5</v>
      </c>
      <c r="Q31" s="13">
        <f t="shared" si="9"/>
        <v>9.9360799702334014E-5</v>
      </c>
      <c r="R31" s="13">
        <f t="shared" si="9"/>
        <v>1.5739485793671483E-4</v>
      </c>
      <c r="S31" s="13">
        <f t="shared" si="9"/>
        <v>2.3954892283173623E-4</v>
      </c>
      <c r="T31" s="13">
        <f t="shared" si="9"/>
        <v>3.5028869827241599E-4</v>
      </c>
      <c r="U31" s="13">
        <f t="shared" si="9"/>
        <v>4.921372626394882E-4</v>
      </c>
      <c r="V31" s="13">
        <f t="shared" si="9"/>
        <v>6.6431581851025736E-4</v>
      </c>
      <c r="W31" s="13">
        <f t="shared" si="9"/>
        <v>8.61571172073951E-4</v>
      </c>
      <c r="X31" s="13">
        <f t="shared" si="10"/>
        <v>1.073583789266246E-3</v>
      </c>
      <c r="Y31" s="13">
        <f t="shared" si="10"/>
        <v>1.2853131532756556E-3</v>
      </c>
      <c r="Z31" s="13">
        <f t="shared" si="10"/>
        <v>1.478462043539549E-3</v>
      </c>
      <c r="AA31" s="13">
        <f t="shared" si="10"/>
        <v>1.6339532539986011E-3</v>
      </c>
      <c r="AB31" s="13">
        <f t="shared" si="10"/>
        <v>1.7349912804424268E-3</v>
      </c>
      <c r="AC31" s="13">
        <f t="shared" si="10"/>
        <v>1.7700404292420998E-3</v>
      </c>
      <c r="AD31" s="13">
        <f t="shared" si="10"/>
        <v>1.7349912804424251E-3</v>
      </c>
      <c r="AE31" s="13">
        <f t="shared" si="10"/>
        <v>1.633953253998598E-3</v>
      </c>
      <c r="AF31" s="13">
        <f t="shared" si="10"/>
        <v>1.4784620435395455E-3</v>
      </c>
      <c r="AG31" s="13">
        <f t="shared" si="10"/>
        <v>1.2853131532756508E-3</v>
      </c>
      <c r="AH31" s="13">
        <f t="shared" si="11"/>
        <v>1.0735837892662413E-3</v>
      </c>
      <c r="AI31" s="13">
        <f t="shared" si="11"/>
        <v>8.6157117207394634E-4</v>
      </c>
      <c r="AJ31" s="13">
        <f t="shared" si="11"/>
        <v>6.6431581851025335E-4</v>
      </c>
      <c r="AK31" s="13">
        <f t="shared" si="11"/>
        <v>4.9213726263948473E-4</v>
      </c>
      <c r="AL31" s="13">
        <f t="shared" si="11"/>
        <v>3.5028869827241312E-4</v>
      </c>
      <c r="AM31" s="13">
        <f t="shared" si="11"/>
        <v>2.3954892283173401E-4</v>
      </c>
      <c r="AN31" s="13">
        <f t="shared" si="11"/>
        <v>1.5739485793671315E-4</v>
      </c>
      <c r="AO31" s="13">
        <f t="shared" si="11"/>
        <v>9.9360799702332957E-5</v>
      </c>
      <c r="AP31" s="13">
        <f t="shared" si="11"/>
        <v>6.0265371393030736E-5</v>
      </c>
      <c r="AQ31" s="13">
        <f t="shared" si="11"/>
        <v>3.5119539857958061E-5</v>
      </c>
      <c r="AR31" s="13">
        <f t="shared" si="12"/>
        <v>1.9663373000999246E-5</v>
      </c>
      <c r="AS31" s="13">
        <f t="shared" si="12"/>
        <v>1.0577802130236817E-5</v>
      </c>
      <c r="AT31" s="13">
        <f t="shared" si="12"/>
        <v>5.4671511470020378E-6</v>
      </c>
      <c r="AU31" s="13">
        <f t="shared" si="12"/>
        <v>2.7149069132075566E-6</v>
      </c>
      <c r="AV31" s="13">
        <f t="shared" si="12"/>
        <v>1.2953198676355799E-6</v>
      </c>
      <c r="AW31" s="13">
        <f t="shared" si="12"/>
        <v>5.937824138872366E-7</v>
      </c>
      <c r="AX31" s="13">
        <f t="shared" si="12"/>
        <v>2.6152057096492112E-7</v>
      </c>
      <c r="AY31" s="13">
        <f t="shared" si="12"/>
        <v>1.1066558937844249E-7</v>
      </c>
      <c r="AZ31" s="13">
        <f t="shared" si="12"/>
        <v>4.4993271018586128E-8</v>
      </c>
      <c r="BA31" s="13">
        <f t="shared" si="12"/>
        <v>1.7575624063689556E-8</v>
      </c>
      <c r="BB31" s="13">
        <f t="shared" si="12"/>
        <v>6.5963267803424257E-9</v>
      </c>
    </row>
    <row r="32" spans="3:54" x14ac:dyDescent="0.3">
      <c r="C32" s="2">
        <f t="shared" si="7"/>
        <v>-1.3999999999999977</v>
      </c>
      <c r="D32" s="13">
        <f t="shared" si="8"/>
        <v>8.9041098020948631E-9</v>
      </c>
      <c r="E32" s="13">
        <f t="shared" si="8"/>
        <v>2.3724610941016574E-8</v>
      </c>
      <c r="F32" s="13">
        <f t="shared" si="8"/>
        <v>6.0734563166093841E-8</v>
      </c>
      <c r="G32" s="13">
        <f t="shared" si="8"/>
        <v>1.4938292051808274E-7</v>
      </c>
      <c r="H32" s="13">
        <f t="shared" si="8"/>
        <v>3.5301584607931049E-7</v>
      </c>
      <c r="I32" s="13">
        <f t="shared" si="8"/>
        <v>8.015224211694394E-7</v>
      </c>
      <c r="J32" s="13">
        <f t="shared" si="8"/>
        <v>1.7484989319561023E-6</v>
      </c>
      <c r="K32" s="13">
        <f t="shared" si="8"/>
        <v>3.6647410085422607E-6</v>
      </c>
      <c r="L32" s="13">
        <f t="shared" si="8"/>
        <v>7.3798821281300651E-6</v>
      </c>
      <c r="M32" s="13">
        <f t="shared" si="8"/>
        <v>1.4278539370296601E-5</v>
      </c>
      <c r="N32" s="13">
        <f t="shared" si="9"/>
        <v>2.6542777232051364E-5</v>
      </c>
      <c r="O32" s="13">
        <f t="shared" si="9"/>
        <v>4.7406420195281801E-5</v>
      </c>
      <c r="P32" s="13">
        <f t="shared" si="9"/>
        <v>8.134974236672244E-5</v>
      </c>
      <c r="Q32" s="13">
        <f t="shared" si="9"/>
        <v>1.3412305060599066E-4</v>
      </c>
      <c r="R32" s="13">
        <f t="shared" si="9"/>
        <v>2.1246083525304816E-4</v>
      </c>
      <c r="S32" s="13">
        <f t="shared" si="9"/>
        <v>3.2335722332976324E-4</v>
      </c>
      <c r="T32" s="13">
        <f t="shared" si="9"/>
        <v>4.7284028455735346E-4</v>
      </c>
      <c r="U32" s="13">
        <f t="shared" si="9"/>
        <v>6.6431581851025736E-4</v>
      </c>
      <c r="V32" s="13">
        <f t="shared" si="9"/>
        <v>8.9673255862813238E-4</v>
      </c>
      <c r="W32" s="13">
        <f t="shared" si="9"/>
        <v>1.1629994349776024E-3</v>
      </c>
      <c r="X32" s="13">
        <f t="shared" si="10"/>
        <v>1.449186533611861E-3</v>
      </c>
      <c r="Y32" s="13">
        <f t="shared" si="10"/>
        <v>1.7349912804424281E-3</v>
      </c>
      <c r="Z32" s="13">
        <f t="shared" si="10"/>
        <v>1.9957150111386754E-3</v>
      </c>
      <c r="AA32" s="13">
        <f t="shared" si="10"/>
        <v>2.2056061910774808E-3</v>
      </c>
      <c r="AB32" s="13">
        <f t="shared" si="10"/>
        <v>2.3419932609727756E-3</v>
      </c>
      <c r="AC32" s="13">
        <f t="shared" si="10"/>
        <v>2.389304663178056E-3</v>
      </c>
      <c r="AD32" s="13">
        <f t="shared" si="10"/>
        <v>2.3419932609727735E-3</v>
      </c>
      <c r="AE32" s="13">
        <f t="shared" si="10"/>
        <v>2.2056061910774769E-3</v>
      </c>
      <c r="AF32" s="13">
        <f t="shared" si="10"/>
        <v>1.9957150111386702E-3</v>
      </c>
      <c r="AG32" s="13">
        <f t="shared" si="10"/>
        <v>1.7349912804424221E-3</v>
      </c>
      <c r="AH32" s="13">
        <f t="shared" si="11"/>
        <v>1.4491865336118544E-3</v>
      </c>
      <c r="AI32" s="13">
        <f t="shared" si="11"/>
        <v>1.1629994349775961E-3</v>
      </c>
      <c r="AJ32" s="13">
        <f t="shared" si="11"/>
        <v>8.9673255862812663E-4</v>
      </c>
      <c r="AK32" s="13">
        <f t="shared" si="11"/>
        <v>6.643158185102527E-4</v>
      </c>
      <c r="AL32" s="13">
        <f t="shared" si="11"/>
        <v>4.7284028455734967E-4</v>
      </c>
      <c r="AM32" s="13">
        <f t="shared" si="11"/>
        <v>3.2335722332976026E-4</v>
      </c>
      <c r="AN32" s="13">
        <f t="shared" si="11"/>
        <v>2.1246083525304591E-4</v>
      </c>
      <c r="AO32" s="13">
        <f t="shared" si="11"/>
        <v>1.3412305060598912E-4</v>
      </c>
      <c r="AP32" s="13">
        <f t="shared" si="11"/>
        <v>8.134974236672141E-5</v>
      </c>
      <c r="AQ32" s="13">
        <f t="shared" si="11"/>
        <v>4.7406420195281171E-5</v>
      </c>
      <c r="AR32" s="13">
        <f t="shared" si="12"/>
        <v>2.6542777232050988E-5</v>
      </c>
      <c r="AS32" s="13">
        <f t="shared" si="12"/>
        <v>1.4278539370296371E-5</v>
      </c>
      <c r="AT32" s="13">
        <f t="shared" si="12"/>
        <v>7.3798821281299398E-6</v>
      </c>
      <c r="AU32" s="13">
        <f t="shared" si="12"/>
        <v>3.6647410085421955E-6</v>
      </c>
      <c r="AV32" s="13">
        <f t="shared" si="12"/>
        <v>1.7484989319560682E-6</v>
      </c>
      <c r="AW32" s="13">
        <f t="shared" si="12"/>
        <v>8.0152242116942521E-7</v>
      </c>
      <c r="AX32" s="13">
        <f t="shared" si="12"/>
        <v>3.5301584607930355E-7</v>
      </c>
      <c r="AY32" s="13">
        <f t="shared" si="12"/>
        <v>1.4938292051807982E-7</v>
      </c>
      <c r="AZ32" s="13">
        <f t="shared" si="12"/>
        <v>6.0734563166092544E-8</v>
      </c>
      <c r="BA32" s="13">
        <f t="shared" si="12"/>
        <v>2.3724610941016071E-8</v>
      </c>
      <c r="BB32" s="13">
        <f t="shared" si="12"/>
        <v>8.9041098020946729E-9</v>
      </c>
    </row>
    <row r="33" spans="3:54" x14ac:dyDescent="0.3">
      <c r="C33" s="2">
        <f t="shared" si="7"/>
        <v>-1.1999999999999977</v>
      </c>
      <c r="D33" s="13">
        <f t="shared" si="8"/>
        <v>1.1548007897312437E-8</v>
      </c>
      <c r="E33" s="13">
        <f t="shared" si="8"/>
        <v>3.0769161723844337E-8</v>
      </c>
      <c r="F33" s="13">
        <f t="shared" si="8"/>
        <v>7.876848227060987E-8</v>
      </c>
      <c r="G33" s="13">
        <f t="shared" si="8"/>
        <v>1.937392040539031E-7</v>
      </c>
      <c r="H33" s="13">
        <f t="shared" si="8"/>
        <v>4.5783687185003082E-7</v>
      </c>
      <c r="I33" s="13">
        <f t="shared" si="8"/>
        <v>1.0395185431518402E-6</v>
      </c>
      <c r="J33" s="13">
        <f t="shared" si="8"/>
        <v>2.2676808713568347E-6</v>
      </c>
      <c r="K33" s="13">
        <f t="shared" si="8"/>
        <v>4.7529128738163215E-6</v>
      </c>
      <c r="L33" s="13">
        <f t="shared" si="8"/>
        <v>9.5711911680189033E-6</v>
      </c>
      <c r="M33" s="13">
        <f t="shared" si="8"/>
        <v>1.8518267302979404E-5</v>
      </c>
      <c r="N33" s="13">
        <f t="shared" si="9"/>
        <v>3.4424126375914644E-5</v>
      </c>
      <c r="O33" s="13">
        <f t="shared" si="9"/>
        <v>6.1482812652380818E-5</v>
      </c>
      <c r="P33" s="13">
        <f t="shared" si="9"/>
        <v>1.055049284179115E-4</v>
      </c>
      <c r="Q33" s="13">
        <f t="shared" si="9"/>
        <v>1.7394821964630513E-4</v>
      </c>
      <c r="R33" s="13">
        <f t="shared" si="9"/>
        <v>2.7554684947781794E-4</v>
      </c>
      <c r="S33" s="13">
        <f t="shared" si="9"/>
        <v>4.1937171167707294E-4</v>
      </c>
      <c r="T33" s="13">
        <f t="shared" si="9"/>
        <v>6.1324079123003649E-4</v>
      </c>
      <c r="U33" s="13">
        <f t="shared" si="9"/>
        <v>8.61571172073951E-4</v>
      </c>
      <c r="V33" s="13">
        <f t="shared" si="9"/>
        <v>1.1629994349776024E-3</v>
      </c>
      <c r="W33" s="13">
        <f t="shared" si="9"/>
        <v>1.5083289579977445E-3</v>
      </c>
      <c r="X33" s="13">
        <f t="shared" si="10"/>
        <v>1.8794936166320992E-3</v>
      </c>
      <c r="Y33" s="13">
        <f t="shared" si="10"/>
        <v>2.2501623917085553E-3</v>
      </c>
      <c r="Z33" s="13">
        <f t="shared" si="10"/>
        <v>2.5883028423562631E-3</v>
      </c>
      <c r="AA33" s="13">
        <f t="shared" si="10"/>
        <v>2.8605170285446778E-3</v>
      </c>
      <c r="AB33" s="13">
        <f t="shared" si="10"/>
        <v>3.0374015229240737E-3</v>
      </c>
      <c r="AC33" s="13">
        <f t="shared" si="10"/>
        <v>3.0987611038864478E-3</v>
      </c>
      <c r="AD33" s="13">
        <f t="shared" si="10"/>
        <v>3.0374015229240707E-3</v>
      </c>
      <c r="AE33" s="13">
        <f t="shared" si="10"/>
        <v>2.8605170285446731E-3</v>
      </c>
      <c r="AF33" s="13">
        <f t="shared" si="10"/>
        <v>2.5883028423562566E-3</v>
      </c>
      <c r="AG33" s="13">
        <f t="shared" si="10"/>
        <v>2.2501623917085471E-3</v>
      </c>
      <c r="AH33" s="13">
        <f t="shared" si="11"/>
        <v>1.879493616632091E-3</v>
      </c>
      <c r="AI33" s="13">
        <f t="shared" si="11"/>
        <v>1.5083289579977362E-3</v>
      </c>
      <c r="AJ33" s="13">
        <f t="shared" si="11"/>
        <v>1.162999434977595E-3</v>
      </c>
      <c r="AK33" s="13">
        <f t="shared" si="11"/>
        <v>8.6157117207394461E-4</v>
      </c>
      <c r="AL33" s="13">
        <f t="shared" si="11"/>
        <v>6.1324079123003161E-4</v>
      </c>
      <c r="AM33" s="13">
        <f t="shared" si="11"/>
        <v>4.193717116770692E-4</v>
      </c>
      <c r="AN33" s="13">
        <f t="shared" si="11"/>
        <v>2.7554684947781502E-4</v>
      </c>
      <c r="AO33" s="13">
        <f t="shared" si="11"/>
        <v>1.7394821964630312E-4</v>
      </c>
      <c r="AP33" s="13">
        <f t="shared" si="11"/>
        <v>1.0550492841791019E-4</v>
      </c>
      <c r="AQ33" s="13">
        <f t="shared" si="11"/>
        <v>6.1482812652379937E-5</v>
      </c>
      <c r="AR33" s="13">
        <f t="shared" si="12"/>
        <v>3.4424126375914156E-5</v>
      </c>
      <c r="AS33" s="13">
        <f t="shared" si="12"/>
        <v>1.8518267302979106E-5</v>
      </c>
      <c r="AT33" s="13">
        <f t="shared" si="12"/>
        <v>9.5711911680187407E-6</v>
      </c>
      <c r="AU33" s="13">
        <f t="shared" si="12"/>
        <v>4.7529128738162368E-6</v>
      </c>
      <c r="AV33" s="13">
        <f t="shared" si="12"/>
        <v>2.2676808713567924E-6</v>
      </c>
      <c r="AW33" s="13">
        <f t="shared" si="12"/>
        <v>1.0395185431518218E-6</v>
      </c>
      <c r="AX33" s="13">
        <f t="shared" si="12"/>
        <v>4.5783687185002182E-7</v>
      </c>
      <c r="AY33" s="13">
        <f t="shared" si="12"/>
        <v>1.9373920405389934E-7</v>
      </c>
      <c r="AZ33" s="13">
        <f t="shared" si="12"/>
        <v>7.8768482270608176E-8</v>
      </c>
      <c r="BA33" s="13">
        <f t="shared" si="12"/>
        <v>3.0769161723843682E-8</v>
      </c>
      <c r="BB33" s="13">
        <f t="shared" si="12"/>
        <v>1.1548007897312189E-8</v>
      </c>
    </row>
    <row r="34" spans="3:54" x14ac:dyDescent="0.3">
      <c r="C34" s="2">
        <f t="shared" si="7"/>
        <v>-0.99999999999999778</v>
      </c>
      <c r="D34" s="13">
        <f t="shared" ref="D34:M43" si="13">EXP(-0.5*(D$13^2+$C34^2))/(2*PI())*paso^2</f>
        <v>1.4389703925480319E-8</v>
      </c>
      <c r="E34" s="13">
        <f t="shared" si="13"/>
        <v>3.8340736443762289E-8</v>
      </c>
      <c r="F34" s="13">
        <f t="shared" si="13"/>
        <v>9.8151572861091511E-8</v>
      </c>
      <c r="G34" s="13">
        <f t="shared" si="13"/>
        <v>2.4141391397408873E-7</v>
      </c>
      <c r="H34" s="13">
        <f t="shared" si="13"/>
        <v>5.7049987241723926E-7</v>
      </c>
      <c r="I34" s="13">
        <f t="shared" si="13"/>
        <v>1.2953198676356005E-6</v>
      </c>
      <c r="J34" s="13">
        <f t="shared" si="13"/>
        <v>2.8257043661958669E-6</v>
      </c>
      <c r="K34" s="13">
        <f t="shared" si="13"/>
        <v>5.9224941345717072E-6</v>
      </c>
      <c r="L34" s="13">
        <f t="shared" si="13"/>
        <v>1.1926438598471807E-5</v>
      </c>
      <c r="M34" s="13">
        <f t="shared" si="13"/>
        <v>2.3075181977039762E-5</v>
      </c>
      <c r="N34" s="13">
        <f t="shared" ref="N34:W43" si="14">EXP(-0.5*(N$13^2+$C34^2))/(2*PI())*paso^2</f>
        <v>4.2895102847826496E-5</v>
      </c>
      <c r="O34" s="13">
        <f t="shared" si="14"/>
        <v>7.6612302177195027E-5</v>
      </c>
      <c r="P34" s="13">
        <f t="shared" si="14"/>
        <v>1.3146723626384672E-4</v>
      </c>
      <c r="Q34" s="13">
        <f t="shared" si="14"/>
        <v>2.1675282882836332E-4</v>
      </c>
      <c r="R34" s="13">
        <f t="shared" si="14"/>
        <v>3.4335251732097225E-4</v>
      </c>
      <c r="S34" s="13">
        <f t="shared" si="14"/>
        <v>5.2256933138740067E-4</v>
      </c>
      <c r="T34" s="13">
        <f t="shared" si="14"/>
        <v>7.6414508019874189E-4</v>
      </c>
      <c r="U34" s="13">
        <f t="shared" si="14"/>
        <v>1.073583789266246E-3</v>
      </c>
      <c r="V34" s="13">
        <f t="shared" si="14"/>
        <v>1.449186533611861E-3</v>
      </c>
      <c r="W34" s="13">
        <f t="shared" si="14"/>
        <v>1.8794936166320992E-3</v>
      </c>
      <c r="X34" s="13">
        <f t="shared" ref="X34:AG43" si="15">EXP(-0.5*(X$13^2+$C34^2))/(2*PI())*paso^2</f>
        <v>2.3419932609727774E-3</v>
      </c>
      <c r="Y34" s="13">
        <f t="shared" si="15"/>
        <v>2.8038749963508764E-3</v>
      </c>
      <c r="Z34" s="13">
        <f t="shared" si="15"/>
        <v>3.225223943573316E-3</v>
      </c>
      <c r="AA34" s="13">
        <f t="shared" si="15"/>
        <v>3.5644237067184799E-3</v>
      </c>
      <c r="AB34" s="13">
        <f t="shared" si="15"/>
        <v>3.7848353591663593E-3</v>
      </c>
      <c r="AC34" s="13">
        <f t="shared" si="15"/>
        <v>3.8612941052021655E-3</v>
      </c>
      <c r="AD34" s="13">
        <f t="shared" si="15"/>
        <v>3.7848353591663558E-3</v>
      </c>
      <c r="AE34" s="13">
        <f t="shared" si="15"/>
        <v>3.5644237067184743E-3</v>
      </c>
      <c r="AF34" s="13">
        <f t="shared" si="15"/>
        <v>3.2252239435733073E-3</v>
      </c>
      <c r="AG34" s="13">
        <f t="shared" si="15"/>
        <v>2.8038749963508664E-3</v>
      </c>
      <c r="AH34" s="13">
        <f t="shared" ref="AH34:AQ43" si="16">EXP(-0.5*(AH$13^2+$C34^2))/(2*PI())*paso^2</f>
        <v>2.3419932609727674E-3</v>
      </c>
      <c r="AI34" s="13">
        <f t="shared" si="16"/>
        <v>1.8794936166320894E-3</v>
      </c>
      <c r="AJ34" s="13">
        <f t="shared" si="16"/>
        <v>1.4491865336118521E-3</v>
      </c>
      <c r="AK34" s="13">
        <f t="shared" si="16"/>
        <v>1.0735837892662384E-3</v>
      </c>
      <c r="AL34" s="13">
        <f t="shared" si="16"/>
        <v>7.6414508019873582E-4</v>
      </c>
      <c r="AM34" s="13">
        <f t="shared" si="16"/>
        <v>5.2256933138739579E-4</v>
      </c>
      <c r="AN34" s="13">
        <f t="shared" si="16"/>
        <v>3.4335251732096867E-4</v>
      </c>
      <c r="AO34" s="13">
        <f t="shared" si="16"/>
        <v>2.1675282882836086E-4</v>
      </c>
      <c r="AP34" s="13">
        <f t="shared" si="16"/>
        <v>1.314672362638451E-4</v>
      </c>
      <c r="AQ34" s="13">
        <f t="shared" si="16"/>
        <v>7.6612302177194024E-5</v>
      </c>
      <c r="AR34" s="13">
        <f t="shared" ref="AR34:BB43" si="17">EXP(-0.5*(AR$13^2+$C34^2))/(2*PI())*paso^2</f>
        <v>4.2895102847825886E-5</v>
      </c>
      <c r="AS34" s="13">
        <f t="shared" si="17"/>
        <v>2.3075181977039393E-5</v>
      </c>
      <c r="AT34" s="13">
        <f t="shared" si="17"/>
        <v>1.1926438598471594E-5</v>
      </c>
      <c r="AU34" s="13">
        <f t="shared" si="17"/>
        <v>5.922494134571603E-6</v>
      </c>
      <c r="AV34" s="13">
        <f t="shared" si="17"/>
        <v>2.8257043661958114E-6</v>
      </c>
      <c r="AW34" s="13">
        <f t="shared" si="17"/>
        <v>1.2953198676355774E-6</v>
      </c>
      <c r="AX34" s="13">
        <f t="shared" si="17"/>
        <v>5.7049987241722815E-7</v>
      </c>
      <c r="AY34" s="13">
        <f t="shared" si="17"/>
        <v>2.4141391397408402E-7</v>
      </c>
      <c r="AZ34" s="13">
        <f t="shared" si="17"/>
        <v>9.8151572861089406E-8</v>
      </c>
      <c r="BA34" s="13">
        <f t="shared" si="17"/>
        <v>3.8340736443761469E-8</v>
      </c>
      <c r="BB34" s="13">
        <f t="shared" si="17"/>
        <v>1.4389703925480012E-8</v>
      </c>
    </row>
    <row r="35" spans="3:54" x14ac:dyDescent="0.3">
      <c r="C35" s="2">
        <f t="shared" si="7"/>
        <v>-0.79999999999999782</v>
      </c>
      <c r="D35" s="13">
        <f t="shared" si="13"/>
        <v>1.7227603389767101E-8</v>
      </c>
      <c r="E35" s="13">
        <f t="shared" si="13"/>
        <v>4.5902195385349363E-8</v>
      </c>
      <c r="F35" s="13">
        <f t="shared" si="13"/>
        <v>1.1750876724701414E-7</v>
      </c>
      <c r="G35" s="13">
        <f t="shared" si="13"/>
        <v>2.8902492950897396E-7</v>
      </c>
      <c r="H35" s="13">
        <f t="shared" si="13"/>
        <v>6.830123529166962E-7</v>
      </c>
      <c r="I35" s="13">
        <f t="shared" si="13"/>
        <v>1.5507794363299856E-6</v>
      </c>
      <c r="J35" s="13">
        <f t="shared" si="13"/>
        <v>3.3829823302587975E-6</v>
      </c>
      <c r="K35" s="13">
        <f t="shared" si="13"/>
        <v>7.0905128108963241E-6</v>
      </c>
      <c r="L35" s="13">
        <f t="shared" si="13"/>
        <v>1.4278539370296578E-5</v>
      </c>
      <c r="M35" s="13">
        <f t="shared" si="13"/>
        <v>2.762600852010743E-5</v>
      </c>
      <c r="N35" s="13">
        <f t="shared" si="14"/>
        <v>5.135476192231367E-5</v>
      </c>
      <c r="O35" s="13">
        <f t="shared" si="14"/>
        <v>9.1721578395272729E-5</v>
      </c>
      <c r="P35" s="13">
        <f t="shared" si="14"/>
        <v>1.5739485793671447E-4</v>
      </c>
      <c r="Q35" s="13">
        <f t="shared" si="14"/>
        <v>2.5950025017908607E-4</v>
      </c>
      <c r="R35" s="13">
        <f t="shared" si="14"/>
        <v>4.1106759540824976E-4</v>
      </c>
      <c r="S35" s="13">
        <f t="shared" si="14"/>
        <v>6.2562907697195089E-4</v>
      </c>
      <c r="T35" s="13">
        <f t="shared" si="14"/>
        <v>9.1484775795804148E-4</v>
      </c>
      <c r="U35" s="13">
        <f t="shared" si="14"/>
        <v>1.2853131532756556E-3</v>
      </c>
      <c r="V35" s="13">
        <f t="shared" si="14"/>
        <v>1.7349912804424281E-3</v>
      </c>
      <c r="W35" s="13">
        <f t="shared" si="14"/>
        <v>2.2501623917085553E-3</v>
      </c>
      <c r="X35" s="13">
        <f t="shared" si="15"/>
        <v>2.8038749963508764E-3</v>
      </c>
      <c r="Y35" s="13">
        <f t="shared" si="15"/>
        <v>3.35684782965437E-3</v>
      </c>
      <c r="Z35" s="13">
        <f t="shared" si="15"/>
        <v>3.8612941052021685E-3</v>
      </c>
      <c r="AA35" s="13">
        <f t="shared" si="15"/>
        <v>4.2673899512063653E-3</v>
      </c>
      <c r="AB35" s="13">
        <f t="shared" si="15"/>
        <v>4.5312706085513356E-3</v>
      </c>
      <c r="AC35" s="13">
        <f t="shared" si="15"/>
        <v>4.6228083468679241E-3</v>
      </c>
      <c r="AD35" s="13">
        <f t="shared" si="15"/>
        <v>4.5312706085513322E-3</v>
      </c>
      <c r="AE35" s="13">
        <f t="shared" si="15"/>
        <v>4.2673899512063584E-3</v>
      </c>
      <c r="AF35" s="13">
        <f t="shared" si="15"/>
        <v>3.8612941052021585E-3</v>
      </c>
      <c r="AG35" s="13">
        <f t="shared" si="15"/>
        <v>3.3568478296543583E-3</v>
      </c>
      <c r="AH35" s="13">
        <f t="shared" si="16"/>
        <v>2.8038749963508643E-3</v>
      </c>
      <c r="AI35" s="13">
        <f t="shared" si="16"/>
        <v>2.2501623917085432E-3</v>
      </c>
      <c r="AJ35" s="13">
        <f t="shared" si="16"/>
        <v>1.7349912804424175E-3</v>
      </c>
      <c r="AK35" s="13">
        <f t="shared" si="16"/>
        <v>1.2853131532756465E-3</v>
      </c>
      <c r="AL35" s="13">
        <f t="shared" si="16"/>
        <v>9.1484775795803422E-4</v>
      </c>
      <c r="AM35" s="13">
        <f t="shared" si="16"/>
        <v>6.2562907697194482E-4</v>
      </c>
      <c r="AN35" s="13">
        <f t="shared" si="16"/>
        <v>4.1106759540824548E-4</v>
      </c>
      <c r="AO35" s="13">
        <f t="shared" si="16"/>
        <v>2.5950025017908304E-4</v>
      </c>
      <c r="AP35" s="13">
        <f t="shared" si="16"/>
        <v>1.5739485793671255E-4</v>
      </c>
      <c r="AQ35" s="13">
        <f t="shared" si="16"/>
        <v>9.1721578395271509E-5</v>
      </c>
      <c r="AR35" s="13">
        <f t="shared" si="17"/>
        <v>5.1354761922312945E-5</v>
      </c>
      <c r="AS35" s="13">
        <f t="shared" si="17"/>
        <v>2.7626008520106986E-5</v>
      </c>
      <c r="AT35" s="13">
        <f t="shared" si="17"/>
        <v>1.4278539370296335E-5</v>
      </c>
      <c r="AU35" s="13">
        <f t="shared" si="17"/>
        <v>7.0905128108961996E-6</v>
      </c>
      <c r="AV35" s="13">
        <f t="shared" si="17"/>
        <v>3.3829823302587348E-6</v>
      </c>
      <c r="AW35" s="13">
        <f t="shared" si="17"/>
        <v>1.5507794363299579E-6</v>
      </c>
      <c r="AX35" s="13">
        <f t="shared" si="17"/>
        <v>6.8301235291668297E-7</v>
      </c>
      <c r="AY35" s="13">
        <f t="shared" si="17"/>
        <v>2.890249295089683E-7</v>
      </c>
      <c r="AZ35" s="13">
        <f t="shared" si="17"/>
        <v>1.1750876724701164E-7</v>
      </c>
      <c r="BA35" s="13">
        <f t="shared" si="17"/>
        <v>4.5902195385348377E-8</v>
      </c>
      <c r="BB35" s="13">
        <f t="shared" si="17"/>
        <v>1.7227603389766737E-8</v>
      </c>
    </row>
    <row r="36" spans="3:54" x14ac:dyDescent="0.3">
      <c r="C36" s="2">
        <f t="shared" si="7"/>
        <v>-0.59999999999999787</v>
      </c>
      <c r="D36" s="13">
        <f t="shared" si="13"/>
        <v>1.9816460796353061E-8</v>
      </c>
      <c r="E36" s="13">
        <f t="shared" si="13"/>
        <v>5.2800092661792525E-8</v>
      </c>
      <c r="F36" s="13">
        <f t="shared" si="13"/>
        <v>1.3516725610025277E-7</v>
      </c>
      <c r="G36" s="13">
        <f t="shared" si="13"/>
        <v>3.3245780363072998E-7</v>
      </c>
      <c r="H36" s="13">
        <f t="shared" si="13"/>
        <v>7.8565121385590181E-7</v>
      </c>
      <c r="I36" s="13">
        <f t="shared" si="13"/>
        <v>1.783820953416963E-6</v>
      </c>
      <c r="J36" s="13">
        <f t="shared" si="13"/>
        <v>3.8913559364936601E-6</v>
      </c>
      <c r="K36" s="13">
        <f t="shared" si="13"/>
        <v>8.15603110683555E-6</v>
      </c>
      <c r="L36" s="13">
        <f t="shared" si="13"/>
        <v>1.6424229723603517E-5</v>
      </c>
      <c r="M36" s="13">
        <f t="shared" si="13"/>
        <v>3.177747376768609E-5</v>
      </c>
      <c r="N36" s="13">
        <f t="shared" si="14"/>
        <v>5.9072037085788216E-5</v>
      </c>
      <c r="O36" s="13">
        <f t="shared" si="14"/>
        <v>1.0550492841791131E-4</v>
      </c>
      <c r="P36" s="13">
        <f t="shared" si="14"/>
        <v>1.8104718115945811E-4</v>
      </c>
      <c r="Q36" s="13">
        <f t="shared" si="14"/>
        <v>2.9849633857789807E-4</v>
      </c>
      <c r="R36" s="13">
        <f t="shared" si="14"/>
        <v>4.7284028455735303E-4</v>
      </c>
      <c r="S36" s="13">
        <f t="shared" si="14"/>
        <v>7.1964473504406616E-4</v>
      </c>
      <c r="T36" s="13">
        <f t="shared" si="14"/>
        <v>1.0523254059224131E-3</v>
      </c>
      <c r="U36" s="13">
        <f t="shared" si="14"/>
        <v>1.478462043539549E-3</v>
      </c>
      <c r="V36" s="13">
        <f t="shared" si="14"/>
        <v>1.9957150111386754E-3</v>
      </c>
      <c r="W36" s="13">
        <f t="shared" si="14"/>
        <v>2.5883028423562631E-3</v>
      </c>
      <c r="X36" s="13">
        <f t="shared" si="15"/>
        <v>3.225223943573316E-3</v>
      </c>
      <c r="Y36" s="13">
        <f t="shared" si="15"/>
        <v>3.8612941052021685E-3</v>
      </c>
      <c r="Z36" s="13">
        <f t="shared" si="15"/>
        <v>4.4415454388959143E-3</v>
      </c>
      <c r="AA36" s="13">
        <f t="shared" si="15"/>
        <v>4.9086668503793007E-3</v>
      </c>
      <c r="AB36" s="13">
        <f t="shared" si="15"/>
        <v>5.2122018565484429E-3</v>
      </c>
      <c r="AC36" s="13">
        <f t="shared" si="15"/>
        <v>5.3174953185406637E-3</v>
      </c>
      <c r="AD36" s="13">
        <f t="shared" si="15"/>
        <v>5.2122018565484386E-3</v>
      </c>
      <c r="AE36" s="13">
        <f t="shared" si="15"/>
        <v>4.9086668503792929E-3</v>
      </c>
      <c r="AF36" s="13">
        <f t="shared" si="15"/>
        <v>4.441545438895903E-3</v>
      </c>
      <c r="AG36" s="13">
        <f t="shared" si="15"/>
        <v>3.8612941052021551E-3</v>
      </c>
      <c r="AH36" s="13">
        <f t="shared" si="16"/>
        <v>3.2252239435733012E-3</v>
      </c>
      <c r="AI36" s="13">
        <f t="shared" si="16"/>
        <v>2.5883028423562492E-3</v>
      </c>
      <c r="AJ36" s="13">
        <f t="shared" si="16"/>
        <v>1.9957150111386632E-3</v>
      </c>
      <c r="AK36" s="13">
        <f t="shared" si="16"/>
        <v>1.4784620435395386E-3</v>
      </c>
      <c r="AL36" s="13">
        <f t="shared" si="16"/>
        <v>1.0523254059224046E-3</v>
      </c>
      <c r="AM36" s="13">
        <f t="shared" si="16"/>
        <v>7.1964473504405933E-4</v>
      </c>
      <c r="AN36" s="13">
        <f t="shared" si="16"/>
        <v>4.7284028455734799E-4</v>
      </c>
      <c r="AO36" s="13">
        <f t="shared" si="16"/>
        <v>2.9849633857789465E-4</v>
      </c>
      <c r="AP36" s="13">
        <f t="shared" si="16"/>
        <v>1.8104718115945586E-4</v>
      </c>
      <c r="AQ36" s="13">
        <f t="shared" si="16"/>
        <v>1.0550492841790992E-4</v>
      </c>
      <c r="AR36" s="13">
        <f t="shared" si="17"/>
        <v>5.9072037085787376E-5</v>
      </c>
      <c r="AS36" s="13">
        <f t="shared" si="17"/>
        <v>3.1777473767685582E-5</v>
      </c>
      <c r="AT36" s="13">
        <f t="shared" si="17"/>
        <v>1.6424229723603242E-5</v>
      </c>
      <c r="AU36" s="13">
        <f t="shared" si="17"/>
        <v>8.1560311068354043E-6</v>
      </c>
      <c r="AV36" s="13">
        <f t="shared" si="17"/>
        <v>3.8913559364935881E-6</v>
      </c>
      <c r="AW36" s="13">
        <f t="shared" si="17"/>
        <v>1.7838209534169315E-6</v>
      </c>
      <c r="AX36" s="13">
        <f t="shared" si="17"/>
        <v>7.8565121385588656E-7</v>
      </c>
      <c r="AY36" s="13">
        <f t="shared" si="17"/>
        <v>3.3245780363072347E-7</v>
      </c>
      <c r="AZ36" s="13">
        <f t="shared" si="17"/>
        <v>1.3516725610024988E-7</v>
      </c>
      <c r="BA36" s="13">
        <f t="shared" si="17"/>
        <v>5.2800092661791407E-8</v>
      </c>
      <c r="BB36" s="13">
        <f t="shared" si="17"/>
        <v>1.9816460796352638E-8</v>
      </c>
    </row>
    <row r="37" spans="3:54" x14ac:dyDescent="0.3">
      <c r="C37" s="2">
        <f t="shared" si="7"/>
        <v>-0.39999999999999786</v>
      </c>
      <c r="D37" s="13">
        <f t="shared" si="13"/>
        <v>2.1900576171315586E-8</v>
      </c>
      <c r="E37" s="13">
        <f t="shared" si="13"/>
        <v>5.8353126881512489E-8</v>
      </c>
      <c r="F37" s="13">
        <f t="shared" si="13"/>
        <v>1.4938292051808247E-7</v>
      </c>
      <c r="G37" s="13">
        <f t="shared" si="13"/>
        <v>3.6742269605998717E-7</v>
      </c>
      <c r="H37" s="13">
        <f t="shared" si="13"/>
        <v>8.682788733043738E-7</v>
      </c>
      <c r="I37" s="13">
        <f t="shared" si="13"/>
        <v>1.9714270407704012E-6</v>
      </c>
      <c r="J37" s="13">
        <f t="shared" si="13"/>
        <v>4.3006134128938187E-6</v>
      </c>
      <c r="K37" s="13">
        <f t="shared" si="13"/>
        <v>9.0138083861949808E-6</v>
      </c>
      <c r="L37" s="13">
        <f t="shared" si="13"/>
        <v>1.8151581042320235E-5</v>
      </c>
      <c r="M37" s="13">
        <f t="shared" si="13"/>
        <v>3.5119539857958434E-5</v>
      </c>
      <c r="N37" s="13">
        <f t="shared" si="14"/>
        <v>6.5284697458699241E-5</v>
      </c>
      <c r="O37" s="13">
        <f t="shared" si="14"/>
        <v>1.1660097860112849E-4</v>
      </c>
      <c r="P37" s="13">
        <f t="shared" si="14"/>
        <v>2.0008807941700635E-4</v>
      </c>
      <c r="Q37" s="13">
        <f t="shared" si="14"/>
        <v>3.2988947254835492E-4</v>
      </c>
      <c r="R37" s="13">
        <f t="shared" si="14"/>
        <v>5.2256933138740012E-4</v>
      </c>
      <c r="S37" s="13">
        <f t="shared" si="14"/>
        <v>7.9533043251695651E-4</v>
      </c>
      <c r="T37" s="13">
        <f t="shared" si="14"/>
        <v>1.1629994349776013E-3</v>
      </c>
      <c r="U37" s="13">
        <f t="shared" si="14"/>
        <v>1.6339532539986011E-3</v>
      </c>
      <c r="V37" s="13">
        <f t="shared" si="14"/>
        <v>2.2056061910774808E-3</v>
      </c>
      <c r="W37" s="13">
        <f t="shared" si="14"/>
        <v>2.8605170285446778E-3</v>
      </c>
      <c r="X37" s="13">
        <f t="shared" si="15"/>
        <v>3.5644237067184799E-3</v>
      </c>
      <c r="Y37" s="13">
        <f t="shared" si="15"/>
        <v>4.2673899512063653E-3</v>
      </c>
      <c r="Z37" s="13">
        <f t="shared" si="15"/>
        <v>4.9086668503793007E-3</v>
      </c>
      <c r="AA37" s="13">
        <f t="shared" si="15"/>
        <v>5.4249158495611885E-3</v>
      </c>
      <c r="AB37" s="13">
        <f t="shared" si="15"/>
        <v>5.7603739109972352E-3</v>
      </c>
      <c r="AC37" s="13">
        <f t="shared" si="15"/>
        <v>5.8767411830545398E-3</v>
      </c>
      <c r="AD37" s="13">
        <f t="shared" si="15"/>
        <v>5.76037391099723E-3</v>
      </c>
      <c r="AE37" s="13">
        <f t="shared" si="15"/>
        <v>5.4249158495611781E-3</v>
      </c>
      <c r="AF37" s="13">
        <f t="shared" si="15"/>
        <v>4.9086668503792886E-3</v>
      </c>
      <c r="AG37" s="13">
        <f t="shared" si="15"/>
        <v>4.2673899512063506E-3</v>
      </c>
      <c r="AH37" s="13">
        <f t="shared" si="16"/>
        <v>3.5644237067184643E-3</v>
      </c>
      <c r="AI37" s="13">
        <f t="shared" si="16"/>
        <v>2.8605170285446631E-3</v>
      </c>
      <c r="AJ37" s="13">
        <f t="shared" si="16"/>
        <v>2.2056061910774669E-3</v>
      </c>
      <c r="AK37" s="13">
        <f t="shared" si="16"/>
        <v>1.6339532539985894E-3</v>
      </c>
      <c r="AL37" s="13">
        <f t="shared" si="16"/>
        <v>1.162999434977592E-3</v>
      </c>
      <c r="AM37" s="13">
        <f t="shared" si="16"/>
        <v>7.9533043251694903E-4</v>
      </c>
      <c r="AN37" s="13">
        <f t="shared" si="16"/>
        <v>5.2256933138739449E-4</v>
      </c>
      <c r="AO37" s="13">
        <f t="shared" si="16"/>
        <v>3.2988947254835107E-4</v>
      </c>
      <c r="AP37" s="13">
        <f t="shared" si="16"/>
        <v>2.0008807941700388E-4</v>
      </c>
      <c r="AQ37" s="13">
        <f t="shared" si="16"/>
        <v>1.1660097860112695E-4</v>
      </c>
      <c r="AR37" s="13">
        <f t="shared" si="17"/>
        <v>6.5284697458698306E-5</v>
      </c>
      <c r="AS37" s="13">
        <f t="shared" si="17"/>
        <v>3.5119539857957871E-5</v>
      </c>
      <c r="AT37" s="13">
        <f t="shared" si="17"/>
        <v>1.815158104231993E-5</v>
      </c>
      <c r="AU37" s="13">
        <f t="shared" si="17"/>
        <v>9.0138083861948215E-6</v>
      </c>
      <c r="AV37" s="13">
        <f t="shared" si="17"/>
        <v>4.3006134128937391E-6</v>
      </c>
      <c r="AW37" s="13">
        <f t="shared" si="17"/>
        <v>1.9714270407703664E-6</v>
      </c>
      <c r="AX37" s="13">
        <f t="shared" si="17"/>
        <v>8.6827887330435686E-7</v>
      </c>
      <c r="AY37" s="13">
        <f t="shared" si="17"/>
        <v>3.6742269605997991E-7</v>
      </c>
      <c r="AZ37" s="13">
        <f t="shared" si="17"/>
        <v>1.4938292051807929E-7</v>
      </c>
      <c r="BA37" s="13">
        <f t="shared" si="17"/>
        <v>5.8353126881511258E-8</v>
      </c>
      <c r="BB37" s="13">
        <f t="shared" si="17"/>
        <v>2.1900576171315119E-8</v>
      </c>
    </row>
    <row r="38" spans="3:54" x14ac:dyDescent="0.3">
      <c r="C38" s="2">
        <f t="shared" si="7"/>
        <v>-0.19999999999999785</v>
      </c>
      <c r="D38" s="13">
        <f t="shared" si="13"/>
        <v>2.3254832169103307E-8</v>
      </c>
      <c r="E38" s="13">
        <f t="shared" si="13"/>
        <v>6.1961482727988339E-8</v>
      </c>
      <c r="F38" s="13">
        <f t="shared" si="13"/>
        <v>1.5862024443578044E-7</v>
      </c>
      <c r="G38" s="13">
        <f t="shared" si="13"/>
        <v>3.9014284670672149E-7</v>
      </c>
      <c r="H38" s="13">
        <f t="shared" si="13"/>
        <v>9.2197024026781081E-7</v>
      </c>
      <c r="I38" s="13">
        <f t="shared" si="13"/>
        <v>2.0933332807377784E-6</v>
      </c>
      <c r="J38" s="13">
        <f t="shared" si="13"/>
        <v>4.5665484943738238E-6</v>
      </c>
      <c r="K38" s="13">
        <f t="shared" si="13"/>
        <v>9.5711911680188762E-6</v>
      </c>
      <c r="L38" s="13">
        <f t="shared" si="13"/>
        <v>1.9274012128315529E-5</v>
      </c>
      <c r="M38" s="13">
        <f t="shared" si="13"/>
        <v>3.7291210919036677E-5</v>
      </c>
      <c r="N38" s="13">
        <f t="shared" si="14"/>
        <v>6.932167769180378E-5</v>
      </c>
      <c r="O38" s="13">
        <f t="shared" si="14"/>
        <v>1.2381118044163162E-4</v>
      </c>
      <c r="P38" s="13">
        <f t="shared" si="14"/>
        <v>2.1246083525304759E-4</v>
      </c>
      <c r="Q38" s="13">
        <f t="shared" si="14"/>
        <v>3.5028869827241513E-4</v>
      </c>
      <c r="R38" s="13">
        <f t="shared" si="14"/>
        <v>5.5488321417091434E-4</v>
      </c>
      <c r="S38" s="13">
        <f t="shared" si="14"/>
        <v>8.4451091982623203E-4</v>
      </c>
      <c r="T38" s="13">
        <f t="shared" si="14"/>
        <v>1.2349153036708203E-3</v>
      </c>
      <c r="U38" s="13">
        <f t="shared" si="14"/>
        <v>1.7349912804424268E-3</v>
      </c>
      <c r="V38" s="13">
        <f t="shared" si="14"/>
        <v>2.3419932609727756E-3</v>
      </c>
      <c r="W38" s="13">
        <f t="shared" si="14"/>
        <v>3.0374015229240737E-3</v>
      </c>
      <c r="X38" s="13">
        <f t="shared" si="15"/>
        <v>3.7848353591663593E-3</v>
      </c>
      <c r="Y38" s="13">
        <f t="shared" si="15"/>
        <v>4.5312706085513356E-3</v>
      </c>
      <c r="Z38" s="13">
        <f t="shared" si="15"/>
        <v>5.2122018565484429E-3</v>
      </c>
      <c r="AA38" s="13">
        <f t="shared" si="15"/>
        <v>5.7603739109972352E-3</v>
      </c>
      <c r="AB38" s="13">
        <f t="shared" si="15"/>
        <v>6.1165755404632887E-3</v>
      </c>
      <c r="AC38" s="13">
        <f t="shared" si="15"/>
        <v>6.240138562755522E-3</v>
      </c>
      <c r="AD38" s="13">
        <f t="shared" si="15"/>
        <v>6.1165755404632826E-3</v>
      </c>
      <c r="AE38" s="13">
        <f t="shared" si="15"/>
        <v>5.7603739109972248E-3</v>
      </c>
      <c r="AF38" s="13">
        <f t="shared" si="15"/>
        <v>5.2122018565484299E-3</v>
      </c>
      <c r="AG38" s="13">
        <f t="shared" si="15"/>
        <v>4.53127060855132E-3</v>
      </c>
      <c r="AH38" s="13">
        <f t="shared" si="16"/>
        <v>3.7848353591663428E-3</v>
      </c>
      <c r="AI38" s="13">
        <f t="shared" si="16"/>
        <v>3.0374015229240577E-3</v>
      </c>
      <c r="AJ38" s="13">
        <f t="shared" si="16"/>
        <v>2.3419932609727613E-3</v>
      </c>
      <c r="AK38" s="13">
        <f t="shared" si="16"/>
        <v>1.7349912804424143E-3</v>
      </c>
      <c r="AL38" s="13">
        <f t="shared" si="16"/>
        <v>1.2349153036708103E-3</v>
      </c>
      <c r="AM38" s="13">
        <f t="shared" si="16"/>
        <v>8.4451091982622412E-4</v>
      </c>
      <c r="AN38" s="13">
        <f t="shared" si="16"/>
        <v>5.5488321417090849E-4</v>
      </c>
      <c r="AO38" s="13">
        <f t="shared" si="16"/>
        <v>3.5028869827241122E-4</v>
      </c>
      <c r="AP38" s="13">
        <f t="shared" si="16"/>
        <v>2.1246083525304493E-4</v>
      </c>
      <c r="AQ38" s="13">
        <f t="shared" si="16"/>
        <v>1.2381118044162991E-4</v>
      </c>
      <c r="AR38" s="13">
        <f t="shared" si="17"/>
        <v>6.932167769180279E-5</v>
      </c>
      <c r="AS38" s="13">
        <f t="shared" si="17"/>
        <v>3.7291210919036081E-5</v>
      </c>
      <c r="AT38" s="13">
        <f t="shared" si="17"/>
        <v>1.9274012128315203E-5</v>
      </c>
      <c r="AU38" s="13">
        <f t="shared" si="17"/>
        <v>9.5711911680187068E-6</v>
      </c>
      <c r="AV38" s="13">
        <f t="shared" si="17"/>
        <v>4.5665484943737391E-6</v>
      </c>
      <c r="AW38" s="13">
        <f t="shared" si="17"/>
        <v>2.0933332807377411E-6</v>
      </c>
      <c r="AX38" s="13">
        <f t="shared" si="17"/>
        <v>9.2197024026779281E-7</v>
      </c>
      <c r="AY38" s="13">
        <f t="shared" si="17"/>
        <v>3.9014284670671392E-7</v>
      </c>
      <c r="AZ38" s="13">
        <f t="shared" si="17"/>
        <v>1.5862024443577708E-7</v>
      </c>
      <c r="BA38" s="13">
        <f t="shared" si="17"/>
        <v>6.1961482727987016E-8</v>
      </c>
      <c r="BB38" s="13">
        <f t="shared" si="17"/>
        <v>2.3254832169102811E-8</v>
      </c>
    </row>
    <row r="39" spans="3:54" x14ac:dyDescent="0.3">
      <c r="C39" s="2">
        <f t="shared" si="7"/>
        <v>2.1649348980190553E-15</v>
      </c>
      <c r="D39" s="13">
        <f t="shared" si="13"/>
        <v>2.3724610941016488E-8</v>
      </c>
      <c r="E39" s="13">
        <f t="shared" si="13"/>
        <v>6.3213187709138354E-8</v>
      </c>
      <c r="F39" s="13">
        <f t="shared" si="13"/>
        <v>1.6182458592875467E-7</v>
      </c>
      <c r="G39" s="13">
        <f t="shared" si="13"/>
        <v>3.9802425501205025E-7</v>
      </c>
      <c r="H39" s="13">
        <f t="shared" si="13"/>
        <v>9.4059527458601016E-7</v>
      </c>
      <c r="I39" s="13">
        <f t="shared" si="13"/>
        <v>2.1356214181312854E-6</v>
      </c>
      <c r="J39" s="13">
        <f t="shared" si="13"/>
        <v>4.6587988932573374E-6</v>
      </c>
      <c r="K39" s="13">
        <f t="shared" si="13"/>
        <v>9.7645420552651044E-6</v>
      </c>
      <c r="L39" s="13">
        <f t="shared" si="13"/>
        <v>1.966337300099944E-5</v>
      </c>
      <c r="M39" s="13">
        <f t="shared" si="13"/>
        <v>3.8044543350821588E-5</v>
      </c>
      <c r="N39" s="13">
        <f t="shared" si="14"/>
        <v>7.0722068474081052E-5</v>
      </c>
      <c r="O39" s="13">
        <f t="shared" si="14"/>
        <v>1.26312332196847E-4</v>
      </c>
      <c r="P39" s="13">
        <f t="shared" si="14"/>
        <v>2.1675282882836284E-4</v>
      </c>
      <c r="Q39" s="13">
        <f t="shared" si="14"/>
        <v>3.573649993737458E-4</v>
      </c>
      <c r="R39" s="13">
        <f t="shared" si="14"/>
        <v>5.6609259865551993E-4</v>
      </c>
      <c r="S39" s="13">
        <f t="shared" si="14"/>
        <v>8.6157117207394959E-4</v>
      </c>
      <c r="T39" s="13">
        <f t="shared" si="14"/>
        <v>1.2598622476245184E-3</v>
      </c>
      <c r="U39" s="13">
        <f t="shared" si="14"/>
        <v>1.7700404292420998E-3</v>
      </c>
      <c r="V39" s="13">
        <f t="shared" si="14"/>
        <v>2.389304663178056E-3</v>
      </c>
      <c r="W39" s="13">
        <f t="shared" si="14"/>
        <v>3.0987611038864478E-3</v>
      </c>
      <c r="X39" s="13">
        <f t="shared" si="15"/>
        <v>3.8612941052021655E-3</v>
      </c>
      <c r="Y39" s="13">
        <f t="shared" si="15"/>
        <v>4.6228083468679241E-3</v>
      </c>
      <c r="Z39" s="13">
        <f t="shared" si="15"/>
        <v>5.3174953185406637E-3</v>
      </c>
      <c r="AA39" s="13">
        <f t="shared" si="15"/>
        <v>5.8767411830545398E-3</v>
      </c>
      <c r="AB39" s="13">
        <f t="shared" si="15"/>
        <v>6.240138562755522E-3</v>
      </c>
      <c r="AC39" s="13">
        <f t="shared" si="15"/>
        <v>6.3661977236758151E-3</v>
      </c>
      <c r="AD39" s="13">
        <f t="shared" si="15"/>
        <v>6.2401385627555176E-3</v>
      </c>
      <c r="AE39" s="13">
        <f t="shared" si="15"/>
        <v>5.8767411830545303E-3</v>
      </c>
      <c r="AF39" s="13">
        <f t="shared" si="15"/>
        <v>5.3174953185406489E-3</v>
      </c>
      <c r="AG39" s="13">
        <f t="shared" si="15"/>
        <v>4.6228083468679076E-3</v>
      </c>
      <c r="AH39" s="13">
        <f t="shared" si="16"/>
        <v>3.861294105202149E-3</v>
      </c>
      <c r="AI39" s="13">
        <f t="shared" si="16"/>
        <v>3.0987611038864309E-3</v>
      </c>
      <c r="AJ39" s="13">
        <f t="shared" si="16"/>
        <v>2.3893046631780412E-3</v>
      </c>
      <c r="AK39" s="13">
        <f t="shared" si="16"/>
        <v>1.7700404292420873E-3</v>
      </c>
      <c r="AL39" s="13">
        <f t="shared" si="16"/>
        <v>1.2598622476245082E-3</v>
      </c>
      <c r="AM39" s="13">
        <f t="shared" si="16"/>
        <v>8.6157117207394157E-4</v>
      </c>
      <c r="AN39" s="13">
        <f t="shared" si="16"/>
        <v>5.6609259865551397E-4</v>
      </c>
      <c r="AO39" s="13">
        <f t="shared" si="16"/>
        <v>3.5736499937374163E-4</v>
      </c>
      <c r="AP39" s="13">
        <f t="shared" si="16"/>
        <v>2.1675282882836015E-4</v>
      </c>
      <c r="AQ39" s="13">
        <f t="shared" si="16"/>
        <v>1.2631233219684523E-4</v>
      </c>
      <c r="AR39" s="13">
        <f t="shared" si="17"/>
        <v>7.0722068474080049E-5</v>
      </c>
      <c r="AS39" s="13">
        <f t="shared" si="17"/>
        <v>3.8044543350820985E-5</v>
      </c>
      <c r="AT39" s="13">
        <f t="shared" si="17"/>
        <v>1.9663373000999104E-5</v>
      </c>
      <c r="AU39" s="13">
        <f t="shared" si="17"/>
        <v>9.7645420552649299E-6</v>
      </c>
      <c r="AV39" s="13">
        <f t="shared" si="17"/>
        <v>4.658798893257251E-6</v>
      </c>
      <c r="AW39" s="13">
        <f t="shared" si="17"/>
        <v>2.1356214181312477E-6</v>
      </c>
      <c r="AX39" s="13">
        <f t="shared" si="17"/>
        <v>9.4059527458599185E-7</v>
      </c>
      <c r="AY39" s="13">
        <f t="shared" si="17"/>
        <v>3.9802425501204257E-7</v>
      </c>
      <c r="AZ39" s="13">
        <f t="shared" si="17"/>
        <v>1.6182458592875123E-7</v>
      </c>
      <c r="BA39" s="13">
        <f t="shared" si="17"/>
        <v>6.3213187709137004E-8</v>
      </c>
      <c r="BB39" s="13">
        <f t="shared" si="17"/>
        <v>2.3724610941015985E-8</v>
      </c>
    </row>
    <row r="40" spans="3:54" x14ac:dyDescent="0.3">
      <c r="C40" s="2">
        <f t="shared" si="7"/>
        <v>0.20000000000000218</v>
      </c>
      <c r="D40" s="13">
        <f t="shared" si="13"/>
        <v>2.3254832169103307E-8</v>
      </c>
      <c r="E40" s="13">
        <f t="shared" si="13"/>
        <v>6.1961482727988339E-8</v>
      </c>
      <c r="F40" s="13">
        <f t="shared" si="13"/>
        <v>1.5862024443578044E-7</v>
      </c>
      <c r="G40" s="13">
        <f t="shared" si="13"/>
        <v>3.9014284670672149E-7</v>
      </c>
      <c r="H40" s="13">
        <f t="shared" si="13"/>
        <v>9.2197024026781081E-7</v>
      </c>
      <c r="I40" s="13">
        <f t="shared" si="13"/>
        <v>2.0933332807377784E-6</v>
      </c>
      <c r="J40" s="13">
        <f t="shared" si="13"/>
        <v>4.5665484943738195E-6</v>
      </c>
      <c r="K40" s="13">
        <f t="shared" si="13"/>
        <v>9.5711911680188678E-6</v>
      </c>
      <c r="L40" s="13">
        <f t="shared" si="13"/>
        <v>1.9274012128315512E-5</v>
      </c>
      <c r="M40" s="13">
        <f t="shared" si="13"/>
        <v>3.7291210919036643E-5</v>
      </c>
      <c r="N40" s="13">
        <f t="shared" si="14"/>
        <v>6.9321677691803725E-5</v>
      </c>
      <c r="O40" s="13">
        <f t="shared" si="14"/>
        <v>1.2381118044163151E-4</v>
      </c>
      <c r="P40" s="13">
        <f t="shared" si="14"/>
        <v>2.124608352530474E-4</v>
      </c>
      <c r="Q40" s="13">
        <f t="shared" si="14"/>
        <v>3.5028869827241486E-4</v>
      </c>
      <c r="R40" s="13">
        <f t="shared" si="14"/>
        <v>5.5488321417091391E-4</v>
      </c>
      <c r="S40" s="13">
        <f t="shared" si="14"/>
        <v>8.4451091982623116E-4</v>
      </c>
      <c r="T40" s="13">
        <f t="shared" si="14"/>
        <v>1.2349153036708192E-3</v>
      </c>
      <c r="U40" s="13">
        <f t="shared" si="14"/>
        <v>1.7349912804424251E-3</v>
      </c>
      <c r="V40" s="13">
        <f t="shared" si="14"/>
        <v>2.3419932609727735E-3</v>
      </c>
      <c r="W40" s="13">
        <f t="shared" si="14"/>
        <v>3.0374015229240707E-3</v>
      </c>
      <c r="X40" s="13">
        <f t="shared" si="15"/>
        <v>3.7848353591663558E-3</v>
      </c>
      <c r="Y40" s="13">
        <f t="shared" si="15"/>
        <v>4.5312706085513322E-3</v>
      </c>
      <c r="Z40" s="13">
        <f t="shared" si="15"/>
        <v>5.2122018565484386E-3</v>
      </c>
      <c r="AA40" s="13">
        <f t="shared" si="15"/>
        <v>5.76037391099723E-3</v>
      </c>
      <c r="AB40" s="13">
        <f t="shared" si="15"/>
        <v>6.1165755404632826E-3</v>
      </c>
      <c r="AC40" s="13">
        <f t="shared" si="15"/>
        <v>6.2401385627555176E-3</v>
      </c>
      <c r="AD40" s="13">
        <f t="shared" si="15"/>
        <v>6.1165755404632774E-3</v>
      </c>
      <c r="AE40" s="13">
        <f t="shared" si="15"/>
        <v>5.7603739109972196E-3</v>
      </c>
      <c r="AF40" s="13">
        <f t="shared" si="15"/>
        <v>5.2122018565484238E-3</v>
      </c>
      <c r="AG40" s="13">
        <f t="shared" si="15"/>
        <v>4.5312706085513157E-3</v>
      </c>
      <c r="AH40" s="13">
        <f t="shared" si="16"/>
        <v>3.7848353591663389E-3</v>
      </c>
      <c r="AI40" s="13">
        <f t="shared" si="16"/>
        <v>3.0374015229240547E-3</v>
      </c>
      <c r="AJ40" s="13">
        <f t="shared" si="16"/>
        <v>2.3419932609727596E-3</v>
      </c>
      <c r="AK40" s="13">
        <f t="shared" si="16"/>
        <v>1.7349912804424125E-3</v>
      </c>
      <c r="AL40" s="13">
        <f t="shared" si="16"/>
        <v>1.2349153036708093E-3</v>
      </c>
      <c r="AM40" s="13">
        <f t="shared" si="16"/>
        <v>8.4451091982622336E-4</v>
      </c>
      <c r="AN40" s="13">
        <f t="shared" si="16"/>
        <v>5.5488321417090794E-4</v>
      </c>
      <c r="AO40" s="13">
        <f t="shared" si="16"/>
        <v>3.5028869827241084E-4</v>
      </c>
      <c r="AP40" s="13">
        <f t="shared" si="16"/>
        <v>2.1246083525304477E-4</v>
      </c>
      <c r="AQ40" s="13">
        <f t="shared" si="16"/>
        <v>1.238111804416298E-4</v>
      </c>
      <c r="AR40" s="13">
        <f t="shared" si="17"/>
        <v>6.9321677691802736E-5</v>
      </c>
      <c r="AS40" s="13">
        <f t="shared" si="17"/>
        <v>3.7291210919036047E-5</v>
      </c>
      <c r="AT40" s="13">
        <f t="shared" si="17"/>
        <v>1.9274012128315186E-5</v>
      </c>
      <c r="AU40" s="13">
        <f t="shared" si="17"/>
        <v>9.5711911680186983E-6</v>
      </c>
      <c r="AV40" s="13">
        <f t="shared" si="17"/>
        <v>4.5665484943737348E-6</v>
      </c>
      <c r="AW40" s="13">
        <f t="shared" si="17"/>
        <v>2.0933332807377411E-6</v>
      </c>
      <c r="AX40" s="13">
        <f t="shared" si="17"/>
        <v>9.2197024026779281E-7</v>
      </c>
      <c r="AY40" s="13">
        <f t="shared" si="17"/>
        <v>3.9014284670671392E-7</v>
      </c>
      <c r="AZ40" s="13">
        <f t="shared" si="17"/>
        <v>1.5862024443577708E-7</v>
      </c>
      <c r="BA40" s="13">
        <f t="shared" si="17"/>
        <v>6.1961482727987016E-8</v>
      </c>
      <c r="BB40" s="13">
        <f t="shared" si="17"/>
        <v>2.3254832169102811E-8</v>
      </c>
    </row>
    <row r="41" spans="3:54" x14ac:dyDescent="0.3">
      <c r="C41" s="2">
        <f t="shared" si="7"/>
        <v>0.40000000000000219</v>
      </c>
      <c r="D41" s="13">
        <f t="shared" si="13"/>
        <v>2.1900576171315546E-8</v>
      </c>
      <c r="E41" s="13">
        <f t="shared" si="13"/>
        <v>5.8353126881512383E-8</v>
      </c>
      <c r="F41" s="13">
        <f t="shared" si="13"/>
        <v>1.4938292051808221E-7</v>
      </c>
      <c r="G41" s="13">
        <f t="shared" si="13"/>
        <v>3.6742269605998648E-7</v>
      </c>
      <c r="H41" s="13">
        <f t="shared" si="13"/>
        <v>8.6827887330437211E-7</v>
      </c>
      <c r="I41" s="13">
        <f t="shared" si="13"/>
        <v>1.9714270407703978E-6</v>
      </c>
      <c r="J41" s="13">
        <f t="shared" si="13"/>
        <v>4.3006134128938111E-6</v>
      </c>
      <c r="K41" s="13">
        <f t="shared" si="13"/>
        <v>9.0138083861949655E-6</v>
      </c>
      <c r="L41" s="13">
        <f t="shared" si="13"/>
        <v>1.8151581042320201E-5</v>
      </c>
      <c r="M41" s="13">
        <f t="shared" si="13"/>
        <v>3.5119539857958373E-5</v>
      </c>
      <c r="N41" s="13">
        <f t="shared" si="14"/>
        <v>6.5284697458699119E-5</v>
      </c>
      <c r="O41" s="13">
        <f t="shared" si="14"/>
        <v>1.166009786011283E-4</v>
      </c>
      <c r="P41" s="13">
        <f t="shared" si="14"/>
        <v>2.00088079417006E-4</v>
      </c>
      <c r="Q41" s="13">
        <f t="shared" si="14"/>
        <v>3.2988947254835427E-4</v>
      </c>
      <c r="R41" s="13">
        <f t="shared" si="14"/>
        <v>5.2256933138739926E-4</v>
      </c>
      <c r="S41" s="13">
        <f t="shared" si="14"/>
        <v>7.953304325169551E-4</v>
      </c>
      <c r="T41" s="13">
        <f t="shared" si="14"/>
        <v>1.1629994349775994E-3</v>
      </c>
      <c r="U41" s="13">
        <f t="shared" si="14"/>
        <v>1.633953253998598E-3</v>
      </c>
      <c r="V41" s="13">
        <f t="shared" si="14"/>
        <v>2.2056061910774769E-3</v>
      </c>
      <c r="W41" s="13">
        <f t="shared" si="14"/>
        <v>2.8605170285446731E-3</v>
      </c>
      <c r="X41" s="13">
        <f t="shared" si="15"/>
        <v>3.5644237067184743E-3</v>
      </c>
      <c r="Y41" s="13">
        <f t="shared" si="15"/>
        <v>4.2673899512063584E-3</v>
      </c>
      <c r="Z41" s="13">
        <f t="shared" si="15"/>
        <v>4.9086668503792929E-3</v>
      </c>
      <c r="AA41" s="13">
        <f t="shared" si="15"/>
        <v>5.4249158495611781E-3</v>
      </c>
      <c r="AB41" s="13">
        <f t="shared" si="15"/>
        <v>5.7603739109972248E-3</v>
      </c>
      <c r="AC41" s="13">
        <f t="shared" si="15"/>
        <v>5.8767411830545303E-3</v>
      </c>
      <c r="AD41" s="13">
        <f t="shared" si="15"/>
        <v>5.7603739109972196E-3</v>
      </c>
      <c r="AE41" s="13">
        <f t="shared" si="15"/>
        <v>5.4249158495611694E-3</v>
      </c>
      <c r="AF41" s="13">
        <f t="shared" si="15"/>
        <v>4.9086668503792799E-3</v>
      </c>
      <c r="AG41" s="13">
        <f t="shared" si="15"/>
        <v>4.2673899512063428E-3</v>
      </c>
      <c r="AH41" s="13">
        <f t="shared" si="16"/>
        <v>3.5644237067184582E-3</v>
      </c>
      <c r="AI41" s="13">
        <f t="shared" si="16"/>
        <v>2.8605170285446579E-3</v>
      </c>
      <c r="AJ41" s="13">
        <f t="shared" si="16"/>
        <v>2.205606191077463E-3</v>
      </c>
      <c r="AK41" s="13">
        <f t="shared" si="16"/>
        <v>1.6339532539985863E-3</v>
      </c>
      <c r="AL41" s="13">
        <f t="shared" si="16"/>
        <v>1.16299943497759E-3</v>
      </c>
      <c r="AM41" s="13">
        <f t="shared" si="16"/>
        <v>7.9533043251694762E-4</v>
      </c>
      <c r="AN41" s="13">
        <f t="shared" si="16"/>
        <v>5.2256933138739373E-4</v>
      </c>
      <c r="AO41" s="13">
        <f t="shared" si="16"/>
        <v>3.2988947254835048E-4</v>
      </c>
      <c r="AP41" s="13">
        <f t="shared" si="16"/>
        <v>2.000880794170035E-4</v>
      </c>
      <c r="AQ41" s="13">
        <f t="shared" si="16"/>
        <v>1.1660097860112674E-4</v>
      </c>
      <c r="AR41" s="13">
        <f t="shared" si="17"/>
        <v>6.5284697458698184E-5</v>
      </c>
      <c r="AS41" s="13">
        <f t="shared" si="17"/>
        <v>3.511953985795781E-5</v>
      </c>
      <c r="AT41" s="13">
        <f t="shared" si="17"/>
        <v>1.8151581042319896E-5</v>
      </c>
      <c r="AU41" s="13">
        <f t="shared" si="17"/>
        <v>9.0138083861948063E-6</v>
      </c>
      <c r="AV41" s="13">
        <f t="shared" si="17"/>
        <v>4.3006134128937315E-6</v>
      </c>
      <c r="AW41" s="13">
        <f t="shared" si="17"/>
        <v>1.9714270407703626E-6</v>
      </c>
      <c r="AX41" s="13">
        <f t="shared" si="17"/>
        <v>8.6827887330435517E-7</v>
      </c>
      <c r="AY41" s="13">
        <f t="shared" si="17"/>
        <v>3.6742269605997928E-7</v>
      </c>
      <c r="AZ41" s="13">
        <f t="shared" si="17"/>
        <v>1.4938292051807903E-7</v>
      </c>
      <c r="BA41" s="13">
        <f t="shared" si="17"/>
        <v>5.8353126881511146E-8</v>
      </c>
      <c r="BB41" s="13">
        <f t="shared" si="17"/>
        <v>2.190057617131508E-8</v>
      </c>
    </row>
    <row r="42" spans="3:54" x14ac:dyDescent="0.3">
      <c r="C42" s="2">
        <f t="shared" si="7"/>
        <v>0.6000000000000022</v>
      </c>
      <c r="D42" s="13">
        <f t="shared" si="13"/>
        <v>1.9816460796352989E-8</v>
      </c>
      <c r="E42" s="13">
        <f t="shared" si="13"/>
        <v>5.2800092661792347E-8</v>
      </c>
      <c r="F42" s="13">
        <f t="shared" si="13"/>
        <v>1.3516725610025226E-7</v>
      </c>
      <c r="G42" s="13">
        <f t="shared" si="13"/>
        <v>3.3245780363072887E-7</v>
      </c>
      <c r="H42" s="13">
        <f t="shared" si="13"/>
        <v>7.8565121385589916E-7</v>
      </c>
      <c r="I42" s="13">
        <f t="shared" si="13"/>
        <v>1.7838209534169567E-6</v>
      </c>
      <c r="J42" s="13">
        <f t="shared" si="13"/>
        <v>3.8913559364936499E-6</v>
      </c>
      <c r="K42" s="13">
        <f t="shared" si="13"/>
        <v>8.156031106835528E-6</v>
      </c>
      <c r="L42" s="13">
        <f t="shared" si="13"/>
        <v>1.6424229723603476E-5</v>
      </c>
      <c r="M42" s="13">
        <f t="shared" si="13"/>
        <v>3.1777473767686009E-5</v>
      </c>
      <c r="N42" s="13">
        <f t="shared" si="14"/>
        <v>5.907203708578806E-5</v>
      </c>
      <c r="O42" s="13">
        <f t="shared" si="14"/>
        <v>1.0550492841791104E-4</v>
      </c>
      <c r="P42" s="13">
        <f t="shared" si="14"/>
        <v>1.8104718115945762E-4</v>
      </c>
      <c r="Q42" s="13">
        <f t="shared" si="14"/>
        <v>2.9849633857789726E-4</v>
      </c>
      <c r="R42" s="13">
        <f t="shared" si="14"/>
        <v>4.7284028455735178E-4</v>
      </c>
      <c r="S42" s="13">
        <f t="shared" si="14"/>
        <v>7.1964473504406421E-4</v>
      </c>
      <c r="T42" s="13">
        <f t="shared" si="14"/>
        <v>1.0523254059224105E-3</v>
      </c>
      <c r="U42" s="13">
        <f t="shared" si="14"/>
        <v>1.4784620435395455E-3</v>
      </c>
      <c r="V42" s="13">
        <f t="shared" si="14"/>
        <v>1.9957150111386702E-3</v>
      </c>
      <c r="W42" s="13">
        <f t="shared" si="14"/>
        <v>2.5883028423562566E-3</v>
      </c>
      <c r="X42" s="13">
        <f t="shared" si="15"/>
        <v>3.2252239435733073E-3</v>
      </c>
      <c r="Y42" s="13">
        <f t="shared" si="15"/>
        <v>3.8612941052021585E-3</v>
      </c>
      <c r="Z42" s="13">
        <f t="shared" si="15"/>
        <v>4.441545438895903E-3</v>
      </c>
      <c r="AA42" s="13">
        <f t="shared" si="15"/>
        <v>4.9086668503792886E-3</v>
      </c>
      <c r="AB42" s="13">
        <f t="shared" si="15"/>
        <v>5.2122018565484299E-3</v>
      </c>
      <c r="AC42" s="13">
        <f t="shared" si="15"/>
        <v>5.3174953185406489E-3</v>
      </c>
      <c r="AD42" s="13">
        <f t="shared" si="15"/>
        <v>5.2122018565484238E-3</v>
      </c>
      <c r="AE42" s="13">
        <f t="shared" si="15"/>
        <v>4.9086668503792799E-3</v>
      </c>
      <c r="AF42" s="13">
        <f t="shared" si="15"/>
        <v>4.4415454388958926E-3</v>
      </c>
      <c r="AG42" s="13">
        <f t="shared" si="15"/>
        <v>3.8612941052021451E-3</v>
      </c>
      <c r="AH42" s="13">
        <f t="shared" si="16"/>
        <v>3.2252239435732934E-3</v>
      </c>
      <c r="AI42" s="13">
        <f t="shared" si="16"/>
        <v>2.5883028423562427E-3</v>
      </c>
      <c r="AJ42" s="13">
        <f t="shared" si="16"/>
        <v>1.995715011138658E-3</v>
      </c>
      <c r="AK42" s="13">
        <f t="shared" si="16"/>
        <v>1.4784620435395349E-3</v>
      </c>
      <c r="AL42" s="13">
        <f t="shared" si="16"/>
        <v>1.052325405922402E-3</v>
      </c>
      <c r="AM42" s="13">
        <f t="shared" si="16"/>
        <v>7.1964473504405749E-4</v>
      </c>
      <c r="AN42" s="13">
        <f t="shared" si="16"/>
        <v>4.7284028455734674E-4</v>
      </c>
      <c r="AO42" s="13">
        <f t="shared" si="16"/>
        <v>2.9849633857789384E-4</v>
      </c>
      <c r="AP42" s="13">
        <f t="shared" si="16"/>
        <v>1.8104718115945537E-4</v>
      </c>
      <c r="AQ42" s="13">
        <f t="shared" si="16"/>
        <v>1.0550492841790963E-4</v>
      </c>
      <c r="AR42" s="13">
        <f t="shared" si="17"/>
        <v>5.907203708578722E-5</v>
      </c>
      <c r="AS42" s="13">
        <f t="shared" si="17"/>
        <v>3.1777473767685501E-5</v>
      </c>
      <c r="AT42" s="13">
        <f t="shared" si="17"/>
        <v>1.6424229723603198E-5</v>
      </c>
      <c r="AU42" s="13">
        <f t="shared" si="17"/>
        <v>8.1560311068353823E-6</v>
      </c>
      <c r="AV42" s="13">
        <f t="shared" si="17"/>
        <v>3.8913559364935779E-6</v>
      </c>
      <c r="AW42" s="13">
        <f t="shared" si="17"/>
        <v>1.7838209534169249E-6</v>
      </c>
      <c r="AX42" s="13">
        <f t="shared" si="17"/>
        <v>7.856512138558837E-7</v>
      </c>
      <c r="AY42" s="13">
        <f t="shared" si="17"/>
        <v>3.3245780363072236E-7</v>
      </c>
      <c r="AZ42" s="13">
        <f t="shared" si="17"/>
        <v>1.351672561002494E-7</v>
      </c>
      <c r="BA42" s="13">
        <f t="shared" si="17"/>
        <v>5.2800092661791215E-8</v>
      </c>
      <c r="BB42" s="13">
        <f t="shared" si="17"/>
        <v>1.9816460796352565E-8</v>
      </c>
    </row>
    <row r="43" spans="3:54" x14ac:dyDescent="0.3">
      <c r="C43" s="2">
        <f t="shared" si="7"/>
        <v>0.80000000000000226</v>
      </c>
      <c r="D43" s="13">
        <f t="shared" si="13"/>
        <v>1.7227603389767041E-8</v>
      </c>
      <c r="E43" s="13">
        <f t="shared" si="13"/>
        <v>4.5902195385349198E-8</v>
      </c>
      <c r="F43" s="13">
        <f t="shared" si="13"/>
        <v>1.1750876724701373E-7</v>
      </c>
      <c r="G43" s="13">
        <f t="shared" si="13"/>
        <v>2.8902492950897296E-7</v>
      </c>
      <c r="H43" s="13">
        <f t="shared" si="13"/>
        <v>6.8301235291669377E-7</v>
      </c>
      <c r="I43" s="13">
        <f t="shared" si="13"/>
        <v>1.5507794363299799E-6</v>
      </c>
      <c r="J43" s="13">
        <f t="shared" si="13"/>
        <v>3.3829823302587856E-6</v>
      </c>
      <c r="K43" s="13">
        <f t="shared" si="13"/>
        <v>7.0905128108963004E-6</v>
      </c>
      <c r="L43" s="13">
        <f t="shared" si="13"/>
        <v>1.4278539370296527E-5</v>
      </c>
      <c r="M43" s="13">
        <f t="shared" si="13"/>
        <v>2.7626008520107328E-5</v>
      </c>
      <c r="N43" s="13">
        <f t="shared" si="14"/>
        <v>5.1354761922313487E-5</v>
      </c>
      <c r="O43" s="13">
        <f t="shared" si="14"/>
        <v>9.1721578395272417E-5</v>
      </c>
      <c r="P43" s="13">
        <f t="shared" si="14"/>
        <v>1.5739485793671393E-4</v>
      </c>
      <c r="Q43" s="13">
        <f t="shared" si="14"/>
        <v>2.595002501790851E-4</v>
      </c>
      <c r="R43" s="13">
        <f t="shared" si="14"/>
        <v>4.1106759540824835E-4</v>
      </c>
      <c r="S43" s="13">
        <f t="shared" si="14"/>
        <v>6.2562907697194872E-4</v>
      </c>
      <c r="T43" s="13">
        <f t="shared" si="14"/>
        <v>9.1484775795803834E-4</v>
      </c>
      <c r="U43" s="13">
        <f t="shared" si="14"/>
        <v>1.2853131532756508E-3</v>
      </c>
      <c r="V43" s="13">
        <f t="shared" si="14"/>
        <v>1.7349912804424221E-3</v>
      </c>
      <c r="W43" s="13">
        <f t="shared" si="14"/>
        <v>2.2501623917085471E-3</v>
      </c>
      <c r="X43" s="13">
        <f t="shared" si="15"/>
        <v>2.8038749963508664E-3</v>
      </c>
      <c r="Y43" s="13">
        <f t="shared" si="15"/>
        <v>3.3568478296543583E-3</v>
      </c>
      <c r="Z43" s="13">
        <f t="shared" si="15"/>
        <v>3.8612941052021551E-3</v>
      </c>
      <c r="AA43" s="13">
        <f t="shared" si="15"/>
        <v>4.2673899512063506E-3</v>
      </c>
      <c r="AB43" s="13">
        <f t="shared" si="15"/>
        <v>4.53127060855132E-3</v>
      </c>
      <c r="AC43" s="13">
        <f t="shared" si="15"/>
        <v>4.6228083468679076E-3</v>
      </c>
      <c r="AD43" s="13">
        <f t="shared" si="15"/>
        <v>4.5312706085513157E-3</v>
      </c>
      <c r="AE43" s="13">
        <f t="shared" si="15"/>
        <v>4.2673899512063428E-3</v>
      </c>
      <c r="AF43" s="13">
        <f t="shared" si="15"/>
        <v>3.8612941052021451E-3</v>
      </c>
      <c r="AG43" s="13">
        <f t="shared" si="15"/>
        <v>3.3568478296543466E-3</v>
      </c>
      <c r="AH43" s="13">
        <f t="shared" si="16"/>
        <v>2.8038749963508543E-3</v>
      </c>
      <c r="AI43" s="13">
        <f t="shared" si="16"/>
        <v>2.2501623917085354E-3</v>
      </c>
      <c r="AJ43" s="13">
        <f t="shared" si="16"/>
        <v>1.7349912804424112E-3</v>
      </c>
      <c r="AK43" s="13">
        <f t="shared" si="16"/>
        <v>1.2853131532756417E-3</v>
      </c>
      <c r="AL43" s="13">
        <f t="shared" si="16"/>
        <v>9.1484775795803086E-4</v>
      </c>
      <c r="AM43" s="13">
        <f t="shared" si="16"/>
        <v>6.2562907697194265E-4</v>
      </c>
      <c r="AN43" s="13">
        <f t="shared" si="16"/>
        <v>4.1106759540824391E-4</v>
      </c>
      <c r="AO43" s="13">
        <f t="shared" si="16"/>
        <v>2.5950025017908211E-4</v>
      </c>
      <c r="AP43" s="13">
        <f t="shared" si="16"/>
        <v>1.5739485793671195E-4</v>
      </c>
      <c r="AQ43" s="13">
        <f t="shared" si="16"/>
        <v>9.1721578395271184E-5</v>
      </c>
      <c r="AR43" s="13">
        <f t="shared" si="17"/>
        <v>5.1354761922312755E-5</v>
      </c>
      <c r="AS43" s="13">
        <f t="shared" si="17"/>
        <v>2.7626008520106891E-5</v>
      </c>
      <c r="AT43" s="13">
        <f t="shared" si="17"/>
        <v>1.4278539370296285E-5</v>
      </c>
      <c r="AU43" s="13">
        <f t="shared" si="17"/>
        <v>7.0905128108961751E-6</v>
      </c>
      <c r="AV43" s="13">
        <f t="shared" si="17"/>
        <v>3.3829823302587221E-6</v>
      </c>
      <c r="AW43" s="13">
        <f t="shared" si="17"/>
        <v>1.5507794363299524E-6</v>
      </c>
      <c r="AX43" s="13">
        <f t="shared" si="17"/>
        <v>6.8301235291668053E-7</v>
      </c>
      <c r="AY43" s="13">
        <f t="shared" si="17"/>
        <v>2.8902492950896729E-7</v>
      </c>
      <c r="AZ43" s="13">
        <f t="shared" si="17"/>
        <v>1.1750876724701123E-7</v>
      </c>
      <c r="BA43" s="13">
        <f t="shared" si="17"/>
        <v>4.5902195385348218E-8</v>
      </c>
      <c r="BB43" s="13">
        <f t="shared" si="17"/>
        <v>1.7227603389766674E-8</v>
      </c>
    </row>
    <row r="44" spans="3:54" x14ac:dyDescent="0.3">
      <c r="C44" s="2">
        <f t="shared" si="7"/>
        <v>1.0000000000000022</v>
      </c>
      <c r="D44" s="13">
        <f t="shared" ref="D44:M53" si="18">EXP(-0.5*(D$13^2+$C44^2))/(2*PI())*paso^2</f>
        <v>1.4389703925480268E-8</v>
      </c>
      <c r="E44" s="13">
        <f t="shared" si="18"/>
        <v>3.8340736443762144E-8</v>
      </c>
      <c r="F44" s="13">
        <f t="shared" si="18"/>
        <v>9.8151572861091153E-8</v>
      </c>
      <c r="G44" s="13">
        <f t="shared" si="18"/>
        <v>2.4141391397408794E-7</v>
      </c>
      <c r="H44" s="13">
        <f t="shared" si="18"/>
        <v>5.7049987241723736E-7</v>
      </c>
      <c r="I44" s="13">
        <f t="shared" si="18"/>
        <v>1.2953198676355958E-6</v>
      </c>
      <c r="J44" s="13">
        <f t="shared" si="18"/>
        <v>2.8257043661958521E-6</v>
      </c>
      <c r="K44" s="13">
        <f t="shared" si="18"/>
        <v>5.9224941345716868E-6</v>
      </c>
      <c r="L44" s="13">
        <f t="shared" si="18"/>
        <v>1.1926438598471741E-5</v>
      </c>
      <c r="M44" s="13">
        <f t="shared" si="18"/>
        <v>2.307518197703964E-5</v>
      </c>
      <c r="N44" s="13">
        <f t="shared" ref="N44:W53" si="19">EXP(-0.5*(N$13^2+$C44^2))/(2*PI())*paso^2</f>
        <v>4.289510284782634E-5</v>
      </c>
      <c r="O44" s="13">
        <f t="shared" si="19"/>
        <v>7.661230217719477E-5</v>
      </c>
      <c r="P44" s="13">
        <f t="shared" si="19"/>
        <v>1.3146723626384615E-4</v>
      </c>
      <c r="Q44" s="13">
        <f t="shared" si="19"/>
        <v>2.1675282882836235E-4</v>
      </c>
      <c r="R44" s="13">
        <f t="shared" si="19"/>
        <v>3.4335251732097073E-4</v>
      </c>
      <c r="S44" s="13">
        <f t="shared" si="19"/>
        <v>5.2256933138739828E-4</v>
      </c>
      <c r="T44" s="13">
        <f t="shared" si="19"/>
        <v>7.6414508019873864E-4</v>
      </c>
      <c r="U44" s="13">
        <f t="shared" si="19"/>
        <v>1.0735837892662413E-3</v>
      </c>
      <c r="V44" s="13">
        <f t="shared" si="19"/>
        <v>1.4491865336118544E-3</v>
      </c>
      <c r="W44" s="13">
        <f t="shared" si="19"/>
        <v>1.879493616632091E-3</v>
      </c>
      <c r="X44" s="13">
        <f t="shared" ref="X44:AG53" si="20">EXP(-0.5*(X$13^2+$C44^2))/(2*PI())*paso^2</f>
        <v>2.3419932609727674E-3</v>
      </c>
      <c r="Y44" s="13">
        <f t="shared" si="20"/>
        <v>2.8038749963508643E-3</v>
      </c>
      <c r="Z44" s="13">
        <f t="shared" si="20"/>
        <v>3.2252239435733012E-3</v>
      </c>
      <c r="AA44" s="13">
        <f t="shared" si="20"/>
        <v>3.5644237067184643E-3</v>
      </c>
      <c r="AB44" s="13">
        <f t="shared" si="20"/>
        <v>3.7848353591663428E-3</v>
      </c>
      <c r="AC44" s="13">
        <f t="shared" si="20"/>
        <v>3.861294105202149E-3</v>
      </c>
      <c r="AD44" s="13">
        <f t="shared" si="20"/>
        <v>3.7848353591663389E-3</v>
      </c>
      <c r="AE44" s="13">
        <f t="shared" si="20"/>
        <v>3.5644237067184582E-3</v>
      </c>
      <c r="AF44" s="13">
        <f t="shared" si="20"/>
        <v>3.2252239435732934E-3</v>
      </c>
      <c r="AG44" s="13">
        <f t="shared" si="20"/>
        <v>2.8038749963508543E-3</v>
      </c>
      <c r="AH44" s="13">
        <f t="shared" ref="AH44:AQ53" si="21">EXP(-0.5*(AH$13^2+$C44^2))/(2*PI())*paso^2</f>
        <v>2.3419932609727565E-3</v>
      </c>
      <c r="AI44" s="13">
        <f t="shared" si="21"/>
        <v>1.879493616632081E-3</v>
      </c>
      <c r="AJ44" s="13">
        <f t="shared" si="21"/>
        <v>1.4491865336118456E-3</v>
      </c>
      <c r="AK44" s="13">
        <f t="shared" si="21"/>
        <v>1.0735837892662337E-3</v>
      </c>
      <c r="AL44" s="13">
        <f t="shared" si="21"/>
        <v>7.6414508019873246E-4</v>
      </c>
      <c r="AM44" s="13">
        <f t="shared" si="21"/>
        <v>5.225693313873934E-4</v>
      </c>
      <c r="AN44" s="13">
        <f t="shared" si="21"/>
        <v>3.4335251732096704E-4</v>
      </c>
      <c r="AO44" s="13">
        <f t="shared" si="21"/>
        <v>2.1675282882835991E-4</v>
      </c>
      <c r="AP44" s="13">
        <f t="shared" si="21"/>
        <v>1.314672362638445E-4</v>
      </c>
      <c r="AQ44" s="13">
        <f t="shared" si="21"/>
        <v>7.6612302177193686E-5</v>
      </c>
      <c r="AR44" s="13">
        <f t="shared" ref="AR44:BB53" si="22">EXP(-0.5*(AR$13^2+$C44^2))/(2*PI())*paso^2</f>
        <v>4.289510284782573E-5</v>
      </c>
      <c r="AS44" s="13">
        <f t="shared" si="22"/>
        <v>2.3075181977039267E-5</v>
      </c>
      <c r="AT44" s="13">
        <f t="shared" si="22"/>
        <v>1.1926438598471553E-5</v>
      </c>
      <c r="AU44" s="13">
        <f t="shared" si="22"/>
        <v>5.9224941345715818E-6</v>
      </c>
      <c r="AV44" s="13">
        <f t="shared" si="22"/>
        <v>2.8257043661958017E-6</v>
      </c>
      <c r="AW44" s="13">
        <f t="shared" si="22"/>
        <v>1.2953198676355729E-6</v>
      </c>
      <c r="AX44" s="13">
        <f t="shared" si="22"/>
        <v>5.7049987241722624E-7</v>
      </c>
      <c r="AY44" s="13">
        <f t="shared" si="22"/>
        <v>2.4141391397408317E-7</v>
      </c>
      <c r="AZ44" s="13">
        <f t="shared" si="22"/>
        <v>9.8151572861089062E-8</v>
      </c>
      <c r="BA44" s="13">
        <f t="shared" si="22"/>
        <v>3.8340736443761336E-8</v>
      </c>
      <c r="BB44" s="13">
        <f t="shared" si="22"/>
        <v>1.4389703925479962E-8</v>
      </c>
    </row>
    <row r="45" spans="3:54" x14ac:dyDescent="0.3">
      <c r="C45" s="2">
        <f t="shared" si="7"/>
        <v>1.2000000000000022</v>
      </c>
      <c r="D45" s="13">
        <f t="shared" si="18"/>
        <v>1.1548007897312374E-8</v>
      </c>
      <c r="E45" s="13">
        <f t="shared" si="18"/>
        <v>3.0769161723844179E-8</v>
      </c>
      <c r="F45" s="13">
        <f t="shared" si="18"/>
        <v>7.8768482270609447E-8</v>
      </c>
      <c r="G45" s="13">
        <f t="shared" si="18"/>
        <v>1.9373920405390209E-7</v>
      </c>
      <c r="H45" s="13">
        <f t="shared" si="18"/>
        <v>4.5783687185002838E-7</v>
      </c>
      <c r="I45" s="13">
        <f t="shared" si="18"/>
        <v>1.0395185431518347E-6</v>
      </c>
      <c r="J45" s="13">
        <f t="shared" si="18"/>
        <v>2.2676808713568229E-6</v>
      </c>
      <c r="K45" s="13">
        <f t="shared" si="18"/>
        <v>4.7529128738162961E-6</v>
      </c>
      <c r="L45" s="13">
        <f t="shared" si="18"/>
        <v>9.5711911680188525E-6</v>
      </c>
      <c r="M45" s="13">
        <f t="shared" si="18"/>
        <v>1.8518267302979303E-5</v>
      </c>
      <c r="N45" s="13">
        <f t="shared" si="19"/>
        <v>3.4424126375914461E-5</v>
      </c>
      <c r="O45" s="13">
        <f t="shared" si="19"/>
        <v>6.148281265238048E-5</v>
      </c>
      <c r="P45" s="13">
        <f t="shared" si="19"/>
        <v>1.0550492841791094E-4</v>
      </c>
      <c r="Q45" s="13">
        <f t="shared" si="19"/>
        <v>1.7394821964630418E-4</v>
      </c>
      <c r="R45" s="13">
        <f t="shared" si="19"/>
        <v>2.7554684947781648E-4</v>
      </c>
      <c r="S45" s="13">
        <f t="shared" si="19"/>
        <v>4.1937171167707072E-4</v>
      </c>
      <c r="T45" s="13">
        <f t="shared" si="19"/>
        <v>6.1324079123003324E-4</v>
      </c>
      <c r="U45" s="13">
        <f t="shared" si="19"/>
        <v>8.6157117207394634E-4</v>
      </c>
      <c r="V45" s="13">
        <f t="shared" si="19"/>
        <v>1.1629994349775961E-3</v>
      </c>
      <c r="W45" s="13">
        <f t="shared" si="19"/>
        <v>1.5083289579977362E-3</v>
      </c>
      <c r="X45" s="13">
        <f t="shared" si="20"/>
        <v>1.8794936166320894E-3</v>
      </c>
      <c r="Y45" s="13">
        <f t="shared" si="20"/>
        <v>2.2501623917085432E-3</v>
      </c>
      <c r="Z45" s="13">
        <f t="shared" si="20"/>
        <v>2.5883028423562492E-3</v>
      </c>
      <c r="AA45" s="13">
        <f t="shared" si="20"/>
        <v>2.8605170285446631E-3</v>
      </c>
      <c r="AB45" s="13">
        <f t="shared" si="20"/>
        <v>3.0374015229240577E-3</v>
      </c>
      <c r="AC45" s="13">
        <f t="shared" si="20"/>
        <v>3.0987611038864309E-3</v>
      </c>
      <c r="AD45" s="13">
        <f t="shared" si="20"/>
        <v>3.0374015229240547E-3</v>
      </c>
      <c r="AE45" s="13">
        <f t="shared" si="20"/>
        <v>2.8605170285446579E-3</v>
      </c>
      <c r="AF45" s="13">
        <f t="shared" si="20"/>
        <v>2.5883028423562427E-3</v>
      </c>
      <c r="AG45" s="13">
        <f t="shared" si="20"/>
        <v>2.2501623917085354E-3</v>
      </c>
      <c r="AH45" s="13">
        <f t="shared" si="21"/>
        <v>1.879493616632081E-3</v>
      </c>
      <c r="AI45" s="13">
        <f t="shared" si="21"/>
        <v>1.5083289579977286E-3</v>
      </c>
      <c r="AJ45" s="13">
        <f t="shared" si="21"/>
        <v>1.162999434977589E-3</v>
      </c>
      <c r="AK45" s="13">
        <f t="shared" si="21"/>
        <v>8.6157117207393994E-4</v>
      </c>
      <c r="AL45" s="13">
        <f t="shared" si="21"/>
        <v>6.1324079123002836E-4</v>
      </c>
      <c r="AM45" s="13">
        <f t="shared" si="21"/>
        <v>4.1937171167706692E-4</v>
      </c>
      <c r="AN45" s="13">
        <f t="shared" si="21"/>
        <v>2.7554684947781355E-4</v>
      </c>
      <c r="AO45" s="13">
        <f t="shared" si="21"/>
        <v>1.7394821964630217E-4</v>
      </c>
      <c r="AP45" s="13">
        <f t="shared" si="21"/>
        <v>1.0550492841790963E-4</v>
      </c>
      <c r="AQ45" s="13">
        <f t="shared" si="21"/>
        <v>6.1482812652379612E-5</v>
      </c>
      <c r="AR45" s="13">
        <f t="shared" si="22"/>
        <v>3.4424126375913973E-5</v>
      </c>
      <c r="AS45" s="13">
        <f t="shared" si="22"/>
        <v>1.8518267302979008E-5</v>
      </c>
      <c r="AT45" s="13">
        <f t="shared" si="22"/>
        <v>9.5711911680186899E-6</v>
      </c>
      <c r="AU45" s="13">
        <f t="shared" si="22"/>
        <v>4.7529128738162114E-6</v>
      </c>
      <c r="AV45" s="13">
        <f t="shared" si="22"/>
        <v>2.2676808713567801E-6</v>
      </c>
      <c r="AW45" s="13">
        <f t="shared" si="22"/>
        <v>1.0395185431518162E-6</v>
      </c>
      <c r="AX45" s="13">
        <f t="shared" si="22"/>
        <v>4.5783687185001938E-7</v>
      </c>
      <c r="AY45" s="13">
        <f t="shared" si="22"/>
        <v>1.9373920405389828E-7</v>
      </c>
      <c r="AZ45" s="13">
        <f t="shared" si="22"/>
        <v>7.8768482270607766E-8</v>
      </c>
      <c r="BA45" s="13">
        <f t="shared" si="22"/>
        <v>3.0769161723843517E-8</v>
      </c>
      <c r="BB45" s="13">
        <f t="shared" si="22"/>
        <v>1.1548007897312131E-8</v>
      </c>
    </row>
    <row r="46" spans="3:54" x14ac:dyDescent="0.3">
      <c r="C46" s="2">
        <f t="shared" si="7"/>
        <v>1.4000000000000021</v>
      </c>
      <c r="D46" s="13">
        <f t="shared" si="18"/>
        <v>8.9041098020948152E-9</v>
      </c>
      <c r="E46" s="13">
        <f t="shared" si="18"/>
        <v>2.3724610941016448E-8</v>
      </c>
      <c r="F46" s="13">
        <f t="shared" si="18"/>
        <v>6.0734563166093523E-8</v>
      </c>
      <c r="G46" s="13">
        <f t="shared" si="18"/>
        <v>1.4938292051808194E-7</v>
      </c>
      <c r="H46" s="13">
        <f t="shared" si="18"/>
        <v>3.5301584607930858E-7</v>
      </c>
      <c r="I46" s="13">
        <f t="shared" si="18"/>
        <v>8.0152242116943527E-7</v>
      </c>
      <c r="J46" s="13">
        <f t="shared" si="18"/>
        <v>1.7484989319560898E-6</v>
      </c>
      <c r="K46" s="13">
        <f t="shared" si="18"/>
        <v>3.6647410085422378E-6</v>
      </c>
      <c r="L46" s="13">
        <f t="shared" si="18"/>
        <v>7.3798821281300194E-6</v>
      </c>
      <c r="M46" s="13">
        <f t="shared" si="18"/>
        <v>1.4278539370296512E-5</v>
      </c>
      <c r="N46" s="13">
        <f t="shared" si="19"/>
        <v>2.6542777232051201E-5</v>
      </c>
      <c r="O46" s="13">
        <f t="shared" si="19"/>
        <v>4.7406420195281503E-5</v>
      </c>
      <c r="P46" s="13">
        <f t="shared" si="19"/>
        <v>8.1349742366721938E-5</v>
      </c>
      <c r="Q46" s="13">
        <f t="shared" si="19"/>
        <v>1.3412305060598982E-4</v>
      </c>
      <c r="R46" s="13">
        <f t="shared" si="19"/>
        <v>2.124608352530468E-4</v>
      </c>
      <c r="S46" s="13">
        <f t="shared" si="19"/>
        <v>3.2335722332976129E-4</v>
      </c>
      <c r="T46" s="13">
        <f t="shared" si="19"/>
        <v>4.7284028455735054E-4</v>
      </c>
      <c r="U46" s="13">
        <f t="shared" si="19"/>
        <v>6.6431581851025335E-4</v>
      </c>
      <c r="V46" s="13">
        <f t="shared" si="19"/>
        <v>8.9673255862812663E-4</v>
      </c>
      <c r="W46" s="13">
        <f t="shared" si="19"/>
        <v>1.162999434977595E-3</v>
      </c>
      <c r="X46" s="13">
        <f t="shared" si="20"/>
        <v>1.4491865336118521E-3</v>
      </c>
      <c r="Y46" s="13">
        <f t="shared" si="20"/>
        <v>1.7349912804424175E-3</v>
      </c>
      <c r="Z46" s="13">
        <f t="shared" si="20"/>
        <v>1.9957150111386632E-3</v>
      </c>
      <c r="AA46" s="13">
        <f t="shared" si="20"/>
        <v>2.2056061910774669E-3</v>
      </c>
      <c r="AB46" s="13">
        <f t="shared" si="20"/>
        <v>2.3419932609727613E-3</v>
      </c>
      <c r="AC46" s="13">
        <f t="shared" si="20"/>
        <v>2.3893046631780412E-3</v>
      </c>
      <c r="AD46" s="13">
        <f t="shared" si="20"/>
        <v>2.3419932609727596E-3</v>
      </c>
      <c r="AE46" s="13">
        <f t="shared" si="20"/>
        <v>2.205606191077463E-3</v>
      </c>
      <c r="AF46" s="13">
        <f t="shared" si="20"/>
        <v>1.995715011138658E-3</v>
      </c>
      <c r="AG46" s="13">
        <f t="shared" si="20"/>
        <v>1.7349912804424112E-3</v>
      </c>
      <c r="AH46" s="13">
        <f t="shared" si="21"/>
        <v>1.4491865336118456E-3</v>
      </c>
      <c r="AI46" s="13">
        <f t="shared" si="21"/>
        <v>1.162999434977589E-3</v>
      </c>
      <c r="AJ46" s="13">
        <f t="shared" si="21"/>
        <v>8.9673255862812121E-4</v>
      </c>
      <c r="AK46" s="13">
        <f t="shared" si="21"/>
        <v>6.6431581851024869E-4</v>
      </c>
      <c r="AL46" s="13">
        <f t="shared" si="21"/>
        <v>4.7284028455734674E-4</v>
      </c>
      <c r="AM46" s="13">
        <f t="shared" si="21"/>
        <v>3.2335722332975825E-4</v>
      </c>
      <c r="AN46" s="13">
        <f t="shared" si="21"/>
        <v>2.1246083525304455E-4</v>
      </c>
      <c r="AO46" s="13">
        <f t="shared" si="21"/>
        <v>1.3412305060598828E-4</v>
      </c>
      <c r="AP46" s="13">
        <f t="shared" si="21"/>
        <v>8.1349742366720908E-5</v>
      </c>
      <c r="AQ46" s="13">
        <f t="shared" si="21"/>
        <v>4.7406420195280873E-5</v>
      </c>
      <c r="AR46" s="13">
        <f t="shared" si="22"/>
        <v>2.6542777232050822E-5</v>
      </c>
      <c r="AS46" s="13">
        <f t="shared" si="22"/>
        <v>1.4278539370296285E-5</v>
      </c>
      <c r="AT46" s="13">
        <f t="shared" si="22"/>
        <v>7.3798821281298932E-6</v>
      </c>
      <c r="AU46" s="13">
        <f t="shared" si="22"/>
        <v>3.664741008542173E-6</v>
      </c>
      <c r="AV46" s="13">
        <f t="shared" si="22"/>
        <v>1.7484989319560589E-6</v>
      </c>
      <c r="AW46" s="13">
        <f t="shared" si="22"/>
        <v>8.0152242116942087E-7</v>
      </c>
      <c r="AX46" s="13">
        <f t="shared" si="22"/>
        <v>3.5301584607930165E-7</v>
      </c>
      <c r="AY46" s="13">
        <f t="shared" si="22"/>
        <v>1.4938292051807903E-7</v>
      </c>
      <c r="AZ46" s="13">
        <f t="shared" si="22"/>
        <v>6.0734563166092226E-8</v>
      </c>
      <c r="BA46" s="13">
        <f t="shared" si="22"/>
        <v>2.3724610941015942E-8</v>
      </c>
      <c r="BB46" s="13">
        <f t="shared" si="22"/>
        <v>8.9041098020946249E-9</v>
      </c>
    </row>
    <row r="47" spans="3:54" x14ac:dyDescent="0.3">
      <c r="C47" s="2">
        <f t="shared" ref="C47:C64" si="23">C46+paso</f>
        <v>1.6000000000000021</v>
      </c>
      <c r="D47" s="13">
        <f t="shared" si="18"/>
        <v>6.5963267803425184E-9</v>
      </c>
      <c r="E47" s="13">
        <f t="shared" si="18"/>
        <v>1.7575624063689811E-8</v>
      </c>
      <c r="F47" s="13">
        <f t="shared" si="18"/>
        <v>4.4993271018586763E-8</v>
      </c>
      <c r="G47" s="13">
        <f t="shared" si="18"/>
        <v>1.1066558937844386E-7</v>
      </c>
      <c r="H47" s="13">
        <f t="shared" si="18"/>
        <v>2.615205709649244E-7</v>
      </c>
      <c r="I47" s="13">
        <f t="shared" si="18"/>
        <v>5.9378241388724296E-7</v>
      </c>
      <c r="J47" s="13">
        <f t="shared" si="18"/>
        <v>1.2953198676355937E-6</v>
      </c>
      <c r="K47" s="13">
        <f t="shared" si="18"/>
        <v>2.7149069132075854E-6</v>
      </c>
      <c r="L47" s="13">
        <f t="shared" si="18"/>
        <v>5.4671511470020853E-6</v>
      </c>
      <c r="M47" s="13">
        <f t="shared" si="18"/>
        <v>1.0577802130236912E-5</v>
      </c>
      <c r="N47" s="13">
        <f t="shared" si="19"/>
        <v>1.9663373000999385E-5</v>
      </c>
      <c r="O47" s="13">
        <f t="shared" si="19"/>
        <v>3.5119539857958312E-5</v>
      </c>
      <c r="P47" s="13">
        <f t="shared" si="19"/>
        <v>6.0265371393031061E-5</v>
      </c>
      <c r="Q47" s="13">
        <f t="shared" si="19"/>
        <v>9.9360799702333296E-5</v>
      </c>
      <c r="R47" s="13">
        <f t="shared" si="19"/>
        <v>1.5739485793671369E-4</v>
      </c>
      <c r="S47" s="13">
        <f t="shared" si="19"/>
        <v>2.3954892283173458E-4</v>
      </c>
      <c r="T47" s="13">
        <f t="shared" si="19"/>
        <v>3.502886982724135E-4</v>
      </c>
      <c r="U47" s="13">
        <f t="shared" si="19"/>
        <v>4.9213726263948473E-4</v>
      </c>
      <c r="V47" s="13">
        <f t="shared" si="19"/>
        <v>6.643158185102527E-4</v>
      </c>
      <c r="W47" s="13">
        <f t="shared" si="19"/>
        <v>8.6157117207394461E-4</v>
      </c>
      <c r="X47" s="13">
        <f t="shared" si="20"/>
        <v>1.0735837892662384E-3</v>
      </c>
      <c r="Y47" s="13">
        <f t="shared" si="20"/>
        <v>1.2853131532756465E-3</v>
      </c>
      <c r="Z47" s="13">
        <f t="shared" si="20"/>
        <v>1.4784620435395386E-3</v>
      </c>
      <c r="AA47" s="13">
        <f t="shared" si="20"/>
        <v>1.6339532539985894E-3</v>
      </c>
      <c r="AB47" s="13">
        <f t="shared" si="20"/>
        <v>1.7349912804424143E-3</v>
      </c>
      <c r="AC47" s="13">
        <f t="shared" si="20"/>
        <v>1.7700404292420873E-3</v>
      </c>
      <c r="AD47" s="13">
        <f t="shared" si="20"/>
        <v>1.7349912804424125E-3</v>
      </c>
      <c r="AE47" s="13">
        <f t="shared" si="20"/>
        <v>1.6339532539985863E-3</v>
      </c>
      <c r="AF47" s="13">
        <f t="shared" si="20"/>
        <v>1.4784620435395349E-3</v>
      </c>
      <c r="AG47" s="13">
        <f t="shared" si="20"/>
        <v>1.2853131532756417E-3</v>
      </c>
      <c r="AH47" s="13">
        <f t="shared" si="21"/>
        <v>1.0735837892662337E-3</v>
      </c>
      <c r="AI47" s="13">
        <f t="shared" si="21"/>
        <v>8.6157117207393994E-4</v>
      </c>
      <c r="AJ47" s="13">
        <f t="shared" si="21"/>
        <v>6.6431581851024869E-4</v>
      </c>
      <c r="AK47" s="13">
        <f t="shared" si="21"/>
        <v>4.9213726263948126E-4</v>
      </c>
      <c r="AL47" s="13">
        <f t="shared" si="21"/>
        <v>3.5028869827241074E-4</v>
      </c>
      <c r="AM47" s="13">
        <f t="shared" si="21"/>
        <v>2.395489228317323E-4</v>
      </c>
      <c r="AN47" s="13">
        <f t="shared" si="21"/>
        <v>1.5739485793671203E-4</v>
      </c>
      <c r="AO47" s="13">
        <f t="shared" si="21"/>
        <v>9.9360799702332238E-5</v>
      </c>
      <c r="AP47" s="13">
        <f t="shared" si="21"/>
        <v>6.0265371393030302E-5</v>
      </c>
      <c r="AQ47" s="13">
        <f t="shared" si="21"/>
        <v>3.511953985795781E-5</v>
      </c>
      <c r="AR47" s="13">
        <f t="shared" si="22"/>
        <v>1.9663373000999104E-5</v>
      </c>
      <c r="AS47" s="13">
        <f t="shared" si="22"/>
        <v>1.0577802130236741E-5</v>
      </c>
      <c r="AT47" s="13">
        <f t="shared" si="22"/>
        <v>5.467151147001998E-6</v>
      </c>
      <c r="AU47" s="13">
        <f t="shared" si="22"/>
        <v>2.7149069132075371E-6</v>
      </c>
      <c r="AV47" s="13">
        <f t="shared" si="22"/>
        <v>1.2953198676355706E-6</v>
      </c>
      <c r="AW47" s="13">
        <f t="shared" si="22"/>
        <v>5.9378241388723247E-7</v>
      </c>
      <c r="AX47" s="13">
        <f t="shared" si="22"/>
        <v>2.6152057096491927E-7</v>
      </c>
      <c r="AY47" s="13">
        <f t="shared" si="22"/>
        <v>1.1066558937844172E-7</v>
      </c>
      <c r="AZ47" s="13">
        <f t="shared" si="22"/>
        <v>4.499327101858581E-8</v>
      </c>
      <c r="BA47" s="13">
        <f t="shared" si="22"/>
        <v>1.7575624063689434E-8</v>
      </c>
      <c r="BB47" s="13">
        <f t="shared" si="22"/>
        <v>6.5963267803423794E-9</v>
      </c>
    </row>
    <row r="48" spans="3:54" x14ac:dyDescent="0.3">
      <c r="C48" s="2">
        <f t="shared" si="23"/>
        <v>1.800000000000002</v>
      </c>
      <c r="D48" s="13">
        <f t="shared" si="18"/>
        <v>4.6950696414920337E-9</v>
      </c>
      <c r="E48" s="13">
        <f t="shared" si="18"/>
        <v>1.2509807612566765E-8</v>
      </c>
      <c r="F48" s="13">
        <f t="shared" si="18"/>
        <v>3.2024875035045022E-8</v>
      </c>
      <c r="G48" s="13">
        <f t="shared" si="18"/>
        <v>7.8768482270609447E-8</v>
      </c>
      <c r="H48" s="13">
        <f t="shared" si="18"/>
        <v>1.8614258120476592E-7</v>
      </c>
      <c r="I48" s="13">
        <f t="shared" si="18"/>
        <v>4.2263670038328381E-7</v>
      </c>
      <c r="J48" s="13">
        <f t="shared" si="18"/>
        <v>9.2197024026780753E-7</v>
      </c>
      <c r="K48" s="13">
        <f t="shared" si="18"/>
        <v>1.9323901698842039E-6</v>
      </c>
      <c r="L48" s="13">
        <f t="shared" si="18"/>
        <v>3.8913559364936465E-6</v>
      </c>
      <c r="M48" s="13">
        <f t="shared" si="18"/>
        <v>7.5289656363577474E-6</v>
      </c>
      <c r="N48" s="13">
        <f t="shared" si="19"/>
        <v>1.399580534752291E-5</v>
      </c>
      <c r="O48" s="13">
        <f t="shared" si="19"/>
        <v>2.4997046219973302E-5</v>
      </c>
      <c r="P48" s="13">
        <f t="shared" si="19"/>
        <v>4.2895102847826259E-5</v>
      </c>
      <c r="Q48" s="13">
        <f t="shared" si="19"/>
        <v>7.0722068474080808E-5</v>
      </c>
      <c r="R48" s="13">
        <f t="shared" si="19"/>
        <v>1.1202898883478979E-4</v>
      </c>
      <c r="S48" s="13">
        <f t="shared" si="19"/>
        <v>1.7050381412137913E-4</v>
      </c>
      <c r="T48" s="13">
        <f t="shared" si="19"/>
        <v>2.4932509982945005E-4</v>
      </c>
      <c r="U48" s="13">
        <f t="shared" si="19"/>
        <v>3.5028869827241312E-4</v>
      </c>
      <c r="V48" s="13">
        <f t="shared" si="19"/>
        <v>4.7284028455734967E-4</v>
      </c>
      <c r="W48" s="13">
        <f t="shared" si="19"/>
        <v>6.1324079123003161E-4</v>
      </c>
      <c r="X48" s="13">
        <f t="shared" si="20"/>
        <v>7.6414508019873582E-4</v>
      </c>
      <c r="Y48" s="13">
        <f t="shared" si="20"/>
        <v>9.1484775795803422E-4</v>
      </c>
      <c r="Z48" s="13">
        <f t="shared" si="20"/>
        <v>1.0523254059224046E-3</v>
      </c>
      <c r="AA48" s="13">
        <f t="shared" si="20"/>
        <v>1.162999434977592E-3</v>
      </c>
      <c r="AB48" s="13">
        <f t="shared" si="20"/>
        <v>1.2349153036708103E-3</v>
      </c>
      <c r="AC48" s="13">
        <f t="shared" si="20"/>
        <v>1.2598622476245082E-3</v>
      </c>
      <c r="AD48" s="13">
        <f t="shared" si="20"/>
        <v>1.2349153036708093E-3</v>
      </c>
      <c r="AE48" s="13">
        <f t="shared" si="20"/>
        <v>1.16299943497759E-3</v>
      </c>
      <c r="AF48" s="13">
        <f t="shared" si="20"/>
        <v>1.052325405922402E-3</v>
      </c>
      <c r="AG48" s="13">
        <f t="shared" si="20"/>
        <v>9.1484775795803086E-4</v>
      </c>
      <c r="AH48" s="13">
        <f t="shared" si="21"/>
        <v>7.6414508019873246E-4</v>
      </c>
      <c r="AI48" s="13">
        <f t="shared" si="21"/>
        <v>6.1324079123002836E-4</v>
      </c>
      <c r="AJ48" s="13">
        <f t="shared" si="21"/>
        <v>4.7284028455734674E-4</v>
      </c>
      <c r="AK48" s="13">
        <f t="shared" si="21"/>
        <v>3.5028869827241074E-4</v>
      </c>
      <c r="AL48" s="13">
        <f t="shared" si="21"/>
        <v>2.493250998294481E-4</v>
      </c>
      <c r="AM48" s="13">
        <f t="shared" si="21"/>
        <v>1.7050381412137753E-4</v>
      </c>
      <c r="AN48" s="13">
        <f t="shared" si="21"/>
        <v>1.1202898883478859E-4</v>
      </c>
      <c r="AO48" s="13">
        <f t="shared" si="21"/>
        <v>7.0722068474079994E-5</v>
      </c>
      <c r="AP48" s="13">
        <f t="shared" si="21"/>
        <v>4.289510284782573E-5</v>
      </c>
      <c r="AQ48" s="13">
        <f t="shared" si="21"/>
        <v>2.4997046219972966E-5</v>
      </c>
      <c r="AR48" s="13">
        <f t="shared" si="22"/>
        <v>1.399580534752271E-5</v>
      </c>
      <c r="AS48" s="13">
        <f t="shared" si="22"/>
        <v>7.5289656363576272E-6</v>
      </c>
      <c r="AT48" s="13">
        <f t="shared" si="22"/>
        <v>3.8913559364935813E-6</v>
      </c>
      <c r="AU48" s="13">
        <f t="shared" si="22"/>
        <v>1.9323901698841696E-6</v>
      </c>
      <c r="AV48" s="13">
        <f t="shared" si="22"/>
        <v>9.2197024026779123E-7</v>
      </c>
      <c r="AW48" s="13">
        <f t="shared" si="22"/>
        <v>4.2263670038327629E-7</v>
      </c>
      <c r="AX48" s="13">
        <f t="shared" si="22"/>
        <v>1.8614258120476261E-7</v>
      </c>
      <c r="AY48" s="13">
        <f t="shared" si="22"/>
        <v>7.8768482270607766E-8</v>
      </c>
      <c r="AZ48" s="13">
        <f t="shared" si="22"/>
        <v>3.2024875035044347E-8</v>
      </c>
      <c r="BA48" s="13">
        <f t="shared" si="22"/>
        <v>1.2509807612566499E-8</v>
      </c>
      <c r="BB48" s="13">
        <f t="shared" si="22"/>
        <v>4.6950696414919336E-9</v>
      </c>
    </row>
    <row r="49" spans="3:54" x14ac:dyDescent="0.3">
      <c r="C49" s="2">
        <f t="shared" si="23"/>
        <v>2.0000000000000022</v>
      </c>
      <c r="D49" s="13">
        <f t="shared" si="18"/>
        <v>3.2107769413808957E-9</v>
      </c>
      <c r="E49" s="13">
        <f t="shared" si="18"/>
        <v>8.554974662905373E-9</v>
      </c>
      <c r="F49" s="13">
        <f t="shared" si="18"/>
        <v>2.1900576171315503E-8</v>
      </c>
      <c r="G49" s="13">
        <f t="shared" si="18"/>
        <v>5.3866725287097301E-8</v>
      </c>
      <c r="H49" s="13">
        <f t="shared" si="18"/>
        <v>1.2729572789711673E-7</v>
      </c>
      <c r="I49" s="13">
        <f t="shared" si="18"/>
        <v>2.8902492950897296E-7</v>
      </c>
      <c r="J49" s="13">
        <f t="shared" si="18"/>
        <v>6.3049986776139663E-7</v>
      </c>
      <c r="K49" s="13">
        <f t="shared" si="18"/>
        <v>1.3214870647251119E-6</v>
      </c>
      <c r="L49" s="13">
        <f t="shared" si="18"/>
        <v>2.6611481544774104E-6</v>
      </c>
      <c r="M49" s="13">
        <f t="shared" si="18"/>
        <v>5.1487690499910078E-6</v>
      </c>
      <c r="N49" s="13">
        <f t="shared" si="19"/>
        <v>9.5711911680188356E-6</v>
      </c>
      <c r="O49" s="13">
        <f t="shared" si="19"/>
        <v>1.7094515254137323E-5</v>
      </c>
      <c r="P49" s="13">
        <f t="shared" si="19"/>
        <v>2.9334305481823384E-5</v>
      </c>
      <c r="Q49" s="13">
        <f t="shared" si="19"/>
        <v>4.8364093409097588E-5</v>
      </c>
      <c r="R49" s="13">
        <f t="shared" si="19"/>
        <v>7.6612302177194567E-5</v>
      </c>
      <c r="S49" s="13">
        <f t="shared" si="19"/>
        <v>1.1660097860112783E-4</v>
      </c>
      <c r="T49" s="13">
        <f t="shared" si="19"/>
        <v>1.7050381412137889E-4</v>
      </c>
      <c r="U49" s="13">
        <f t="shared" si="19"/>
        <v>2.3954892283173401E-4</v>
      </c>
      <c r="V49" s="13">
        <f t="shared" si="19"/>
        <v>3.2335722332976026E-4</v>
      </c>
      <c r="W49" s="13">
        <f t="shared" si="19"/>
        <v>4.193717116770692E-4</v>
      </c>
      <c r="X49" s="13">
        <f t="shared" si="20"/>
        <v>5.2256933138739579E-4</v>
      </c>
      <c r="Y49" s="13">
        <f t="shared" si="20"/>
        <v>6.2562907697194482E-4</v>
      </c>
      <c r="Z49" s="13">
        <f t="shared" si="20"/>
        <v>7.1964473504405933E-4</v>
      </c>
      <c r="AA49" s="13">
        <f t="shared" si="20"/>
        <v>7.9533043251694903E-4</v>
      </c>
      <c r="AB49" s="13">
        <f t="shared" si="20"/>
        <v>8.4451091982622412E-4</v>
      </c>
      <c r="AC49" s="13">
        <f t="shared" si="20"/>
        <v>8.6157117207394157E-4</v>
      </c>
      <c r="AD49" s="13">
        <f t="shared" si="20"/>
        <v>8.4451091982622336E-4</v>
      </c>
      <c r="AE49" s="13">
        <f t="shared" si="20"/>
        <v>7.9533043251694762E-4</v>
      </c>
      <c r="AF49" s="13">
        <f t="shared" si="20"/>
        <v>7.1964473504405749E-4</v>
      </c>
      <c r="AG49" s="13">
        <f t="shared" si="20"/>
        <v>6.2562907697194265E-4</v>
      </c>
      <c r="AH49" s="13">
        <f t="shared" si="21"/>
        <v>5.225693313873934E-4</v>
      </c>
      <c r="AI49" s="13">
        <f t="shared" si="21"/>
        <v>4.1937171167706692E-4</v>
      </c>
      <c r="AJ49" s="13">
        <f t="shared" si="21"/>
        <v>3.2335722332975825E-4</v>
      </c>
      <c r="AK49" s="13">
        <f t="shared" si="21"/>
        <v>2.395489228317323E-4</v>
      </c>
      <c r="AL49" s="13">
        <f t="shared" si="21"/>
        <v>1.7050381412137753E-4</v>
      </c>
      <c r="AM49" s="13">
        <f t="shared" si="21"/>
        <v>1.1660097860112674E-4</v>
      </c>
      <c r="AN49" s="13">
        <f t="shared" si="21"/>
        <v>7.661230217719374E-5</v>
      </c>
      <c r="AO49" s="13">
        <f t="shared" si="21"/>
        <v>4.8364093409097033E-5</v>
      </c>
      <c r="AP49" s="13">
        <f t="shared" si="21"/>
        <v>2.9334305481823022E-5</v>
      </c>
      <c r="AQ49" s="13">
        <f t="shared" si="21"/>
        <v>1.7094515254137096E-5</v>
      </c>
      <c r="AR49" s="13">
        <f t="shared" si="22"/>
        <v>9.5711911680186983E-6</v>
      </c>
      <c r="AS49" s="13">
        <f t="shared" si="22"/>
        <v>5.1487690499909239E-6</v>
      </c>
      <c r="AT49" s="13">
        <f t="shared" si="22"/>
        <v>2.6611481544773655E-6</v>
      </c>
      <c r="AU49" s="13">
        <f t="shared" si="22"/>
        <v>1.3214870647250886E-6</v>
      </c>
      <c r="AV49" s="13">
        <f t="shared" si="22"/>
        <v>6.3049986776138435E-7</v>
      </c>
      <c r="AW49" s="13">
        <f t="shared" si="22"/>
        <v>2.8902492950896782E-7</v>
      </c>
      <c r="AX49" s="13">
        <f t="shared" si="22"/>
        <v>1.2729572789711403E-7</v>
      </c>
      <c r="AY49" s="13">
        <f t="shared" si="22"/>
        <v>5.3866725287096348E-8</v>
      </c>
      <c r="AZ49" s="13">
        <f t="shared" si="22"/>
        <v>2.190057617131504E-8</v>
      </c>
      <c r="BA49" s="13">
        <f t="shared" si="22"/>
        <v>8.554974662905191E-9</v>
      </c>
      <c r="BB49" s="13">
        <f t="shared" si="22"/>
        <v>3.210776941380827E-9</v>
      </c>
    </row>
    <row r="50" spans="3:54" x14ac:dyDescent="0.3">
      <c r="C50" s="2">
        <f t="shared" si="23"/>
        <v>2.2000000000000024</v>
      </c>
      <c r="D50" s="13">
        <f t="shared" si="18"/>
        <v>2.1096307784698292E-9</v>
      </c>
      <c r="E50" s="13">
        <f t="shared" si="18"/>
        <v>5.6210188958603537E-9</v>
      </c>
      <c r="F50" s="13">
        <f t="shared" si="18"/>
        <v>1.4389703925480242E-8</v>
      </c>
      <c r="G50" s="13">
        <f t="shared" si="18"/>
        <v>3.5392960543738585E-8</v>
      </c>
      <c r="H50" s="13">
        <f t="shared" si="18"/>
        <v>8.363925319084321E-8</v>
      </c>
      <c r="I50" s="13">
        <f t="shared" si="18"/>
        <v>1.899029107811413E-7</v>
      </c>
      <c r="J50" s="13">
        <f t="shared" si="18"/>
        <v>4.142679330064396E-7</v>
      </c>
      <c r="K50" s="13">
        <f t="shared" si="18"/>
        <v>8.6827887330436904E-7</v>
      </c>
      <c r="L50" s="13">
        <f t="shared" si="18"/>
        <v>1.7484989319560898E-6</v>
      </c>
      <c r="M50" s="13">
        <f t="shared" si="18"/>
        <v>3.3829823302587797E-6</v>
      </c>
      <c r="N50" s="13">
        <f t="shared" si="19"/>
        <v>6.2887207187887279E-6</v>
      </c>
      <c r="O50" s="13">
        <f t="shared" si="19"/>
        <v>1.1231896884010895E-5</v>
      </c>
      <c r="P50" s="13">
        <f t="shared" si="19"/>
        <v>1.9274012128315427E-5</v>
      </c>
      <c r="Q50" s="13">
        <f t="shared" si="19"/>
        <v>3.1777473767685887E-5</v>
      </c>
      <c r="R50" s="13">
        <f t="shared" si="19"/>
        <v>5.0337869504235793E-5</v>
      </c>
      <c r="S50" s="13">
        <f t="shared" si="19"/>
        <v>7.6612302177194499E-5</v>
      </c>
      <c r="T50" s="13">
        <f t="shared" si="19"/>
        <v>1.1202898883478947E-4</v>
      </c>
      <c r="U50" s="13">
        <f t="shared" si="19"/>
        <v>1.5739485793671315E-4</v>
      </c>
      <c r="V50" s="13">
        <f t="shared" si="19"/>
        <v>2.1246083525304591E-4</v>
      </c>
      <c r="W50" s="13">
        <f t="shared" si="19"/>
        <v>2.7554684947781502E-4</v>
      </c>
      <c r="X50" s="13">
        <f t="shared" si="20"/>
        <v>3.4335251732096867E-4</v>
      </c>
      <c r="Y50" s="13">
        <f t="shared" si="20"/>
        <v>4.1106759540824548E-4</v>
      </c>
      <c r="Z50" s="13">
        <f t="shared" si="20"/>
        <v>4.7284028455734799E-4</v>
      </c>
      <c r="AA50" s="13">
        <f t="shared" si="20"/>
        <v>5.2256933138739449E-4</v>
      </c>
      <c r="AB50" s="13">
        <f t="shared" si="20"/>
        <v>5.5488321417090849E-4</v>
      </c>
      <c r="AC50" s="13">
        <f t="shared" si="20"/>
        <v>5.6609259865551397E-4</v>
      </c>
      <c r="AD50" s="13">
        <f t="shared" si="20"/>
        <v>5.5488321417090794E-4</v>
      </c>
      <c r="AE50" s="13">
        <f t="shared" si="20"/>
        <v>5.2256933138739373E-4</v>
      </c>
      <c r="AF50" s="13">
        <f t="shared" si="20"/>
        <v>4.7284028455734674E-4</v>
      </c>
      <c r="AG50" s="13">
        <f t="shared" si="20"/>
        <v>4.1106759540824391E-4</v>
      </c>
      <c r="AH50" s="13">
        <f t="shared" si="21"/>
        <v>3.4335251732096704E-4</v>
      </c>
      <c r="AI50" s="13">
        <f t="shared" si="21"/>
        <v>2.7554684947781355E-4</v>
      </c>
      <c r="AJ50" s="13">
        <f t="shared" si="21"/>
        <v>2.1246083525304455E-4</v>
      </c>
      <c r="AK50" s="13">
        <f t="shared" si="21"/>
        <v>1.5739485793671203E-4</v>
      </c>
      <c r="AL50" s="13">
        <f t="shared" si="21"/>
        <v>1.1202898883478859E-4</v>
      </c>
      <c r="AM50" s="13">
        <f t="shared" si="21"/>
        <v>7.661230217719374E-5</v>
      </c>
      <c r="AN50" s="13">
        <f t="shared" si="21"/>
        <v>5.0337869504235257E-5</v>
      </c>
      <c r="AO50" s="13">
        <f t="shared" si="21"/>
        <v>3.1777473767685528E-5</v>
      </c>
      <c r="AP50" s="13">
        <f t="shared" si="21"/>
        <v>1.9274012128315186E-5</v>
      </c>
      <c r="AQ50" s="13">
        <f t="shared" si="21"/>
        <v>1.1231896884010737E-5</v>
      </c>
      <c r="AR50" s="13">
        <f t="shared" si="22"/>
        <v>6.2887207187886389E-6</v>
      </c>
      <c r="AS50" s="13">
        <f t="shared" si="22"/>
        <v>3.3829823302587255E-6</v>
      </c>
      <c r="AT50" s="13">
        <f t="shared" si="22"/>
        <v>1.7484989319560589E-6</v>
      </c>
      <c r="AU50" s="13">
        <f t="shared" si="22"/>
        <v>8.6827887330435369E-7</v>
      </c>
      <c r="AV50" s="13">
        <f t="shared" si="22"/>
        <v>4.1426793300643145E-7</v>
      </c>
      <c r="AW50" s="13">
        <f t="shared" si="22"/>
        <v>1.8990291078113793E-7</v>
      </c>
      <c r="AX50" s="13">
        <f t="shared" si="22"/>
        <v>8.3639253190841582E-8</v>
      </c>
      <c r="AY50" s="13">
        <f t="shared" si="22"/>
        <v>3.5392960543737897E-8</v>
      </c>
      <c r="AZ50" s="13">
        <f t="shared" si="22"/>
        <v>1.4389703925479934E-8</v>
      </c>
      <c r="BA50" s="13">
        <f t="shared" si="22"/>
        <v>5.6210188958602337E-9</v>
      </c>
      <c r="BB50" s="13">
        <f t="shared" si="22"/>
        <v>2.1096307784697837E-9</v>
      </c>
    </row>
    <row r="51" spans="3:54" x14ac:dyDescent="0.3">
      <c r="C51" s="2">
        <f t="shared" si="23"/>
        <v>2.4000000000000026</v>
      </c>
      <c r="D51" s="13">
        <f t="shared" si="18"/>
        <v>1.3317754085060468E-9</v>
      </c>
      <c r="E51" s="13">
        <f t="shared" si="18"/>
        <v>3.5484573000420364E-9</v>
      </c>
      <c r="F51" s="13">
        <f t="shared" si="18"/>
        <v>9.0839847518424834E-9</v>
      </c>
      <c r="G51" s="13">
        <f t="shared" si="18"/>
        <v>2.2342997157334073E-8</v>
      </c>
      <c r="H51" s="13">
        <f t="shared" si="18"/>
        <v>5.2800092661792247E-8</v>
      </c>
      <c r="I51" s="13">
        <f t="shared" si="18"/>
        <v>1.198826018102953E-7</v>
      </c>
      <c r="J51" s="13">
        <f t="shared" si="18"/>
        <v>2.6152057096492392E-7</v>
      </c>
      <c r="K51" s="13">
        <f t="shared" si="18"/>
        <v>5.4813025245622797E-7</v>
      </c>
      <c r="L51" s="13">
        <f t="shared" si="18"/>
        <v>1.1037987799302061E-6</v>
      </c>
      <c r="M51" s="13">
        <f t="shared" si="18"/>
        <v>2.1356214181312777E-6</v>
      </c>
      <c r="N51" s="13">
        <f t="shared" si="19"/>
        <v>3.9699665409318814E-6</v>
      </c>
      <c r="O51" s="13">
        <f t="shared" si="19"/>
        <v>7.0905128108962759E-6</v>
      </c>
      <c r="P51" s="13">
        <f t="shared" si="19"/>
        <v>1.2167368639907658E-5</v>
      </c>
      <c r="Q51" s="13">
        <f t="shared" si="19"/>
        <v>2.0060599485065441E-5</v>
      </c>
      <c r="R51" s="13">
        <f t="shared" si="19"/>
        <v>3.1777473767685867E-5</v>
      </c>
      <c r="S51" s="13">
        <f t="shared" si="19"/>
        <v>4.83640934090975E-5</v>
      </c>
      <c r="T51" s="13">
        <f t="shared" si="19"/>
        <v>7.0722068474080564E-5</v>
      </c>
      <c r="U51" s="13">
        <f t="shared" si="19"/>
        <v>9.9360799702332957E-5</v>
      </c>
      <c r="V51" s="13">
        <f t="shared" si="19"/>
        <v>1.3412305060598912E-4</v>
      </c>
      <c r="W51" s="13">
        <f t="shared" si="19"/>
        <v>1.7394821964630312E-4</v>
      </c>
      <c r="X51" s="13">
        <f t="shared" si="20"/>
        <v>2.1675282882836086E-4</v>
      </c>
      <c r="Y51" s="13">
        <f t="shared" si="20"/>
        <v>2.5950025017908304E-4</v>
      </c>
      <c r="Z51" s="13">
        <f t="shared" si="20"/>
        <v>2.9849633857789465E-4</v>
      </c>
      <c r="AA51" s="13">
        <f t="shared" si="20"/>
        <v>3.2988947254835107E-4</v>
      </c>
      <c r="AB51" s="13">
        <f t="shared" si="20"/>
        <v>3.5028869827241122E-4</v>
      </c>
      <c r="AC51" s="13">
        <f t="shared" si="20"/>
        <v>3.5736499937374163E-4</v>
      </c>
      <c r="AD51" s="13">
        <f t="shared" si="20"/>
        <v>3.5028869827241084E-4</v>
      </c>
      <c r="AE51" s="13">
        <f t="shared" si="20"/>
        <v>3.2988947254835048E-4</v>
      </c>
      <c r="AF51" s="13">
        <f t="shared" si="20"/>
        <v>2.9849633857789384E-4</v>
      </c>
      <c r="AG51" s="13">
        <f t="shared" si="20"/>
        <v>2.5950025017908211E-4</v>
      </c>
      <c r="AH51" s="13">
        <f t="shared" si="21"/>
        <v>2.1675282882835991E-4</v>
      </c>
      <c r="AI51" s="13">
        <f t="shared" si="21"/>
        <v>1.7394821964630217E-4</v>
      </c>
      <c r="AJ51" s="13">
        <f t="shared" si="21"/>
        <v>1.3412305060598828E-4</v>
      </c>
      <c r="AK51" s="13">
        <f t="shared" si="21"/>
        <v>9.9360799702332238E-5</v>
      </c>
      <c r="AL51" s="13">
        <f t="shared" si="21"/>
        <v>7.0722068474079994E-5</v>
      </c>
      <c r="AM51" s="13">
        <f t="shared" si="21"/>
        <v>4.8364093409097033E-5</v>
      </c>
      <c r="AN51" s="13">
        <f t="shared" si="21"/>
        <v>3.1777473767685528E-5</v>
      </c>
      <c r="AO51" s="13">
        <f t="shared" si="21"/>
        <v>2.0060599485065208E-5</v>
      </c>
      <c r="AP51" s="13">
        <f t="shared" si="21"/>
        <v>1.2167368639907507E-5</v>
      </c>
      <c r="AQ51" s="13">
        <f t="shared" si="21"/>
        <v>7.0905128108961751E-6</v>
      </c>
      <c r="AR51" s="13">
        <f t="shared" si="22"/>
        <v>3.9699665409318246E-6</v>
      </c>
      <c r="AS51" s="13">
        <f t="shared" si="22"/>
        <v>2.13562141813124E-6</v>
      </c>
      <c r="AT51" s="13">
        <f t="shared" si="22"/>
        <v>1.1037987799301864E-6</v>
      </c>
      <c r="AU51" s="13">
        <f t="shared" si="22"/>
        <v>5.4813025245621823E-7</v>
      </c>
      <c r="AV51" s="13">
        <f t="shared" si="22"/>
        <v>2.6152057096491884E-7</v>
      </c>
      <c r="AW51" s="13">
        <f t="shared" si="22"/>
        <v>1.1988260181029316E-7</v>
      </c>
      <c r="AX51" s="13">
        <f t="shared" si="22"/>
        <v>5.2800092661791215E-8</v>
      </c>
      <c r="AY51" s="13">
        <f t="shared" si="22"/>
        <v>2.234299715733363E-8</v>
      </c>
      <c r="AZ51" s="13">
        <f t="shared" si="22"/>
        <v>9.0839847518422881E-9</v>
      </c>
      <c r="BA51" s="13">
        <f t="shared" si="22"/>
        <v>3.5484573000419612E-9</v>
      </c>
      <c r="BB51" s="13">
        <f t="shared" si="22"/>
        <v>1.3317754085060181E-9</v>
      </c>
    </row>
    <row r="52" spans="3:54" x14ac:dyDescent="0.3">
      <c r="C52" s="2">
        <f t="shared" si="23"/>
        <v>2.6000000000000028</v>
      </c>
      <c r="D52" s="13">
        <f t="shared" si="18"/>
        <v>8.0776261711023429E-10</v>
      </c>
      <c r="E52" s="13">
        <f t="shared" si="18"/>
        <v>2.1522481471566065E-9</v>
      </c>
      <c r="F52" s="13">
        <f t="shared" si="18"/>
        <v>5.5097152643545239E-9</v>
      </c>
      <c r="G52" s="13">
        <f t="shared" si="18"/>
        <v>1.3551712805795302E-8</v>
      </c>
      <c r="H52" s="13">
        <f t="shared" si="18"/>
        <v>3.2024875035045022E-8</v>
      </c>
      <c r="I52" s="13">
        <f t="shared" si="18"/>
        <v>7.2712473564065357E-8</v>
      </c>
      <c r="J52" s="13">
        <f t="shared" si="18"/>
        <v>1.5862024443577959E-7</v>
      </c>
      <c r="K52" s="13">
        <f t="shared" si="18"/>
        <v>3.324578036307277E-7</v>
      </c>
      <c r="L52" s="13">
        <f t="shared" si="18"/>
        <v>6.6948780218106654E-7</v>
      </c>
      <c r="M52" s="13">
        <f t="shared" si="18"/>
        <v>1.2953198676355914E-6</v>
      </c>
      <c r="N52" s="13">
        <f t="shared" si="19"/>
        <v>2.4079064251084932E-6</v>
      </c>
      <c r="O52" s="13">
        <f t="shared" si="19"/>
        <v>4.3006134128937925E-6</v>
      </c>
      <c r="P52" s="13">
        <f t="shared" si="19"/>
        <v>7.3798821281299923E-6</v>
      </c>
      <c r="Q52" s="13">
        <f t="shared" si="19"/>
        <v>1.2167368639907647E-5</v>
      </c>
      <c r="R52" s="13">
        <f t="shared" si="19"/>
        <v>1.927401212831539E-5</v>
      </c>
      <c r="S52" s="13">
        <f t="shared" si="19"/>
        <v>2.9334305481823283E-5</v>
      </c>
      <c r="T52" s="13">
        <f t="shared" si="19"/>
        <v>4.2895102847826069E-5</v>
      </c>
      <c r="U52" s="13">
        <f t="shared" si="19"/>
        <v>6.0265371393030736E-5</v>
      </c>
      <c r="V52" s="13">
        <f t="shared" si="19"/>
        <v>8.134974236672141E-5</v>
      </c>
      <c r="W52" s="13">
        <f t="shared" si="19"/>
        <v>1.0550492841791019E-4</v>
      </c>
      <c r="X52" s="13">
        <f t="shared" si="20"/>
        <v>1.314672362638451E-4</v>
      </c>
      <c r="Y52" s="13">
        <f t="shared" si="20"/>
        <v>1.5739485793671255E-4</v>
      </c>
      <c r="Z52" s="13">
        <f t="shared" si="20"/>
        <v>1.8104718115945586E-4</v>
      </c>
      <c r="AA52" s="13">
        <f t="shared" si="20"/>
        <v>2.0008807941700388E-4</v>
      </c>
      <c r="AB52" s="13">
        <f t="shared" si="20"/>
        <v>2.1246083525304493E-4</v>
      </c>
      <c r="AC52" s="13">
        <f t="shared" si="20"/>
        <v>2.1675282882836015E-4</v>
      </c>
      <c r="AD52" s="13">
        <f t="shared" si="20"/>
        <v>2.1246083525304477E-4</v>
      </c>
      <c r="AE52" s="13">
        <f t="shared" si="20"/>
        <v>2.000880794170035E-4</v>
      </c>
      <c r="AF52" s="13">
        <f t="shared" si="20"/>
        <v>1.8104718115945537E-4</v>
      </c>
      <c r="AG52" s="13">
        <f t="shared" si="20"/>
        <v>1.5739485793671195E-4</v>
      </c>
      <c r="AH52" s="13">
        <f t="shared" si="21"/>
        <v>1.314672362638445E-4</v>
      </c>
      <c r="AI52" s="13">
        <f t="shared" si="21"/>
        <v>1.0550492841790963E-4</v>
      </c>
      <c r="AJ52" s="13">
        <f t="shared" si="21"/>
        <v>8.1349742366720908E-5</v>
      </c>
      <c r="AK52" s="13">
        <f t="shared" si="21"/>
        <v>6.0265371393030302E-5</v>
      </c>
      <c r="AL52" s="13">
        <f t="shared" si="21"/>
        <v>4.289510284782573E-5</v>
      </c>
      <c r="AM52" s="13">
        <f t="shared" si="21"/>
        <v>2.9334305481823022E-5</v>
      </c>
      <c r="AN52" s="13">
        <f t="shared" si="21"/>
        <v>1.9274012128315186E-5</v>
      </c>
      <c r="AO52" s="13">
        <f t="shared" si="21"/>
        <v>1.2167368639907507E-5</v>
      </c>
      <c r="AP52" s="13">
        <f t="shared" si="21"/>
        <v>7.3798821281298999E-6</v>
      </c>
      <c r="AQ52" s="13">
        <f t="shared" si="21"/>
        <v>4.3006134128937357E-6</v>
      </c>
      <c r="AR52" s="13">
        <f t="shared" si="22"/>
        <v>2.4079064251084589E-6</v>
      </c>
      <c r="AS52" s="13">
        <f t="shared" si="22"/>
        <v>1.2953198676355706E-6</v>
      </c>
      <c r="AT52" s="13">
        <f t="shared" si="22"/>
        <v>6.6948780218105585E-7</v>
      </c>
      <c r="AU52" s="13">
        <f t="shared" si="22"/>
        <v>3.3245780363072172E-7</v>
      </c>
      <c r="AV52" s="13">
        <f t="shared" si="22"/>
        <v>1.5862024443577649E-7</v>
      </c>
      <c r="AW52" s="13">
        <f t="shared" si="22"/>
        <v>7.271247356406406E-8</v>
      </c>
      <c r="AX52" s="13">
        <f t="shared" si="22"/>
        <v>3.2024875035044347E-8</v>
      </c>
      <c r="AY52" s="13">
        <f t="shared" si="22"/>
        <v>1.3551712805795061E-8</v>
      </c>
      <c r="AZ52" s="13">
        <f t="shared" si="22"/>
        <v>5.5097152643544064E-9</v>
      </c>
      <c r="BA52" s="13">
        <f t="shared" si="22"/>
        <v>2.1522481471565606E-9</v>
      </c>
      <c r="BB52" s="13">
        <f t="shared" si="22"/>
        <v>8.0776261711021713E-10</v>
      </c>
    </row>
    <row r="53" spans="3:54" x14ac:dyDescent="0.3">
      <c r="C53" s="2">
        <f t="shared" si="23"/>
        <v>2.8000000000000029</v>
      </c>
      <c r="D53" s="13">
        <f t="shared" si="18"/>
        <v>4.7072225345402799E-10</v>
      </c>
      <c r="E53" s="13">
        <f t="shared" si="18"/>
        <v>1.2542188464306665E-9</v>
      </c>
      <c r="F53" s="13">
        <f t="shared" si="18"/>
        <v>3.2107769413808845E-9</v>
      </c>
      <c r="G53" s="13">
        <f t="shared" si="18"/>
        <v>7.8972369542514203E-9</v>
      </c>
      <c r="H53" s="13">
        <f t="shared" si="18"/>
        <v>1.8662439959167847E-8</v>
      </c>
      <c r="I53" s="13">
        <f t="shared" si="18"/>
        <v>4.2373066895248894E-8</v>
      </c>
      <c r="J53" s="13">
        <f t="shared" si="18"/>
        <v>9.2435670236085515E-8</v>
      </c>
      <c r="K53" s="13">
        <f t="shared" si="18"/>
        <v>1.9373920405390138E-7</v>
      </c>
      <c r="L53" s="13">
        <f t="shared" si="18"/>
        <v>3.9014284670671942E-7</v>
      </c>
      <c r="M53" s="13">
        <f t="shared" si="18"/>
        <v>7.5484538912994784E-7</v>
      </c>
      <c r="N53" s="13">
        <f t="shared" si="19"/>
        <v>1.4032032611120729E-6</v>
      </c>
      <c r="O53" s="13">
        <f t="shared" si="19"/>
        <v>2.5061749504999923E-6</v>
      </c>
      <c r="P53" s="13">
        <f t="shared" si="19"/>
        <v>4.3006134128937891E-6</v>
      </c>
      <c r="Q53" s="13">
        <f t="shared" si="19"/>
        <v>7.0905128108962615E-6</v>
      </c>
      <c r="R53" s="13">
        <f t="shared" si="19"/>
        <v>1.1231896884010854E-5</v>
      </c>
      <c r="S53" s="13">
        <f t="shared" si="19"/>
        <v>1.7094515254137248E-5</v>
      </c>
      <c r="T53" s="13">
        <f t="shared" si="19"/>
        <v>2.4997046219973149E-5</v>
      </c>
      <c r="U53" s="13">
        <f t="shared" si="19"/>
        <v>3.5119539857958061E-5</v>
      </c>
      <c r="V53" s="13">
        <f t="shared" si="19"/>
        <v>4.7406420195281171E-5</v>
      </c>
      <c r="W53" s="13">
        <f t="shared" si="19"/>
        <v>6.1482812652379937E-5</v>
      </c>
      <c r="X53" s="13">
        <f t="shared" si="20"/>
        <v>7.6612302177194024E-5</v>
      </c>
      <c r="Y53" s="13">
        <f t="shared" si="20"/>
        <v>9.1721578395271509E-5</v>
      </c>
      <c r="Z53" s="13">
        <f t="shared" si="20"/>
        <v>1.0550492841790992E-4</v>
      </c>
      <c r="AA53" s="13">
        <f t="shared" si="20"/>
        <v>1.1660097860112695E-4</v>
      </c>
      <c r="AB53" s="13">
        <f t="shared" si="20"/>
        <v>1.2381118044162991E-4</v>
      </c>
      <c r="AC53" s="13">
        <f t="shared" si="20"/>
        <v>1.2631233219684523E-4</v>
      </c>
      <c r="AD53" s="13">
        <f t="shared" si="20"/>
        <v>1.238111804416298E-4</v>
      </c>
      <c r="AE53" s="13">
        <f t="shared" si="20"/>
        <v>1.1660097860112674E-4</v>
      </c>
      <c r="AF53" s="13">
        <f t="shared" si="20"/>
        <v>1.0550492841790963E-4</v>
      </c>
      <c r="AG53" s="13">
        <f t="shared" si="20"/>
        <v>9.1721578395271184E-5</v>
      </c>
      <c r="AH53" s="13">
        <f t="shared" si="21"/>
        <v>7.6612302177193686E-5</v>
      </c>
      <c r="AI53" s="13">
        <f t="shared" si="21"/>
        <v>6.1482812652379612E-5</v>
      </c>
      <c r="AJ53" s="13">
        <f t="shared" si="21"/>
        <v>4.7406420195280873E-5</v>
      </c>
      <c r="AK53" s="13">
        <f t="shared" si="21"/>
        <v>3.511953985795781E-5</v>
      </c>
      <c r="AL53" s="13">
        <f t="shared" si="21"/>
        <v>2.4997046219972966E-5</v>
      </c>
      <c r="AM53" s="13">
        <f t="shared" si="21"/>
        <v>1.7094515254137096E-5</v>
      </c>
      <c r="AN53" s="13">
        <f t="shared" si="21"/>
        <v>1.1231896884010737E-5</v>
      </c>
      <c r="AO53" s="13">
        <f t="shared" si="21"/>
        <v>7.0905128108961751E-6</v>
      </c>
      <c r="AP53" s="13">
        <f t="shared" si="21"/>
        <v>4.3006134128937357E-6</v>
      </c>
      <c r="AQ53" s="13">
        <f t="shared" si="21"/>
        <v>2.5061749504999585E-6</v>
      </c>
      <c r="AR53" s="13">
        <f t="shared" si="22"/>
        <v>1.403203261112053E-6</v>
      </c>
      <c r="AS53" s="13">
        <f t="shared" si="22"/>
        <v>7.5484538912993577E-7</v>
      </c>
      <c r="AT53" s="13">
        <f t="shared" si="22"/>
        <v>3.9014284670671254E-7</v>
      </c>
      <c r="AU53" s="13">
        <f t="shared" si="22"/>
        <v>1.9373920405389796E-7</v>
      </c>
      <c r="AV53" s="13">
        <f t="shared" si="22"/>
        <v>9.2435670236083728E-8</v>
      </c>
      <c r="AW53" s="13">
        <f t="shared" si="22"/>
        <v>4.237306689524814E-8</v>
      </c>
      <c r="AX53" s="13">
        <f t="shared" si="22"/>
        <v>1.8662439959167483E-8</v>
      </c>
      <c r="AY53" s="13">
        <f t="shared" si="22"/>
        <v>7.8972369542512664E-9</v>
      </c>
      <c r="AZ53" s="13">
        <f t="shared" si="22"/>
        <v>3.2107769413808159E-9</v>
      </c>
      <c r="BA53" s="13">
        <f t="shared" si="22"/>
        <v>1.2542188464306396E-9</v>
      </c>
      <c r="BB53" s="13">
        <f t="shared" si="22"/>
        <v>4.7072225345401786E-10</v>
      </c>
    </row>
    <row r="54" spans="3:54" x14ac:dyDescent="0.3">
      <c r="C54" s="2">
        <f t="shared" si="23"/>
        <v>3.0000000000000031</v>
      </c>
      <c r="D54" s="13">
        <f t="shared" ref="D54:M64" si="24">EXP(-0.5*(D$13^2+$C54^2))/(2*PI())*paso^2</f>
        <v>2.6355662081489585E-10</v>
      </c>
      <c r="E54" s="13">
        <f t="shared" si="24"/>
        <v>7.0223508343207167E-10</v>
      </c>
      <c r="F54" s="13">
        <f t="shared" si="24"/>
        <v>1.7977087648850146E-9</v>
      </c>
      <c r="G54" s="13">
        <f t="shared" si="24"/>
        <v>4.4216500710653007E-9</v>
      </c>
      <c r="H54" s="13">
        <f t="shared" si="24"/>
        <v>1.0449069649262965E-8</v>
      </c>
      <c r="I54" s="13">
        <f t="shared" si="24"/>
        <v>2.3724610941016362E-8</v>
      </c>
      <c r="J54" s="13">
        <f t="shared" si="24"/>
        <v>5.175458077756235E-8</v>
      </c>
      <c r="K54" s="13">
        <f t="shared" si="24"/>
        <v>1.0847426388946049E-7</v>
      </c>
      <c r="L54" s="13">
        <f t="shared" si="24"/>
        <v>2.1844034259826785E-7</v>
      </c>
      <c r="M54" s="13">
        <f t="shared" si="24"/>
        <v>4.2263670038328227E-7</v>
      </c>
      <c r="N54" s="13">
        <f t="shared" ref="N54:W64" si="25">EXP(-0.5*(N$13^2+$C54^2))/(2*PI())*paso^2</f>
        <v>7.8565121385589482E-7</v>
      </c>
      <c r="O54" s="13">
        <f t="shared" si="25"/>
        <v>1.4032032611120729E-6</v>
      </c>
      <c r="P54" s="13">
        <f t="shared" si="25"/>
        <v>2.407906425108489E-6</v>
      </c>
      <c r="Q54" s="13">
        <f t="shared" si="25"/>
        <v>3.9699665409318704E-6</v>
      </c>
      <c r="R54" s="13">
        <f t="shared" si="25"/>
        <v>6.2887207187887067E-6</v>
      </c>
      <c r="S54" s="13">
        <f t="shared" si="25"/>
        <v>9.5711911680187915E-6</v>
      </c>
      <c r="T54" s="13">
        <f t="shared" si="25"/>
        <v>1.3995805347522822E-5</v>
      </c>
      <c r="U54" s="13">
        <f t="shared" si="25"/>
        <v>1.9663373000999246E-5</v>
      </c>
      <c r="V54" s="13">
        <f t="shared" si="25"/>
        <v>2.6542777232050988E-5</v>
      </c>
      <c r="W54" s="13">
        <f t="shared" si="25"/>
        <v>3.4424126375914156E-5</v>
      </c>
      <c r="X54" s="13">
        <f t="shared" ref="X54:AG64" si="26">EXP(-0.5*(X$13^2+$C54^2))/(2*PI())*paso^2</f>
        <v>4.2895102847825886E-5</v>
      </c>
      <c r="Y54" s="13">
        <f t="shared" si="26"/>
        <v>5.1354761922312945E-5</v>
      </c>
      <c r="Z54" s="13">
        <f t="shared" si="26"/>
        <v>5.9072037085787376E-5</v>
      </c>
      <c r="AA54" s="13">
        <f t="shared" si="26"/>
        <v>6.5284697458698306E-5</v>
      </c>
      <c r="AB54" s="13">
        <f t="shared" si="26"/>
        <v>6.932167769180279E-5</v>
      </c>
      <c r="AC54" s="13">
        <f t="shared" si="26"/>
        <v>7.0722068474080049E-5</v>
      </c>
      <c r="AD54" s="13">
        <f t="shared" si="26"/>
        <v>6.9321677691802736E-5</v>
      </c>
      <c r="AE54" s="13">
        <f t="shared" si="26"/>
        <v>6.5284697458698184E-5</v>
      </c>
      <c r="AF54" s="13">
        <f t="shared" si="26"/>
        <v>5.907203708578722E-5</v>
      </c>
      <c r="AG54" s="13">
        <f t="shared" si="26"/>
        <v>5.1354761922312755E-5</v>
      </c>
      <c r="AH54" s="13">
        <f t="shared" ref="AH54:AQ64" si="27">EXP(-0.5*(AH$13^2+$C54^2))/(2*PI())*paso^2</f>
        <v>4.289510284782573E-5</v>
      </c>
      <c r="AI54" s="13">
        <f t="shared" si="27"/>
        <v>3.4424126375913973E-5</v>
      </c>
      <c r="AJ54" s="13">
        <f t="shared" si="27"/>
        <v>2.6542777232050822E-5</v>
      </c>
      <c r="AK54" s="13">
        <f t="shared" si="27"/>
        <v>1.9663373000999104E-5</v>
      </c>
      <c r="AL54" s="13">
        <f t="shared" si="27"/>
        <v>1.399580534752271E-5</v>
      </c>
      <c r="AM54" s="13">
        <f t="shared" si="27"/>
        <v>9.5711911680186983E-6</v>
      </c>
      <c r="AN54" s="13">
        <f t="shared" si="27"/>
        <v>6.2887207187886389E-6</v>
      </c>
      <c r="AO54" s="13">
        <f t="shared" si="27"/>
        <v>3.9699665409318246E-6</v>
      </c>
      <c r="AP54" s="13">
        <f t="shared" si="27"/>
        <v>2.4079064251084589E-6</v>
      </c>
      <c r="AQ54" s="13">
        <f t="shared" si="27"/>
        <v>1.403203261112053E-6</v>
      </c>
      <c r="AR54" s="13">
        <f t="shared" ref="AR54:BB64" si="28">EXP(-0.5*(AR$13^2+$C54^2))/(2*PI())*paso^2</f>
        <v>7.856512138558837E-7</v>
      </c>
      <c r="AS54" s="13">
        <f t="shared" si="28"/>
        <v>4.2263670038327629E-7</v>
      </c>
      <c r="AT54" s="13">
        <f t="shared" si="28"/>
        <v>2.1844034259826436E-7</v>
      </c>
      <c r="AU54" s="13">
        <f t="shared" si="28"/>
        <v>1.0847426388945857E-7</v>
      </c>
      <c r="AV54" s="13">
        <f t="shared" si="28"/>
        <v>5.1754580777561417E-8</v>
      </c>
      <c r="AW54" s="13">
        <f t="shared" si="28"/>
        <v>2.3724610941015942E-8</v>
      </c>
      <c r="AX54" s="13">
        <f t="shared" si="28"/>
        <v>1.0449069649262763E-8</v>
      </c>
      <c r="AY54" s="13">
        <f t="shared" si="28"/>
        <v>4.4216500710652139E-9</v>
      </c>
      <c r="AZ54" s="13">
        <f t="shared" si="28"/>
        <v>1.7977087648849762E-9</v>
      </c>
      <c r="BA54" s="13">
        <f t="shared" si="28"/>
        <v>7.0223508343205668E-10</v>
      </c>
      <c r="BB54" s="13">
        <f t="shared" si="28"/>
        <v>2.6355662081489027E-10</v>
      </c>
    </row>
    <row r="55" spans="3:54" x14ac:dyDescent="0.3">
      <c r="C55" s="2">
        <f t="shared" si="23"/>
        <v>3.2000000000000033</v>
      </c>
      <c r="D55" s="13">
        <f t="shared" si="24"/>
        <v>1.417788181586214E-10</v>
      </c>
      <c r="E55" s="13">
        <f t="shared" si="24"/>
        <v>3.7776345701611474E-10</v>
      </c>
      <c r="F55" s="13">
        <f t="shared" si="24"/>
        <v>9.670674304850833E-10</v>
      </c>
      <c r="G55" s="13">
        <f t="shared" si="24"/>
        <v>2.3786020607196733E-9</v>
      </c>
      <c r="H55" s="13">
        <f t="shared" si="24"/>
        <v>5.6210188958603338E-9</v>
      </c>
      <c r="I55" s="13">
        <f t="shared" si="24"/>
        <v>1.2762522489817474E-8</v>
      </c>
      <c r="J55" s="13">
        <f t="shared" si="24"/>
        <v>2.7841088849333895E-8</v>
      </c>
      <c r="K55" s="13">
        <f t="shared" si="24"/>
        <v>5.8353126881512085E-8</v>
      </c>
      <c r="L55" s="13">
        <f t="shared" si="24"/>
        <v>1.1750876724701311E-7</v>
      </c>
      <c r="M55" s="13">
        <f t="shared" si="24"/>
        <v>2.2735506209455352E-7</v>
      </c>
      <c r="N55" s="13">
        <f t="shared" si="25"/>
        <v>4.2263670038328227E-7</v>
      </c>
      <c r="O55" s="13">
        <f t="shared" si="25"/>
        <v>7.5484538912994509E-7</v>
      </c>
      <c r="P55" s="13">
        <f t="shared" si="25"/>
        <v>1.2953198676355867E-6</v>
      </c>
      <c r="Q55" s="13">
        <f t="shared" si="25"/>
        <v>2.1356214181312663E-6</v>
      </c>
      <c r="R55" s="13">
        <f t="shared" si="25"/>
        <v>3.3829823302587619E-6</v>
      </c>
      <c r="S55" s="13">
        <f t="shared" si="25"/>
        <v>5.1487690499909705E-6</v>
      </c>
      <c r="T55" s="13">
        <f t="shared" si="25"/>
        <v>7.5289656363576873E-6</v>
      </c>
      <c r="U55" s="13">
        <f t="shared" si="25"/>
        <v>1.0577802130236817E-5</v>
      </c>
      <c r="V55" s="13">
        <f t="shared" si="25"/>
        <v>1.4278539370296371E-5</v>
      </c>
      <c r="W55" s="13">
        <f t="shared" si="25"/>
        <v>1.8518267302979106E-5</v>
      </c>
      <c r="X55" s="13">
        <f t="shared" si="26"/>
        <v>2.3075181977039393E-5</v>
      </c>
      <c r="Y55" s="13">
        <f t="shared" si="26"/>
        <v>2.7626008520106986E-5</v>
      </c>
      <c r="Z55" s="13">
        <f t="shared" si="26"/>
        <v>3.1777473767685582E-5</v>
      </c>
      <c r="AA55" s="13">
        <f t="shared" si="26"/>
        <v>3.5119539857957871E-5</v>
      </c>
      <c r="AB55" s="13">
        <f t="shared" si="26"/>
        <v>3.7291210919036081E-5</v>
      </c>
      <c r="AC55" s="13">
        <f t="shared" si="26"/>
        <v>3.8044543350820985E-5</v>
      </c>
      <c r="AD55" s="13">
        <f t="shared" si="26"/>
        <v>3.7291210919036047E-5</v>
      </c>
      <c r="AE55" s="13">
        <f t="shared" si="26"/>
        <v>3.511953985795781E-5</v>
      </c>
      <c r="AF55" s="13">
        <f t="shared" si="26"/>
        <v>3.1777473767685501E-5</v>
      </c>
      <c r="AG55" s="13">
        <f t="shared" si="26"/>
        <v>2.7626008520106891E-5</v>
      </c>
      <c r="AH55" s="13">
        <f t="shared" si="27"/>
        <v>2.3075181977039267E-5</v>
      </c>
      <c r="AI55" s="13">
        <f t="shared" si="27"/>
        <v>1.8518267302979008E-5</v>
      </c>
      <c r="AJ55" s="13">
        <f t="shared" si="27"/>
        <v>1.4278539370296285E-5</v>
      </c>
      <c r="AK55" s="13">
        <f t="shared" si="27"/>
        <v>1.0577802130236741E-5</v>
      </c>
      <c r="AL55" s="13">
        <f t="shared" si="27"/>
        <v>7.5289656363576272E-6</v>
      </c>
      <c r="AM55" s="13">
        <f t="shared" si="27"/>
        <v>5.1487690499909239E-6</v>
      </c>
      <c r="AN55" s="13">
        <f t="shared" si="27"/>
        <v>3.3829823302587255E-6</v>
      </c>
      <c r="AO55" s="13">
        <f t="shared" si="27"/>
        <v>2.13562141813124E-6</v>
      </c>
      <c r="AP55" s="13">
        <f t="shared" si="27"/>
        <v>1.2953198676355706E-6</v>
      </c>
      <c r="AQ55" s="13">
        <f t="shared" si="27"/>
        <v>7.5484538912993577E-7</v>
      </c>
      <c r="AR55" s="13">
        <f t="shared" si="28"/>
        <v>4.2263670038327629E-7</v>
      </c>
      <c r="AS55" s="13">
        <f t="shared" si="28"/>
        <v>2.2735506209454984E-7</v>
      </c>
      <c r="AT55" s="13">
        <f t="shared" si="28"/>
        <v>1.1750876724701101E-7</v>
      </c>
      <c r="AU55" s="13">
        <f t="shared" si="28"/>
        <v>5.8353126881511033E-8</v>
      </c>
      <c r="AV55" s="13">
        <f t="shared" si="28"/>
        <v>2.7841088849333405E-8</v>
      </c>
      <c r="AW55" s="13">
        <f t="shared" si="28"/>
        <v>1.2762522489817248E-8</v>
      </c>
      <c r="AX55" s="13">
        <f t="shared" si="28"/>
        <v>5.6210188958602337E-9</v>
      </c>
      <c r="AY55" s="13">
        <f t="shared" si="28"/>
        <v>2.3786020607196224E-9</v>
      </c>
      <c r="AZ55" s="13">
        <f t="shared" si="28"/>
        <v>9.6706743048506283E-10</v>
      </c>
      <c r="BA55" s="13">
        <f t="shared" si="28"/>
        <v>3.7776345701610667E-10</v>
      </c>
      <c r="BB55" s="13">
        <f t="shared" si="28"/>
        <v>1.4177881815861837E-10</v>
      </c>
    </row>
    <row r="56" spans="3:54" x14ac:dyDescent="0.3">
      <c r="C56" s="2">
        <f t="shared" si="23"/>
        <v>3.4000000000000035</v>
      </c>
      <c r="D56" s="13">
        <f t="shared" si="24"/>
        <v>7.327857136793941E-11</v>
      </c>
      <c r="E56" s="13">
        <f t="shared" si="24"/>
        <v>1.9524754688097653E-10</v>
      </c>
      <c r="F56" s="13">
        <f t="shared" si="24"/>
        <v>4.9983009198967389E-10</v>
      </c>
      <c r="G56" s="13">
        <f t="shared" si="24"/>
        <v>1.2293836493076667E-9</v>
      </c>
      <c r="H56" s="13">
        <f t="shared" si="24"/>
        <v>2.9052311175284707E-9</v>
      </c>
      <c r="I56" s="13">
        <f t="shared" si="24"/>
        <v>6.5963267803424836E-9</v>
      </c>
      <c r="J56" s="13">
        <f t="shared" si="24"/>
        <v>1.438970392548019E-8</v>
      </c>
      <c r="K56" s="13">
        <f t="shared" si="24"/>
        <v>3.0159891500472906E-8</v>
      </c>
      <c r="L56" s="13">
        <f t="shared" si="24"/>
        <v>6.0734563166093192E-8</v>
      </c>
      <c r="M56" s="13">
        <f t="shared" si="24"/>
        <v>1.1750876724701311E-7</v>
      </c>
      <c r="N56" s="13">
        <f t="shared" si="25"/>
        <v>2.1844034259826746E-7</v>
      </c>
      <c r="O56" s="13">
        <f t="shared" si="25"/>
        <v>3.9014284670671805E-7</v>
      </c>
      <c r="P56" s="13">
        <f t="shared" si="25"/>
        <v>6.6948780218106294E-7</v>
      </c>
      <c r="Q56" s="13">
        <f t="shared" si="25"/>
        <v>1.1037987799301981E-6</v>
      </c>
      <c r="R56" s="13">
        <f t="shared" si="25"/>
        <v>1.7484989319560778E-6</v>
      </c>
      <c r="S56" s="13">
        <f t="shared" si="25"/>
        <v>2.6611481544773914E-6</v>
      </c>
      <c r="T56" s="13">
        <f t="shared" si="25"/>
        <v>3.8913559364936126E-6</v>
      </c>
      <c r="U56" s="13">
        <f t="shared" si="25"/>
        <v>5.4671511470020378E-6</v>
      </c>
      <c r="V56" s="13">
        <f t="shared" si="25"/>
        <v>7.3798821281299398E-6</v>
      </c>
      <c r="W56" s="13">
        <f t="shared" si="25"/>
        <v>9.5711911680187407E-6</v>
      </c>
      <c r="X56" s="13">
        <f t="shared" si="26"/>
        <v>1.1926438598471594E-5</v>
      </c>
      <c r="Y56" s="13">
        <f t="shared" si="26"/>
        <v>1.4278539370296335E-5</v>
      </c>
      <c r="Z56" s="13">
        <f t="shared" si="26"/>
        <v>1.6424229723603242E-5</v>
      </c>
      <c r="AA56" s="13">
        <f t="shared" si="26"/>
        <v>1.815158104231993E-5</v>
      </c>
      <c r="AB56" s="13">
        <f t="shared" si="26"/>
        <v>1.9274012128315203E-5</v>
      </c>
      <c r="AC56" s="13">
        <f t="shared" si="26"/>
        <v>1.9663373000999104E-5</v>
      </c>
      <c r="AD56" s="13">
        <f t="shared" si="26"/>
        <v>1.9274012128315186E-5</v>
      </c>
      <c r="AE56" s="13">
        <f t="shared" si="26"/>
        <v>1.8151581042319896E-5</v>
      </c>
      <c r="AF56" s="13">
        <f t="shared" si="26"/>
        <v>1.6424229723603198E-5</v>
      </c>
      <c r="AG56" s="13">
        <f t="shared" si="26"/>
        <v>1.4278539370296285E-5</v>
      </c>
      <c r="AH56" s="13">
        <f t="shared" si="27"/>
        <v>1.1926438598471553E-5</v>
      </c>
      <c r="AI56" s="13">
        <f t="shared" si="27"/>
        <v>9.5711911680186899E-6</v>
      </c>
      <c r="AJ56" s="13">
        <f t="shared" si="27"/>
        <v>7.3798821281298932E-6</v>
      </c>
      <c r="AK56" s="13">
        <f t="shared" si="27"/>
        <v>5.467151147001998E-6</v>
      </c>
      <c r="AL56" s="13">
        <f t="shared" si="27"/>
        <v>3.8913559364935813E-6</v>
      </c>
      <c r="AM56" s="13">
        <f t="shared" si="27"/>
        <v>2.6611481544773655E-6</v>
      </c>
      <c r="AN56" s="13">
        <f t="shared" si="27"/>
        <v>1.7484989319560589E-6</v>
      </c>
      <c r="AO56" s="13">
        <f t="shared" si="27"/>
        <v>1.1037987799301864E-6</v>
      </c>
      <c r="AP56" s="13">
        <f t="shared" si="27"/>
        <v>6.6948780218105585E-7</v>
      </c>
      <c r="AQ56" s="13">
        <f t="shared" si="27"/>
        <v>3.9014284670671254E-7</v>
      </c>
      <c r="AR56" s="13">
        <f t="shared" si="28"/>
        <v>2.1844034259826436E-7</v>
      </c>
      <c r="AS56" s="13">
        <f t="shared" si="28"/>
        <v>1.1750876724701101E-7</v>
      </c>
      <c r="AT56" s="13">
        <f t="shared" si="28"/>
        <v>6.073456316609212E-8</v>
      </c>
      <c r="AU56" s="13">
        <f t="shared" si="28"/>
        <v>3.015989150047237E-8</v>
      </c>
      <c r="AV56" s="13">
        <f t="shared" si="28"/>
        <v>1.4389703925479909E-8</v>
      </c>
      <c r="AW56" s="13">
        <f t="shared" si="28"/>
        <v>6.5963267803423662E-9</v>
      </c>
      <c r="AX56" s="13">
        <f t="shared" si="28"/>
        <v>2.905231117528414E-9</v>
      </c>
      <c r="AY56" s="13">
        <f t="shared" si="28"/>
        <v>1.2293836493076425E-9</v>
      </c>
      <c r="AZ56" s="13">
        <f t="shared" si="28"/>
        <v>4.9983009198966324E-10</v>
      </c>
      <c r="BA56" s="13">
        <f t="shared" si="28"/>
        <v>1.9524754688097236E-10</v>
      </c>
      <c r="BB56" s="13">
        <f t="shared" si="28"/>
        <v>7.327857136793786E-11</v>
      </c>
    </row>
    <row r="57" spans="3:54" x14ac:dyDescent="0.3">
      <c r="C57" s="2">
        <f t="shared" si="23"/>
        <v>3.6000000000000036</v>
      </c>
      <c r="D57" s="13">
        <f t="shared" si="24"/>
        <v>3.6389061624148709E-11</v>
      </c>
      <c r="E57" s="13">
        <f t="shared" si="24"/>
        <v>9.6957062382416923E-11</v>
      </c>
      <c r="F57" s="13">
        <f t="shared" si="24"/>
        <v>2.482082780747805E-10</v>
      </c>
      <c r="G57" s="13">
        <f t="shared" si="24"/>
        <v>6.1049385296763868E-10</v>
      </c>
      <c r="H57" s="13">
        <f t="shared" si="24"/>
        <v>1.4426950770821303E-9</v>
      </c>
      <c r="I57" s="13">
        <f t="shared" si="24"/>
        <v>3.2756389381237793E-9</v>
      </c>
      <c r="J57" s="13">
        <f t="shared" si="24"/>
        <v>7.1457154953029991E-9</v>
      </c>
      <c r="K57" s="13">
        <f t="shared" si="24"/>
        <v>1.4976958883078274E-8</v>
      </c>
      <c r="L57" s="13">
        <f t="shared" si="24"/>
        <v>3.0159891500472853E-8</v>
      </c>
      <c r="M57" s="13">
        <f t="shared" si="24"/>
        <v>5.8353126881511867E-8</v>
      </c>
      <c r="N57" s="13">
        <f t="shared" si="25"/>
        <v>1.084742638894601E-7</v>
      </c>
      <c r="O57" s="13">
        <f t="shared" si="25"/>
        <v>1.9373920405390069E-7</v>
      </c>
      <c r="P57" s="13">
        <f t="shared" si="25"/>
        <v>3.3245780363072649E-7</v>
      </c>
      <c r="Q57" s="13">
        <f t="shared" si="25"/>
        <v>5.4813025245622501E-7</v>
      </c>
      <c r="R57" s="13">
        <f t="shared" si="25"/>
        <v>8.6827887330436279E-7</v>
      </c>
      <c r="S57" s="13">
        <f t="shared" si="25"/>
        <v>1.3214870647251028E-6</v>
      </c>
      <c r="T57" s="13">
        <f t="shared" si="25"/>
        <v>1.9323901698841831E-6</v>
      </c>
      <c r="U57" s="13">
        <f t="shared" si="25"/>
        <v>2.7149069132075566E-6</v>
      </c>
      <c r="V57" s="13">
        <f t="shared" si="25"/>
        <v>3.6647410085421955E-6</v>
      </c>
      <c r="W57" s="13">
        <f t="shared" si="25"/>
        <v>4.7529128738162368E-6</v>
      </c>
      <c r="X57" s="13">
        <f t="shared" si="26"/>
        <v>5.922494134571603E-6</v>
      </c>
      <c r="Y57" s="13">
        <f t="shared" si="26"/>
        <v>7.0905128108961996E-6</v>
      </c>
      <c r="Z57" s="13">
        <f t="shared" si="26"/>
        <v>8.1560311068354043E-6</v>
      </c>
      <c r="AA57" s="13">
        <f t="shared" si="26"/>
        <v>9.0138083861948215E-6</v>
      </c>
      <c r="AB57" s="13">
        <f t="shared" si="26"/>
        <v>9.5711911680187068E-6</v>
      </c>
      <c r="AC57" s="13">
        <f t="shared" si="26"/>
        <v>9.7645420552649299E-6</v>
      </c>
      <c r="AD57" s="13">
        <f t="shared" si="26"/>
        <v>9.5711911680186983E-6</v>
      </c>
      <c r="AE57" s="13">
        <f t="shared" si="26"/>
        <v>9.0138083861948063E-6</v>
      </c>
      <c r="AF57" s="13">
        <f t="shared" si="26"/>
        <v>8.1560311068353823E-6</v>
      </c>
      <c r="AG57" s="13">
        <f t="shared" si="26"/>
        <v>7.0905128108961751E-6</v>
      </c>
      <c r="AH57" s="13">
        <f t="shared" si="27"/>
        <v>5.9224941345715818E-6</v>
      </c>
      <c r="AI57" s="13">
        <f t="shared" si="27"/>
        <v>4.7529128738162114E-6</v>
      </c>
      <c r="AJ57" s="13">
        <f t="shared" si="27"/>
        <v>3.664741008542173E-6</v>
      </c>
      <c r="AK57" s="13">
        <f t="shared" si="27"/>
        <v>2.7149069132075371E-6</v>
      </c>
      <c r="AL57" s="13">
        <f t="shared" si="27"/>
        <v>1.9323901698841696E-6</v>
      </c>
      <c r="AM57" s="13">
        <f t="shared" si="27"/>
        <v>1.3214870647250886E-6</v>
      </c>
      <c r="AN57" s="13">
        <f t="shared" si="27"/>
        <v>8.6827887330435369E-7</v>
      </c>
      <c r="AO57" s="13">
        <f t="shared" si="27"/>
        <v>5.4813025245621823E-7</v>
      </c>
      <c r="AP57" s="13">
        <f t="shared" si="27"/>
        <v>3.3245780363072172E-7</v>
      </c>
      <c r="AQ57" s="13">
        <f t="shared" si="27"/>
        <v>1.9373920405389796E-7</v>
      </c>
      <c r="AR57" s="13">
        <f t="shared" si="28"/>
        <v>1.0847426388945857E-7</v>
      </c>
      <c r="AS57" s="13">
        <f t="shared" si="28"/>
        <v>5.8353126881511033E-8</v>
      </c>
      <c r="AT57" s="13">
        <f t="shared" si="28"/>
        <v>3.015989150047237E-8</v>
      </c>
      <c r="AU57" s="13">
        <f t="shared" si="28"/>
        <v>1.4976958883078006E-8</v>
      </c>
      <c r="AV57" s="13">
        <f t="shared" si="28"/>
        <v>7.1457154953028708E-9</v>
      </c>
      <c r="AW57" s="13">
        <f t="shared" si="28"/>
        <v>3.275638938123721E-9</v>
      </c>
      <c r="AX57" s="13">
        <f t="shared" si="28"/>
        <v>1.442695077082102E-9</v>
      </c>
      <c r="AY57" s="13">
        <f t="shared" si="28"/>
        <v>6.1049385296762575E-10</v>
      </c>
      <c r="AZ57" s="13">
        <f t="shared" si="28"/>
        <v>2.4820827807477523E-10</v>
      </c>
      <c r="BA57" s="13">
        <f t="shared" si="28"/>
        <v>9.6957062382414855E-11</v>
      </c>
      <c r="BB57" s="13">
        <f t="shared" si="28"/>
        <v>3.6389061624147927E-11</v>
      </c>
    </row>
    <row r="58" spans="3:54" x14ac:dyDescent="0.3">
      <c r="C58" s="2">
        <f t="shared" si="23"/>
        <v>3.8000000000000038</v>
      </c>
      <c r="D58" s="13">
        <f t="shared" si="24"/>
        <v>1.7361727673633764E-11</v>
      </c>
      <c r="E58" s="13">
        <f t="shared" si="24"/>
        <v>4.6259563670692035E-11</v>
      </c>
      <c r="F58" s="13">
        <f t="shared" si="24"/>
        <v>1.1842362341699203E-10</v>
      </c>
      <c r="G58" s="13">
        <f t="shared" si="24"/>
        <v>2.9127511259091216E-10</v>
      </c>
      <c r="H58" s="13">
        <f t="shared" si="24"/>
        <v>6.8832989712957306E-10</v>
      </c>
      <c r="I58" s="13">
        <f t="shared" si="24"/>
        <v>1.5628529196013964E-9</v>
      </c>
      <c r="J58" s="13">
        <f t="shared" si="24"/>
        <v>3.4093202991633342E-9</v>
      </c>
      <c r="K58" s="13">
        <f t="shared" si="24"/>
        <v>7.1457154953029991E-9</v>
      </c>
      <c r="L58" s="13">
        <f t="shared" si="24"/>
        <v>1.4389703925480139E-8</v>
      </c>
      <c r="M58" s="13">
        <f t="shared" si="24"/>
        <v>2.7841088849333799E-8</v>
      </c>
      <c r="N58" s="13">
        <f t="shared" si="25"/>
        <v>5.1754580777562158E-8</v>
      </c>
      <c r="O58" s="13">
        <f t="shared" si="25"/>
        <v>9.2435670236085052E-8</v>
      </c>
      <c r="P58" s="13">
        <f t="shared" si="25"/>
        <v>1.5862024443577874E-7</v>
      </c>
      <c r="Q58" s="13">
        <f t="shared" si="25"/>
        <v>2.6152057096492207E-7</v>
      </c>
      <c r="R58" s="13">
        <f t="shared" si="25"/>
        <v>4.142679330064359E-7</v>
      </c>
      <c r="S58" s="13">
        <f t="shared" si="25"/>
        <v>6.3049986776139112E-7</v>
      </c>
      <c r="T58" s="13">
        <f t="shared" si="25"/>
        <v>9.2197024026779769E-7</v>
      </c>
      <c r="U58" s="13">
        <f t="shared" si="25"/>
        <v>1.2953198676355799E-6</v>
      </c>
      <c r="V58" s="13">
        <f t="shared" si="25"/>
        <v>1.7484989319560682E-6</v>
      </c>
      <c r="W58" s="13">
        <f t="shared" si="25"/>
        <v>2.2676808713567924E-6</v>
      </c>
      <c r="X58" s="13">
        <f t="shared" si="26"/>
        <v>2.8257043661958114E-6</v>
      </c>
      <c r="Y58" s="13">
        <f t="shared" si="26"/>
        <v>3.3829823302587348E-6</v>
      </c>
      <c r="Z58" s="13">
        <f t="shared" si="26"/>
        <v>3.8913559364935881E-6</v>
      </c>
      <c r="AA58" s="13">
        <f t="shared" si="26"/>
        <v>4.3006134128937391E-6</v>
      </c>
      <c r="AB58" s="13">
        <f t="shared" si="26"/>
        <v>4.5665484943737391E-6</v>
      </c>
      <c r="AC58" s="13">
        <f t="shared" si="26"/>
        <v>4.658798893257251E-6</v>
      </c>
      <c r="AD58" s="13">
        <f t="shared" si="26"/>
        <v>4.5665484943737348E-6</v>
      </c>
      <c r="AE58" s="13">
        <f t="shared" si="26"/>
        <v>4.3006134128937315E-6</v>
      </c>
      <c r="AF58" s="13">
        <f t="shared" si="26"/>
        <v>3.8913559364935779E-6</v>
      </c>
      <c r="AG58" s="13">
        <f t="shared" si="26"/>
        <v>3.3829823302587221E-6</v>
      </c>
      <c r="AH58" s="13">
        <f t="shared" si="27"/>
        <v>2.8257043661958017E-6</v>
      </c>
      <c r="AI58" s="13">
        <f t="shared" si="27"/>
        <v>2.2676808713567801E-6</v>
      </c>
      <c r="AJ58" s="13">
        <f t="shared" si="27"/>
        <v>1.7484989319560589E-6</v>
      </c>
      <c r="AK58" s="13">
        <f t="shared" si="27"/>
        <v>1.2953198676355706E-6</v>
      </c>
      <c r="AL58" s="13">
        <f t="shared" si="27"/>
        <v>9.2197024026779123E-7</v>
      </c>
      <c r="AM58" s="13">
        <f t="shared" si="27"/>
        <v>6.3049986776138435E-7</v>
      </c>
      <c r="AN58" s="13">
        <f t="shared" si="27"/>
        <v>4.1426793300643145E-7</v>
      </c>
      <c r="AO58" s="13">
        <f t="shared" si="27"/>
        <v>2.6152057096491884E-7</v>
      </c>
      <c r="AP58" s="13">
        <f t="shared" si="27"/>
        <v>1.5862024443577649E-7</v>
      </c>
      <c r="AQ58" s="13">
        <f t="shared" si="27"/>
        <v>9.2435670236083728E-8</v>
      </c>
      <c r="AR58" s="13">
        <f t="shared" si="28"/>
        <v>5.1754580777561417E-8</v>
      </c>
      <c r="AS58" s="13">
        <f t="shared" si="28"/>
        <v>2.7841088849333405E-8</v>
      </c>
      <c r="AT58" s="13">
        <f t="shared" si="28"/>
        <v>1.4389703925479909E-8</v>
      </c>
      <c r="AU58" s="13">
        <f t="shared" si="28"/>
        <v>7.1457154953028708E-9</v>
      </c>
      <c r="AV58" s="13">
        <f t="shared" si="28"/>
        <v>3.4093202991632734E-9</v>
      </c>
      <c r="AW58" s="13">
        <f t="shared" si="28"/>
        <v>1.5628529196013687E-9</v>
      </c>
      <c r="AX58" s="13">
        <f t="shared" si="28"/>
        <v>6.8832989712956076E-10</v>
      </c>
      <c r="AY58" s="13">
        <f t="shared" si="28"/>
        <v>2.9127511259090595E-10</v>
      </c>
      <c r="AZ58" s="13">
        <f t="shared" si="28"/>
        <v>1.184236234169895E-10</v>
      </c>
      <c r="BA58" s="13">
        <f t="shared" si="28"/>
        <v>4.6259563670691053E-11</v>
      </c>
      <c r="BB58" s="13">
        <f t="shared" si="28"/>
        <v>1.7361727673633396E-11</v>
      </c>
    </row>
    <row r="59" spans="3:54" x14ac:dyDescent="0.3">
      <c r="C59" s="2">
        <f t="shared" si="23"/>
        <v>4.0000000000000036</v>
      </c>
      <c r="D59" s="13">
        <f t="shared" si="24"/>
        <v>7.9587203322379625E-12</v>
      </c>
      <c r="E59" s="13">
        <f t="shared" si="24"/>
        <v>2.1205662067002014E-11</v>
      </c>
      <c r="F59" s="13">
        <f t="shared" si="24"/>
        <v>5.428610085489511E-11</v>
      </c>
      <c r="G59" s="13">
        <f t="shared" si="24"/>
        <v>1.335222625552798E-10</v>
      </c>
      <c r="H59" s="13">
        <f t="shared" si="24"/>
        <v>3.155345626053032E-10</v>
      </c>
      <c r="I59" s="13">
        <f t="shared" si="24"/>
        <v>7.1642117313119981E-10</v>
      </c>
      <c r="J59" s="13">
        <f t="shared" si="24"/>
        <v>1.5628529196013993E-9</v>
      </c>
      <c r="K59" s="13">
        <f t="shared" si="24"/>
        <v>3.2756389381237793E-9</v>
      </c>
      <c r="L59" s="13">
        <f t="shared" si="24"/>
        <v>6.5963267803424836E-9</v>
      </c>
      <c r="M59" s="13">
        <f t="shared" si="24"/>
        <v>1.2762522489817474E-8</v>
      </c>
      <c r="N59" s="13">
        <f t="shared" si="25"/>
        <v>2.3724610941016282E-8</v>
      </c>
      <c r="O59" s="13">
        <f t="shared" si="25"/>
        <v>4.2373066895248742E-8</v>
      </c>
      <c r="P59" s="13">
        <f t="shared" si="25"/>
        <v>7.2712473564064827E-8</v>
      </c>
      <c r="Q59" s="13">
        <f t="shared" si="25"/>
        <v>1.1988260181029445E-7</v>
      </c>
      <c r="R59" s="13">
        <f t="shared" si="25"/>
        <v>1.8990291078113997E-7</v>
      </c>
      <c r="S59" s="13">
        <f t="shared" si="25"/>
        <v>2.8902492950897036E-7</v>
      </c>
      <c r="T59" s="13">
        <f t="shared" si="25"/>
        <v>4.2263670038328005E-7</v>
      </c>
      <c r="U59" s="13">
        <f t="shared" si="25"/>
        <v>5.937824138872366E-7</v>
      </c>
      <c r="V59" s="13">
        <f t="shared" si="25"/>
        <v>8.0152242116942521E-7</v>
      </c>
      <c r="W59" s="13">
        <f t="shared" si="25"/>
        <v>1.0395185431518218E-6</v>
      </c>
      <c r="X59" s="13">
        <f t="shared" si="26"/>
        <v>1.2953198676355774E-6</v>
      </c>
      <c r="Y59" s="13">
        <f t="shared" si="26"/>
        <v>1.5507794363299579E-6</v>
      </c>
      <c r="Z59" s="13">
        <f t="shared" si="26"/>
        <v>1.7838209534169315E-6</v>
      </c>
      <c r="AA59" s="13">
        <f t="shared" si="26"/>
        <v>1.9714270407703664E-6</v>
      </c>
      <c r="AB59" s="13">
        <f t="shared" si="26"/>
        <v>2.0933332807377411E-6</v>
      </c>
      <c r="AC59" s="13">
        <f t="shared" si="26"/>
        <v>2.1356214181312477E-6</v>
      </c>
      <c r="AD59" s="13">
        <f t="shared" si="26"/>
        <v>2.0933332807377411E-6</v>
      </c>
      <c r="AE59" s="13">
        <f t="shared" si="26"/>
        <v>1.9714270407703626E-6</v>
      </c>
      <c r="AF59" s="13">
        <f t="shared" si="26"/>
        <v>1.7838209534169249E-6</v>
      </c>
      <c r="AG59" s="13">
        <f t="shared" si="26"/>
        <v>1.5507794363299524E-6</v>
      </c>
      <c r="AH59" s="13">
        <f t="shared" si="27"/>
        <v>1.2953198676355729E-6</v>
      </c>
      <c r="AI59" s="13">
        <f t="shared" si="27"/>
        <v>1.0395185431518162E-6</v>
      </c>
      <c r="AJ59" s="13">
        <f t="shared" si="27"/>
        <v>8.0152242116942087E-7</v>
      </c>
      <c r="AK59" s="13">
        <f t="shared" si="27"/>
        <v>5.9378241388723247E-7</v>
      </c>
      <c r="AL59" s="13">
        <f t="shared" si="27"/>
        <v>4.2263670038327629E-7</v>
      </c>
      <c r="AM59" s="13">
        <f t="shared" si="27"/>
        <v>2.8902492950896782E-7</v>
      </c>
      <c r="AN59" s="13">
        <f t="shared" si="27"/>
        <v>1.8990291078113793E-7</v>
      </c>
      <c r="AO59" s="13">
        <f t="shared" si="27"/>
        <v>1.1988260181029316E-7</v>
      </c>
      <c r="AP59" s="13">
        <f t="shared" si="27"/>
        <v>7.271247356406406E-8</v>
      </c>
      <c r="AQ59" s="13">
        <f t="shared" si="27"/>
        <v>4.237306689524814E-8</v>
      </c>
      <c r="AR59" s="13">
        <f t="shared" si="28"/>
        <v>2.3724610941015942E-8</v>
      </c>
      <c r="AS59" s="13">
        <f t="shared" si="28"/>
        <v>1.2762522489817248E-8</v>
      </c>
      <c r="AT59" s="13">
        <f t="shared" si="28"/>
        <v>6.5963267803423662E-9</v>
      </c>
      <c r="AU59" s="13">
        <f t="shared" si="28"/>
        <v>3.275638938123721E-9</v>
      </c>
      <c r="AV59" s="13">
        <f t="shared" si="28"/>
        <v>1.5628529196013687E-9</v>
      </c>
      <c r="AW59" s="13">
        <f t="shared" si="28"/>
        <v>7.1642117313118719E-10</v>
      </c>
      <c r="AX59" s="13">
        <f t="shared" si="28"/>
        <v>3.1553456260529761E-10</v>
      </c>
      <c r="AY59" s="13">
        <f t="shared" si="28"/>
        <v>1.335222625552774E-10</v>
      </c>
      <c r="AZ59" s="13">
        <f t="shared" si="28"/>
        <v>5.4286100854893966E-11</v>
      </c>
      <c r="BA59" s="13">
        <f t="shared" si="28"/>
        <v>2.1205662067001562E-11</v>
      </c>
      <c r="BB59" s="13">
        <f t="shared" si="28"/>
        <v>7.9587203322377944E-12</v>
      </c>
    </row>
    <row r="60" spans="3:54" x14ac:dyDescent="0.3">
      <c r="C60" s="2">
        <f t="shared" si="23"/>
        <v>4.2000000000000037</v>
      </c>
      <c r="D60" s="13">
        <f t="shared" si="24"/>
        <v>3.5052723636781013E-12</v>
      </c>
      <c r="E60" s="13">
        <f t="shared" si="24"/>
        <v>9.3396448290647699E-12</v>
      </c>
      <c r="F60" s="13">
        <f t="shared" si="24"/>
        <v>2.390931721620099E-11</v>
      </c>
      <c r="G60" s="13">
        <f t="shared" si="24"/>
        <v>5.8807431010606289E-11</v>
      </c>
      <c r="H60" s="13">
        <f t="shared" si="24"/>
        <v>1.3897140946207996E-10</v>
      </c>
      <c r="I60" s="13">
        <f t="shared" si="24"/>
        <v>3.1553456260530206E-10</v>
      </c>
      <c r="J60" s="13">
        <f t="shared" si="24"/>
        <v>6.8832989712957306E-10</v>
      </c>
      <c r="K60" s="13">
        <f t="shared" si="24"/>
        <v>1.4426950770821276E-9</v>
      </c>
      <c r="L60" s="13">
        <f t="shared" si="24"/>
        <v>2.9052311175284604E-9</v>
      </c>
      <c r="M60" s="13">
        <f t="shared" si="24"/>
        <v>5.6210188958603132E-9</v>
      </c>
      <c r="N60" s="13">
        <f t="shared" si="25"/>
        <v>1.0449069649262911E-8</v>
      </c>
      <c r="O60" s="13">
        <f t="shared" si="25"/>
        <v>1.8662439959167748E-8</v>
      </c>
      <c r="P60" s="13">
        <f t="shared" si="25"/>
        <v>3.2024875035044797E-8</v>
      </c>
      <c r="Q60" s="13">
        <f t="shared" si="25"/>
        <v>5.280009266179187E-8</v>
      </c>
      <c r="R60" s="13">
        <f t="shared" si="25"/>
        <v>8.3639253190842469E-8</v>
      </c>
      <c r="S60" s="13">
        <f t="shared" si="25"/>
        <v>1.2729572789711538E-7</v>
      </c>
      <c r="T60" s="13">
        <f t="shared" si="25"/>
        <v>1.8614258120476393E-7</v>
      </c>
      <c r="U60" s="13">
        <f t="shared" si="25"/>
        <v>2.6152057096492112E-7</v>
      </c>
      <c r="V60" s="13">
        <f t="shared" si="25"/>
        <v>3.5301584607930355E-7</v>
      </c>
      <c r="W60" s="13">
        <f t="shared" si="25"/>
        <v>4.5783687185002182E-7</v>
      </c>
      <c r="X60" s="13">
        <f t="shared" si="26"/>
        <v>5.7049987241722815E-7</v>
      </c>
      <c r="Y60" s="13">
        <f t="shared" si="26"/>
        <v>6.8301235291668297E-7</v>
      </c>
      <c r="Z60" s="13">
        <f t="shared" si="26"/>
        <v>7.8565121385588656E-7</v>
      </c>
      <c r="AA60" s="13">
        <f t="shared" si="26"/>
        <v>8.6827887330435686E-7</v>
      </c>
      <c r="AB60" s="13">
        <f t="shared" si="26"/>
        <v>9.2197024026779281E-7</v>
      </c>
      <c r="AC60" s="13">
        <f t="shared" si="26"/>
        <v>9.4059527458599185E-7</v>
      </c>
      <c r="AD60" s="13">
        <f t="shared" si="26"/>
        <v>9.2197024026779281E-7</v>
      </c>
      <c r="AE60" s="13">
        <f t="shared" si="26"/>
        <v>8.6827887330435517E-7</v>
      </c>
      <c r="AF60" s="13">
        <f t="shared" si="26"/>
        <v>7.856512138558837E-7</v>
      </c>
      <c r="AG60" s="13">
        <f t="shared" si="26"/>
        <v>6.8301235291668053E-7</v>
      </c>
      <c r="AH60" s="13">
        <f t="shared" si="27"/>
        <v>5.7049987241722624E-7</v>
      </c>
      <c r="AI60" s="13">
        <f t="shared" si="27"/>
        <v>4.5783687185001938E-7</v>
      </c>
      <c r="AJ60" s="13">
        <f t="shared" si="27"/>
        <v>3.5301584607930165E-7</v>
      </c>
      <c r="AK60" s="13">
        <f t="shared" si="27"/>
        <v>2.6152057096491927E-7</v>
      </c>
      <c r="AL60" s="13">
        <f t="shared" si="27"/>
        <v>1.8614258120476261E-7</v>
      </c>
      <c r="AM60" s="13">
        <f t="shared" si="27"/>
        <v>1.2729572789711403E-7</v>
      </c>
      <c r="AN60" s="13">
        <f t="shared" si="27"/>
        <v>8.3639253190841582E-8</v>
      </c>
      <c r="AO60" s="13">
        <f t="shared" si="27"/>
        <v>5.2800092661791215E-8</v>
      </c>
      <c r="AP60" s="13">
        <f t="shared" si="27"/>
        <v>3.2024875035044347E-8</v>
      </c>
      <c r="AQ60" s="13">
        <f t="shared" si="27"/>
        <v>1.8662439959167483E-8</v>
      </c>
      <c r="AR60" s="13">
        <f t="shared" si="28"/>
        <v>1.0449069649262763E-8</v>
      </c>
      <c r="AS60" s="13">
        <f t="shared" si="28"/>
        <v>5.6210188958602337E-9</v>
      </c>
      <c r="AT60" s="13">
        <f t="shared" si="28"/>
        <v>2.905231117528414E-9</v>
      </c>
      <c r="AU60" s="13">
        <f t="shared" si="28"/>
        <v>1.442695077082102E-9</v>
      </c>
      <c r="AV60" s="13">
        <f t="shared" si="28"/>
        <v>6.8832989712956076E-10</v>
      </c>
      <c r="AW60" s="13">
        <f t="shared" si="28"/>
        <v>3.1553456260529761E-10</v>
      </c>
      <c r="AX60" s="13">
        <f t="shared" si="28"/>
        <v>1.3897140946207751E-10</v>
      </c>
      <c r="AY60" s="13">
        <f t="shared" si="28"/>
        <v>5.8807431010605036E-11</v>
      </c>
      <c r="AZ60" s="13">
        <f t="shared" si="28"/>
        <v>2.3909317216200482E-11</v>
      </c>
      <c r="BA60" s="13">
        <f t="shared" si="28"/>
        <v>9.3396448290645712E-12</v>
      </c>
      <c r="BB60" s="13">
        <f t="shared" si="28"/>
        <v>3.5052723636780262E-12</v>
      </c>
    </row>
    <row r="61" spans="3:54" x14ac:dyDescent="0.3">
      <c r="C61" s="2">
        <f t="shared" si="23"/>
        <v>4.4000000000000039</v>
      </c>
      <c r="D61" s="13">
        <f t="shared" si="24"/>
        <v>1.483298352504878E-12</v>
      </c>
      <c r="E61" s="13">
        <f t="shared" si="24"/>
        <v>3.9521835539752453E-12</v>
      </c>
      <c r="F61" s="13">
        <f t="shared" si="24"/>
        <v>1.0117516460003183E-11</v>
      </c>
      <c r="G61" s="13">
        <f t="shared" si="24"/>
        <v>2.4885074962205528E-11</v>
      </c>
      <c r="H61" s="13">
        <f t="shared" si="24"/>
        <v>5.8807431010606289E-11</v>
      </c>
      <c r="I61" s="13">
        <f t="shared" si="24"/>
        <v>1.335222625552798E-10</v>
      </c>
      <c r="J61" s="13">
        <f t="shared" si="24"/>
        <v>2.9127511259091216E-10</v>
      </c>
      <c r="K61" s="13">
        <f t="shared" si="24"/>
        <v>6.1049385296763868E-10</v>
      </c>
      <c r="L61" s="13">
        <f t="shared" si="24"/>
        <v>1.2293836493076646E-9</v>
      </c>
      <c r="M61" s="13">
        <f t="shared" si="24"/>
        <v>2.378602060719665E-9</v>
      </c>
      <c r="N61" s="13">
        <f t="shared" si="25"/>
        <v>4.4216500710652767E-9</v>
      </c>
      <c r="O61" s="13">
        <f t="shared" si="25"/>
        <v>7.8972369542513789E-9</v>
      </c>
      <c r="P61" s="13">
        <f t="shared" si="25"/>
        <v>1.3551712805795205E-8</v>
      </c>
      <c r="Q61" s="13">
        <f t="shared" si="25"/>
        <v>2.2342997157333868E-8</v>
      </c>
      <c r="R61" s="13">
        <f t="shared" si="25"/>
        <v>3.5392960543738274E-8</v>
      </c>
      <c r="S61" s="13">
        <f t="shared" si="25"/>
        <v>5.3866725287096825E-8</v>
      </c>
      <c r="T61" s="13">
        <f t="shared" si="25"/>
        <v>7.8768482270608454E-8</v>
      </c>
      <c r="U61" s="13">
        <f t="shared" si="25"/>
        <v>1.1066558937844249E-7</v>
      </c>
      <c r="V61" s="13">
        <f t="shared" si="25"/>
        <v>1.4938292051807982E-7</v>
      </c>
      <c r="W61" s="13">
        <f t="shared" si="25"/>
        <v>1.9373920405389934E-7</v>
      </c>
      <c r="X61" s="13">
        <f t="shared" si="26"/>
        <v>2.4141391397408402E-7</v>
      </c>
      <c r="Y61" s="13">
        <f t="shared" si="26"/>
        <v>2.890249295089683E-7</v>
      </c>
      <c r="Z61" s="13">
        <f t="shared" si="26"/>
        <v>3.3245780363072347E-7</v>
      </c>
      <c r="AA61" s="13">
        <f t="shared" si="26"/>
        <v>3.6742269605997991E-7</v>
      </c>
      <c r="AB61" s="13">
        <f t="shared" si="26"/>
        <v>3.9014284670671392E-7</v>
      </c>
      <c r="AC61" s="13">
        <f t="shared" si="26"/>
        <v>3.9802425501204257E-7</v>
      </c>
      <c r="AD61" s="13">
        <f t="shared" si="26"/>
        <v>3.9014284670671392E-7</v>
      </c>
      <c r="AE61" s="13">
        <f t="shared" si="26"/>
        <v>3.6742269605997928E-7</v>
      </c>
      <c r="AF61" s="13">
        <f t="shared" si="26"/>
        <v>3.3245780363072236E-7</v>
      </c>
      <c r="AG61" s="13">
        <f t="shared" si="26"/>
        <v>2.8902492950896729E-7</v>
      </c>
      <c r="AH61" s="13">
        <f t="shared" si="27"/>
        <v>2.4141391397408317E-7</v>
      </c>
      <c r="AI61" s="13">
        <f t="shared" si="27"/>
        <v>1.9373920405389828E-7</v>
      </c>
      <c r="AJ61" s="13">
        <f t="shared" si="27"/>
        <v>1.4938292051807903E-7</v>
      </c>
      <c r="AK61" s="13">
        <f t="shared" si="27"/>
        <v>1.1066558937844172E-7</v>
      </c>
      <c r="AL61" s="13">
        <f t="shared" si="27"/>
        <v>7.8768482270607766E-8</v>
      </c>
      <c r="AM61" s="13">
        <f t="shared" si="27"/>
        <v>5.3866725287096348E-8</v>
      </c>
      <c r="AN61" s="13">
        <f t="shared" si="27"/>
        <v>3.5392960543737897E-8</v>
      </c>
      <c r="AO61" s="13">
        <f t="shared" si="27"/>
        <v>2.234299715733363E-8</v>
      </c>
      <c r="AP61" s="13">
        <f t="shared" si="27"/>
        <v>1.3551712805795061E-8</v>
      </c>
      <c r="AQ61" s="13">
        <f t="shared" si="27"/>
        <v>7.8972369542512664E-9</v>
      </c>
      <c r="AR61" s="13">
        <f t="shared" si="28"/>
        <v>4.4216500710652139E-9</v>
      </c>
      <c r="AS61" s="13">
        <f t="shared" si="28"/>
        <v>2.3786020607196224E-9</v>
      </c>
      <c r="AT61" s="13">
        <f t="shared" si="28"/>
        <v>1.2293836493076425E-9</v>
      </c>
      <c r="AU61" s="13">
        <f t="shared" si="28"/>
        <v>6.1049385296762575E-10</v>
      </c>
      <c r="AV61" s="13">
        <f t="shared" si="28"/>
        <v>2.9127511259090595E-10</v>
      </c>
      <c r="AW61" s="13">
        <f t="shared" si="28"/>
        <v>1.335222625552774E-10</v>
      </c>
      <c r="AX61" s="13">
        <f t="shared" si="28"/>
        <v>5.8807431010605036E-11</v>
      </c>
      <c r="AY61" s="13">
        <f t="shared" si="28"/>
        <v>2.4885074962204995E-11</v>
      </c>
      <c r="AZ61" s="13">
        <f t="shared" si="28"/>
        <v>1.0117516460002967E-11</v>
      </c>
      <c r="BA61" s="13">
        <f t="shared" si="28"/>
        <v>3.9521835539751613E-12</v>
      </c>
      <c r="BB61" s="13">
        <f t="shared" si="28"/>
        <v>1.4832983525048465E-12</v>
      </c>
    </row>
    <row r="62" spans="3:54" x14ac:dyDescent="0.3">
      <c r="C62" s="2">
        <f t="shared" si="23"/>
        <v>4.6000000000000041</v>
      </c>
      <c r="D62" s="13">
        <f t="shared" si="24"/>
        <v>6.0306410647169834E-13</v>
      </c>
      <c r="E62" s="13">
        <f t="shared" si="24"/>
        <v>1.6068379227721038E-12</v>
      </c>
      <c r="F62" s="13">
        <f t="shared" si="24"/>
        <v>4.1134752245633961E-12</v>
      </c>
      <c r="G62" s="13">
        <f t="shared" si="24"/>
        <v>1.0117516460003146E-11</v>
      </c>
      <c r="H62" s="13">
        <f t="shared" si="24"/>
        <v>2.3909317216200902E-11</v>
      </c>
      <c r="I62" s="13">
        <f t="shared" si="24"/>
        <v>5.4286100854894922E-11</v>
      </c>
      <c r="J62" s="13">
        <f t="shared" si="24"/>
        <v>1.1842362341699162E-10</v>
      </c>
      <c r="K62" s="13">
        <f t="shared" si="24"/>
        <v>2.482082780747788E-10</v>
      </c>
      <c r="L62" s="13">
        <f t="shared" si="24"/>
        <v>4.9983009198967213E-10</v>
      </c>
      <c r="M62" s="13">
        <f t="shared" si="24"/>
        <v>9.6706743048507999E-10</v>
      </c>
      <c r="N62" s="13">
        <f t="shared" si="25"/>
        <v>1.7977087648850018E-9</v>
      </c>
      <c r="O62" s="13">
        <f t="shared" si="25"/>
        <v>3.2107769413808614E-9</v>
      </c>
      <c r="P62" s="13">
        <f t="shared" si="25"/>
        <v>5.5097152643544643E-9</v>
      </c>
      <c r="Q62" s="13">
        <f t="shared" si="25"/>
        <v>9.0839847518423857E-9</v>
      </c>
      <c r="R62" s="13">
        <f t="shared" si="25"/>
        <v>1.4389703925480086E-8</v>
      </c>
      <c r="S62" s="13">
        <f t="shared" si="25"/>
        <v>2.1900576171315235E-8</v>
      </c>
      <c r="T62" s="13">
        <f t="shared" si="25"/>
        <v>3.2024875035044632E-8</v>
      </c>
      <c r="U62" s="13">
        <f t="shared" si="25"/>
        <v>4.4993271018586128E-8</v>
      </c>
      <c r="V62" s="13">
        <f t="shared" si="25"/>
        <v>6.0734563166092544E-8</v>
      </c>
      <c r="W62" s="13">
        <f t="shared" si="25"/>
        <v>7.8768482270608176E-8</v>
      </c>
      <c r="X62" s="13">
        <f t="shared" si="26"/>
        <v>9.8151572861089406E-8</v>
      </c>
      <c r="Y62" s="13">
        <f t="shared" si="26"/>
        <v>1.1750876724701164E-7</v>
      </c>
      <c r="Z62" s="13">
        <f t="shared" si="26"/>
        <v>1.3516725610024988E-7</v>
      </c>
      <c r="AA62" s="13">
        <f t="shared" si="26"/>
        <v>1.4938292051807929E-7</v>
      </c>
      <c r="AB62" s="13">
        <f t="shared" si="26"/>
        <v>1.5862024443577708E-7</v>
      </c>
      <c r="AC62" s="13">
        <f t="shared" si="26"/>
        <v>1.6182458592875123E-7</v>
      </c>
      <c r="AD62" s="13">
        <f t="shared" si="26"/>
        <v>1.5862024443577708E-7</v>
      </c>
      <c r="AE62" s="13">
        <f t="shared" si="26"/>
        <v>1.4938292051807903E-7</v>
      </c>
      <c r="AF62" s="13">
        <f t="shared" si="26"/>
        <v>1.351672561002494E-7</v>
      </c>
      <c r="AG62" s="13">
        <f t="shared" si="26"/>
        <v>1.1750876724701123E-7</v>
      </c>
      <c r="AH62" s="13">
        <f t="shared" si="27"/>
        <v>9.8151572861089062E-8</v>
      </c>
      <c r="AI62" s="13">
        <f t="shared" si="27"/>
        <v>7.8768482270607766E-8</v>
      </c>
      <c r="AJ62" s="13">
        <f t="shared" si="27"/>
        <v>6.0734563166092226E-8</v>
      </c>
      <c r="AK62" s="13">
        <f t="shared" si="27"/>
        <v>4.499327101858581E-8</v>
      </c>
      <c r="AL62" s="13">
        <f t="shared" si="27"/>
        <v>3.2024875035044347E-8</v>
      </c>
      <c r="AM62" s="13">
        <f t="shared" si="27"/>
        <v>2.190057617131504E-8</v>
      </c>
      <c r="AN62" s="13">
        <f t="shared" si="27"/>
        <v>1.4389703925479934E-8</v>
      </c>
      <c r="AO62" s="13">
        <f t="shared" si="27"/>
        <v>9.0839847518422881E-9</v>
      </c>
      <c r="AP62" s="13">
        <f t="shared" si="27"/>
        <v>5.5097152643544064E-9</v>
      </c>
      <c r="AQ62" s="13">
        <f t="shared" si="27"/>
        <v>3.2107769413808159E-9</v>
      </c>
      <c r="AR62" s="13">
        <f t="shared" si="28"/>
        <v>1.7977087648849762E-9</v>
      </c>
      <c r="AS62" s="13">
        <f t="shared" si="28"/>
        <v>9.6706743048506283E-10</v>
      </c>
      <c r="AT62" s="13">
        <f t="shared" si="28"/>
        <v>4.9983009198966324E-10</v>
      </c>
      <c r="AU62" s="13">
        <f t="shared" si="28"/>
        <v>2.4820827807477523E-10</v>
      </c>
      <c r="AV62" s="13">
        <f t="shared" si="28"/>
        <v>1.184236234169895E-10</v>
      </c>
      <c r="AW62" s="13">
        <f t="shared" si="28"/>
        <v>5.4286100854893966E-11</v>
      </c>
      <c r="AX62" s="13">
        <f t="shared" si="28"/>
        <v>2.3909317216200482E-11</v>
      </c>
      <c r="AY62" s="13">
        <f t="shared" si="28"/>
        <v>1.0117516460002967E-11</v>
      </c>
      <c r="AZ62" s="13">
        <f t="shared" si="28"/>
        <v>4.113475224563308E-12</v>
      </c>
      <c r="BA62" s="13">
        <f t="shared" si="28"/>
        <v>1.6068379227720697E-12</v>
      </c>
      <c r="BB62" s="13">
        <f t="shared" si="28"/>
        <v>6.0306410647168542E-13</v>
      </c>
    </row>
    <row r="63" spans="3:54" x14ac:dyDescent="0.3">
      <c r="C63" s="2">
        <f t="shared" si="23"/>
        <v>4.8000000000000043</v>
      </c>
      <c r="D63" s="13">
        <f t="shared" si="24"/>
        <v>2.355736264934599E-13</v>
      </c>
      <c r="E63" s="13">
        <f t="shared" si="24"/>
        <v>6.2767561954444862E-13</v>
      </c>
      <c r="F63" s="13">
        <f t="shared" si="24"/>
        <v>1.6068379227721038E-12</v>
      </c>
      <c r="G63" s="13">
        <f t="shared" si="24"/>
        <v>3.9521835539752453E-12</v>
      </c>
      <c r="H63" s="13">
        <f t="shared" si="24"/>
        <v>9.3396448290647699E-12</v>
      </c>
      <c r="I63" s="13">
        <f t="shared" si="24"/>
        <v>2.120566206700194E-11</v>
      </c>
      <c r="J63" s="13">
        <f t="shared" si="24"/>
        <v>4.6259563670692035E-11</v>
      </c>
      <c r="K63" s="13">
        <f t="shared" si="24"/>
        <v>9.6957062382416923E-11</v>
      </c>
      <c r="L63" s="13">
        <f t="shared" si="24"/>
        <v>1.9524754688097583E-10</v>
      </c>
      <c r="M63" s="13">
        <f t="shared" si="24"/>
        <v>3.7776345701611334E-10</v>
      </c>
      <c r="N63" s="13">
        <f t="shared" si="25"/>
        <v>7.0223508343206671E-10</v>
      </c>
      <c r="O63" s="13">
        <f t="shared" si="25"/>
        <v>1.2542188464306574E-9</v>
      </c>
      <c r="P63" s="13">
        <f t="shared" si="25"/>
        <v>2.1522481471565833E-9</v>
      </c>
      <c r="Q63" s="13">
        <f t="shared" si="25"/>
        <v>3.5484573000419988E-9</v>
      </c>
      <c r="R63" s="13">
        <f t="shared" si="25"/>
        <v>5.6210188958602933E-9</v>
      </c>
      <c r="S63" s="13">
        <f t="shared" si="25"/>
        <v>8.5549746629052671E-9</v>
      </c>
      <c r="T63" s="13">
        <f t="shared" si="25"/>
        <v>1.250980761256661E-8</v>
      </c>
      <c r="U63" s="13">
        <f t="shared" si="25"/>
        <v>1.7575624063689556E-8</v>
      </c>
      <c r="V63" s="13">
        <f t="shared" si="25"/>
        <v>2.3724610941016071E-8</v>
      </c>
      <c r="W63" s="13">
        <f t="shared" si="25"/>
        <v>3.0769161723843682E-8</v>
      </c>
      <c r="X63" s="13">
        <f t="shared" si="26"/>
        <v>3.8340736443761469E-8</v>
      </c>
      <c r="Y63" s="13">
        <f t="shared" si="26"/>
        <v>4.5902195385348377E-8</v>
      </c>
      <c r="Z63" s="13">
        <f t="shared" si="26"/>
        <v>5.2800092661791407E-8</v>
      </c>
      <c r="AA63" s="13">
        <f t="shared" si="26"/>
        <v>5.8353126881511258E-8</v>
      </c>
      <c r="AB63" s="13">
        <f t="shared" si="26"/>
        <v>6.1961482727987016E-8</v>
      </c>
      <c r="AC63" s="13">
        <f t="shared" si="26"/>
        <v>6.3213187709137004E-8</v>
      </c>
      <c r="AD63" s="13">
        <f t="shared" si="26"/>
        <v>6.1961482727987016E-8</v>
      </c>
      <c r="AE63" s="13">
        <f t="shared" si="26"/>
        <v>5.8353126881511146E-8</v>
      </c>
      <c r="AF63" s="13">
        <f t="shared" si="26"/>
        <v>5.2800092661791215E-8</v>
      </c>
      <c r="AG63" s="13">
        <f t="shared" si="26"/>
        <v>4.5902195385348218E-8</v>
      </c>
      <c r="AH63" s="13">
        <f t="shared" si="27"/>
        <v>3.8340736443761336E-8</v>
      </c>
      <c r="AI63" s="13">
        <f t="shared" si="27"/>
        <v>3.0769161723843517E-8</v>
      </c>
      <c r="AJ63" s="13">
        <f t="shared" si="27"/>
        <v>2.3724610941015942E-8</v>
      </c>
      <c r="AK63" s="13">
        <f t="shared" si="27"/>
        <v>1.7575624063689434E-8</v>
      </c>
      <c r="AL63" s="13">
        <f t="shared" si="27"/>
        <v>1.2509807612566499E-8</v>
      </c>
      <c r="AM63" s="13">
        <f t="shared" si="27"/>
        <v>8.554974662905191E-9</v>
      </c>
      <c r="AN63" s="13">
        <f t="shared" si="27"/>
        <v>5.6210188958602337E-9</v>
      </c>
      <c r="AO63" s="13">
        <f t="shared" si="27"/>
        <v>3.5484573000419612E-9</v>
      </c>
      <c r="AP63" s="13">
        <f t="shared" si="27"/>
        <v>2.1522481471565606E-9</v>
      </c>
      <c r="AQ63" s="13">
        <f t="shared" si="27"/>
        <v>1.2542188464306396E-9</v>
      </c>
      <c r="AR63" s="13">
        <f t="shared" si="28"/>
        <v>7.0223508343205668E-10</v>
      </c>
      <c r="AS63" s="13">
        <f t="shared" si="28"/>
        <v>3.7776345701610667E-10</v>
      </c>
      <c r="AT63" s="13">
        <f t="shared" si="28"/>
        <v>1.9524754688097236E-10</v>
      </c>
      <c r="AU63" s="13">
        <f t="shared" si="28"/>
        <v>9.6957062382414855E-11</v>
      </c>
      <c r="AV63" s="13">
        <f t="shared" si="28"/>
        <v>4.6259563670691053E-11</v>
      </c>
      <c r="AW63" s="13">
        <f t="shared" si="28"/>
        <v>2.1205662067001562E-11</v>
      </c>
      <c r="AX63" s="13">
        <f t="shared" si="28"/>
        <v>9.3396448290645712E-12</v>
      </c>
      <c r="AY63" s="13">
        <f t="shared" si="28"/>
        <v>3.9521835539751613E-12</v>
      </c>
      <c r="AZ63" s="13">
        <f t="shared" si="28"/>
        <v>1.6068379227720697E-12</v>
      </c>
      <c r="BA63" s="13">
        <f t="shared" si="28"/>
        <v>6.2767561954443509E-13</v>
      </c>
      <c r="BB63" s="13">
        <f t="shared" si="28"/>
        <v>2.355736264934549E-13</v>
      </c>
    </row>
    <row r="64" spans="3:54" x14ac:dyDescent="0.3">
      <c r="C64" s="2">
        <f t="shared" si="23"/>
        <v>5.0000000000000044</v>
      </c>
      <c r="D64" s="13">
        <f t="shared" si="24"/>
        <v>8.8413396619669558E-14</v>
      </c>
      <c r="E64" s="13">
        <f t="shared" si="24"/>
        <v>2.355736264934599E-13</v>
      </c>
      <c r="F64" s="13">
        <f t="shared" si="24"/>
        <v>6.0306410647169834E-13</v>
      </c>
      <c r="G64" s="13">
        <f t="shared" si="24"/>
        <v>1.4832983525048727E-12</v>
      </c>
      <c r="H64" s="13">
        <f t="shared" si="24"/>
        <v>3.5052723636780888E-12</v>
      </c>
      <c r="I64" s="13">
        <f t="shared" si="24"/>
        <v>7.958720332237935E-12</v>
      </c>
      <c r="J64" s="13">
        <f t="shared" si="24"/>
        <v>1.7361727673633703E-11</v>
      </c>
      <c r="K64" s="13">
        <f t="shared" si="24"/>
        <v>3.6389061624148444E-11</v>
      </c>
      <c r="L64" s="13">
        <f t="shared" si="24"/>
        <v>7.3278571367939165E-11</v>
      </c>
      <c r="M64" s="13">
        <f t="shared" si="24"/>
        <v>1.4177881815862088E-10</v>
      </c>
      <c r="N64" s="13">
        <f t="shared" si="25"/>
        <v>2.6355662081489404E-10</v>
      </c>
      <c r="O64" s="13">
        <f t="shared" si="25"/>
        <v>4.7072225345402458E-10</v>
      </c>
      <c r="P64" s="13">
        <f t="shared" si="25"/>
        <v>8.0776261711022571E-10</v>
      </c>
      <c r="Q64" s="13">
        <f t="shared" si="25"/>
        <v>1.3317754085060324E-9</v>
      </c>
      <c r="R64" s="13">
        <f t="shared" si="25"/>
        <v>2.1096307784698061E-9</v>
      </c>
      <c r="S64" s="13">
        <f t="shared" si="25"/>
        <v>3.2107769413808556E-9</v>
      </c>
      <c r="T64" s="13">
        <f t="shared" si="25"/>
        <v>4.6950696414919758E-9</v>
      </c>
      <c r="U64" s="13">
        <f t="shared" si="25"/>
        <v>6.5963267803424257E-9</v>
      </c>
      <c r="V64" s="13">
        <f t="shared" si="25"/>
        <v>8.9041098020946729E-9</v>
      </c>
      <c r="W64" s="13">
        <f t="shared" si="25"/>
        <v>1.1548007897312189E-8</v>
      </c>
      <c r="X64" s="13">
        <f t="shared" si="26"/>
        <v>1.4389703925480012E-8</v>
      </c>
      <c r="Y64" s="13">
        <f t="shared" si="26"/>
        <v>1.7227603389766737E-8</v>
      </c>
      <c r="Z64" s="13">
        <f t="shared" si="26"/>
        <v>1.9816460796352638E-8</v>
      </c>
      <c r="AA64" s="13">
        <f t="shared" si="26"/>
        <v>2.1900576171315119E-8</v>
      </c>
      <c r="AB64" s="13">
        <f t="shared" si="26"/>
        <v>2.3254832169102811E-8</v>
      </c>
      <c r="AC64" s="13">
        <f t="shared" si="26"/>
        <v>2.3724610941015985E-8</v>
      </c>
      <c r="AD64" s="13">
        <f t="shared" si="26"/>
        <v>2.3254832169102811E-8</v>
      </c>
      <c r="AE64" s="13">
        <f t="shared" si="26"/>
        <v>2.190057617131508E-8</v>
      </c>
      <c r="AF64" s="13">
        <f t="shared" si="26"/>
        <v>1.9816460796352565E-8</v>
      </c>
      <c r="AG64" s="13">
        <f t="shared" si="26"/>
        <v>1.7227603389766674E-8</v>
      </c>
      <c r="AH64" s="13">
        <f t="shared" si="27"/>
        <v>1.4389703925479962E-8</v>
      </c>
      <c r="AI64" s="13">
        <f t="shared" si="27"/>
        <v>1.1548007897312131E-8</v>
      </c>
      <c r="AJ64" s="13">
        <f t="shared" si="27"/>
        <v>8.9041098020946249E-9</v>
      </c>
      <c r="AK64" s="13">
        <f t="shared" si="27"/>
        <v>6.5963267803423794E-9</v>
      </c>
      <c r="AL64" s="13">
        <f t="shared" si="27"/>
        <v>4.6950696414919336E-9</v>
      </c>
      <c r="AM64" s="13">
        <f t="shared" si="27"/>
        <v>3.210776941380827E-9</v>
      </c>
      <c r="AN64" s="13">
        <f t="shared" si="27"/>
        <v>2.1096307784697837E-9</v>
      </c>
      <c r="AO64" s="13">
        <f t="shared" si="27"/>
        <v>1.3317754085060181E-9</v>
      </c>
      <c r="AP64" s="13">
        <f t="shared" si="27"/>
        <v>8.0776261711021713E-10</v>
      </c>
      <c r="AQ64" s="13">
        <f t="shared" si="27"/>
        <v>4.7072225345401786E-10</v>
      </c>
      <c r="AR64" s="13">
        <f t="shared" si="28"/>
        <v>2.6355662081489027E-10</v>
      </c>
      <c r="AS64" s="13">
        <f t="shared" si="28"/>
        <v>1.4177881815861837E-10</v>
      </c>
      <c r="AT64" s="13">
        <f t="shared" si="28"/>
        <v>7.327857136793786E-11</v>
      </c>
      <c r="AU64" s="13">
        <f t="shared" si="28"/>
        <v>3.6389061624147927E-11</v>
      </c>
      <c r="AV64" s="13">
        <f t="shared" si="28"/>
        <v>1.7361727673633396E-11</v>
      </c>
      <c r="AW64" s="13">
        <f t="shared" si="28"/>
        <v>7.9587203322377944E-12</v>
      </c>
      <c r="AX64" s="13">
        <f t="shared" si="28"/>
        <v>3.5052723636780262E-12</v>
      </c>
      <c r="AY64" s="13">
        <f t="shared" si="28"/>
        <v>1.4832983525048465E-12</v>
      </c>
      <c r="AZ64" s="13">
        <f t="shared" si="28"/>
        <v>6.0306410647168542E-13</v>
      </c>
      <c r="BA64" s="13">
        <f t="shared" si="28"/>
        <v>2.355736264934549E-13</v>
      </c>
      <c r="BB64" s="13">
        <f t="shared" si="28"/>
        <v>8.8413396619667665E-14</v>
      </c>
    </row>
    <row r="66" spans="3:54" x14ac:dyDescent="0.3">
      <c r="C66" s="2">
        <f>MAX((spot*EXP(sigma*SQRT(plazo1)*$C68+(tipo-0.5*sigma^2)*plazo1)-IF(spot*EXP(sigma*SQRT(plazo1)*$C68+(tipo-0.5*sigma^2)*plazo1)&gt;=divid,divid,spot*EXP(sigma*SQRT(plazo1)*$C68+(tipo-0.5*sigma^2)*plazo1)))*EXP(sigma*SQRT(plazo2-plazo1)*D$67+(tipo-0.5*sigma^2)*(plazo2-plazo1))-K,0)</f>
        <v>0</v>
      </c>
    </row>
    <row r="67" spans="3:54" x14ac:dyDescent="0.3">
      <c r="D67" s="19">
        <v>-5</v>
      </c>
      <c r="E67" s="19">
        <f>D67+0.2</f>
        <v>-4.8</v>
      </c>
      <c r="F67" s="19">
        <f t="shared" ref="F67:BB67" si="29">E67+0.2</f>
        <v>-4.5999999999999996</v>
      </c>
      <c r="G67" s="19">
        <f t="shared" si="29"/>
        <v>-4.3999999999999995</v>
      </c>
      <c r="H67" s="19">
        <f t="shared" si="29"/>
        <v>-4.1999999999999993</v>
      </c>
      <c r="I67" s="19">
        <f t="shared" si="29"/>
        <v>-3.9999999999999991</v>
      </c>
      <c r="J67" s="19">
        <f t="shared" si="29"/>
        <v>-3.7999999999999989</v>
      </c>
      <c r="K67" s="19">
        <f t="shared" si="29"/>
        <v>-3.5999999999999988</v>
      </c>
      <c r="L67" s="19">
        <f t="shared" si="29"/>
        <v>-3.3999999999999986</v>
      </c>
      <c r="M67" s="19">
        <f t="shared" si="29"/>
        <v>-3.1999999999999984</v>
      </c>
      <c r="N67" s="19">
        <f t="shared" si="29"/>
        <v>-2.9999999999999982</v>
      </c>
      <c r="O67" s="19">
        <f t="shared" si="29"/>
        <v>-2.799999999999998</v>
      </c>
      <c r="P67" s="19">
        <f t="shared" si="29"/>
        <v>-2.5999999999999979</v>
      </c>
      <c r="Q67" s="19">
        <f t="shared" si="29"/>
        <v>-2.3999999999999977</v>
      </c>
      <c r="R67" s="19">
        <f t="shared" si="29"/>
        <v>-2.1999999999999975</v>
      </c>
      <c r="S67" s="19">
        <f t="shared" si="29"/>
        <v>-1.9999999999999976</v>
      </c>
      <c r="T67" s="19">
        <f t="shared" si="29"/>
        <v>-1.7999999999999976</v>
      </c>
      <c r="U67" s="19">
        <f t="shared" si="29"/>
        <v>-1.5999999999999976</v>
      </c>
      <c r="V67" s="19">
        <f t="shared" si="29"/>
        <v>-1.3999999999999977</v>
      </c>
      <c r="W67" s="19">
        <f t="shared" si="29"/>
        <v>-1.1999999999999977</v>
      </c>
      <c r="X67" s="19">
        <f t="shared" si="29"/>
        <v>-0.99999999999999778</v>
      </c>
      <c r="Y67" s="19">
        <f t="shared" si="29"/>
        <v>-0.79999999999999782</v>
      </c>
      <c r="Z67" s="19">
        <f t="shared" si="29"/>
        <v>-0.59999999999999787</v>
      </c>
      <c r="AA67" s="19">
        <f t="shared" si="29"/>
        <v>-0.39999999999999786</v>
      </c>
      <c r="AB67" s="19">
        <f t="shared" si="29"/>
        <v>-0.19999999999999785</v>
      </c>
      <c r="AC67" s="19">
        <f t="shared" si="29"/>
        <v>2.1649348980190553E-15</v>
      </c>
      <c r="AD67" s="19">
        <f t="shared" si="29"/>
        <v>0.20000000000000218</v>
      </c>
      <c r="AE67" s="19">
        <f t="shared" si="29"/>
        <v>0.40000000000000219</v>
      </c>
      <c r="AF67" s="19">
        <f t="shared" si="29"/>
        <v>0.6000000000000022</v>
      </c>
      <c r="AG67" s="19">
        <f t="shared" si="29"/>
        <v>0.80000000000000226</v>
      </c>
      <c r="AH67" s="19">
        <f t="shared" si="29"/>
        <v>1.0000000000000022</v>
      </c>
      <c r="AI67" s="19">
        <f t="shared" si="29"/>
        <v>1.2000000000000022</v>
      </c>
      <c r="AJ67" s="19">
        <f t="shared" si="29"/>
        <v>1.4000000000000021</v>
      </c>
      <c r="AK67" s="19">
        <f t="shared" si="29"/>
        <v>1.6000000000000021</v>
      </c>
      <c r="AL67" s="19">
        <f t="shared" si="29"/>
        <v>1.800000000000002</v>
      </c>
      <c r="AM67" s="19">
        <f t="shared" si="29"/>
        <v>2.0000000000000022</v>
      </c>
      <c r="AN67" s="19">
        <f t="shared" si="29"/>
        <v>2.2000000000000024</v>
      </c>
      <c r="AO67" s="19">
        <f t="shared" si="29"/>
        <v>2.4000000000000026</v>
      </c>
      <c r="AP67" s="19">
        <f t="shared" si="29"/>
        <v>2.6000000000000028</v>
      </c>
      <c r="AQ67" s="19">
        <f t="shared" si="29"/>
        <v>2.8000000000000029</v>
      </c>
      <c r="AR67" s="19">
        <f t="shared" si="29"/>
        <v>3.0000000000000031</v>
      </c>
      <c r="AS67" s="19">
        <f t="shared" si="29"/>
        <v>3.2000000000000033</v>
      </c>
      <c r="AT67" s="19">
        <f t="shared" si="29"/>
        <v>3.4000000000000035</v>
      </c>
      <c r="AU67" s="19">
        <f t="shared" si="29"/>
        <v>3.6000000000000036</v>
      </c>
      <c r="AV67" s="19">
        <f t="shared" si="29"/>
        <v>3.8000000000000038</v>
      </c>
      <c r="AW67" s="19">
        <f t="shared" si="29"/>
        <v>4.0000000000000036</v>
      </c>
      <c r="AX67" s="19">
        <f t="shared" si="29"/>
        <v>4.2000000000000037</v>
      </c>
      <c r="AY67" s="19">
        <f t="shared" si="29"/>
        <v>4.4000000000000039</v>
      </c>
      <c r="AZ67" s="19">
        <f t="shared" si="29"/>
        <v>4.6000000000000041</v>
      </c>
      <c r="BA67" s="19">
        <f t="shared" si="29"/>
        <v>4.8000000000000043</v>
      </c>
      <c r="BB67" s="19">
        <f t="shared" si="29"/>
        <v>5.0000000000000044</v>
      </c>
    </row>
    <row r="68" spans="3:54" x14ac:dyDescent="0.3">
      <c r="C68" s="19">
        <f>-5</f>
        <v>-5</v>
      </c>
      <c r="D68" s="14">
        <f t="shared" ref="D68:M77" si="30">MAX((spot*EXP(sigma*SQRT(plazo1)*$C68+(tipo-0.5*sigma^2)*plazo1)-IF(spot*EXP(sigma*SQRT(plazo1)*$C68+(tipo-0.5*sigma^2)*plazo1)&gt;=divid,divid,0.000001))*EXP(sigma*SQRT(plazo2-plazo1)*D$67+(tipo-0.5*sigma^2)*(plazo2-plazo1))-K,0)</f>
        <v>0</v>
      </c>
      <c r="E68" s="14">
        <f t="shared" si="30"/>
        <v>0</v>
      </c>
      <c r="F68" s="14">
        <f t="shared" si="30"/>
        <v>0</v>
      </c>
      <c r="G68" s="14">
        <f t="shared" si="30"/>
        <v>0</v>
      </c>
      <c r="H68" s="14">
        <f t="shared" si="30"/>
        <v>0</v>
      </c>
      <c r="I68" s="14">
        <f t="shared" si="30"/>
        <v>0</v>
      </c>
      <c r="J68" s="14">
        <f t="shared" si="30"/>
        <v>0</v>
      </c>
      <c r="K68" s="14">
        <f t="shared" si="30"/>
        <v>0</v>
      </c>
      <c r="L68" s="14">
        <f t="shared" si="30"/>
        <v>0</v>
      </c>
      <c r="M68" s="14">
        <f t="shared" si="30"/>
        <v>0</v>
      </c>
      <c r="N68" s="14">
        <f t="shared" ref="N68:W77" si="31">MAX((spot*EXP(sigma*SQRT(plazo1)*$C68+(tipo-0.5*sigma^2)*plazo1)-IF(spot*EXP(sigma*SQRT(plazo1)*$C68+(tipo-0.5*sigma^2)*plazo1)&gt;=divid,divid,0.000001))*EXP(sigma*SQRT(plazo2-plazo1)*N$67+(tipo-0.5*sigma^2)*(plazo2-plazo1))-K,0)</f>
        <v>0</v>
      </c>
      <c r="O68" s="14">
        <f t="shared" si="31"/>
        <v>0</v>
      </c>
      <c r="P68" s="14">
        <f t="shared" si="31"/>
        <v>0</v>
      </c>
      <c r="Q68" s="14">
        <f t="shared" si="31"/>
        <v>0</v>
      </c>
      <c r="R68" s="14">
        <f t="shared" si="31"/>
        <v>0</v>
      </c>
      <c r="S68" s="14">
        <f t="shared" si="31"/>
        <v>0</v>
      </c>
      <c r="T68" s="14">
        <f t="shared" si="31"/>
        <v>0</v>
      </c>
      <c r="U68" s="14">
        <f t="shared" si="31"/>
        <v>0</v>
      </c>
      <c r="V68" s="14">
        <f t="shared" si="31"/>
        <v>0</v>
      </c>
      <c r="W68" s="14">
        <f t="shared" si="31"/>
        <v>0</v>
      </c>
      <c r="X68" s="14">
        <f t="shared" ref="X68:AG77" si="32">MAX((spot*EXP(sigma*SQRT(plazo1)*$C68+(tipo-0.5*sigma^2)*plazo1)-IF(spot*EXP(sigma*SQRT(plazo1)*$C68+(tipo-0.5*sigma^2)*plazo1)&gt;=divid,divid,0.000001))*EXP(sigma*SQRT(plazo2-plazo1)*X$67+(tipo-0.5*sigma^2)*(plazo2-plazo1))-K,0)</f>
        <v>0</v>
      </c>
      <c r="Y68" s="14">
        <f t="shared" si="32"/>
        <v>0</v>
      </c>
      <c r="Z68" s="14">
        <f t="shared" si="32"/>
        <v>0</v>
      </c>
      <c r="AA68" s="14">
        <f t="shared" si="32"/>
        <v>0</v>
      </c>
      <c r="AB68" s="14">
        <f t="shared" si="32"/>
        <v>0</v>
      </c>
      <c r="AC68" s="14">
        <f t="shared" si="32"/>
        <v>0</v>
      </c>
      <c r="AD68" s="14">
        <f t="shared" si="32"/>
        <v>0</v>
      </c>
      <c r="AE68" s="14">
        <f t="shared" si="32"/>
        <v>0</v>
      </c>
      <c r="AF68" s="14">
        <f t="shared" si="32"/>
        <v>0</v>
      </c>
      <c r="AG68" s="14">
        <f t="shared" si="32"/>
        <v>0</v>
      </c>
      <c r="AH68" s="14">
        <f t="shared" ref="AH68:AQ77" si="33">MAX((spot*EXP(sigma*SQRT(plazo1)*$C68+(tipo-0.5*sigma^2)*plazo1)-IF(spot*EXP(sigma*SQRT(plazo1)*$C68+(tipo-0.5*sigma^2)*plazo1)&gt;=divid,divid,0.000001))*EXP(sigma*SQRT(plazo2-plazo1)*AH$67+(tipo-0.5*sigma^2)*(plazo2-plazo1))-K,0)</f>
        <v>0</v>
      </c>
      <c r="AI68" s="14">
        <f t="shared" si="33"/>
        <v>0</v>
      </c>
      <c r="AJ68" s="14">
        <f t="shared" si="33"/>
        <v>0</v>
      </c>
      <c r="AK68" s="14">
        <f t="shared" si="33"/>
        <v>0</v>
      </c>
      <c r="AL68" s="14">
        <f t="shared" si="33"/>
        <v>0</v>
      </c>
      <c r="AM68" s="14">
        <f t="shared" si="33"/>
        <v>0</v>
      </c>
      <c r="AN68" s="14">
        <f t="shared" si="33"/>
        <v>0</v>
      </c>
      <c r="AO68" s="14">
        <f t="shared" si="33"/>
        <v>0</v>
      </c>
      <c r="AP68" s="14">
        <f t="shared" si="33"/>
        <v>0</v>
      </c>
      <c r="AQ68" s="14">
        <f t="shared" si="33"/>
        <v>0</v>
      </c>
      <c r="AR68" s="14">
        <f t="shared" ref="AR68:BB77" si="34">MAX((spot*EXP(sigma*SQRT(plazo1)*$C68+(tipo-0.5*sigma^2)*plazo1)-IF(spot*EXP(sigma*SQRT(plazo1)*$C68+(tipo-0.5*sigma^2)*plazo1)&gt;=divid,divid,0.000001))*EXP(sigma*SQRT(plazo2-plazo1)*AR$67+(tipo-0.5*sigma^2)*(plazo2-plazo1))-K,0)</f>
        <v>0</v>
      </c>
      <c r="AS68" s="14">
        <f t="shared" si="34"/>
        <v>0</v>
      </c>
      <c r="AT68" s="14">
        <f t="shared" si="34"/>
        <v>0</v>
      </c>
      <c r="AU68" s="14">
        <f t="shared" si="34"/>
        <v>0</v>
      </c>
      <c r="AV68" s="14">
        <f t="shared" si="34"/>
        <v>0</v>
      </c>
      <c r="AW68" s="14">
        <f t="shared" si="34"/>
        <v>0</v>
      </c>
      <c r="AX68" s="14">
        <f t="shared" si="34"/>
        <v>0</v>
      </c>
      <c r="AY68" s="14">
        <f t="shared" si="34"/>
        <v>0</v>
      </c>
      <c r="AZ68" s="14">
        <f t="shared" si="34"/>
        <v>0</v>
      </c>
      <c r="BA68" s="14">
        <f t="shared" si="34"/>
        <v>0</v>
      </c>
      <c r="BB68" s="14">
        <f t="shared" si="34"/>
        <v>0</v>
      </c>
    </row>
    <row r="69" spans="3:54" x14ac:dyDescent="0.3">
      <c r="C69" s="19">
        <f>C68+0.2</f>
        <v>-4.8</v>
      </c>
      <c r="D69" s="14">
        <f t="shared" si="30"/>
        <v>0</v>
      </c>
      <c r="E69" s="14">
        <f t="shared" si="30"/>
        <v>0</v>
      </c>
      <c r="F69" s="14">
        <f t="shared" si="30"/>
        <v>0</v>
      </c>
      <c r="G69" s="14">
        <f t="shared" si="30"/>
        <v>0</v>
      </c>
      <c r="H69" s="14">
        <f t="shared" si="30"/>
        <v>0</v>
      </c>
      <c r="I69" s="14">
        <f t="shared" si="30"/>
        <v>0</v>
      </c>
      <c r="J69" s="14">
        <f t="shared" si="30"/>
        <v>0</v>
      </c>
      <c r="K69" s="14">
        <f t="shared" si="30"/>
        <v>0</v>
      </c>
      <c r="L69" s="14">
        <f t="shared" si="30"/>
        <v>0</v>
      </c>
      <c r="M69" s="14">
        <f t="shared" si="30"/>
        <v>0</v>
      </c>
      <c r="N69" s="14">
        <f t="shared" si="31"/>
        <v>0</v>
      </c>
      <c r="O69" s="14">
        <f t="shared" si="31"/>
        <v>0</v>
      </c>
      <c r="P69" s="14">
        <f t="shared" si="31"/>
        <v>0</v>
      </c>
      <c r="Q69" s="14">
        <f t="shared" si="31"/>
        <v>0</v>
      </c>
      <c r="R69" s="14">
        <f t="shared" si="31"/>
        <v>0</v>
      </c>
      <c r="S69" s="14">
        <f t="shared" si="31"/>
        <v>0</v>
      </c>
      <c r="T69" s="14">
        <f t="shared" si="31"/>
        <v>0</v>
      </c>
      <c r="U69" s="14">
        <f t="shared" si="31"/>
        <v>0</v>
      </c>
      <c r="V69" s="14">
        <f t="shared" si="31"/>
        <v>0</v>
      </c>
      <c r="W69" s="14">
        <f t="shared" si="31"/>
        <v>0</v>
      </c>
      <c r="X69" s="14">
        <f t="shared" si="32"/>
        <v>0</v>
      </c>
      <c r="Y69" s="14">
        <f t="shared" si="32"/>
        <v>0</v>
      </c>
      <c r="Z69" s="14">
        <f t="shared" si="32"/>
        <v>0</v>
      </c>
      <c r="AA69" s="14">
        <f t="shared" si="32"/>
        <v>0</v>
      </c>
      <c r="AB69" s="14">
        <f t="shared" si="32"/>
        <v>0</v>
      </c>
      <c r="AC69" s="14">
        <f t="shared" si="32"/>
        <v>0</v>
      </c>
      <c r="AD69" s="14">
        <f t="shared" si="32"/>
        <v>0</v>
      </c>
      <c r="AE69" s="14">
        <f t="shared" si="32"/>
        <v>0</v>
      </c>
      <c r="AF69" s="14">
        <f t="shared" si="32"/>
        <v>0</v>
      </c>
      <c r="AG69" s="14">
        <f t="shared" si="32"/>
        <v>0</v>
      </c>
      <c r="AH69" s="14">
        <f t="shared" si="33"/>
        <v>0</v>
      </c>
      <c r="AI69" s="14">
        <f t="shared" si="33"/>
        <v>0</v>
      </c>
      <c r="AJ69" s="14">
        <f t="shared" si="33"/>
        <v>0</v>
      </c>
      <c r="AK69" s="14">
        <f t="shared" si="33"/>
        <v>0</v>
      </c>
      <c r="AL69" s="14">
        <f t="shared" si="33"/>
        <v>0</v>
      </c>
      <c r="AM69" s="14">
        <f t="shared" si="33"/>
        <v>0</v>
      </c>
      <c r="AN69" s="14">
        <f t="shared" si="33"/>
        <v>0</v>
      </c>
      <c r="AO69" s="14">
        <f t="shared" si="33"/>
        <v>0</v>
      </c>
      <c r="AP69" s="14">
        <f t="shared" si="33"/>
        <v>0</v>
      </c>
      <c r="AQ69" s="14">
        <f t="shared" si="33"/>
        <v>0</v>
      </c>
      <c r="AR69" s="14">
        <f t="shared" si="34"/>
        <v>0</v>
      </c>
      <c r="AS69" s="14">
        <f t="shared" si="34"/>
        <v>0</v>
      </c>
      <c r="AT69" s="14">
        <f t="shared" si="34"/>
        <v>0</v>
      </c>
      <c r="AU69" s="14">
        <f t="shared" si="34"/>
        <v>0</v>
      </c>
      <c r="AV69" s="14">
        <f t="shared" si="34"/>
        <v>0</v>
      </c>
      <c r="AW69" s="14">
        <f t="shared" si="34"/>
        <v>0</v>
      </c>
      <c r="AX69" s="14">
        <f t="shared" si="34"/>
        <v>0</v>
      </c>
      <c r="AY69" s="14">
        <f t="shared" si="34"/>
        <v>0</v>
      </c>
      <c r="AZ69" s="14">
        <f t="shared" si="34"/>
        <v>0</v>
      </c>
      <c r="BA69" s="14">
        <f t="shared" si="34"/>
        <v>0</v>
      </c>
      <c r="BB69" s="14">
        <f t="shared" si="34"/>
        <v>0</v>
      </c>
    </row>
    <row r="70" spans="3:54" x14ac:dyDescent="0.3">
      <c r="C70" s="19">
        <f t="shared" ref="C70:C118" si="35">C69+0.2</f>
        <v>-4.5999999999999996</v>
      </c>
      <c r="D70" s="14">
        <f t="shared" si="30"/>
        <v>0</v>
      </c>
      <c r="E70" s="14">
        <f t="shared" si="30"/>
        <v>0</v>
      </c>
      <c r="F70" s="14">
        <f t="shared" si="30"/>
        <v>0</v>
      </c>
      <c r="G70" s="14">
        <f t="shared" si="30"/>
        <v>0</v>
      </c>
      <c r="H70" s="14">
        <f t="shared" si="30"/>
        <v>0</v>
      </c>
      <c r="I70" s="14">
        <f t="shared" si="30"/>
        <v>0</v>
      </c>
      <c r="J70" s="14">
        <f t="shared" si="30"/>
        <v>0</v>
      </c>
      <c r="K70" s="14">
        <f t="shared" si="30"/>
        <v>0</v>
      </c>
      <c r="L70" s="14">
        <f t="shared" si="30"/>
        <v>0</v>
      </c>
      <c r="M70" s="14">
        <f t="shared" si="30"/>
        <v>0</v>
      </c>
      <c r="N70" s="14">
        <f t="shared" si="31"/>
        <v>0</v>
      </c>
      <c r="O70" s="14">
        <f t="shared" si="31"/>
        <v>0</v>
      </c>
      <c r="P70" s="14">
        <f t="shared" si="31"/>
        <v>0</v>
      </c>
      <c r="Q70" s="14">
        <f t="shared" si="31"/>
        <v>0</v>
      </c>
      <c r="R70" s="14">
        <f t="shared" si="31"/>
        <v>0</v>
      </c>
      <c r="S70" s="14">
        <f t="shared" si="31"/>
        <v>0</v>
      </c>
      <c r="T70" s="14">
        <f t="shared" si="31"/>
        <v>0</v>
      </c>
      <c r="U70" s="14">
        <f t="shared" si="31"/>
        <v>0</v>
      </c>
      <c r="V70" s="14">
        <f t="shared" si="31"/>
        <v>0</v>
      </c>
      <c r="W70" s="14">
        <f t="shared" si="31"/>
        <v>0</v>
      </c>
      <c r="X70" s="14">
        <f t="shared" si="32"/>
        <v>0</v>
      </c>
      <c r="Y70" s="14">
        <f t="shared" si="32"/>
        <v>0</v>
      </c>
      <c r="Z70" s="14">
        <f t="shared" si="32"/>
        <v>0</v>
      </c>
      <c r="AA70" s="14">
        <f t="shared" si="32"/>
        <v>0</v>
      </c>
      <c r="AB70" s="14">
        <f t="shared" si="32"/>
        <v>0</v>
      </c>
      <c r="AC70" s="14">
        <f t="shared" si="32"/>
        <v>0</v>
      </c>
      <c r="AD70" s="14">
        <f t="shared" si="32"/>
        <v>0</v>
      </c>
      <c r="AE70" s="14">
        <f t="shared" si="32"/>
        <v>0</v>
      </c>
      <c r="AF70" s="14">
        <f t="shared" si="32"/>
        <v>0</v>
      </c>
      <c r="AG70" s="14">
        <f t="shared" si="32"/>
        <v>0</v>
      </c>
      <c r="AH70" s="14">
        <f t="shared" si="33"/>
        <v>0</v>
      </c>
      <c r="AI70" s="14">
        <f t="shared" si="33"/>
        <v>0</v>
      </c>
      <c r="AJ70" s="14">
        <f t="shared" si="33"/>
        <v>0</v>
      </c>
      <c r="AK70" s="14">
        <f t="shared" si="33"/>
        <v>0</v>
      </c>
      <c r="AL70" s="14">
        <f t="shared" si="33"/>
        <v>0</v>
      </c>
      <c r="AM70" s="14">
        <f t="shared" si="33"/>
        <v>0</v>
      </c>
      <c r="AN70" s="14">
        <f t="shared" si="33"/>
        <v>0</v>
      </c>
      <c r="AO70" s="14">
        <f t="shared" si="33"/>
        <v>0</v>
      </c>
      <c r="AP70" s="14">
        <f t="shared" si="33"/>
        <v>0</v>
      </c>
      <c r="AQ70" s="14">
        <f t="shared" si="33"/>
        <v>0</v>
      </c>
      <c r="AR70" s="14">
        <f t="shared" si="34"/>
        <v>0</v>
      </c>
      <c r="AS70" s="14">
        <f t="shared" si="34"/>
        <v>0</v>
      </c>
      <c r="AT70" s="14">
        <f t="shared" si="34"/>
        <v>0</v>
      </c>
      <c r="AU70" s="14">
        <f t="shared" si="34"/>
        <v>0</v>
      </c>
      <c r="AV70" s="14">
        <f t="shared" si="34"/>
        <v>0</v>
      </c>
      <c r="AW70" s="14">
        <f t="shared" si="34"/>
        <v>0</v>
      </c>
      <c r="AX70" s="14">
        <f t="shared" si="34"/>
        <v>0</v>
      </c>
      <c r="AY70" s="14">
        <f t="shared" si="34"/>
        <v>0</v>
      </c>
      <c r="AZ70" s="14">
        <f t="shared" si="34"/>
        <v>0</v>
      </c>
      <c r="BA70" s="14">
        <f t="shared" si="34"/>
        <v>0</v>
      </c>
      <c r="BB70" s="14">
        <f t="shared" si="34"/>
        <v>0</v>
      </c>
    </row>
    <row r="71" spans="3:54" x14ac:dyDescent="0.3">
      <c r="C71" s="19">
        <f t="shared" si="35"/>
        <v>-4.3999999999999995</v>
      </c>
      <c r="D71" s="14">
        <f t="shared" si="30"/>
        <v>0</v>
      </c>
      <c r="E71" s="14">
        <f t="shared" si="30"/>
        <v>0</v>
      </c>
      <c r="F71" s="14">
        <f t="shared" si="30"/>
        <v>0</v>
      </c>
      <c r="G71" s="14">
        <f t="shared" si="30"/>
        <v>0</v>
      </c>
      <c r="H71" s="14">
        <f t="shared" si="30"/>
        <v>0</v>
      </c>
      <c r="I71" s="14">
        <f t="shared" si="30"/>
        <v>0</v>
      </c>
      <c r="J71" s="14">
        <f t="shared" si="30"/>
        <v>0</v>
      </c>
      <c r="K71" s="14">
        <f t="shared" si="30"/>
        <v>0</v>
      </c>
      <c r="L71" s="14">
        <f t="shared" si="30"/>
        <v>0</v>
      </c>
      <c r="M71" s="14">
        <f t="shared" si="30"/>
        <v>0</v>
      </c>
      <c r="N71" s="14">
        <f t="shared" si="31"/>
        <v>0</v>
      </c>
      <c r="O71" s="14">
        <f t="shared" si="31"/>
        <v>0</v>
      </c>
      <c r="P71" s="14">
        <f t="shared" si="31"/>
        <v>0</v>
      </c>
      <c r="Q71" s="14">
        <f t="shared" si="31"/>
        <v>0</v>
      </c>
      <c r="R71" s="14">
        <f t="shared" si="31"/>
        <v>0</v>
      </c>
      <c r="S71" s="14">
        <f t="shared" si="31"/>
        <v>0</v>
      </c>
      <c r="T71" s="14">
        <f t="shared" si="31"/>
        <v>0</v>
      </c>
      <c r="U71" s="14">
        <f t="shared" si="31"/>
        <v>0</v>
      </c>
      <c r="V71" s="14">
        <f t="shared" si="31"/>
        <v>0</v>
      </c>
      <c r="W71" s="14">
        <f t="shared" si="31"/>
        <v>0</v>
      </c>
      <c r="X71" s="14">
        <f t="shared" si="32"/>
        <v>0</v>
      </c>
      <c r="Y71" s="14">
        <f t="shared" si="32"/>
        <v>0</v>
      </c>
      <c r="Z71" s="14">
        <f t="shared" si="32"/>
        <v>0</v>
      </c>
      <c r="AA71" s="14">
        <f t="shared" si="32"/>
        <v>0</v>
      </c>
      <c r="AB71" s="14">
        <f t="shared" si="32"/>
        <v>0</v>
      </c>
      <c r="AC71" s="14">
        <f t="shared" si="32"/>
        <v>0</v>
      </c>
      <c r="AD71" s="14">
        <f t="shared" si="32"/>
        <v>0</v>
      </c>
      <c r="AE71" s="14">
        <f t="shared" si="32"/>
        <v>0</v>
      </c>
      <c r="AF71" s="14">
        <f t="shared" si="32"/>
        <v>0</v>
      </c>
      <c r="AG71" s="14">
        <f t="shared" si="32"/>
        <v>0</v>
      </c>
      <c r="AH71" s="14">
        <f t="shared" si="33"/>
        <v>0</v>
      </c>
      <c r="AI71" s="14">
        <f t="shared" si="33"/>
        <v>0</v>
      </c>
      <c r="AJ71" s="14">
        <f t="shared" si="33"/>
        <v>0</v>
      </c>
      <c r="AK71" s="14">
        <f t="shared" si="33"/>
        <v>0</v>
      </c>
      <c r="AL71" s="14">
        <f t="shared" si="33"/>
        <v>0</v>
      </c>
      <c r="AM71" s="14">
        <f t="shared" si="33"/>
        <v>0</v>
      </c>
      <c r="AN71" s="14">
        <f t="shared" si="33"/>
        <v>0</v>
      </c>
      <c r="AO71" s="14">
        <f t="shared" si="33"/>
        <v>0</v>
      </c>
      <c r="AP71" s="14">
        <f t="shared" si="33"/>
        <v>0</v>
      </c>
      <c r="AQ71" s="14">
        <f t="shared" si="33"/>
        <v>0</v>
      </c>
      <c r="AR71" s="14">
        <f t="shared" si="34"/>
        <v>0</v>
      </c>
      <c r="AS71" s="14">
        <f t="shared" si="34"/>
        <v>0</v>
      </c>
      <c r="AT71" s="14">
        <f t="shared" si="34"/>
        <v>0</v>
      </c>
      <c r="AU71" s="14">
        <f t="shared" si="34"/>
        <v>0</v>
      </c>
      <c r="AV71" s="14">
        <f t="shared" si="34"/>
        <v>0</v>
      </c>
      <c r="AW71" s="14">
        <f t="shared" si="34"/>
        <v>0</v>
      </c>
      <c r="AX71" s="14">
        <f t="shared" si="34"/>
        <v>0</v>
      </c>
      <c r="AY71" s="14">
        <f t="shared" si="34"/>
        <v>0</v>
      </c>
      <c r="AZ71" s="14">
        <f t="shared" si="34"/>
        <v>0</v>
      </c>
      <c r="BA71" s="14">
        <f t="shared" si="34"/>
        <v>0</v>
      </c>
      <c r="BB71" s="14">
        <f t="shared" si="34"/>
        <v>0</v>
      </c>
    </row>
    <row r="72" spans="3:54" x14ac:dyDescent="0.3">
      <c r="C72" s="19">
        <f t="shared" si="35"/>
        <v>-4.1999999999999993</v>
      </c>
      <c r="D72" s="14">
        <f t="shared" si="30"/>
        <v>0</v>
      </c>
      <c r="E72" s="14">
        <f t="shared" si="30"/>
        <v>0</v>
      </c>
      <c r="F72" s="14">
        <f t="shared" si="30"/>
        <v>0</v>
      </c>
      <c r="G72" s="14">
        <f t="shared" si="30"/>
        <v>0</v>
      </c>
      <c r="H72" s="14">
        <f t="shared" si="30"/>
        <v>0</v>
      </c>
      <c r="I72" s="14">
        <f t="shared" si="30"/>
        <v>0</v>
      </c>
      <c r="J72" s="14">
        <f t="shared" si="30"/>
        <v>0</v>
      </c>
      <c r="K72" s="14">
        <f t="shared" si="30"/>
        <v>0</v>
      </c>
      <c r="L72" s="14">
        <f t="shared" si="30"/>
        <v>0</v>
      </c>
      <c r="M72" s="14">
        <f t="shared" si="30"/>
        <v>0</v>
      </c>
      <c r="N72" s="14">
        <f t="shared" si="31"/>
        <v>0</v>
      </c>
      <c r="O72" s="14">
        <f t="shared" si="31"/>
        <v>0</v>
      </c>
      <c r="P72" s="14">
        <f t="shared" si="31"/>
        <v>0</v>
      </c>
      <c r="Q72" s="14">
        <f t="shared" si="31"/>
        <v>0</v>
      </c>
      <c r="R72" s="14">
        <f t="shared" si="31"/>
        <v>0</v>
      </c>
      <c r="S72" s="14">
        <f t="shared" si="31"/>
        <v>0</v>
      </c>
      <c r="T72" s="14">
        <f t="shared" si="31"/>
        <v>0</v>
      </c>
      <c r="U72" s="14">
        <f t="shared" si="31"/>
        <v>0</v>
      </c>
      <c r="V72" s="14">
        <f t="shared" si="31"/>
        <v>0</v>
      </c>
      <c r="W72" s="14">
        <f t="shared" si="31"/>
        <v>0</v>
      </c>
      <c r="X72" s="14">
        <f t="shared" si="32"/>
        <v>0</v>
      </c>
      <c r="Y72" s="14">
        <f t="shared" si="32"/>
        <v>0</v>
      </c>
      <c r="Z72" s="14">
        <f t="shared" si="32"/>
        <v>0</v>
      </c>
      <c r="AA72" s="14">
        <f t="shared" si="32"/>
        <v>0</v>
      </c>
      <c r="AB72" s="14">
        <f t="shared" si="32"/>
        <v>0</v>
      </c>
      <c r="AC72" s="14">
        <f t="shared" si="32"/>
        <v>0</v>
      </c>
      <c r="AD72" s="14">
        <f t="shared" si="32"/>
        <v>0</v>
      </c>
      <c r="AE72" s="14">
        <f t="shared" si="32"/>
        <v>0</v>
      </c>
      <c r="AF72" s="14">
        <f t="shared" si="32"/>
        <v>0</v>
      </c>
      <c r="AG72" s="14">
        <f t="shared" si="32"/>
        <v>0</v>
      </c>
      <c r="AH72" s="14">
        <f t="shared" si="33"/>
        <v>0</v>
      </c>
      <c r="AI72" s="14">
        <f t="shared" si="33"/>
        <v>0</v>
      </c>
      <c r="AJ72" s="14">
        <f t="shared" si="33"/>
        <v>0</v>
      </c>
      <c r="AK72" s="14">
        <f t="shared" si="33"/>
        <v>0</v>
      </c>
      <c r="AL72" s="14">
        <f t="shared" si="33"/>
        <v>0</v>
      </c>
      <c r="AM72" s="14">
        <f t="shared" si="33"/>
        <v>0</v>
      </c>
      <c r="AN72" s="14">
        <f t="shared" si="33"/>
        <v>0</v>
      </c>
      <c r="AO72" s="14">
        <f t="shared" si="33"/>
        <v>0</v>
      </c>
      <c r="AP72" s="14">
        <f t="shared" si="33"/>
        <v>0</v>
      </c>
      <c r="AQ72" s="14">
        <f t="shared" si="33"/>
        <v>0</v>
      </c>
      <c r="AR72" s="14">
        <f t="shared" si="34"/>
        <v>0</v>
      </c>
      <c r="AS72" s="14">
        <f t="shared" si="34"/>
        <v>0</v>
      </c>
      <c r="AT72" s="14">
        <f t="shared" si="34"/>
        <v>0</v>
      </c>
      <c r="AU72" s="14">
        <f t="shared" si="34"/>
        <v>0</v>
      </c>
      <c r="AV72" s="14">
        <f t="shared" si="34"/>
        <v>0</v>
      </c>
      <c r="AW72" s="14">
        <f t="shared" si="34"/>
        <v>0</v>
      </c>
      <c r="AX72" s="14">
        <f t="shared" si="34"/>
        <v>0</v>
      </c>
      <c r="AY72" s="14">
        <f t="shared" si="34"/>
        <v>0</v>
      </c>
      <c r="AZ72" s="14">
        <f t="shared" si="34"/>
        <v>0</v>
      </c>
      <c r="BA72" s="14">
        <f t="shared" si="34"/>
        <v>0</v>
      </c>
      <c r="BB72" s="14">
        <f t="shared" si="34"/>
        <v>0</v>
      </c>
    </row>
    <row r="73" spans="3:54" x14ac:dyDescent="0.3">
      <c r="C73" s="19">
        <f t="shared" si="35"/>
        <v>-3.9999999999999991</v>
      </c>
      <c r="D73" s="14">
        <f t="shared" si="30"/>
        <v>0</v>
      </c>
      <c r="E73" s="14">
        <f t="shared" si="30"/>
        <v>0</v>
      </c>
      <c r="F73" s="14">
        <f t="shared" si="30"/>
        <v>0</v>
      </c>
      <c r="G73" s="14">
        <f t="shared" si="30"/>
        <v>0</v>
      </c>
      <c r="H73" s="14">
        <f t="shared" si="30"/>
        <v>0</v>
      </c>
      <c r="I73" s="14">
        <f t="shared" si="30"/>
        <v>0</v>
      </c>
      <c r="J73" s="14">
        <f t="shared" si="30"/>
        <v>0</v>
      </c>
      <c r="K73" s="14">
        <f t="shared" si="30"/>
        <v>0</v>
      </c>
      <c r="L73" s="14">
        <f t="shared" si="30"/>
        <v>0</v>
      </c>
      <c r="M73" s="14">
        <f t="shared" si="30"/>
        <v>0</v>
      </c>
      <c r="N73" s="14">
        <f t="shared" si="31"/>
        <v>0</v>
      </c>
      <c r="O73" s="14">
        <f t="shared" si="31"/>
        <v>0</v>
      </c>
      <c r="P73" s="14">
        <f t="shared" si="31"/>
        <v>0</v>
      </c>
      <c r="Q73" s="14">
        <f t="shared" si="31"/>
        <v>0</v>
      </c>
      <c r="R73" s="14">
        <f t="shared" si="31"/>
        <v>0</v>
      </c>
      <c r="S73" s="14">
        <f t="shared" si="31"/>
        <v>0</v>
      </c>
      <c r="T73" s="14">
        <f t="shared" si="31"/>
        <v>0</v>
      </c>
      <c r="U73" s="14">
        <f t="shared" si="31"/>
        <v>0</v>
      </c>
      <c r="V73" s="14">
        <f t="shared" si="31"/>
        <v>0</v>
      </c>
      <c r="W73" s="14">
        <f t="shared" si="31"/>
        <v>0</v>
      </c>
      <c r="X73" s="14">
        <f t="shared" si="32"/>
        <v>0</v>
      </c>
      <c r="Y73" s="14">
        <f t="shared" si="32"/>
        <v>0</v>
      </c>
      <c r="Z73" s="14">
        <f t="shared" si="32"/>
        <v>0</v>
      </c>
      <c r="AA73" s="14">
        <f t="shared" si="32"/>
        <v>0</v>
      </c>
      <c r="AB73" s="14">
        <f t="shared" si="32"/>
        <v>0</v>
      </c>
      <c r="AC73" s="14">
        <f t="shared" si="32"/>
        <v>0</v>
      </c>
      <c r="AD73" s="14">
        <f t="shared" si="32"/>
        <v>0</v>
      </c>
      <c r="AE73" s="14">
        <f t="shared" si="32"/>
        <v>0</v>
      </c>
      <c r="AF73" s="14">
        <f t="shared" si="32"/>
        <v>0</v>
      </c>
      <c r="AG73" s="14">
        <f t="shared" si="32"/>
        <v>0</v>
      </c>
      <c r="AH73" s="14">
        <f t="shared" si="33"/>
        <v>0</v>
      </c>
      <c r="AI73" s="14">
        <f t="shared" si="33"/>
        <v>0</v>
      </c>
      <c r="AJ73" s="14">
        <f t="shared" si="33"/>
        <v>0</v>
      </c>
      <c r="AK73" s="14">
        <f t="shared" si="33"/>
        <v>0</v>
      </c>
      <c r="AL73" s="14">
        <f t="shared" si="33"/>
        <v>0</v>
      </c>
      <c r="AM73" s="14">
        <f t="shared" si="33"/>
        <v>0</v>
      </c>
      <c r="AN73" s="14">
        <f t="shared" si="33"/>
        <v>0</v>
      </c>
      <c r="AO73" s="14">
        <f t="shared" si="33"/>
        <v>0</v>
      </c>
      <c r="AP73" s="14">
        <f t="shared" si="33"/>
        <v>0</v>
      </c>
      <c r="AQ73" s="14">
        <f t="shared" si="33"/>
        <v>0</v>
      </c>
      <c r="AR73" s="14">
        <f t="shared" si="34"/>
        <v>0</v>
      </c>
      <c r="AS73" s="14">
        <f t="shared" si="34"/>
        <v>0</v>
      </c>
      <c r="AT73" s="14">
        <f t="shared" si="34"/>
        <v>0</v>
      </c>
      <c r="AU73" s="14">
        <f t="shared" si="34"/>
        <v>0</v>
      </c>
      <c r="AV73" s="14">
        <f t="shared" si="34"/>
        <v>0</v>
      </c>
      <c r="AW73" s="14">
        <f t="shared" si="34"/>
        <v>0</v>
      </c>
      <c r="AX73" s="14">
        <f t="shared" si="34"/>
        <v>0</v>
      </c>
      <c r="AY73" s="14">
        <f t="shared" si="34"/>
        <v>0</v>
      </c>
      <c r="AZ73" s="14">
        <f t="shared" si="34"/>
        <v>0</v>
      </c>
      <c r="BA73" s="14">
        <f t="shared" si="34"/>
        <v>0</v>
      </c>
      <c r="BB73" s="14">
        <f t="shared" si="34"/>
        <v>0</v>
      </c>
    </row>
    <row r="74" spans="3:54" x14ac:dyDescent="0.3">
      <c r="C74" s="19">
        <f t="shared" si="35"/>
        <v>-3.7999999999999989</v>
      </c>
      <c r="D74" s="14">
        <f t="shared" si="30"/>
        <v>0</v>
      </c>
      <c r="E74" s="14">
        <f t="shared" si="30"/>
        <v>0</v>
      </c>
      <c r="F74" s="14">
        <f t="shared" si="30"/>
        <v>0</v>
      </c>
      <c r="G74" s="14">
        <f t="shared" si="30"/>
        <v>0</v>
      </c>
      <c r="H74" s="14">
        <f t="shared" si="30"/>
        <v>0</v>
      </c>
      <c r="I74" s="14">
        <f t="shared" si="30"/>
        <v>0</v>
      </c>
      <c r="J74" s="14">
        <f t="shared" si="30"/>
        <v>0</v>
      </c>
      <c r="K74" s="14">
        <f t="shared" si="30"/>
        <v>0</v>
      </c>
      <c r="L74" s="14">
        <f t="shared" si="30"/>
        <v>0</v>
      </c>
      <c r="M74" s="14">
        <f t="shared" si="30"/>
        <v>0</v>
      </c>
      <c r="N74" s="14">
        <f t="shared" si="31"/>
        <v>0</v>
      </c>
      <c r="O74" s="14">
        <f t="shared" si="31"/>
        <v>0</v>
      </c>
      <c r="P74" s="14">
        <f t="shared" si="31"/>
        <v>0</v>
      </c>
      <c r="Q74" s="14">
        <f t="shared" si="31"/>
        <v>0</v>
      </c>
      <c r="R74" s="14">
        <f t="shared" si="31"/>
        <v>0</v>
      </c>
      <c r="S74" s="14">
        <f t="shared" si="31"/>
        <v>0</v>
      </c>
      <c r="T74" s="14">
        <f t="shared" si="31"/>
        <v>0</v>
      </c>
      <c r="U74" s="14">
        <f t="shared" si="31"/>
        <v>0</v>
      </c>
      <c r="V74" s="14">
        <f t="shared" si="31"/>
        <v>0</v>
      </c>
      <c r="W74" s="14">
        <f t="shared" si="31"/>
        <v>0</v>
      </c>
      <c r="X74" s="14">
        <f t="shared" si="32"/>
        <v>0</v>
      </c>
      <c r="Y74" s="14">
        <f t="shared" si="32"/>
        <v>0</v>
      </c>
      <c r="Z74" s="14">
        <f t="shared" si="32"/>
        <v>0</v>
      </c>
      <c r="AA74" s="14">
        <f t="shared" si="32"/>
        <v>0</v>
      </c>
      <c r="AB74" s="14">
        <f t="shared" si="32"/>
        <v>0</v>
      </c>
      <c r="AC74" s="14">
        <f t="shared" si="32"/>
        <v>0</v>
      </c>
      <c r="AD74" s="14">
        <f t="shared" si="32"/>
        <v>0</v>
      </c>
      <c r="AE74" s="14">
        <f t="shared" si="32"/>
        <v>0</v>
      </c>
      <c r="AF74" s="14">
        <f t="shared" si="32"/>
        <v>0</v>
      </c>
      <c r="AG74" s="14">
        <f t="shared" si="32"/>
        <v>0</v>
      </c>
      <c r="AH74" s="14">
        <f t="shared" si="33"/>
        <v>0</v>
      </c>
      <c r="AI74" s="14">
        <f t="shared" si="33"/>
        <v>0</v>
      </c>
      <c r="AJ74" s="14">
        <f t="shared" si="33"/>
        <v>0</v>
      </c>
      <c r="AK74" s="14">
        <f t="shared" si="33"/>
        <v>0</v>
      </c>
      <c r="AL74" s="14">
        <f t="shared" si="33"/>
        <v>0</v>
      </c>
      <c r="AM74" s="14">
        <f t="shared" si="33"/>
        <v>0</v>
      </c>
      <c r="AN74" s="14">
        <f t="shared" si="33"/>
        <v>0</v>
      </c>
      <c r="AO74" s="14">
        <f t="shared" si="33"/>
        <v>0</v>
      </c>
      <c r="AP74" s="14">
        <f t="shared" si="33"/>
        <v>0</v>
      </c>
      <c r="AQ74" s="14">
        <f t="shared" si="33"/>
        <v>0</v>
      </c>
      <c r="AR74" s="14">
        <f t="shared" si="34"/>
        <v>0</v>
      </c>
      <c r="AS74" s="14">
        <f t="shared" si="34"/>
        <v>0</v>
      </c>
      <c r="AT74" s="14">
        <f t="shared" si="34"/>
        <v>0</v>
      </c>
      <c r="AU74" s="14">
        <f t="shared" si="34"/>
        <v>0</v>
      </c>
      <c r="AV74" s="14">
        <f t="shared" si="34"/>
        <v>0</v>
      </c>
      <c r="AW74" s="14">
        <f t="shared" si="34"/>
        <v>0</v>
      </c>
      <c r="AX74" s="14">
        <f t="shared" si="34"/>
        <v>0</v>
      </c>
      <c r="AY74" s="14">
        <f t="shared" si="34"/>
        <v>0</v>
      </c>
      <c r="AZ74" s="14">
        <f t="shared" si="34"/>
        <v>0</v>
      </c>
      <c r="BA74" s="14">
        <f t="shared" si="34"/>
        <v>0</v>
      </c>
      <c r="BB74" s="14">
        <f t="shared" si="34"/>
        <v>0</v>
      </c>
    </row>
    <row r="75" spans="3:54" x14ac:dyDescent="0.3">
      <c r="C75" s="19">
        <f t="shared" si="35"/>
        <v>-3.5999999999999988</v>
      </c>
      <c r="D75" s="14">
        <f t="shared" si="30"/>
        <v>0</v>
      </c>
      <c r="E75" s="14">
        <f t="shared" si="30"/>
        <v>0</v>
      </c>
      <c r="F75" s="14">
        <f t="shared" si="30"/>
        <v>0</v>
      </c>
      <c r="G75" s="14">
        <f t="shared" si="30"/>
        <v>0</v>
      </c>
      <c r="H75" s="14">
        <f t="shared" si="30"/>
        <v>0</v>
      </c>
      <c r="I75" s="14">
        <f t="shared" si="30"/>
        <v>0</v>
      </c>
      <c r="J75" s="14">
        <f t="shared" si="30"/>
        <v>0</v>
      </c>
      <c r="K75" s="14">
        <f t="shared" si="30"/>
        <v>0</v>
      </c>
      <c r="L75" s="14">
        <f t="shared" si="30"/>
        <v>0</v>
      </c>
      <c r="M75" s="14">
        <f t="shared" si="30"/>
        <v>0</v>
      </c>
      <c r="N75" s="14">
        <f t="shared" si="31"/>
        <v>0</v>
      </c>
      <c r="O75" s="14">
        <f t="shared" si="31"/>
        <v>0</v>
      </c>
      <c r="P75" s="14">
        <f t="shared" si="31"/>
        <v>0</v>
      </c>
      <c r="Q75" s="14">
        <f t="shared" si="31"/>
        <v>0</v>
      </c>
      <c r="R75" s="14">
        <f t="shared" si="31"/>
        <v>0</v>
      </c>
      <c r="S75" s="14">
        <f t="shared" si="31"/>
        <v>0</v>
      </c>
      <c r="T75" s="14">
        <f t="shared" si="31"/>
        <v>0</v>
      </c>
      <c r="U75" s="14">
        <f t="shared" si="31"/>
        <v>0</v>
      </c>
      <c r="V75" s="14">
        <f t="shared" si="31"/>
        <v>0</v>
      </c>
      <c r="W75" s="14">
        <f t="shared" si="31"/>
        <v>0</v>
      </c>
      <c r="X75" s="14">
        <f t="shared" si="32"/>
        <v>0</v>
      </c>
      <c r="Y75" s="14">
        <f t="shared" si="32"/>
        <v>0</v>
      </c>
      <c r="Z75" s="14">
        <f t="shared" si="32"/>
        <v>0</v>
      </c>
      <c r="AA75" s="14">
        <f t="shared" si="32"/>
        <v>0</v>
      </c>
      <c r="AB75" s="14">
        <f t="shared" si="32"/>
        <v>0</v>
      </c>
      <c r="AC75" s="14">
        <f t="shared" si="32"/>
        <v>0</v>
      </c>
      <c r="AD75" s="14">
        <f t="shared" si="32"/>
        <v>0</v>
      </c>
      <c r="AE75" s="14">
        <f t="shared" si="32"/>
        <v>0</v>
      </c>
      <c r="AF75" s="14">
        <f t="shared" si="32"/>
        <v>0</v>
      </c>
      <c r="AG75" s="14">
        <f t="shared" si="32"/>
        <v>0</v>
      </c>
      <c r="AH75" s="14">
        <f t="shared" si="33"/>
        <v>0</v>
      </c>
      <c r="AI75" s="14">
        <f t="shared" si="33"/>
        <v>0</v>
      </c>
      <c r="AJ75" s="14">
        <f t="shared" si="33"/>
        <v>0</v>
      </c>
      <c r="AK75" s="14">
        <f t="shared" si="33"/>
        <v>0</v>
      </c>
      <c r="AL75" s="14">
        <f t="shared" si="33"/>
        <v>0</v>
      </c>
      <c r="AM75" s="14">
        <f t="shared" si="33"/>
        <v>0</v>
      </c>
      <c r="AN75" s="14">
        <f t="shared" si="33"/>
        <v>0</v>
      </c>
      <c r="AO75" s="14">
        <f t="shared" si="33"/>
        <v>0</v>
      </c>
      <c r="AP75" s="14">
        <f t="shared" si="33"/>
        <v>0</v>
      </c>
      <c r="AQ75" s="14">
        <f t="shared" si="33"/>
        <v>0</v>
      </c>
      <c r="AR75" s="14">
        <f t="shared" si="34"/>
        <v>0</v>
      </c>
      <c r="AS75" s="14">
        <f t="shared" si="34"/>
        <v>0</v>
      </c>
      <c r="AT75" s="14">
        <f t="shared" si="34"/>
        <v>0</v>
      </c>
      <c r="AU75" s="14">
        <f t="shared" si="34"/>
        <v>0</v>
      </c>
      <c r="AV75" s="14">
        <f t="shared" si="34"/>
        <v>0</v>
      </c>
      <c r="AW75" s="14">
        <f t="shared" si="34"/>
        <v>0</v>
      </c>
      <c r="AX75" s="14">
        <f t="shared" si="34"/>
        <v>0</v>
      </c>
      <c r="AY75" s="14">
        <f t="shared" si="34"/>
        <v>0</v>
      </c>
      <c r="AZ75" s="14">
        <f t="shared" si="34"/>
        <v>0</v>
      </c>
      <c r="BA75" s="14">
        <f t="shared" si="34"/>
        <v>0</v>
      </c>
      <c r="BB75" s="14">
        <f t="shared" si="34"/>
        <v>0.26903865782210801</v>
      </c>
    </row>
    <row r="76" spans="3:54" x14ac:dyDescent="0.3">
      <c r="C76" s="19">
        <f t="shared" si="35"/>
        <v>-3.3999999999999986</v>
      </c>
      <c r="D76" s="14">
        <f t="shared" si="30"/>
        <v>0</v>
      </c>
      <c r="E76" s="14">
        <f t="shared" si="30"/>
        <v>0</v>
      </c>
      <c r="F76" s="14">
        <f t="shared" si="30"/>
        <v>0</v>
      </c>
      <c r="G76" s="14">
        <f t="shared" si="30"/>
        <v>0</v>
      </c>
      <c r="H76" s="14">
        <f t="shared" si="30"/>
        <v>0</v>
      </c>
      <c r="I76" s="14">
        <f t="shared" si="30"/>
        <v>0</v>
      </c>
      <c r="J76" s="14">
        <f t="shared" si="30"/>
        <v>0</v>
      </c>
      <c r="K76" s="14">
        <f t="shared" si="30"/>
        <v>0</v>
      </c>
      <c r="L76" s="14">
        <f t="shared" si="30"/>
        <v>0</v>
      </c>
      <c r="M76" s="14">
        <f t="shared" si="30"/>
        <v>0</v>
      </c>
      <c r="N76" s="14">
        <f t="shared" si="31"/>
        <v>0</v>
      </c>
      <c r="O76" s="14">
        <f t="shared" si="31"/>
        <v>0</v>
      </c>
      <c r="P76" s="14">
        <f t="shared" si="31"/>
        <v>0</v>
      </c>
      <c r="Q76" s="14">
        <f t="shared" si="31"/>
        <v>0</v>
      </c>
      <c r="R76" s="14">
        <f t="shared" si="31"/>
        <v>0</v>
      </c>
      <c r="S76" s="14">
        <f t="shared" si="31"/>
        <v>0</v>
      </c>
      <c r="T76" s="14">
        <f t="shared" si="31"/>
        <v>0</v>
      </c>
      <c r="U76" s="14">
        <f t="shared" si="31"/>
        <v>0</v>
      </c>
      <c r="V76" s="14">
        <f t="shared" si="31"/>
        <v>0</v>
      </c>
      <c r="W76" s="14">
        <f t="shared" si="31"/>
        <v>0</v>
      </c>
      <c r="X76" s="14">
        <f t="shared" si="32"/>
        <v>0</v>
      </c>
      <c r="Y76" s="14">
        <f t="shared" si="32"/>
        <v>0</v>
      </c>
      <c r="Z76" s="14">
        <f t="shared" si="32"/>
        <v>0</v>
      </c>
      <c r="AA76" s="14">
        <f t="shared" si="32"/>
        <v>0</v>
      </c>
      <c r="AB76" s="14">
        <f t="shared" si="32"/>
        <v>0</v>
      </c>
      <c r="AC76" s="14">
        <f t="shared" si="32"/>
        <v>0</v>
      </c>
      <c r="AD76" s="14">
        <f t="shared" si="32"/>
        <v>0</v>
      </c>
      <c r="AE76" s="14">
        <f t="shared" si="32"/>
        <v>0</v>
      </c>
      <c r="AF76" s="14">
        <f t="shared" si="32"/>
        <v>0</v>
      </c>
      <c r="AG76" s="14">
        <f t="shared" si="32"/>
        <v>0</v>
      </c>
      <c r="AH76" s="14">
        <f t="shared" si="33"/>
        <v>0</v>
      </c>
      <c r="AI76" s="14">
        <f t="shared" si="33"/>
        <v>0</v>
      </c>
      <c r="AJ76" s="14">
        <f t="shared" si="33"/>
        <v>0</v>
      </c>
      <c r="AK76" s="14">
        <f t="shared" si="33"/>
        <v>0</v>
      </c>
      <c r="AL76" s="14">
        <f t="shared" si="33"/>
        <v>0</v>
      </c>
      <c r="AM76" s="14">
        <f t="shared" si="33"/>
        <v>0</v>
      </c>
      <c r="AN76" s="14">
        <f t="shared" si="33"/>
        <v>0</v>
      </c>
      <c r="AO76" s="14">
        <f t="shared" si="33"/>
        <v>0</v>
      </c>
      <c r="AP76" s="14">
        <f t="shared" si="33"/>
        <v>0</v>
      </c>
      <c r="AQ76" s="14">
        <f t="shared" si="33"/>
        <v>0</v>
      </c>
      <c r="AR76" s="14">
        <f t="shared" si="34"/>
        <v>0</v>
      </c>
      <c r="AS76" s="14">
        <f t="shared" si="34"/>
        <v>0</v>
      </c>
      <c r="AT76" s="14">
        <f t="shared" si="34"/>
        <v>0</v>
      </c>
      <c r="AU76" s="14">
        <f t="shared" si="34"/>
        <v>0</v>
      </c>
      <c r="AV76" s="14">
        <f t="shared" si="34"/>
        <v>0</v>
      </c>
      <c r="AW76" s="14">
        <f t="shared" si="34"/>
        <v>0</v>
      </c>
      <c r="AX76" s="14">
        <f t="shared" si="34"/>
        <v>0</v>
      </c>
      <c r="AY76" s="14">
        <f t="shared" si="34"/>
        <v>0</v>
      </c>
      <c r="AZ76" s="14">
        <f t="shared" si="34"/>
        <v>0</v>
      </c>
      <c r="BA76" s="14">
        <f t="shared" si="34"/>
        <v>1.5291211529883242</v>
      </c>
      <c r="BB76" s="14">
        <f t="shared" si="34"/>
        <v>9.0440623097817365</v>
      </c>
    </row>
    <row r="77" spans="3:54" x14ac:dyDescent="0.3">
      <c r="C77" s="19">
        <f t="shared" si="35"/>
        <v>-3.1999999999999984</v>
      </c>
      <c r="D77" s="14">
        <f t="shared" si="30"/>
        <v>0</v>
      </c>
      <c r="E77" s="14">
        <f t="shared" si="30"/>
        <v>0</v>
      </c>
      <c r="F77" s="14">
        <f t="shared" si="30"/>
        <v>0</v>
      </c>
      <c r="G77" s="14">
        <f t="shared" si="30"/>
        <v>0</v>
      </c>
      <c r="H77" s="14">
        <f t="shared" si="30"/>
        <v>0</v>
      </c>
      <c r="I77" s="14">
        <f t="shared" si="30"/>
        <v>0</v>
      </c>
      <c r="J77" s="14">
        <f t="shared" si="30"/>
        <v>0</v>
      </c>
      <c r="K77" s="14">
        <f t="shared" si="30"/>
        <v>0</v>
      </c>
      <c r="L77" s="14">
        <f t="shared" si="30"/>
        <v>0</v>
      </c>
      <c r="M77" s="14">
        <f t="shared" si="30"/>
        <v>0</v>
      </c>
      <c r="N77" s="14">
        <f t="shared" si="31"/>
        <v>0</v>
      </c>
      <c r="O77" s="14">
        <f t="shared" si="31"/>
        <v>0</v>
      </c>
      <c r="P77" s="14">
        <f t="shared" si="31"/>
        <v>0</v>
      </c>
      <c r="Q77" s="14">
        <f t="shared" si="31"/>
        <v>0</v>
      </c>
      <c r="R77" s="14">
        <f t="shared" si="31"/>
        <v>0</v>
      </c>
      <c r="S77" s="14">
        <f t="shared" si="31"/>
        <v>0</v>
      </c>
      <c r="T77" s="14">
        <f t="shared" si="31"/>
        <v>0</v>
      </c>
      <c r="U77" s="14">
        <f t="shared" si="31"/>
        <v>0</v>
      </c>
      <c r="V77" s="14">
        <f t="shared" si="31"/>
        <v>0</v>
      </c>
      <c r="W77" s="14">
        <f t="shared" si="31"/>
        <v>0</v>
      </c>
      <c r="X77" s="14">
        <f t="shared" si="32"/>
        <v>0</v>
      </c>
      <c r="Y77" s="14">
        <f t="shared" si="32"/>
        <v>0</v>
      </c>
      <c r="Z77" s="14">
        <f t="shared" si="32"/>
        <v>0</v>
      </c>
      <c r="AA77" s="14">
        <f t="shared" si="32"/>
        <v>0</v>
      </c>
      <c r="AB77" s="14">
        <f t="shared" si="32"/>
        <v>0</v>
      </c>
      <c r="AC77" s="14">
        <f t="shared" si="32"/>
        <v>0</v>
      </c>
      <c r="AD77" s="14">
        <f t="shared" si="32"/>
        <v>0</v>
      </c>
      <c r="AE77" s="14">
        <f t="shared" si="32"/>
        <v>0</v>
      </c>
      <c r="AF77" s="14">
        <f t="shared" si="32"/>
        <v>0</v>
      </c>
      <c r="AG77" s="14">
        <f t="shared" si="32"/>
        <v>0</v>
      </c>
      <c r="AH77" s="14">
        <f t="shared" si="33"/>
        <v>0</v>
      </c>
      <c r="AI77" s="14">
        <f t="shared" si="33"/>
        <v>0</v>
      </c>
      <c r="AJ77" s="14">
        <f t="shared" si="33"/>
        <v>0</v>
      </c>
      <c r="AK77" s="14">
        <f t="shared" si="33"/>
        <v>0</v>
      </c>
      <c r="AL77" s="14">
        <f t="shared" si="33"/>
        <v>0</v>
      </c>
      <c r="AM77" s="14">
        <f t="shared" si="33"/>
        <v>0</v>
      </c>
      <c r="AN77" s="14">
        <f t="shared" si="33"/>
        <v>0</v>
      </c>
      <c r="AO77" s="14">
        <f t="shared" si="33"/>
        <v>0</v>
      </c>
      <c r="AP77" s="14">
        <f t="shared" si="33"/>
        <v>0</v>
      </c>
      <c r="AQ77" s="14">
        <f t="shared" si="33"/>
        <v>0</v>
      </c>
      <c r="AR77" s="14">
        <f t="shared" si="34"/>
        <v>0</v>
      </c>
      <c r="AS77" s="14">
        <f t="shared" si="34"/>
        <v>0</v>
      </c>
      <c r="AT77" s="14">
        <f t="shared" si="34"/>
        <v>0</v>
      </c>
      <c r="AU77" s="14">
        <f t="shared" si="34"/>
        <v>0</v>
      </c>
      <c r="AV77" s="14">
        <f t="shared" si="34"/>
        <v>0</v>
      </c>
      <c r="AW77" s="14">
        <f t="shared" si="34"/>
        <v>0</v>
      </c>
      <c r="AX77" s="14">
        <f t="shared" si="34"/>
        <v>0</v>
      </c>
      <c r="AY77" s="14">
        <f t="shared" si="34"/>
        <v>0</v>
      </c>
      <c r="AZ77" s="14">
        <f t="shared" si="34"/>
        <v>2.7158221563262117</v>
      </c>
      <c r="BA77" s="14">
        <f t="shared" si="34"/>
        <v>10.304144804947981</v>
      </c>
      <c r="BB77" s="14">
        <f t="shared" si="34"/>
        <v>18.36170312023242</v>
      </c>
    </row>
    <row r="78" spans="3:54" x14ac:dyDescent="0.3">
      <c r="C78" s="19">
        <f t="shared" si="35"/>
        <v>-2.9999999999999982</v>
      </c>
      <c r="D78" s="14">
        <f t="shared" ref="D78:M87" si="36">MAX((spot*EXP(sigma*SQRT(plazo1)*$C78+(tipo-0.5*sigma^2)*plazo1)-IF(spot*EXP(sigma*SQRT(plazo1)*$C78+(tipo-0.5*sigma^2)*plazo1)&gt;=divid,divid,0.000001))*EXP(sigma*SQRT(plazo2-plazo1)*D$67+(tipo-0.5*sigma^2)*(plazo2-plazo1))-K,0)</f>
        <v>0</v>
      </c>
      <c r="E78" s="14">
        <f t="shared" si="36"/>
        <v>0</v>
      </c>
      <c r="F78" s="14">
        <f t="shared" si="36"/>
        <v>0</v>
      </c>
      <c r="G78" s="14">
        <f t="shared" si="36"/>
        <v>0</v>
      </c>
      <c r="H78" s="14">
        <f t="shared" si="36"/>
        <v>0</v>
      </c>
      <c r="I78" s="14">
        <f t="shared" si="36"/>
        <v>0</v>
      </c>
      <c r="J78" s="14">
        <f t="shared" si="36"/>
        <v>0</v>
      </c>
      <c r="K78" s="14">
        <f t="shared" si="36"/>
        <v>0</v>
      </c>
      <c r="L78" s="14">
        <f t="shared" si="36"/>
        <v>0</v>
      </c>
      <c r="M78" s="14">
        <f t="shared" si="36"/>
        <v>0</v>
      </c>
      <c r="N78" s="14">
        <f t="shared" ref="N78:W87" si="37">MAX((spot*EXP(sigma*SQRT(plazo1)*$C78+(tipo-0.5*sigma^2)*plazo1)-IF(spot*EXP(sigma*SQRT(plazo1)*$C78+(tipo-0.5*sigma^2)*plazo1)&gt;=divid,divid,0.000001))*EXP(sigma*SQRT(plazo2-plazo1)*N$67+(tipo-0.5*sigma^2)*(plazo2-plazo1))-K,0)</f>
        <v>0</v>
      </c>
      <c r="O78" s="14">
        <f t="shared" si="37"/>
        <v>0</v>
      </c>
      <c r="P78" s="14">
        <f t="shared" si="37"/>
        <v>0</v>
      </c>
      <c r="Q78" s="14">
        <f t="shared" si="37"/>
        <v>0</v>
      </c>
      <c r="R78" s="14">
        <f t="shared" si="37"/>
        <v>0</v>
      </c>
      <c r="S78" s="14">
        <f t="shared" si="37"/>
        <v>0</v>
      </c>
      <c r="T78" s="14">
        <f t="shared" si="37"/>
        <v>0</v>
      </c>
      <c r="U78" s="14">
        <f t="shared" si="37"/>
        <v>0</v>
      </c>
      <c r="V78" s="14">
        <f t="shared" si="37"/>
        <v>0</v>
      </c>
      <c r="W78" s="14">
        <f t="shared" si="37"/>
        <v>0</v>
      </c>
      <c r="X78" s="14">
        <f t="shared" ref="X78:AG87" si="38">MAX((spot*EXP(sigma*SQRT(plazo1)*$C78+(tipo-0.5*sigma^2)*plazo1)-IF(spot*EXP(sigma*SQRT(plazo1)*$C78+(tipo-0.5*sigma^2)*plazo1)&gt;=divid,divid,0.000001))*EXP(sigma*SQRT(plazo2-plazo1)*X$67+(tipo-0.5*sigma^2)*(plazo2-plazo1))-K,0)</f>
        <v>0</v>
      </c>
      <c r="Y78" s="14">
        <f t="shared" si="38"/>
        <v>0</v>
      </c>
      <c r="Z78" s="14">
        <f t="shared" si="38"/>
        <v>0</v>
      </c>
      <c r="AA78" s="14">
        <f t="shared" si="38"/>
        <v>0</v>
      </c>
      <c r="AB78" s="14">
        <f t="shared" si="38"/>
        <v>0</v>
      </c>
      <c r="AC78" s="14">
        <f t="shared" si="38"/>
        <v>0</v>
      </c>
      <c r="AD78" s="14">
        <f t="shared" si="38"/>
        <v>0</v>
      </c>
      <c r="AE78" s="14">
        <f t="shared" si="38"/>
        <v>0</v>
      </c>
      <c r="AF78" s="14">
        <f t="shared" si="38"/>
        <v>0</v>
      </c>
      <c r="AG78" s="14">
        <f t="shared" si="38"/>
        <v>0</v>
      </c>
      <c r="AH78" s="14">
        <f t="shared" ref="AH78:AQ87" si="39">MAX((spot*EXP(sigma*SQRT(plazo1)*$C78+(tipo-0.5*sigma^2)*plazo1)-IF(spot*EXP(sigma*SQRT(plazo1)*$C78+(tipo-0.5*sigma^2)*plazo1)&gt;=divid,divid,0.000001))*EXP(sigma*SQRT(plazo2-plazo1)*AH$67+(tipo-0.5*sigma^2)*(plazo2-plazo1))-K,0)</f>
        <v>0</v>
      </c>
      <c r="AI78" s="14">
        <f t="shared" si="39"/>
        <v>0</v>
      </c>
      <c r="AJ78" s="14">
        <f t="shared" si="39"/>
        <v>0</v>
      </c>
      <c r="AK78" s="14">
        <f t="shared" si="39"/>
        <v>0</v>
      </c>
      <c r="AL78" s="14">
        <f t="shared" si="39"/>
        <v>0</v>
      </c>
      <c r="AM78" s="14">
        <f t="shared" si="39"/>
        <v>0</v>
      </c>
      <c r="AN78" s="14">
        <f t="shared" si="39"/>
        <v>0</v>
      </c>
      <c r="AO78" s="14">
        <f t="shared" si="39"/>
        <v>0</v>
      </c>
      <c r="AP78" s="14">
        <f t="shared" si="39"/>
        <v>0</v>
      </c>
      <c r="AQ78" s="14">
        <f t="shared" si="39"/>
        <v>0</v>
      </c>
      <c r="AR78" s="14">
        <f t="shared" ref="AR78:BB87" si="40">MAX((spot*EXP(sigma*SQRT(plazo1)*$C78+(tipo-0.5*sigma^2)*plazo1)-IF(spot*EXP(sigma*SQRT(plazo1)*$C78+(tipo-0.5*sigma^2)*plazo1)&gt;=divid,divid,0.000001))*EXP(sigma*SQRT(plazo2-plazo1)*AR$67+(tipo-0.5*sigma^2)*(plazo2-plazo1))-K,0)</f>
        <v>0</v>
      </c>
      <c r="AS78" s="14">
        <f t="shared" si="40"/>
        <v>0</v>
      </c>
      <c r="AT78" s="14">
        <f t="shared" si="40"/>
        <v>0</v>
      </c>
      <c r="AU78" s="14">
        <f t="shared" si="40"/>
        <v>0</v>
      </c>
      <c r="AV78" s="14">
        <f t="shared" si="40"/>
        <v>0</v>
      </c>
      <c r="AW78" s="14">
        <f t="shared" si="40"/>
        <v>0</v>
      </c>
      <c r="AX78" s="14">
        <f t="shared" si="40"/>
        <v>0</v>
      </c>
      <c r="AY78" s="14">
        <f t="shared" si="40"/>
        <v>3.8334150732387258</v>
      </c>
      <c r="AZ78" s="14">
        <f t="shared" si="40"/>
        <v>11.490845808285883</v>
      </c>
      <c r="BA78" s="14">
        <f t="shared" si="40"/>
        <v>19.621785615398665</v>
      </c>
      <c r="BB78" s="14">
        <f t="shared" si="40"/>
        <v>28.255514660351508</v>
      </c>
    </row>
    <row r="79" spans="3:54" x14ac:dyDescent="0.3">
      <c r="C79" s="19">
        <f t="shared" si="35"/>
        <v>-2.799999999999998</v>
      </c>
      <c r="D79" s="14">
        <f t="shared" si="36"/>
        <v>0</v>
      </c>
      <c r="E79" s="14">
        <f t="shared" si="36"/>
        <v>0</v>
      </c>
      <c r="F79" s="14">
        <f t="shared" si="36"/>
        <v>0</v>
      </c>
      <c r="G79" s="14">
        <f t="shared" si="36"/>
        <v>0</v>
      </c>
      <c r="H79" s="14">
        <f t="shared" si="36"/>
        <v>0</v>
      </c>
      <c r="I79" s="14">
        <f t="shared" si="36"/>
        <v>0</v>
      </c>
      <c r="J79" s="14">
        <f t="shared" si="36"/>
        <v>0</v>
      </c>
      <c r="K79" s="14">
        <f t="shared" si="36"/>
        <v>0</v>
      </c>
      <c r="L79" s="14">
        <f t="shared" si="36"/>
        <v>0</v>
      </c>
      <c r="M79" s="14">
        <f t="shared" si="36"/>
        <v>0</v>
      </c>
      <c r="N79" s="14">
        <f t="shared" si="37"/>
        <v>0</v>
      </c>
      <c r="O79" s="14">
        <f t="shared" si="37"/>
        <v>0</v>
      </c>
      <c r="P79" s="14">
        <f t="shared" si="37"/>
        <v>0</v>
      </c>
      <c r="Q79" s="14">
        <f t="shared" si="37"/>
        <v>0</v>
      </c>
      <c r="R79" s="14">
        <f t="shared" si="37"/>
        <v>0</v>
      </c>
      <c r="S79" s="14">
        <f t="shared" si="37"/>
        <v>0</v>
      </c>
      <c r="T79" s="14">
        <f t="shared" si="37"/>
        <v>0</v>
      </c>
      <c r="U79" s="14">
        <f t="shared" si="37"/>
        <v>0</v>
      </c>
      <c r="V79" s="14">
        <f t="shared" si="37"/>
        <v>0</v>
      </c>
      <c r="W79" s="14">
        <f t="shared" si="37"/>
        <v>0</v>
      </c>
      <c r="X79" s="14">
        <f t="shared" si="38"/>
        <v>0</v>
      </c>
      <c r="Y79" s="14">
        <f t="shared" si="38"/>
        <v>0</v>
      </c>
      <c r="Z79" s="14">
        <f t="shared" si="38"/>
        <v>0</v>
      </c>
      <c r="AA79" s="14">
        <f t="shared" si="38"/>
        <v>0</v>
      </c>
      <c r="AB79" s="14">
        <f t="shared" si="38"/>
        <v>0</v>
      </c>
      <c r="AC79" s="14">
        <f t="shared" si="38"/>
        <v>0</v>
      </c>
      <c r="AD79" s="14">
        <f t="shared" si="38"/>
        <v>0</v>
      </c>
      <c r="AE79" s="14">
        <f t="shared" si="38"/>
        <v>0</v>
      </c>
      <c r="AF79" s="14">
        <f t="shared" si="38"/>
        <v>0</v>
      </c>
      <c r="AG79" s="14">
        <f t="shared" si="38"/>
        <v>0</v>
      </c>
      <c r="AH79" s="14">
        <f t="shared" si="39"/>
        <v>0</v>
      </c>
      <c r="AI79" s="14">
        <f t="shared" si="39"/>
        <v>0</v>
      </c>
      <c r="AJ79" s="14">
        <f t="shared" si="39"/>
        <v>0</v>
      </c>
      <c r="AK79" s="14">
        <f t="shared" si="39"/>
        <v>0</v>
      </c>
      <c r="AL79" s="14">
        <f t="shared" si="39"/>
        <v>0</v>
      </c>
      <c r="AM79" s="14">
        <f t="shared" si="39"/>
        <v>0</v>
      </c>
      <c r="AN79" s="14">
        <f t="shared" si="39"/>
        <v>0</v>
      </c>
      <c r="AO79" s="14">
        <f t="shared" si="39"/>
        <v>0</v>
      </c>
      <c r="AP79" s="14">
        <f t="shared" si="39"/>
        <v>0</v>
      </c>
      <c r="AQ79" s="14">
        <f t="shared" si="39"/>
        <v>0</v>
      </c>
      <c r="AR79" s="14">
        <f t="shared" si="40"/>
        <v>0</v>
      </c>
      <c r="AS79" s="14">
        <f t="shared" si="40"/>
        <v>0</v>
      </c>
      <c r="AT79" s="14">
        <f t="shared" si="40"/>
        <v>0</v>
      </c>
      <c r="AU79" s="14">
        <f t="shared" si="40"/>
        <v>0</v>
      </c>
      <c r="AV79" s="14">
        <f t="shared" si="40"/>
        <v>0</v>
      </c>
      <c r="AW79" s="14">
        <f t="shared" si="40"/>
        <v>0</v>
      </c>
      <c r="AX79" s="14">
        <f t="shared" si="40"/>
        <v>4.885924445371856</v>
      </c>
      <c r="AY79" s="14">
        <f t="shared" si="40"/>
        <v>12.608438725198369</v>
      </c>
      <c r="AZ79" s="14">
        <f t="shared" si="40"/>
        <v>20.808486618736566</v>
      </c>
      <c r="BA79" s="14">
        <f t="shared" si="40"/>
        <v>29.515597155517753</v>
      </c>
      <c r="BB79" s="14">
        <f t="shared" si="40"/>
        <v>38.76112533828217</v>
      </c>
    </row>
    <row r="80" spans="3:54" x14ac:dyDescent="0.3">
      <c r="C80" s="19">
        <f t="shared" si="35"/>
        <v>-2.5999999999999979</v>
      </c>
      <c r="D80" s="14">
        <f t="shared" si="36"/>
        <v>0</v>
      </c>
      <c r="E80" s="14">
        <f t="shared" si="36"/>
        <v>0</v>
      </c>
      <c r="F80" s="14">
        <f t="shared" si="36"/>
        <v>0</v>
      </c>
      <c r="G80" s="14">
        <f t="shared" si="36"/>
        <v>0</v>
      </c>
      <c r="H80" s="14">
        <f t="shared" si="36"/>
        <v>0</v>
      </c>
      <c r="I80" s="14">
        <f t="shared" si="36"/>
        <v>0</v>
      </c>
      <c r="J80" s="14">
        <f t="shared" si="36"/>
        <v>0</v>
      </c>
      <c r="K80" s="14">
        <f t="shared" si="36"/>
        <v>0</v>
      </c>
      <c r="L80" s="14">
        <f t="shared" si="36"/>
        <v>0</v>
      </c>
      <c r="M80" s="14">
        <f t="shared" si="36"/>
        <v>0</v>
      </c>
      <c r="N80" s="14">
        <f t="shared" si="37"/>
        <v>0</v>
      </c>
      <c r="O80" s="14">
        <f t="shared" si="37"/>
        <v>0</v>
      </c>
      <c r="P80" s="14">
        <f t="shared" si="37"/>
        <v>0</v>
      </c>
      <c r="Q80" s="14">
        <f t="shared" si="37"/>
        <v>0</v>
      </c>
      <c r="R80" s="14">
        <f t="shared" si="37"/>
        <v>0</v>
      </c>
      <c r="S80" s="14">
        <f t="shared" si="37"/>
        <v>0</v>
      </c>
      <c r="T80" s="14">
        <f t="shared" si="37"/>
        <v>0</v>
      </c>
      <c r="U80" s="14">
        <f t="shared" si="37"/>
        <v>0</v>
      </c>
      <c r="V80" s="14">
        <f t="shared" si="37"/>
        <v>0</v>
      </c>
      <c r="W80" s="14">
        <f t="shared" si="37"/>
        <v>0</v>
      </c>
      <c r="X80" s="14">
        <f t="shared" si="38"/>
        <v>0</v>
      </c>
      <c r="Y80" s="14">
        <f t="shared" si="38"/>
        <v>0</v>
      </c>
      <c r="Z80" s="14">
        <f t="shared" si="38"/>
        <v>0</v>
      </c>
      <c r="AA80" s="14">
        <f t="shared" si="38"/>
        <v>0</v>
      </c>
      <c r="AB80" s="14">
        <f t="shared" si="38"/>
        <v>0</v>
      </c>
      <c r="AC80" s="14">
        <f t="shared" si="38"/>
        <v>0</v>
      </c>
      <c r="AD80" s="14">
        <f t="shared" si="38"/>
        <v>0</v>
      </c>
      <c r="AE80" s="14">
        <f t="shared" si="38"/>
        <v>0</v>
      </c>
      <c r="AF80" s="14">
        <f t="shared" si="38"/>
        <v>0</v>
      </c>
      <c r="AG80" s="14">
        <f t="shared" si="38"/>
        <v>0</v>
      </c>
      <c r="AH80" s="14">
        <f t="shared" si="39"/>
        <v>0</v>
      </c>
      <c r="AI80" s="14">
        <f t="shared" si="39"/>
        <v>0</v>
      </c>
      <c r="AJ80" s="14">
        <f t="shared" si="39"/>
        <v>0</v>
      </c>
      <c r="AK80" s="14">
        <f t="shared" si="39"/>
        <v>0</v>
      </c>
      <c r="AL80" s="14">
        <f t="shared" si="39"/>
        <v>0</v>
      </c>
      <c r="AM80" s="14">
        <f t="shared" si="39"/>
        <v>0</v>
      </c>
      <c r="AN80" s="14">
        <f t="shared" si="39"/>
        <v>0</v>
      </c>
      <c r="AO80" s="14">
        <f t="shared" si="39"/>
        <v>0</v>
      </c>
      <c r="AP80" s="14">
        <f t="shared" si="39"/>
        <v>0</v>
      </c>
      <c r="AQ80" s="14">
        <f t="shared" si="39"/>
        <v>0</v>
      </c>
      <c r="AR80" s="14">
        <f t="shared" si="40"/>
        <v>0</v>
      </c>
      <c r="AS80" s="14">
        <f t="shared" si="40"/>
        <v>0</v>
      </c>
      <c r="AT80" s="14">
        <f t="shared" si="40"/>
        <v>0</v>
      </c>
      <c r="AU80" s="14">
        <f t="shared" si="40"/>
        <v>0</v>
      </c>
      <c r="AV80" s="14">
        <f t="shared" si="40"/>
        <v>0</v>
      </c>
      <c r="AW80" s="14">
        <f t="shared" si="40"/>
        <v>5.8771404433118875</v>
      </c>
      <c r="AX80" s="14">
        <f t="shared" si="40"/>
        <v>13.660948097331527</v>
      </c>
      <c r="AY80" s="14">
        <f t="shared" si="40"/>
        <v>21.92607953564908</v>
      </c>
      <c r="AZ80" s="14">
        <f t="shared" si="40"/>
        <v>30.702298158855655</v>
      </c>
      <c r="BA80" s="14">
        <f t="shared" si="40"/>
        <v>40.021207833448415</v>
      </c>
      <c r="BB80" s="14">
        <f t="shared" si="40"/>
        <v>49.916366699886112</v>
      </c>
    </row>
    <row r="81" spans="3:54" x14ac:dyDescent="0.3">
      <c r="C81" s="19">
        <f t="shared" si="35"/>
        <v>-2.3999999999999977</v>
      </c>
      <c r="D81" s="14">
        <f t="shared" si="36"/>
        <v>0</v>
      </c>
      <c r="E81" s="14">
        <f t="shared" si="36"/>
        <v>0</v>
      </c>
      <c r="F81" s="14">
        <f t="shared" si="36"/>
        <v>0</v>
      </c>
      <c r="G81" s="14">
        <f t="shared" si="36"/>
        <v>0</v>
      </c>
      <c r="H81" s="14">
        <f t="shared" si="36"/>
        <v>0</v>
      </c>
      <c r="I81" s="14">
        <f t="shared" si="36"/>
        <v>0</v>
      </c>
      <c r="J81" s="14">
        <f t="shared" si="36"/>
        <v>0</v>
      </c>
      <c r="K81" s="14">
        <f t="shared" si="36"/>
        <v>0</v>
      </c>
      <c r="L81" s="14">
        <f t="shared" si="36"/>
        <v>0</v>
      </c>
      <c r="M81" s="14">
        <f t="shared" si="36"/>
        <v>0</v>
      </c>
      <c r="N81" s="14">
        <f t="shared" si="37"/>
        <v>0</v>
      </c>
      <c r="O81" s="14">
        <f t="shared" si="37"/>
        <v>0</v>
      </c>
      <c r="P81" s="14">
        <f t="shared" si="37"/>
        <v>0</v>
      </c>
      <c r="Q81" s="14">
        <f t="shared" si="37"/>
        <v>0</v>
      </c>
      <c r="R81" s="14">
        <f t="shared" si="37"/>
        <v>0</v>
      </c>
      <c r="S81" s="14">
        <f t="shared" si="37"/>
        <v>0</v>
      </c>
      <c r="T81" s="14">
        <f t="shared" si="37"/>
        <v>0</v>
      </c>
      <c r="U81" s="14">
        <f t="shared" si="37"/>
        <v>0</v>
      </c>
      <c r="V81" s="14">
        <f t="shared" si="37"/>
        <v>0</v>
      </c>
      <c r="W81" s="14">
        <f t="shared" si="37"/>
        <v>0</v>
      </c>
      <c r="X81" s="14">
        <f t="shared" si="38"/>
        <v>0</v>
      </c>
      <c r="Y81" s="14">
        <f t="shared" si="38"/>
        <v>0</v>
      </c>
      <c r="Z81" s="14">
        <f t="shared" si="38"/>
        <v>0</v>
      </c>
      <c r="AA81" s="14">
        <f t="shared" si="38"/>
        <v>0</v>
      </c>
      <c r="AB81" s="14">
        <f t="shared" si="38"/>
        <v>0</v>
      </c>
      <c r="AC81" s="14">
        <f t="shared" si="38"/>
        <v>0</v>
      </c>
      <c r="AD81" s="14">
        <f t="shared" si="38"/>
        <v>0</v>
      </c>
      <c r="AE81" s="14">
        <f t="shared" si="38"/>
        <v>0</v>
      </c>
      <c r="AF81" s="14">
        <f t="shared" si="38"/>
        <v>0</v>
      </c>
      <c r="AG81" s="14">
        <f t="shared" si="38"/>
        <v>0</v>
      </c>
      <c r="AH81" s="14">
        <f t="shared" si="39"/>
        <v>0</v>
      </c>
      <c r="AI81" s="14">
        <f t="shared" si="39"/>
        <v>0</v>
      </c>
      <c r="AJ81" s="14">
        <f t="shared" si="39"/>
        <v>0</v>
      </c>
      <c r="AK81" s="14">
        <f t="shared" si="39"/>
        <v>0</v>
      </c>
      <c r="AL81" s="14">
        <f t="shared" si="39"/>
        <v>0</v>
      </c>
      <c r="AM81" s="14">
        <f t="shared" si="39"/>
        <v>0</v>
      </c>
      <c r="AN81" s="14">
        <f t="shared" si="39"/>
        <v>0</v>
      </c>
      <c r="AO81" s="14">
        <f t="shared" si="39"/>
        <v>0</v>
      </c>
      <c r="AP81" s="14">
        <f t="shared" si="39"/>
        <v>0</v>
      </c>
      <c r="AQ81" s="14">
        <f t="shared" si="39"/>
        <v>0</v>
      </c>
      <c r="AR81" s="14">
        <f t="shared" si="40"/>
        <v>0</v>
      </c>
      <c r="AS81" s="14">
        <f t="shared" si="40"/>
        <v>0</v>
      </c>
      <c r="AT81" s="14">
        <f t="shared" si="40"/>
        <v>0</v>
      </c>
      <c r="AU81" s="14">
        <f t="shared" si="40"/>
        <v>0</v>
      </c>
      <c r="AV81" s="14">
        <f t="shared" si="40"/>
        <v>6.810632515293122</v>
      </c>
      <c r="AW81" s="14">
        <f t="shared" si="40"/>
        <v>14.65216409527153</v>
      </c>
      <c r="AX81" s="14">
        <f t="shared" si="40"/>
        <v>22.978588907782211</v>
      </c>
      <c r="AY81" s="14">
        <f t="shared" si="40"/>
        <v>31.81989107576814</v>
      </c>
      <c r="AZ81" s="14">
        <f t="shared" si="40"/>
        <v>41.207908836786316</v>
      </c>
      <c r="BA81" s="14">
        <f t="shared" si="40"/>
        <v>51.176449195052356</v>
      </c>
      <c r="BB81" s="14">
        <f t="shared" si="40"/>
        <v>61.761409663171605</v>
      </c>
    </row>
    <row r="82" spans="3:54" x14ac:dyDescent="0.3">
      <c r="C82" s="19">
        <f t="shared" si="35"/>
        <v>-2.1999999999999975</v>
      </c>
      <c r="D82" s="14">
        <f t="shared" si="36"/>
        <v>0</v>
      </c>
      <c r="E82" s="14">
        <f t="shared" si="36"/>
        <v>0</v>
      </c>
      <c r="F82" s="14">
        <f t="shared" si="36"/>
        <v>0</v>
      </c>
      <c r="G82" s="14">
        <f t="shared" si="36"/>
        <v>0</v>
      </c>
      <c r="H82" s="14">
        <f t="shared" si="36"/>
        <v>0</v>
      </c>
      <c r="I82" s="14">
        <f t="shared" si="36"/>
        <v>0</v>
      </c>
      <c r="J82" s="14">
        <f t="shared" si="36"/>
        <v>0</v>
      </c>
      <c r="K82" s="14">
        <f t="shared" si="36"/>
        <v>0</v>
      </c>
      <c r="L82" s="14">
        <f t="shared" si="36"/>
        <v>0</v>
      </c>
      <c r="M82" s="14">
        <f t="shared" si="36"/>
        <v>0</v>
      </c>
      <c r="N82" s="14">
        <f t="shared" si="37"/>
        <v>0</v>
      </c>
      <c r="O82" s="14">
        <f t="shared" si="37"/>
        <v>0</v>
      </c>
      <c r="P82" s="14">
        <f t="shared" si="37"/>
        <v>0</v>
      </c>
      <c r="Q82" s="14">
        <f t="shared" si="37"/>
        <v>0</v>
      </c>
      <c r="R82" s="14">
        <f t="shared" si="37"/>
        <v>0</v>
      </c>
      <c r="S82" s="14">
        <f t="shared" si="37"/>
        <v>0</v>
      </c>
      <c r="T82" s="14">
        <f t="shared" si="37"/>
        <v>0</v>
      </c>
      <c r="U82" s="14">
        <f t="shared" si="37"/>
        <v>0</v>
      </c>
      <c r="V82" s="14">
        <f t="shared" si="37"/>
        <v>0</v>
      </c>
      <c r="W82" s="14">
        <f t="shared" si="37"/>
        <v>0</v>
      </c>
      <c r="X82" s="14">
        <f t="shared" si="38"/>
        <v>0</v>
      </c>
      <c r="Y82" s="14">
        <f t="shared" si="38"/>
        <v>0</v>
      </c>
      <c r="Z82" s="14">
        <f t="shared" si="38"/>
        <v>0</v>
      </c>
      <c r="AA82" s="14">
        <f t="shared" si="38"/>
        <v>0</v>
      </c>
      <c r="AB82" s="14">
        <f t="shared" si="38"/>
        <v>0</v>
      </c>
      <c r="AC82" s="14">
        <f t="shared" si="38"/>
        <v>0</v>
      </c>
      <c r="AD82" s="14">
        <f t="shared" si="38"/>
        <v>0</v>
      </c>
      <c r="AE82" s="14">
        <f t="shared" si="38"/>
        <v>0</v>
      </c>
      <c r="AF82" s="14">
        <f t="shared" si="38"/>
        <v>0</v>
      </c>
      <c r="AG82" s="14">
        <f t="shared" si="38"/>
        <v>0</v>
      </c>
      <c r="AH82" s="14">
        <f t="shared" si="39"/>
        <v>0</v>
      </c>
      <c r="AI82" s="14">
        <f t="shared" si="39"/>
        <v>0</v>
      </c>
      <c r="AJ82" s="14">
        <f t="shared" si="39"/>
        <v>0</v>
      </c>
      <c r="AK82" s="14">
        <f t="shared" si="39"/>
        <v>0</v>
      </c>
      <c r="AL82" s="14">
        <f t="shared" si="39"/>
        <v>0</v>
      </c>
      <c r="AM82" s="14">
        <f t="shared" si="39"/>
        <v>0</v>
      </c>
      <c r="AN82" s="14">
        <f t="shared" si="39"/>
        <v>0</v>
      </c>
      <c r="AO82" s="14">
        <f t="shared" si="39"/>
        <v>0</v>
      </c>
      <c r="AP82" s="14">
        <f t="shared" si="39"/>
        <v>0</v>
      </c>
      <c r="AQ82" s="14">
        <f t="shared" si="39"/>
        <v>0</v>
      </c>
      <c r="AR82" s="14">
        <f t="shared" si="40"/>
        <v>0</v>
      </c>
      <c r="AS82" s="14">
        <f t="shared" si="40"/>
        <v>0</v>
      </c>
      <c r="AT82" s="14">
        <f t="shared" si="40"/>
        <v>0.25368938044218226</v>
      </c>
      <c r="AU82" s="14">
        <f t="shared" si="40"/>
        <v>7.6897622410671289</v>
      </c>
      <c r="AV82" s="14">
        <f t="shared" si="40"/>
        <v>15.585656167252779</v>
      </c>
      <c r="AW82" s="14">
        <f t="shared" si="40"/>
        <v>23.969804905722242</v>
      </c>
      <c r="AX82" s="14">
        <f t="shared" si="40"/>
        <v>32.872400447901299</v>
      </c>
      <c r="AY82" s="14">
        <f t="shared" si="40"/>
        <v>42.325501753698802</v>
      </c>
      <c r="AZ82" s="14">
        <f t="shared" si="40"/>
        <v>52.363150198390258</v>
      </c>
      <c r="BA82" s="14">
        <f t="shared" si="40"/>
        <v>63.02149215833785</v>
      </c>
      <c r="BB82" s="14">
        <f t="shared" si="40"/>
        <v>74.338909176988096</v>
      </c>
    </row>
    <row r="83" spans="3:54" x14ac:dyDescent="0.3">
      <c r="C83" s="19">
        <f t="shared" si="35"/>
        <v>-1.9999999999999976</v>
      </c>
      <c r="D83" s="14">
        <f t="shared" si="36"/>
        <v>0</v>
      </c>
      <c r="E83" s="14">
        <f t="shared" si="36"/>
        <v>0</v>
      </c>
      <c r="F83" s="14">
        <f t="shared" si="36"/>
        <v>0</v>
      </c>
      <c r="G83" s="14">
        <f t="shared" si="36"/>
        <v>0</v>
      </c>
      <c r="H83" s="14">
        <f t="shared" si="36"/>
        <v>0</v>
      </c>
      <c r="I83" s="14">
        <f t="shared" si="36"/>
        <v>0</v>
      </c>
      <c r="J83" s="14">
        <f t="shared" si="36"/>
        <v>0</v>
      </c>
      <c r="K83" s="14">
        <f t="shared" si="36"/>
        <v>0</v>
      </c>
      <c r="L83" s="14">
        <f t="shared" si="36"/>
        <v>0</v>
      </c>
      <c r="M83" s="14">
        <f t="shared" si="36"/>
        <v>0</v>
      </c>
      <c r="N83" s="14">
        <f t="shared" si="37"/>
        <v>0</v>
      </c>
      <c r="O83" s="14">
        <f t="shared" si="37"/>
        <v>0</v>
      </c>
      <c r="P83" s="14">
        <f t="shared" si="37"/>
        <v>0</v>
      </c>
      <c r="Q83" s="14">
        <f t="shared" si="37"/>
        <v>0</v>
      </c>
      <c r="R83" s="14">
        <f t="shared" si="37"/>
        <v>0</v>
      </c>
      <c r="S83" s="14">
        <f t="shared" si="37"/>
        <v>0</v>
      </c>
      <c r="T83" s="14">
        <f t="shared" si="37"/>
        <v>0</v>
      </c>
      <c r="U83" s="14">
        <f t="shared" si="37"/>
        <v>0</v>
      </c>
      <c r="V83" s="14">
        <f t="shared" si="37"/>
        <v>0</v>
      </c>
      <c r="W83" s="14">
        <f t="shared" si="37"/>
        <v>0</v>
      </c>
      <c r="X83" s="14">
        <f t="shared" si="38"/>
        <v>0</v>
      </c>
      <c r="Y83" s="14">
        <f t="shared" si="38"/>
        <v>0</v>
      </c>
      <c r="Z83" s="14">
        <f t="shared" si="38"/>
        <v>0</v>
      </c>
      <c r="AA83" s="14">
        <f t="shared" si="38"/>
        <v>0</v>
      </c>
      <c r="AB83" s="14">
        <f t="shared" si="38"/>
        <v>0</v>
      </c>
      <c r="AC83" s="14">
        <f t="shared" si="38"/>
        <v>0</v>
      </c>
      <c r="AD83" s="14">
        <f t="shared" si="38"/>
        <v>0</v>
      </c>
      <c r="AE83" s="14">
        <f t="shared" si="38"/>
        <v>0</v>
      </c>
      <c r="AF83" s="14">
        <f t="shared" si="38"/>
        <v>0</v>
      </c>
      <c r="AG83" s="14">
        <f t="shared" si="38"/>
        <v>0</v>
      </c>
      <c r="AH83" s="14">
        <f t="shared" si="39"/>
        <v>0</v>
      </c>
      <c r="AI83" s="14">
        <f t="shared" si="39"/>
        <v>0</v>
      </c>
      <c r="AJ83" s="14">
        <f t="shared" si="39"/>
        <v>0</v>
      </c>
      <c r="AK83" s="14">
        <f t="shared" si="39"/>
        <v>0</v>
      </c>
      <c r="AL83" s="14">
        <f t="shared" si="39"/>
        <v>0</v>
      </c>
      <c r="AM83" s="14">
        <f t="shared" si="39"/>
        <v>0</v>
      </c>
      <c r="AN83" s="14">
        <f t="shared" si="39"/>
        <v>0</v>
      </c>
      <c r="AO83" s="14">
        <f t="shared" si="39"/>
        <v>0</v>
      </c>
      <c r="AP83" s="14">
        <f t="shared" si="39"/>
        <v>0</v>
      </c>
      <c r="AQ83" s="14">
        <f t="shared" si="39"/>
        <v>0</v>
      </c>
      <c r="AR83" s="14">
        <f t="shared" si="40"/>
        <v>0</v>
      </c>
      <c r="AS83" s="14">
        <f t="shared" si="40"/>
        <v>1.033407500756681</v>
      </c>
      <c r="AT83" s="14">
        <f t="shared" si="40"/>
        <v>8.5176954372207092</v>
      </c>
      <c r="AU83" s="14">
        <f t="shared" si="40"/>
        <v>16.464785893026772</v>
      </c>
      <c r="AV83" s="14">
        <f t="shared" si="40"/>
        <v>24.903296977703462</v>
      </c>
      <c r="AW83" s="14">
        <f t="shared" si="40"/>
        <v>33.863616445841302</v>
      </c>
      <c r="AX83" s="14">
        <f t="shared" si="40"/>
        <v>43.378011125831932</v>
      </c>
      <c r="AY83" s="14">
        <f t="shared" si="40"/>
        <v>53.480743115302744</v>
      </c>
      <c r="AZ83" s="14">
        <f t="shared" si="40"/>
        <v>64.208193161675723</v>
      </c>
      <c r="BA83" s="14">
        <f t="shared" si="40"/>
        <v>75.598991672154312</v>
      </c>
      <c r="BB83" s="14">
        <f t="shared" si="40"/>
        <v>87.694157824914896</v>
      </c>
    </row>
    <row r="84" spans="3:54" x14ac:dyDescent="0.3">
      <c r="C84" s="19">
        <f t="shared" si="35"/>
        <v>-1.7999999999999976</v>
      </c>
      <c r="D84" s="14">
        <f t="shared" si="36"/>
        <v>0</v>
      </c>
      <c r="E84" s="14">
        <f t="shared" si="36"/>
        <v>0</v>
      </c>
      <c r="F84" s="14">
        <f t="shared" si="36"/>
        <v>0</v>
      </c>
      <c r="G84" s="14">
        <f t="shared" si="36"/>
        <v>0</v>
      </c>
      <c r="H84" s="14">
        <f t="shared" si="36"/>
        <v>0</v>
      </c>
      <c r="I84" s="14">
        <f t="shared" si="36"/>
        <v>0</v>
      </c>
      <c r="J84" s="14">
        <f t="shared" si="36"/>
        <v>0</v>
      </c>
      <c r="K84" s="14">
        <f t="shared" si="36"/>
        <v>0</v>
      </c>
      <c r="L84" s="14">
        <f t="shared" si="36"/>
        <v>0</v>
      </c>
      <c r="M84" s="14">
        <f t="shared" si="36"/>
        <v>0</v>
      </c>
      <c r="N84" s="14">
        <f t="shared" si="37"/>
        <v>0</v>
      </c>
      <c r="O84" s="14">
        <f t="shared" si="37"/>
        <v>0</v>
      </c>
      <c r="P84" s="14">
        <f t="shared" si="37"/>
        <v>0</v>
      </c>
      <c r="Q84" s="14">
        <f t="shared" si="37"/>
        <v>0</v>
      </c>
      <c r="R84" s="14">
        <f t="shared" si="37"/>
        <v>0</v>
      </c>
      <c r="S84" s="14">
        <f t="shared" si="37"/>
        <v>0</v>
      </c>
      <c r="T84" s="14">
        <f t="shared" si="37"/>
        <v>0</v>
      </c>
      <c r="U84" s="14">
        <f t="shared" si="37"/>
        <v>0</v>
      </c>
      <c r="V84" s="14">
        <f t="shared" si="37"/>
        <v>0</v>
      </c>
      <c r="W84" s="14">
        <f t="shared" si="37"/>
        <v>0</v>
      </c>
      <c r="X84" s="14">
        <f t="shared" si="38"/>
        <v>0</v>
      </c>
      <c r="Y84" s="14">
        <f t="shared" si="38"/>
        <v>0</v>
      </c>
      <c r="Z84" s="14">
        <f t="shared" si="38"/>
        <v>0</v>
      </c>
      <c r="AA84" s="14">
        <f t="shared" si="38"/>
        <v>0</v>
      </c>
      <c r="AB84" s="14">
        <f t="shared" si="38"/>
        <v>0</v>
      </c>
      <c r="AC84" s="14">
        <f t="shared" si="38"/>
        <v>0</v>
      </c>
      <c r="AD84" s="14">
        <f t="shared" si="38"/>
        <v>0</v>
      </c>
      <c r="AE84" s="14">
        <f t="shared" si="38"/>
        <v>0</v>
      </c>
      <c r="AF84" s="14">
        <f t="shared" si="38"/>
        <v>0</v>
      </c>
      <c r="AG84" s="14">
        <f t="shared" si="38"/>
        <v>0</v>
      </c>
      <c r="AH84" s="14">
        <f t="shared" si="39"/>
        <v>0</v>
      </c>
      <c r="AI84" s="14">
        <f t="shared" si="39"/>
        <v>0</v>
      </c>
      <c r="AJ84" s="14">
        <f t="shared" si="39"/>
        <v>0</v>
      </c>
      <c r="AK84" s="14">
        <f t="shared" si="39"/>
        <v>0</v>
      </c>
      <c r="AL84" s="14">
        <f t="shared" si="39"/>
        <v>0</v>
      </c>
      <c r="AM84" s="14">
        <f t="shared" si="39"/>
        <v>0</v>
      </c>
      <c r="AN84" s="14">
        <f t="shared" si="39"/>
        <v>0</v>
      </c>
      <c r="AO84" s="14">
        <f t="shared" si="39"/>
        <v>0</v>
      </c>
      <c r="AP84" s="14">
        <f t="shared" si="39"/>
        <v>0</v>
      </c>
      <c r="AQ84" s="14">
        <f t="shared" si="39"/>
        <v>0</v>
      </c>
      <c r="AR84" s="14">
        <f t="shared" si="40"/>
        <v>1.7677183726618608</v>
      </c>
      <c r="AS84" s="14">
        <f t="shared" si="40"/>
        <v>9.2974135575352079</v>
      </c>
      <c r="AT84" s="14">
        <f t="shared" si="40"/>
        <v>17.292719089180366</v>
      </c>
      <c r="AU84" s="14">
        <f t="shared" si="40"/>
        <v>25.782426703477455</v>
      </c>
      <c r="AV84" s="14">
        <f t="shared" si="40"/>
        <v>34.797108517822522</v>
      </c>
      <c r="AW84" s="14">
        <f t="shared" si="40"/>
        <v>44.369227123771935</v>
      </c>
      <c r="AX84" s="14">
        <f t="shared" si="40"/>
        <v>54.533252487435874</v>
      </c>
      <c r="AY84" s="14">
        <f t="shared" si="40"/>
        <v>65.325786078588237</v>
      </c>
      <c r="AZ84" s="14">
        <f t="shared" si="40"/>
        <v>76.785692675492186</v>
      </c>
      <c r="BA84" s="14">
        <f t="shared" si="40"/>
        <v>88.954240320081141</v>
      </c>
      <c r="BB84" s="14">
        <f t="shared" si="40"/>
        <v>101.87524892748411</v>
      </c>
    </row>
    <row r="85" spans="3:54" x14ac:dyDescent="0.3">
      <c r="C85" s="19">
        <f t="shared" si="35"/>
        <v>-1.5999999999999976</v>
      </c>
      <c r="D85" s="14">
        <f t="shared" si="36"/>
        <v>0</v>
      </c>
      <c r="E85" s="14">
        <f t="shared" si="36"/>
        <v>0</v>
      </c>
      <c r="F85" s="14">
        <f t="shared" si="36"/>
        <v>0</v>
      </c>
      <c r="G85" s="14">
        <f t="shared" si="36"/>
        <v>0</v>
      </c>
      <c r="H85" s="14">
        <f t="shared" si="36"/>
        <v>0</v>
      </c>
      <c r="I85" s="14">
        <f t="shared" si="36"/>
        <v>0</v>
      </c>
      <c r="J85" s="14">
        <f t="shared" si="36"/>
        <v>0</v>
      </c>
      <c r="K85" s="14">
        <f t="shared" si="36"/>
        <v>0</v>
      </c>
      <c r="L85" s="14">
        <f t="shared" si="36"/>
        <v>0</v>
      </c>
      <c r="M85" s="14">
        <f t="shared" si="36"/>
        <v>0</v>
      </c>
      <c r="N85" s="14">
        <f t="shared" si="37"/>
        <v>0</v>
      </c>
      <c r="O85" s="14">
        <f t="shared" si="37"/>
        <v>0</v>
      </c>
      <c r="P85" s="14">
        <f t="shared" si="37"/>
        <v>0</v>
      </c>
      <c r="Q85" s="14">
        <f t="shared" si="37"/>
        <v>0</v>
      </c>
      <c r="R85" s="14">
        <f t="shared" si="37"/>
        <v>0</v>
      </c>
      <c r="S85" s="14">
        <f t="shared" si="37"/>
        <v>0</v>
      </c>
      <c r="T85" s="14">
        <f t="shared" si="37"/>
        <v>0</v>
      </c>
      <c r="U85" s="14">
        <f t="shared" si="37"/>
        <v>0</v>
      </c>
      <c r="V85" s="14">
        <f t="shared" si="37"/>
        <v>0</v>
      </c>
      <c r="W85" s="14">
        <f t="shared" si="37"/>
        <v>0</v>
      </c>
      <c r="X85" s="14">
        <f t="shared" si="38"/>
        <v>0</v>
      </c>
      <c r="Y85" s="14">
        <f t="shared" si="38"/>
        <v>0</v>
      </c>
      <c r="Z85" s="14">
        <f t="shared" si="38"/>
        <v>0</v>
      </c>
      <c r="AA85" s="14">
        <f t="shared" si="38"/>
        <v>0</v>
      </c>
      <c r="AB85" s="14">
        <f t="shared" si="38"/>
        <v>0</v>
      </c>
      <c r="AC85" s="14">
        <f t="shared" si="38"/>
        <v>0</v>
      </c>
      <c r="AD85" s="14">
        <f t="shared" si="38"/>
        <v>0</v>
      </c>
      <c r="AE85" s="14">
        <f t="shared" si="38"/>
        <v>0</v>
      </c>
      <c r="AF85" s="14">
        <f t="shared" si="38"/>
        <v>0</v>
      </c>
      <c r="AG85" s="14">
        <f t="shared" si="38"/>
        <v>0</v>
      </c>
      <c r="AH85" s="14">
        <f t="shared" si="39"/>
        <v>0</v>
      </c>
      <c r="AI85" s="14">
        <f t="shared" si="39"/>
        <v>0</v>
      </c>
      <c r="AJ85" s="14">
        <f t="shared" si="39"/>
        <v>0</v>
      </c>
      <c r="AK85" s="14">
        <f t="shared" si="39"/>
        <v>0</v>
      </c>
      <c r="AL85" s="14">
        <f t="shared" si="39"/>
        <v>0</v>
      </c>
      <c r="AM85" s="14">
        <f t="shared" si="39"/>
        <v>0</v>
      </c>
      <c r="AN85" s="14">
        <f t="shared" si="39"/>
        <v>0</v>
      </c>
      <c r="AO85" s="14">
        <f t="shared" si="39"/>
        <v>0</v>
      </c>
      <c r="AP85" s="14">
        <f t="shared" si="39"/>
        <v>0</v>
      </c>
      <c r="AQ85" s="14">
        <f t="shared" si="39"/>
        <v>2.4592663084474538</v>
      </c>
      <c r="AR85" s="14">
        <f t="shared" si="40"/>
        <v>10.031724429440374</v>
      </c>
      <c r="AS85" s="14">
        <f t="shared" si="40"/>
        <v>18.072437209494836</v>
      </c>
      <c r="AT85" s="14">
        <f t="shared" si="40"/>
        <v>26.610359899631021</v>
      </c>
      <c r="AU85" s="14">
        <f t="shared" si="40"/>
        <v>35.676238243596515</v>
      </c>
      <c r="AV85" s="14">
        <f t="shared" si="40"/>
        <v>45.302719195753156</v>
      </c>
      <c r="AW85" s="14">
        <f t="shared" si="40"/>
        <v>55.524468485375849</v>
      </c>
      <c r="AX85" s="14">
        <f t="shared" si="40"/>
        <v>66.378295450721339</v>
      </c>
      <c r="AY85" s="14">
        <f t="shared" si="40"/>
        <v>77.903285592404671</v>
      </c>
      <c r="AZ85" s="14">
        <f t="shared" si="40"/>
        <v>90.140941323418986</v>
      </c>
      <c r="BA85" s="14">
        <f t="shared" si="40"/>
        <v>103.1353314226503</v>
      </c>
      <c r="BB85" s="14">
        <f t="shared" si="40"/>
        <v>116.93324973008129</v>
      </c>
    </row>
    <row r="86" spans="3:54" x14ac:dyDescent="0.3">
      <c r="C86" s="19">
        <f t="shared" si="35"/>
        <v>-1.3999999999999977</v>
      </c>
      <c r="D86" s="14">
        <f t="shared" si="36"/>
        <v>0</v>
      </c>
      <c r="E86" s="14">
        <f t="shared" si="36"/>
        <v>0</v>
      </c>
      <c r="F86" s="14">
        <f t="shared" si="36"/>
        <v>0</v>
      </c>
      <c r="G86" s="14">
        <f t="shared" si="36"/>
        <v>0</v>
      </c>
      <c r="H86" s="14">
        <f t="shared" si="36"/>
        <v>0</v>
      </c>
      <c r="I86" s="14">
        <f t="shared" si="36"/>
        <v>0</v>
      </c>
      <c r="J86" s="14">
        <f t="shared" si="36"/>
        <v>0</v>
      </c>
      <c r="K86" s="14">
        <f t="shared" si="36"/>
        <v>0</v>
      </c>
      <c r="L86" s="14">
        <f t="shared" si="36"/>
        <v>0</v>
      </c>
      <c r="M86" s="14">
        <f t="shared" si="36"/>
        <v>0</v>
      </c>
      <c r="N86" s="14">
        <f t="shared" si="37"/>
        <v>0</v>
      </c>
      <c r="O86" s="14">
        <f t="shared" si="37"/>
        <v>0</v>
      </c>
      <c r="P86" s="14">
        <f t="shared" si="37"/>
        <v>0</v>
      </c>
      <c r="Q86" s="14">
        <f t="shared" si="37"/>
        <v>0</v>
      </c>
      <c r="R86" s="14">
        <f t="shared" si="37"/>
        <v>0</v>
      </c>
      <c r="S86" s="14">
        <f t="shared" si="37"/>
        <v>0</v>
      </c>
      <c r="T86" s="14">
        <f t="shared" si="37"/>
        <v>0</v>
      </c>
      <c r="U86" s="14">
        <f t="shared" si="37"/>
        <v>0</v>
      </c>
      <c r="V86" s="14">
        <f t="shared" si="37"/>
        <v>0</v>
      </c>
      <c r="W86" s="14">
        <f t="shared" si="37"/>
        <v>0</v>
      </c>
      <c r="X86" s="14">
        <f t="shared" si="38"/>
        <v>0</v>
      </c>
      <c r="Y86" s="14">
        <f t="shared" si="38"/>
        <v>0</v>
      </c>
      <c r="Z86" s="14">
        <f t="shared" si="38"/>
        <v>0</v>
      </c>
      <c r="AA86" s="14">
        <f t="shared" si="38"/>
        <v>0</v>
      </c>
      <c r="AB86" s="14">
        <f t="shared" si="38"/>
        <v>0</v>
      </c>
      <c r="AC86" s="14">
        <f t="shared" si="38"/>
        <v>0</v>
      </c>
      <c r="AD86" s="14">
        <f t="shared" si="38"/>
        <v>0</v>
      </c>
      <c r="AE86" s="14">
        <f t="shared" si="38"/>
        <v>0</v>
      </c>
      <c r="AF86" s="14">
        <f t="shared" si="38"/>
        <v>0</v>
      </c>
      <c r="AG86" s="14">
        <f t="shared" si="38"/>
        <v>0</v>
      </c>
      <c r="AH86" s="14">
        <f t="shared" si="39"/>
        <v>0</v>
      </c>
      <c r="AI86" s="14">
        <f t="shared" si="39"/>
        <v>0</v>
      </c>
      <c r="AJ86" s="14">
        <f t="shared" si="39"/>
        <v>0</v>
      </c>
      <c r="AK86" s="14">
        <f t="shared" si="39"/>
        <v>0</v>
      </c>
      <c r="AL86" s="14">
        <f t="shared" si="39"/>
        <v>0</v>
      </c>
      <c r="AM86" s="14">
        <f t="shared" si="39"/>
        <v>0</v>
      </c>
      <c r="AN86" s="14">
        <f t="shared" si="39"/>
        <v>0</v>
      </c>
      <c r="AO86" s="14">
        <f t="shared" si="39"/>
        <v>0</v>
      </c>
      <c r="AP86" s="14">
        <f t="shared" si="39"/>
        <v>3.1105416276437552</v>
      </c>
      <c r="AQ86" s="14">
        <f t="shared" si="39"/>
        <v>10.723272365225995</v>
      </c>
      <c r="AR86" s="14">
        <f t="shared" si="40"/>
        <v>18.806748081400031</v>
      </c>
      <c r="AS86" s="14">
        <f t="shared" si="40"/>
        <v>27.39007801994552</v>
      </c>
      <c r="AT86" s="14">
        <f t="shared" si="40"/>
        <v>36.504171439750081</v>
      </c>
      <c r="AU86" s="14">
        <f t="shared" si="40"/>
        <v>46.181848921527148</v>
      </c>
      <c r="AV86" s="14">
        <f t="shared" si="40"/>
        <v>56.457960557357097</v>
      </c>
      <c r="AW86" s="14">
        <f t="shared" si="40"/>
        <v>67.369511448661342</v>
      </c>
      <c r="AX86" s="14">
        <f t="shared" si="40"/>
        <v>78.955794964537802</v>
      </c>
      <c r="AY86" s="14">
        <f t="shared" si="40"/>
        <v>91.2585342403315</v>
      </c>
      <c r="AZ86" s="14">
        <f t="shared" si="40"/>
        <v>104.3220324259882</v>
      </c>
      <c r="BA86" s="14">
        <f t="shared" si="40"/>
        <v>118.1933322252475</v>
      </c>
      <c r="BB86" s="14">
        <f t="shared" si="40"/>
        <v>132.92238530018835</v>
      </c>
    </row>
    <row r="87" spans="3:54" x14ac:dyDescent="0.3">
      <c r="C87" s="19">
        <f t="shared" si="35"/>
        <v>-1.1999999999999977</v>
      </c>
      <c r="D87" s="14">
        <f t="shared" si="36"/>
        <v>0</v>
      </c>
      <c r="E87" s="14">
        <f t="shared" si="36"/>
        <v>0</v>
      </c>
      <c r="F87" s="14">
        <f t="shared" si="36"/>
        <v>0</v>
      </c>
      <c r="G87" s="14">
        <f t="shared" si="36"/>
        <v>0</v>
      </c>
      <c r="H87" s="14">
        <f t="shared" si="36"/>
        <v>0</v>
      </c>
      <c r="I87" s="14">
        <f t="shared" si="36"/>
        <v>0</v>
      </c>
      <c r="J87" s="14">
        <f t="shared" si="36"/>
        <v>0</v>
      </c>
      <c r="K87" s="14">
        <f t="shared" si="36"/>
        <v>0</v>
      </c>
      <c r="L87" s="14">
        <f t="shared" si="36"/>
        <v>0</v>
      </c>
      <c r="M87" s="14">
        <f t="shared" si="36"/>
        <v>0</v>
      </c>
      <c r="N87" s="14">
        <f t="shared" si="37"/>
        <v>0</v>
      </c>
      <c r="O87" s="14">
        <f t="shared" si="37"/>
        <v>0</v>
      </c>
      <c r="P87" s="14">
        <f t="shared" si="37"/>
        <v>0</v>
      </c>
      <c r="Q87" s="14">
        <f t="shared" si="37"/>
        <v>0</v>
      </c>
      <c r="R87" s="14">
        <f t="shared" si="37"/>
        <v>0</v>
      </c>
      <c r="S87" s="14">
        <f t="shared" si="37"/>
        <v>0</v>
      </c>
      <c r="T87" s="14">
        <f t="shared" si="37"/>
        <v>0</v>
      </c>
      <c r="U87" s="14">
        <f t="shared" si="37"/>
        <v>0</v>
      </c>
      <c r="V87" s="14">
        <f t="shared" si="37"/>
        <v>0</v>
      </c>
      <c r="W87" s="14">
        <f t="shared" si="37"/>
        <v>0</v>
      </c>
      <c r="X87" s="14">
        <f t="shared" si="38"/>
        <v>0</v>
      </c>
      <c r="Y87" s="14">
        <f t="shared" si="38"/>
        <v>0</v>
      </c>
      <c r="Z87" s="14">
        <f t="shared" si="38"/>
        <v>0</v>
      </c>
      <c r="AA87" s="14">
        <f t="shared" si="38"/>
        <v>0</v>
      </c>
      <c r="AB87" s="14">
        <f t="shared" si="38"/>
        <v>0</v>
      </c>
      <c r="AC87" s="14">
        <f t="shared" si="38"/>
        <v>0</v>
      </c>
      <c r="AD87" s="14">
        <f t="shared" si="38"/>
        <v>0</v>
      </c>
      <c r="AE87" s="14">
        <f t="shared" si="38"/>
        <v>0</v>
      </c>
      <c r="AF87" s="14">
        <f t="shared" si="38"/>
        <v>0</v>
      </c>
      <c r="AG87" s="14">
        <f t="shared" si="38"/>
        <v>0</v>
      </c>
      <c r="AH87" s="14">
        <f t="shared" si="39"/>
        <v>0</v>
      </c>
      <c r="AI87" s="14">
        <f t="shared" si="39"/>
        <v>0</v>
      </c>
      <c r="AJ87" s="14">
        <f t="shared" si="39"/>
        <v>0</v>
      </c>
      <c r="AK87" s="14">
        <f t="shared" si="39"/>
        <v>0</v>
      </c>
      <c r="AL87" s="14">
        <f t="shared" si="39"/>
        <v>0</v>
      </c>
      <c r="AM87" s="14">
        <f t="shared" si="39"/>
        <v>0</v>
      </c>
      <c r="AN87" s="14">
        <f t="shared" si="39"/>
        <v>0</v>
      </c>
      <c r="AO87" s="14">
        <f t="shared" si="39"/>
        <v>3.7238896248615845</v>
      </c>
      <c r="AP87" s="14">
        <f t="shared" si="39"/>
        <v>11.374547684422282</v>
      </c>
      <c r="AQ87" s="14">
        <f t="shared" si="39"/>
        <v>19.498296017185623</v>
      </c>
      <c r="AR87" s="14">
        <f t="shared" si="40"/>
        <v>28.124388891850685</v>
      </c>
      <c r="AS87" s="14">
        <f t="shared" si="40"/>
        <v>37.28388956006458</v>
      </c>
      <c r="AT87" s="14">
        <f t="shared" si="40"/>
        <v>47.009782117680714</v>
      </c>
      <c r="AU87" s="14">
        <f t="shared" si="40"/>
        <v>57.33709028313109</v>
      </c>
      <c r="AV87" s="14">
        <f t="shared" si="40"/>
        <v>68.303003520642562</v>
      </c>
      <c r="AW87" s="14">
        <f t="shared" si="40"/>
        <v>79.947010962477805</v>
      </c>
      <c r="AX87" s="14">
        <f t="shared" si="40"/>
        <v>92.311043612464601</v>
      </c>
      <c r="AY87" s="14">
        <f t="shared" si="40"/>
        <v>105.43962534290065</v>
      </c>
      <c r="AZ87" s="14">
        <f t="shared" si="40"/>
        <v>119.38003322858538</v>
      </c>
      <c r="BA87" s="14">
        <f t="shared" si="40"/>
        <v>134.18246779535457</v>
      </c>
      <c r="BB87" s="14">
        <f t="shared" si="40"/>
        <v>149.9002337961964</v>
      </c>
    </row>
    <row r="88" spans="3:54" x14ac:dyDescent="0.3">
      <c r="C88" s="19">
        <f t="shared" si="35"/>
        <v>-0.99999999999999778</v>
      </c>
      <c r="D88" s="14">
        <f t="shared" ref="D88:M97" si="41">MAX((spot*EXP(sigma*SQRT(plazo1)*$C88+(tipo-0.5*sigma^2)*plazo1)-IF(spot*EXP(sigma*SQRT(plazo1)*$C88+(tipo-0.5*sigma^2)*plazo1)&gt;=divid,divid,0.000001))*EXP(sigma*SQRT(plazo2-plazo1)*D$67+(tipo-0.5*sigma^2)*(plazo2-plazo1))-K,0)</f>
        <v>0</v>
      </c>
      <c r="E88" s="14">
        <f t="shared" si="41"/>
        <v>0</v>
      </c>
      <c r="F88" s="14">
        <f t="shared" si="41"/>
        <v>0</v>
      </c>
      <c r="G88" s="14">
        <f t="shared" si="41"/>
        <v>0</v>
      </c>
      <c r="H88" s="14">
        <f t="shared" si="41"/>
        <v>0</v>
      </c>
      <c r="I88" s="14">
        <f t="shared" si="41"/>
        <v>0</v>
      </c>
      <c r="J88" s="14">
        <f t="shared" si="41"/>
        <v>0</v>
      </c>
      <c r="K88" s="14">
        <f t="shared" si="41"/>
        <v>0</v>
      </c>
      <c r="L88" s="14">
        <f t="shared" si="41"/>
        <v>0</v>
      </c>
      <c r="M88" s="14">
        <f t="shared" si="41"/>
        <v>0</v>
      </c>
      <c r="N88" s="14">
        <f t="shared" ref="N88:W97" si="42">MAX((spot*EXP(sigma*SQRT(plazo1)*$C88+(tipo-0.5*sigma^2)*plazo1)-IF(spot*EXP(sigma*SQRT(plazo1)*$C88+(tipo-0.5*sigma^2)*plazo1)&gt;=divid,divid,0.000001))*EXP(sigma*SQRT(plazo2-plazo1)*N$67+(tipo-0.5*sigma^2)*(plazo2-plazo1))-K,0)</f>
        <v>0</v>
      </c>
      <c r="O88" s="14">
        <f t="shared" si="42"/>
        <v>0</v>
      </c>
      <c r="P88" s="14">
        <f t="shared" si="42"/>
        <v>0</v>
      </c>
      <c r="Q88" s="14">
        <f t="shared" si="42"/>
        <v>0</v>
      </c>
      <c r="R88" s="14">
        <f t="shared" si="42"/>
        <v>0</v>
      </c>
      <c r="S88" s="14">
        <f t="shared" si="42"/>
        <v>0</v>
      </c>
      <c r="T88" s="14">
        <f t="shared" si="42"/>
        <v>0</v>
      </c>
      <c r="U88" s="14">
        <f t="shared" si="42"/>
        <v>0</v>
      </c>
      <c r="V88" s="14">
        <f t="shared" si="42"/>
        <v>0</v>
      </c>
      <c r="W88" s="14">
        <f t="shared" si="42"/>
        <v>0</v>
      </c>
      <c r="X88" s="14">
        <f t="shared" ref="X88:AG97" si="43">MAX((spot*EXP(sigma*SQRT(plazo1)*$C88+(tipo-0.5*sigma^2)*plazo1)-IF(spot*EXP(sigma*SQRT(plazo1)*$C88+(tipo-0.5*sigma^2)*plazo1)&gt;=divid,divid,0.000001))*EXP(sigma*SQRT(plazo2-plazo1)*X$67+(tipo-0.5*sigma^2)*(plazo2-plazo1))-K,0)</f>
        <v>0</v>
      </c>
      <c r="Y88" s="14">
        <f t="shared" si="43"/>
        <v>0</v>
      </c>
      <c r="Z88" s="14">
        <f t="shared" si="43"/>
        <v>0</v>
      </c>
      <c r="AA88" s="14">
        <f t="shared" si="43"/>
        <v>0</v>
      </c>
      <c r="AB88" s="14">
        <f t="shared" si="43"/>
        <v>0</v>
      </c>
      <c r="AC88" s="14">
        <f t="shared" si="43"/>
        <v>0</v>
      </c>
      <c r="AD88" s="14">
        <f t="shared" si="43"/>
        <v>0</v>
      </c>
      <c r="AE88" s="14">
        <f t="shared" si="43"/>
        <v>0</v>
      </c>
      <c r="AF88" s="14">
        <f t="shared" si="43"/>
        <v>0</v>
      </c>
      <c r="AG88" s="14">
        <f t="shared" si="43"/>
        <v>0</v>
      </c>
      <c r="AH88" s="14">
        <f t="shared" ref="AH88:AQ97" si="44">MAX((spot*EXP(sigma*SQRT(plazo1)*$C88+(tipo-0.5*sigma^2)*plazo1)-IF(spot*EXP(sigma*SQRT(plazo1)*$C88+(tipo-0.5*sigma^2)*plazo1)&gt;=divid,divid,0.000001))*EXP(sigma*SQRT(plazo2-plazo1)*AH$67+(tipo-0.5*sigma^2)*(plazo2-plazo1))-K,0)</f>
        <v>0</v>
      </c>
      <c r="AI88" s="14">
        <f t="shared" si="44"/>
        <v>0</v>
      </c>
      <c r="AJ88" s="14">
        <f t="shared" si="44"/>
        <v>0</v>
      </c>
      <c r="AK88" s="14">
        <f t="shared" si="44"/>
        <v>0</v>
      </c>
      <c r="AL88" s="14">
        <f t="shared" si="44"/>
        <v>0</v>
      </c>
      <c r="AM88" s="14">
        <f t="shared" si="44"/>
        <v>0</v>
      </c>
      <c r="AN88" s="14">
        <f t="shared" si="44"/>
        <v>4.3015190153862903</v>
      </c>
      <c r="AO88" s="14">
        <f t="shared" si="44"/>
        <v>11.98789568164014</v>
      </c>
      <c r="AP88" s="14">
        <f t="shared" si="44"/>
        <v>20.149571336381939</v>
      </c>
      <c r="AQ88" s="14">
        <f t="shared" si="44"/>
        <v>28.815936827636335</v>
      </c>
      <c r="AR88" s="14">
        <f t="shared" ref="AR88:BB97" si="45">MAX((spot*EXP(sigma*SQRT(plazo1)*$C88+(tipo-0.5*sigma^2)*plazo1)-IF(spot*EXP(sigma*SQRT(plazo1)*$C88+(tipo-0.5*sigma^2)*plazo1)&gt;=divid,divid,0.000001))*EXP(sigma*SQRT(plazo2-plazo1)*AR$67+(tipo-0.5*sigma^2)*(plazo2-plazo1))-K,0)</f>
        <v>38.018200431969774</v>
      </c>
      <c r="AS88" s="14">
        <f t="shared" si="45"/>
        <v>47.789500237995242</v>
      </c>
      <c r="AT88" s="14">
        <f t="shared" si="45"/>
        <v>58.165023479284685</v>
      </c>
      <c r="AU88" s="14">
        <f t="shared" si="45"/>
        <v>69.182133246416583</v>
      </c>
      <c r="AV88" s="14">
        <f t="shared" si="45"/>
        <v>80.880503034459053</v>
      </c>
      <c r="AW88" s="14">
        <f t="shared" si="45"/>
        <v>93.302259610404633</v>
      </c>
      <c r="AX88" s="14">
        <f t="shared" si="45"/>
        <v>106.49213471503384</v>
      </c>
      <c r="AY88" s="14">
        <f t="shared" si="45"/>
        <v>120.49762614549792</v>
      </c>
      <c r="AZ88" s="14">
        <f t="shared" si="45"/>
        <v>135.36916879869247</v>
      </c>
      <c r="BA88" s="14">
        <f t="shared" si="45"/>
        <v>151.16031629136268</v>
      </c>
      <c r="BB88" s="14">
        <f t="shared" si="45"/>
        <v>167.92793381096794</v>
      </c>
    </row>
    <row r="89" spans="3:54" x14ac:dyDescent="0.3">
      <c r="C89" s="19">
        <f t="shared" si="35"/>
        <v>-0.79999999999999782</v>
      </c>
      <c r="D89" s="14">
        <f t="shared" si="41"/>
        <v>0</v>
      </c>
      <c r="E89" s="14">
        <f t="shared" si="41"/>
        <v>0</v>
      </c>
      <c r="F89" s="14">
        <f t="shared" si="41"/>
        <v>0</v>
      </c>
      <c r="G89" s="14">
        <f t="shared" si="41"/>
        <v>0</v>
      </c>
      <c r="H89" s="14">
        <f t="shared" si="41"/>
        <v>0</v>
      </c>
      <c r="I89" s="14">
        <f t="shared" si="41"/>
        <v>0</v>
      </c>
      <c r="J89" s="14">
        <f t="shared" si="41"/>
        <v>0</v>
      </c>
      <c r="K89" s="14">
        <f t="shared" si="41"/>
        <v>0</v>
      </c>
      <c r="L89" s="14">
        <f t="shared" si="41"/>
        <v>0</v>
      </c>
      <c r="M89" s="14">
        <f t="shared" si="41"/>
        <v>0</v>
      </c>
      <c r="N89" s="14">
        <f t="shared" si="42"/>
        <v>0</v>
      </c>
      <c r="O89" s="14">
        <f t="shared" si="42"/>
        <v>0</v>
      </c>
      <c r="P89" s="14">
        <f t="shared" si="42"/>
        <v>0</v>
      </c>
      <c r="Q89" s="14">
        <f t="shared" si="42"/>
        <v>0</v>
      </c>
      <c r="R89" s="14">
        <f t="shared" si="42"/>
        <v>0</v>
      </c>
      <c r="S89" s="14">
        <f t="shared" si="42"/>
        <v>0</v>
      </c>
      <c r="T89" s="14">
        <f t="shared" si="42"/>
        <v>0</v>
      </c>
      <c r="U89" s="14">
        <f t="shared" si="42"/>
        <v>0</v>
      </c>
      <c r="V89" s="14">
        <f t="shared" si="42"/>
        <v>0</v>
      </c>
      <c r="W89" s="14">
        <f t="shared" si="42"/>
        <v>0</v>
      </c>
      <c r="X89" s="14">
        <f t="shared" si="43"/>
        <v>0</v>
      </c>
      <c r="Y89" s="14">
        <f t="shared" si="43"/>
        <v>0</v>
      </c>
      <c r="Z89" s="14">
        <f t="shared" si="43"/>
        <v>0</v>
      </c>
      <c r="AA89" s="14">
        <f t="shared" si="43"/>
        <v>0</v>
      </c>
      <c r="AB89" s="14">
        <f t="shared" si="43"/>
        <v>0</v>
      </c>
      <c r="AC89" s="14">
        <f t="shared" si="43"/>
        <v>0</v>
      </c>
      <c r="AD89" s="14">
        <f t="shared" si="43"/>
        <v>0</v>
      </c>
      <c r="AE89" s="14">
        <f t="shared" si="43"/>
        <v>0</v>
      </c>
      <c r="AF89" s="14">
        <f t="shared" si="43"/>
        <v>0</v>
      </c>
      <c r="AG89" s="14">
        <f t="shared" si="43"/>
        <v>0</v>
      </c>
      <c r="AH89" s="14">
        <f t="shared" si="44"/>
        <v>0</v>
      </c>
      <c r="AI89" s="14">
        <f t="shared" si="44"/>
        <v>0</v>
      </c>
      <c r="AJ89" s="14">
        <f t="shared" si="44"/>
        <v>0</v>
      </c>
      <c r="AK89" s="14">
        <f t="shared" si="44"/>
        <v>0</v>
      </c>
      <c r="AL89" s="14">
        <f t="shared" si="44"/>
        <v>0</v>
      </c>
      <c r="AM89" s="14">
        <f t="shared" si="44"/>
        <v>4.8455098889383095</v>
      </c>
      <c r="AN89" s="14">
        <f t="shared" si="44"/>
        <v>12.565525072164803</v>
      </c>
      <c r="AO89" s="14">
        <f t="shared" si="44"/>
        <v>20.762919333599768</v>
      </c>
      <c r="AP89" s="14">
        <f t="shared" si="44"/>
        <v>29.467212146832594</v>
      </c>
      <c r="AQ89" s="14">
        <f t="shared" si="44"/>
        <v>38.709748367755367</v>
      </c>
      <c r="AR89" s="14">
        <f t="shared" si="45"/>
        <v>48.523811109900407</v>
      </c>
      <c r="AS89" s="14">
        <f t="shared" si="45"/>
        <v>58.944741599599155</v>
      </c>
      <c r="AT89" s="14">
        <f t="shared" si="45"/>
        <v>70.010066442570121</v>
      </c>
      <c r="AU89" s="14">
        <f t="shared" si="45"/>
        <v>81.759632760233018</v>
      </c>
      <c r="AV89" s="14">
        <f t="shared" si="45"/>
        <v>94.235751682385825</v>
      </c>
      <c r="AW89" s="14">
        <f t="shared" si="45"/>
        <v>107.48335071297379</v>
      </c>
      <c r="AX89" s="14">
        <f t="shared" si="45"/>
        <v>121.55013551763099</v>
      </c>
      <c r="AY89" s="14">
        <f t="shared" si="45"/>
        <v>136.48676171560493</v>
      </c>
      <c r="AZ89" s="14">
        <f t="shared" si="45"/>
        <v>152.34701729470049</v>
      </c>
      <c r="BA89" s="14">
        <f t="shared" si="45"/>
        <v>169.18801630613416</v>
      </c>
      <c r="BB89" s="14">
        <f t="shared" si="45"/>
        <v>187.07040453680867</v>
      </c>
    </row>
    <row r="90" spans="3:54" x14ac:dyDescent="0.3">
      <c r="C90" s="19">
        <f t="shared" si="35"/>
        <v>-0.59999999999999787</v>
      </c>
      <c r="D90" s="14">
        <f t="shared" si="41"/>
        <v>0</v>
      </c>
      <c r="E90" s="14">
        <f t="shared" si="41"/>
        <v>0</v>
      </c>
      <c r="F90" s="14">
        <f t="shared" si="41"/>
        <v>0</v>
      </c>
      <c r="G90" s="14">
        <f t="shared" si="41"/>
        <v>0</v>
      </c>
      <c r="H90" s="14">
        <f t="shared" si="41"/>
        <v>0</v>
      </c>
      <c r="I90" s="14">
        <f t="shared" si="41"/>
        <v>0</v>
      </c>
      <c r="J90" s="14">
        <f t="shared" si="41"/>
        <v>0</v>
      </c>
      <c r="K90" s="14">
        <f t="shared" si="41"/>
        <v>0</v>
      </c>
      <c r="L90" s="14">
        <f t="shared" si="41"/>
        <v>0</v>
      </c>
      <c r="M90" s="14">
        <f t="shared" si="41"/>
        <v>0</v>
      </c>
      <c r="N90" s="14">
        <f t="shared" si="42"/>
        <v>0</v>
      </c>
      <c r="O90" s="14">
        <f t="shared" si="42"/>
        <v>0</v>
      </c>
      <c r="P90" s="14">
        <f t="shared" si="42"/>
        <v>0</v>
      </c>
      <c r="Q90" s="14">
        <f t="shared" si="42"/>
        <v>0</v>
      </c>
      <c r="R90" s="14">
        <f t="shared" si="42"/>
        <v>0</v>
      </c>
      <c r="S90" s="14">
        <f t="shared" si="42"/>
        <v>0</v>
      </c>
      <c r="T90" s="14">
        <f t="shared" si="42"/>
        <v>0</v>
      </c>
      <c r="U90" s="14">
        <f t="shared" si="42"/>
        <v>0</v>
      </c>
      <c r="V90" s="14">
        <f t="shared" si="42"/>
        <v>0</v>
      </c>
      <c r="W90" s="14">
        <f t="shared" si="42"/>
        <v>0</v>
      </c>
      <c r="X90" s="14">
        <f t="shared" si="43"/>
        <v>0</v>
      </c>
      <c r="Y90" s="14">
        <f t="shared" si="43"/>
        <v>0</v>
      </c>
      <c r="Z90" s="14">
        <f t="shared" si="43"/>
        <v>0</v>
      </c>
      <c r="AA90" s="14">
        <f t="shared" si="43"/>
        <v>0</v>
      </c>
      <c r="AB90" s="14">
        <f t="shared" si="43"/>
        <v>0</v>
      </c>
      <c r="AC90" s="14">
        <f t="shared" si="43"/>
        <v>0</v>
      </c>
      <c r="AD90" s="14">
        <f t="shared" si="43"/>
        <v>0</v>
      </c>
      <c r="AE90" s="14">
        <f t="shared" si="43"/>
        <v>0</v>
      </c>
      <c r="AF90" s="14">
        <f t="shared" si="43"/>
        <v>0</v>
      </c>
      <c r="AG90" s="14">
        <f t="shared" si="43"/>
        <v>0</v>
      </c>
      <c r="AH90" s="14">
        <f t="shared" si="44"/>
        <v>0</v>
      </c>
      <c r="AI90" s="14">
        <f t="shared" si="44"/>
        <v>0</v>
      </c>
      <c r="AJ90" s="14">
        <f t="shared" si="44"/>
        <v>0</v>
      </c>
      <c r="AK90" s="14">
        <f t="shared" si="44"/>
        <v>0</v>
      </c>
      <c r="AL90" s="14">
        <f t="shared" si="44"/>
        <v>5.3578212002431229</v>
      </c>
      <c r="AM90" s="14">
        <f t="shared" si="44"/>
        <v>13.109515945716851</v>
      </c>
      <c r="AN90" s="14">
        <f t="shared" si="44"/>
        <v>21.34054872412446</v>
      </c>
      <c r="AO90" s="14">
        <f t="shared" si="44"/>
        <v>30.080560144050452</v>
      </c>
      <c r="AP90" s="14">
        <f t="shared" si="44"/>
        <v>39.361023686951683</v>
      </c>
      <c r="AQ90" s="14">
        <f t="shared" si="44"/>
        <v>49.215359045686029</v>
      </c>
      <c r="AR90" s="14">
        <f t="shared" si="45"/>
        <v>59.67905247150432</v>
      </c>
      <c r="AS90" s="14">
        <f t="shared" si="45"/>
        <v>70.789784562884648</v>
      </c>
      <c r="AT90" s="14">
        <f t="shared" si="45"/>
        <v>82.587565956386584</v>
      </c>
      <c r="AU90" s="14">
        <f t="shared" si="45"/>
        <v>95.114881408159846</v>
      </c>
      <c r="AV90" s="14">
        <f t="shared" si="45"/>
        <v>108.41684278495504</v>
      </c>
      <c r="AW90" s="14">
        <f t="shared" si="45"/>
        <v>122.54135151557099</v>
      </c>
      <c r="AX90" s="14">
        <f t="shared" si="45"/>
        <v>137.53927108773809</v>
      </c>
      <c r="AY90" s="14">
        <f t="shared" si="45"/>
        <v>153.46461021161298</v>
      </c>
      <c r="AZ90" s="14">
        <f t="shared" si="45"/>
        <v>170.37471730947203</v>
      </c>
      <c r="BA90" s="14">
        <f t="shared" si="45"/>
        <v>188.33048703197488</v>
      </c>
      <c r="BB90" s="14">
        <f t="shared" si="45"/>
        <v>207.396579544681</v>
      </c>
    </row>
    <row r="91" spans="3:54" x14ac:dyDescent="0.3">
      <c r="C91" s="19">
        <f t="shared" si="35"/>
        <v>-0.39999999999999786</v>
      </c>
      <c r="D91" s="14">
        <f t="shared" si="41"/>
        <v>0</v>
      </c>
      <c r="E91" s="14">
        <f t="shared" si="41"/>
        <v>0</v>
      </c>
      <c r="F91" s="14">
        <f t="shared" si="41"/>
        <v>0</v>
      </c>
      <c r="G91" s="14">
        <f t="shared" si="41"/>
        <v>0</v>
      </c>
      <c r="H91" s="14">
        <f t="shared" si="41"/>
        <v>0</v>
      </c>
      <c r="I91" s="14">
        <f t="shared" si="41"/>
        <v>0</v>
      </c>
      <c r="J91" s="14">
        <f t="shared" si="41"/>
        <v>0</v>
      </c>
      <c r="K91" s="14">
        <f t="shared" si="41"/>
        <v>0</v>
      </c>
      <c r="L91" s="14">
        <f t="shared" si="41"/>
        <v>0</v>
      </c>
      <c r="M91" s="14">
        <f t="shared" si="41"/>
        <v>0</v>
      </c>
      <c r="N91" s="14">
        <f t="shared" si="42"/>
        <v>0</v>
      </c>
      <c r="O91" s="14">
        <f t="shared" si="42"/>
        <v>0</v>
      </c>
      <c r="P91" s="14">
        <f t="shared" si="42"/>
        <v>0</v>
      </c>
      <c r="Q91" s="14">
        <f t="shared" si="42"/>
        <v>0</v>
      </c>
      <c r="R91" s="14">
        <f t="shared" si="42"/>
        <v>0</v>
      </c>
      <c r="S91" s="14">
        <f t="shared" si="42"/>
        <v>0</v>
      </c>
      <c r="T91" s="14">
        <f t="shared" si="42"/>
        <v>0</v>
      </c>
      <c r="U91" s="14">
        <f t="shared" si="42"/>
        <v>0</v>
      </c>
      <c r="V91" s="14">
        <f t="shared" si="42"/>
        <v>0</v>
      </c>
      <c r="W91" s="14">
        <f t="shared" si="42"/>
        <v>0</v>
      </c>
      <c r="X91" s="14">
        <f t="shared" si="43"/>
        <v>0</v>
      </c>
      <c r="Y91" s="14">
        <f t="shared" si="43"/>
        <v>0</v>
      </c>
      <c r="Z91" s="14">
        <f t="shared" si="43"/>
        <v>0</v>
      </c>
      <c r="AA91" s="14">
        <f t="shared" si="43"/>
        <v>0</v>
      </c>
      <c r="AB91" s="14">
        <f t="shared" si="43"/>
        <v>0</v>
      </c>
      <c r="AC91" s="14">
        <f t="shared" si="43"/>
        <v>0</v>
      </c>
      <c r="AD91" s="14">
        <f t="shared" si="43"/>
        <v>0</v>
      </c>
      <c r="AE91" s="14">
        <f t="shared" si="43"/>
        <v>0</v>
      </c>
      <c r="AF91" s="14">
        <f t="shared" si="43"/>
        <v>0</v>
      </c>
      <c r="AG91" s="14">
        <f t="shared" si="43"/>
        <v>0</v>
      </c>
      <c r="AH91" s="14">
        <f t="shared" si="44"/>
        <v>0</v>
      </c>
      <c r="AI91" s="14">
        <f t="shared" si="44"/>
        <v>0</v>
      </c>
      <c r="AJ91" s="14">
        <f t="shared" si="44"/>
        <v>0</v>
      </c>
      <c r="AK91" s="14">
        <f t="shared" si="44"/>
        <v>5.8402978233840486</v>
      </c>
      <c r="AL91" s="14">
        <f t="shared" si="44"/>
        <v>13.621827257021636</v>
      </c>
      <c r="AM91" s="14">
        <f t="shared" si="44"/>
        <v>21.884539597676479</v>
      </c>
      <c r="AN91" s="14">
        <f t="shared" si="44"/>
        <v>30.658189534575115</v>
      </c>
      <c r="AO91" s="14">
        <f t="shared" si="44"/>
        <v>39.974371684169483</v>
      </c>
      <c r="AP91" s="14">
        <f t="shared" si="44"/>
        <v>49.866634364882287</v>
      </c>
      <c r="AQ91" s="14">
        <f t="shared" si="44"/>
        <v>60.370600407289942</v>
      </c>
      <c r="AR91" s="14">
        <f t="shared" si="45"/>
        <v>71.524095434789785</v>
      </c>
      <c r="AS91" s="14">
        <f t="shared" si="45"/>
        <v>83.367284076701083</v>
      </c>
      <c r="AT91" s="14">
        <f t="shared" si="45"/>
        <v>95.942814604313384</v>
      </c>
      <c r="AU91" s="14">
        <f t="shared" si="45"/>
        <v>109.29597251072903</v>
      </c>
      <c r="AV91" s="14">
        <f t="shared" si="45"/>
        <v>123.47484358755219</v>
      </c>
      <c r="AW91" s="14">
        <f t="shared" si="45"/>
        <v>138.53048708567803</v>
      </c>
      <c r="AX91" s="14">
        <f t="shared" si="45"/>
        <v>154.51711958374608</v>
      </c>
      <c r="AY91" s="14">
        <f t="shared" si="45"/>
        <v>171.49231022638452</v>
      </c>
      <c r="AZ91" s="14">
        <f t="shared" si="45"/>
        <v>189.5171880353127</v>
      </c>
      <c r="BA91" s="14">
        <f t="shared" si="45"/>
        <v>208.65666203984722</v>
      </c>
      <c r="BB91" s="14">
        <f t="shared" si="45"/>
        <v>228.97965501951677</v>
      </c>
    </row>
    <row r="92" spans="3:54" x14ac:dyDescent="0.3">
      <c r="C92" s="19">
        <f t="shared" si="35"/>
        <v>-0.19999999999999785</v>
      </c>
      <c r="D92" s="14">
        <f t="shared" si="41"/>
        <v>0</v>
      </c>
      <c r="E92" s="14">
        <f t="shared" si="41"/>
        <v>0</v>
      </c>
      <c r="F92" s="14">
        <f t="shared" si="41"/>
        <v>0</v>
      </c>
      <c r="G92" s="14">
        <f t="shared" si="41"/>
        <v>0</v>
      </c>
      <c r="H92" s="14">
        <f t="shared" si="41"/>
        <v>0</v>
      </c>
      <c r="I92" s="14">
        <f t="shared" si="41"/>
        <v>0</v>
      </c>
      <c r="J92" s="14">
        <f t="shared" si="41"/>
        <v>0</v>
      </c>
      <c r="K92" s="14">
        <f t="shared" si="41"/>
        <v>0</v>
      </c>
      <c r="L92" s="14">
        <f t="shared" si="41"/>
        <v>0</v>
      </c>
      <c r="M92" s="14">
        <f t="shared" si="41"/>
        <v>0</v>
      </c>
      <c r="N92" s="14">
        <f t="shared" si="42"/>
        <v>0</v>
      </c>
      <c r="O92" s="14">
        <f t="shared" si="42"/>
        <v>0</v>
      </c>
      <c r="P92" s="14">
        <f t="shared" si="42"/>
        <v>0</v>
      </c>
      <c r="Q92" s="14">
        <f t="shared" si="42"/>
        <v>0</v>
      </c>
      <c r="R92" s="14">
        <f t="shared" si="42"/>
        <v>0</v>
      </c>
      <c r="S92" s="14">
        <f t="shared" si="42"/>
        <v>0</v>
      </c>
      <c r="T92" s="14">
        <f t="shared" si="42"/>
        <v>0</v>
      </c>
      <c r="U92" s="14">
        <f t="shared" si="42"/>
        <v>0</v>
      </c>
      <c r="V92" s="14">
        <f t="shared" si="42"/>
        <v>0</v>
      </c>
      <c r="W92" s="14">
        <f t="shared" si="42"/>
        <v>0</v>
      </c>
      <c r="X92" s="14">
        <f t="shared" si="43"/>
        <v>0</v>
      </c>
      <c r="Y92" s="14">
        <f t="shared" si="43"/>
        <v>0</v>
      </c>
      <c r="Z92" s="14">
        <f t="shared" si="43"/>
        <v>0</v>
      </c>
      <c r="AA92" s="14">
        <f t="shared" si="43"/>
        <v>0</v>
      </c>
      <c r="AB92" s="14">
        <f t="shared" si="43"/>
        <v>0</v>
      </c>
      <c r="AC92" s="14">
        <f t="shared" si="43"/>
        <v>0</v>
      </c>
      <c r="AD92" s="14">
        <f t="shared" si="43"/>
        <v>0</v>
      </c>
      <c r="AE92" s="14">
        <f t="shared" si="43"/>
        <v>0</v>
      </c>
      <c r="AF92" s="14">
        <f t="shared" si="43"/>
        <v>0</v>
      </c>
      <c r="AG92" s="14">
        <f t="shared" si="43"/>
        <v>0</v>
      </c>
      <c r="AH92" s="14">
        <f t="shared" si="44"/>
        <v>0</v>
      </c>
      <c r="AI92" s="14">
        <f t="shared" si="44"/>
        <v>0</v>
      </c>
      <c r="AJ92" s="14">
        <f t="shared" si="44"/>
        <v>6.2946771953416345</v>
      </c>
      <c r="AK92" s="14">
        <f t="shared" si="44"/>
        <v>14.104303880162547</v>
      </c>
      <c r="AL92" s="14">
        <f t="shared" si="44"/>
        <v>22.396850908981264</v>
      </c>
      <c r="AM92" s="14">
        <f t="shared" si="44"/>
        <v>31.202180408127134</v>
      </c>
      <c r="AN92" s="14">
        <f t="shared" si="44"/>
        <v>40.552001074694147</v>
      </c>
      <c r="AO92" s="14">
        <f t="shared" si="44"/>
        <v>50.479982362100117</v>
      </c>
      <c r="AP92" s="14">
        <f t="shared" si="44"/>
        <v>61.021875726486201</v>
      </c>
      <c r="AQ92" s="14">
        <f t="shared" si="44"/>
        <v>72.215643370575378</v>
      </c>
      <c r="AR92" s="14">
        <f t="shared" si="45"/>
        <v>84.10159494860622</v>
      </c>
      <c r="AS92" s="14">
        <f t="shared" si="45"/>
        <v>96.722532724627854</v>
      </c>
      <c r="AT92" s="14">
        <f t="shared" si="45"/>
        <v>110.12390570688254</v>
      </c>
      <c r="AU92" s="14">
        <f t="shared" si="45"/>
        <v>124.35397331332618</v>
      </c>
      <c r="AV92" s="14">
        <f t="shared" si="45"/>
        <v>139.4639791576592</v>
      </c>
      <c r="AW92" s="14">
        <f t="shared" si="45"/>
        <v>155.50833558168603</v>
      </c>
      <c r="AX92" s="14">
        <f t="shared" si="45"/>
        <v>172.54481959851756</v>
      </c>
      <c r="AY92" s="14">
        <f t="shared" si="45"/>
        <v>190.63478095222519</v>
      </c>
      <c r="AZ92" s="14">
        <f t="shared" si="45"/>
        <v>209.84336304318504</v>
      </c>
      <c r="BA92" s="14">
        <f t="shared" si="45"/>
        <v>230.23973751468293</v>
      </c>
      <c r="BB92" s="14">
        <f t="shared" si="45"/>
        <v>251.89735334554416</v>
      </c>
    </row>
    <row r="93" spans="3:54" x14ac:dyDescent="0.3">
      <c r="C93" s="19">
        <f t="shared" si="35"/>
        <v>2.1649348980190553E-15</v>
      </c>
      <c r="D93" s="14">
        <f t="shared" si="41"/>
        <v>0</v>
      </c>
      <c r="E93" s="14">
        <f t="shared" si="41"/>
        <v>0</v>
      </c>
      <c r="F93" s="14">
        <f t="shared" si="41"/>
        <v>0</v>
      </c>
      <c r="G93" s="14">
        <f t="shared" si="41"/>
        <v>0</v>
      </c>
      <c r="H93" s="14">
        <f t="shared" si="41"/>
        <v>0</v>
      </c>
      <c r="I93" s="14">
        <f t="shared" si="41"/>
        <v>0</v>
      </c>
      <c r="J93" s="14">
        <f t="shared" si="41"/>
        <v>0</v>
      </c>
      <c r="K93" s="14">
        <f t="shared" si="41"/>
        <v>0</v>
      </c>
      <c r="L93" s="14">
        <f t="shared" si="41"/>
        <v>0</v>
      </c>
      <c r="M93" s="14">
        <f t="shared" si="41"/>
        <v>0</v>
      </c>
      <c r="N93" s="14">
        <f t="shared" si="42"/>
        <v>0</v>
      </c>
      <c r="O93" s="14">
        <f t="shared" si="42"/>
        <v>0</v>
      </c>
      <c r="P93" s="14">
        <f t="shared" si="42"/>
        <v>0</v>
      </c>
      <c r="Q93" s="14">
        <f t="shared" si="42"/>
        <v>0</v>
      </c>
      <c r="R93" s="14">
        <f t="shared" si="42"/>
        <v>0</v>
      </c>
      <c r="S93" s="14">
        <f t="shared" si="42"/>
        <v>0</v>
      </c>
      <c r="T93" s="14">
        <f t="shared" si="42"/>
        <v>0</v>
      </c>
      <c r="U93" s="14">
        <f t="shared" si="42"/>
        <v>0</v>
      </c>
      <c r="V93" s="14">
        <f t="shared" si="42"/>
        <v>0</v>
      </c>
      <c r="W93" s="14">
        <f t="shared" si="42"/>
        <v>0</v>
      </c>
      <c r="X93" s="14">
        <f t="shared" si="43"/>
        <v>0</v>
      </c>
      <c r="Y93" s="14">
        <f t="shared" si="43"/>
        <v>0</v>
      </c>
      <c r="Z93" s="14">
        <f t="shared" si="43"/>
        <v>0</v>
      </c>
      <c r="AA93" s="14">
        <f t="shared" si="43"/>
        <v>0</v>
      </c>
      <c r="AB93" s="14">
        <f t="shared" si="43"/>
        <v>0</v>
      </c>
      <c r="AC93" s="14">
        <f t="shared" si="43"/>
        <v>0</v>
      </c>
      <c r="AD93" s="14">
        <f t="shared" si="43"/>
        <v>0</v>
      </c>
      <c r="AE93" s="14">
        <f t="shared" si="43"/>
        <v>0</v>
      </c>
      <c r="AF93" s="14">
        <f t="shared" si="43"/>
        <v>0</v>
      </c>
      <c r="AG93" s="14">
        <f t="shared" si="43"/>
        <v>0</v>
      </c>
      <c r="AH93" s="14">
        <f t="shared" si="44"/>
        <v>0</v>
      </c>
      <c r="AI93" s="14">
        <f t="shared" si="44"/>
        <v>6.7225955726436268</v>
      </c>
      <c r="AJ93" s="14">
        <f t="shared" si="44"/>
        <v>14.558683252120176</v>
      </c>
      <c r="AK93" s="14">
        <f t="shared" si="44"/>
        <v>22.879327532122232</v>
      </c>
      <c r="AL93" s="14">
        <f t="shared" si="44"/>
        <v>31.714491719431948</v>
      </c>
      <c r="AM93" s="14">
        <f t="shared" si="44"/>
        <v>41.095991948246194</v>
      </c>
      <c r="AN93" s="14">
        <f t="shared" si="44"/>
        <v>51.057611752624808</v>
      </c>
      <c r="AO93" s="14">
        <f t="shared" si="44"/>
        <v>61.635223723704058</v>
      </c>
      <c r="AP93" s="14">
        <f t="shared" si="44"/>
        <v>72.866918689771694</v>
      </c>
      <c r="AQ93" s="14">
        <f t="shared" si="44"/>
        <v>84.79314288439187</v>
      </c>
      <c r="AR93" s="14">
        <f t="shared" si="45"/>
        <v>97.456843596533048</v>
      </c>
      <c r="AS93" s="14">
        <f t="shared" si="45"/>
        <v>110.90362382719707</v>
      </c>
      <c r="AT93" s="14">
        <f t="shared" si="45"/>
        <v>125.18190650947977</v>
      </c>
      <c r="AU93" s="14">
        <f t="shared" si="45"/>
        <v>140.34310888343327</v>
      </c>
      <c r="AV93" s="14">
        <f t="shared" si="45"/>
        <v>156.4418276536673</v>
      </c>
      <c r="AW93" s="14">
        <f t="shared" si="45"/>
        <v>173.53603559645762</v>
      </c>
      <c r="AX93" s="14">
        <f t="shared" si="45"/>
        <v>191.68729032435834</v>
      </c>
      <c r="AY93" s="14">
        <f t="shared" si="45"/>
        <v>210.96095596009758</v>
      </c>
      <c r="AZ93" s="14">
        <f t="shared" si="45"/>
        <v>231.42643851802086</v>
      </c>
      <c r="BA93" s="14">
        <f t="shared" si="45"/>
        <v>253.15743584071043</v>
      </c>
      <c r="BB93" s="14">
        <f t="shared" si="45"/>
        <v>276.23220299082163</v>
      </c>
    </row>
    <row r="94" spans="3:54" x14ac:dyDescent="0.3">
      <c r="C94" s="19">
        <f t="shared" si="35"/>
        <v>0.20000000000000218</v>
      </c>
      <c r="D94" s="14">
        <f t="shared" si="41"/>
        <v>0</v>
      </c>
      <c r="E94" s="14">
        <f t="shared" si="41"/>
        <v>0</v>
      </c>
      <c r="F94" s="14">
        <f t="shared" si="41"/>
        <v>0</v>
      </c>
      <c r="G94" s="14">
        <f t="shared" si="41"/>
        <v>0</v>
      </c>
      <c r="H94" s="14">
        <f t="shared" si="41"/>
        <v>0</v>
      </c>
      <c r="I94" s="14">
        <f t="shared" si="41"/>
        <v>0</v>
      </c>
      <c r="J94" s="14">
        <f t="shared" si="41"/>
        <v>0</v>
      </c>
      <c r="K94" s="14">
        <f t="shared" si="41"/>
        <v>0</v>
      </c>
      <c r="L94" s="14">
        <f t="shared" si="41"/>
        <v>0</v>
      </c>
      <c r="M94" s="14">
        <f t="shared" si="41"/>
        <v>0</v>
      </c>
      <c r="N94" s="14">
        <f t="shared" si="42"/>
        <v>0</v>
      </c>
      <c r="O94" s="14">
        <f t="shared" si="42"/>
        <v>0</v>
      </c>
      <c r="P94" s="14">
        <f t="shared" si="42"/>
        <v>0</v>
      </c>
      <c r="Q94" s="14">
        <f t="shared" si="42"/>
        <v>0</v>
      </c>
      <c r="R94" s="14">
        <f t="shared" si="42"/>
        <v>0</v>
      </c>
      <c r="S94" s="14">
        <f t="shared" si="42"/>
        <v>0</v>
      </c>
      <c r="T94" s="14">
        <f t="shared" si="42"/>
        <v>0</v>
      </c>
      <c r="U94" s="14">
        <f t="shared" si="42"/>
        <v>0</v>
      </c>
      <c r="V94" s="14">
        <f t="shared" si="42"/>
        <v>0</v>
      </c>
      <c r="W94" s="14">
        <f t="shared" si="42"/>
        <v>0</v>
      </c>
      <c r="X94" s="14">
        <f t="shared" si="43"/>
        <v>0</v>
      </c>
      <c r="Y94" s="14">
        <f t="shared" si="43"/>
        <v>0</v>
      </c>
      <c r="Z94" s="14">
        <f t="shared" si="43"/>
        <v>0</v>
      </c>
      <c r="AA94" s="14">
        <f t="shared" si="43"/>
        <v>0</v>
      </c>
      <c r="AB94" s="14">
        <f t="shared" si="43"/>
        <v>0</v>
      </c>
      <c r="AC94" s="14">
        <f t="shared" si="43"/>
        <v>0</v>
      </c>
      <c r="AD94" s="14">
        <f t="shared" si="43"/>
        <v>0</v>
      </c>
      <c r="AE94" s="14">
        <f t="shared" si="43"/>
        <v>0</v>
      </c>
      <c r="AF94" s="14">
        <f t="shared" si="43"/>
        <v>0</v>
      </c>
      <c r="AG94" s="14">
        <f t="shared" si="43"/>
        <v>0</v>
      </c>
      <c r="AH94" s="14">
        <f t="shared" si="44"/>
        <v>7.1255939236555434</v>
      </c>
      <c r="AI94" s="14">
        <f t="shared" si="44"/>
        <v>14.986601629422154</v>
      </c>
      <c r="AJ94" s="14">
        <f t="shared" si="44"/>
        <v>23.333706904079833</v>
      </c>
      <c r="AK94" s="14">
        <f t="shared" si="44"/>
        <v>32.196968342572887</v>
      </c>
      <c r="AL94" s="14">
        <f t="shared" si="44"/>
        <v>41.608303259551008</v>
      </c>
      <c r="AM94" s="14">
        <f t="shared" si="44"/>
        <v>51.601602626176856</v>
      </c>
      <c r="AN94" s="14">
        <f t="shared" si="44"/>
        <v>62.21285311422875</v>
      </c>
      <c r="AO94" s="14">
        <f t="shared" si="44"/>
        <v>73.480266686989523</v>
      </c>
      <c r="AP94" s="14">
        <f t="shared" si="44"/>
        <v>85.444418203588157</v>
      </c>
      <c r="AQ94" s="14">
        <f t="shared" si="44"/>
        <v>98.148391532318669</v>
      </c>
      <c r="AR94" s="14">
        <f t="shared" si="45"/>
        <v>111.63793469910223</v>
      </c>
      <c r="AS94" s="14">
        <f t="shared" si="45"/>
        <v>125.96162462979424</v>
      </c>
      <c r="AT94" s="14">
        <f t="shared" si="45"/>
        <v>141.17104207958681</v>
      </c>
      <c r="AU94" s="14">
        <f t="shared" si="45"/>
        <v>157.32095737944132</v>
      </c>
      <c r="AV94" s="14">
        <f t="shared" si="45"/>
        <v>174.46952766843879</v>
      </c>
      <c r="AW94" s="14">
        <f t="shared" si="45"/>
        <v>192.67850632229829</v>
      </c>
      <c r="AX94" s="14">
        <f t="shared" si="45"/>
        <v>212.01346533223068</v>
      </c>
      <c r="AY94" s="14">
        <f t="shared" si="45"/>
        <v>232.54403143493334</v>
      </c>
      <c r="AZ94" s="14">
        <f t="shared" si="45"/>
        <v>254.34413684404831</v>
      </c>
      <c r="BA94" s="14">
        <f t="shared" si="45"/>
        <v>277.49228548598779</v>
      </c>
      <c r="BB94" s="14">
        <f t="shared" si="45"/>
        <v>302.07183569886348</v>
      </c>
    </row>
    <row r="95" spans="3:54" x14ac:dyDescent="0.3">
      <c r="C95" s="19">
        <f t="shared" si="35"/>
        <v>0.40000000000000219</v>
      </c>
      <c r="D95" s="14">
        <f t="shared" si="41"/>
        <v>0</v>
      </c>
      <c r="E95" s="14">
        <f t="shared" si="41"/>
        <v>0</v>
      </c>
      <c r="F95" s="14">
        <f t="shared" si="41"/>
        <v>0</v>
      </c>
      <c r="G95" s="14">
        <f t="shared" si="41"/>
        <v>0</v>
      </c>
      <c r="H95" s="14">
        <f t="shared" si="41"/>
        <v>0</v>
      </c>
      <c r="I95" s="14">
        <f t="shared" si="41"/>
        <v>0</v>
      </c>
      <c r="J95" s="14">
        <f t="shared" si="41"/>
        <v>0</v>
      </c>
      <c r="K95" s="14">
        <f t="shared" si="41"/>
        <v>0</v>
      </c>
      <c r="L95" s="14">
        <f t="shared" si="41"/>
        <v>0</v>
      </c>
      <c r="M95" s="14">
        <f t="shared" si="41"/>
        <v>0</v>
      </c>
      <c r="N95" s="14">
        <f t="shared" si="42"/>
        <v>0</v>
      </c>
      <c r="O95" s="14">
        <f t="shared" si="42"/>
        <v>0</v>
      </c>
      <c r="P95" s="14">
        <f t="shared" si="42"/>
        <v>0</v>
      </c>
      <c r="Q95" s="14">
        <f t="shared" si="42"/>
        <v>0</v>
      </c>
      <c r="R95" s="14">
        <f t="shared" si="42"/>
        <v>0</v>
      </c>
      <c r="S95" s="14">
        <f t="shared" si="42"/>
        <v>0</v>
      </c>
      <c r="T95" s="14">
        <f t="shared" si="42"/>
        <v>0</v>
      </c>
      <c r="U95" s="14">
        <f t="shared" si="42"/>
        <v>0</v>
      </c>
      <c r="V95" s="14">
        <f t="shared" si="42"/>
        <v>0</v>
      </c>
      <c r="W95" s="14">
        <f t="shared" si="42"/>
        <v>0</v>
      </c>
      <c r="X95" s="14">
        <f t="shared" si="43"/>
        <v>0</v>
      </c>
      <c r="Y95" s="14">
        <f t="shared" si="43"/>
        <v>0</v>
      </c>
      <c r="Z95" s="14">
        <f t="shared" si="43"/>
        <v>0</v>
      </c>
      <c r="AA95" s="14">
        <f t="shared" si="43"/>
        <v>0</v>
      </c>
      <c r="AB95" s="14">
        <f t="shared" si="43"/>
        <v>0</v>
      </c>
      <c r="AC95" s="14">
        <f t="shared" si="43"/>
        <v>0</v>
      </c>
      <c r="AD95" s="14">
        <f t="shared" si="43"/>
        <v>0</v>
      </c>
      <c r="AE95" s="14">
        <f t="shared" si="43"/>
        <v>0</v>
      </c>
      <c r="AF95" s="14">
        <f t="shared" si="43"/>
        <v>7.9803141607840189E-2</v>
      </c>
      <c r="AG95" s="14">
        <f t="shared" si="43"/>
        <v>7.5051234777314733</v>
      </c>
      <c r="AH95" s="14">
        <f t="shared" si="44"/>
        <v>15.38959998043407</v>
      </c>
      <c r="AI95" s="14">
        <f t="shared" si="44"/>
        <v>23.761625281381782</v>
      </c>
      <c r="AJ95" s="14">
        <f t="shared" si="44"/>
        <v>32.651347714530488</v>
      </c>
      <c r="AK95" s="14">
        <f t="shared" si="44"/>
        <v>42.090779882691947</v>
      </c>
      <c r="AL95" s="14">
        <f t="shared" si="44"/>
        <v>52.113913937481641</v>
      </c>
      <c r="AM95" s="14">
        <f t="shared" si="44"/>
        <v>62.756843987780769</v>
      </c>
      <c r="AN95" s="14">
        <f t="shared" si="44"/>
        <v>74.057896077514215</v>
      </c>
      <c r="AO95" s="14">
        <f t="shared" si="44"/>
        <v>86.057766200805986</v>
      </c>
      <c r="AP95" s="14">
        <f t="shared" si="44"/>
        <v>98.799666851514957</v>
      </c>
      <c r="AQ95" s="14">
        <f t="shared" si="44"/>
        <v>112.32948263488785</v>
      </c>
      <c r="AR95" s="14">
        <f t="shared" si="45"/>
        <v>126.69593550169941</v>
      </c>
      <c r="AS95" s="14">
        <f t="shared" si="45"/>
        <v>141.95076019990131</v>
      </c>
      <c r="AT95" s="14">
        <f t="shared" si="45"/>
        <v>158.14889057559486</v>
      </c>
      <c r="AU95" s="14">
        <f t="shared" si="45"/>
        <v>175.34865739421281</v>
      </c>
      <c r="AV95" s="14">
        <f t="shared" si="45"/>
        <v>193.61199839427951</v>
      </c>
      <c r="AW95" s="14">
        <f t="shared" si="45"/>
        <v>213.00468133017063</v>
      </c>
      <c r="AX95" s="14">
        <f t="shared" si="45"/>
        <v>233.59654080706645</v>
      </c>
      <c r="AY95" s="14">
        <f t="shared" si="45"/>
        <v>255.46172976096079</v>
      </c>
      <c r="AZ95" s="14">
        <f t="shared" si="45"/>
        <v>278.67898648932567</v>
      </c>
      <c r="BA95" s="14">
        <f t="shared" si="45"/>
        <v>303.3319181940297</v>
      </c>
      <c r="BB95" s="14">
        <f t="shared" si="45"/>
        <v>329.50930205757123</v>
      </c>
    </row>
    <row r="96" spans="3:54" x14ac:dyDescent="0.3">
      <c r="C96" s="19">
        <f t="shared" si="35"/>
        <v>0.6000000000000022</v>
      </c>
      <c r="D96" s="14">
        <f t="shared" si="41"/>
        <v>0</v>
      </c>
      <c r="E96" s="14">
        <f t="shared" si="41"/>
        <v>0</v>
      </c>
      <c r="F96" s="14">
        <f t="shared" si="41"/>
        <v>0</v>
      </c>
      <c r="G96" s="14">
        <f t="shared" si="41"/>
        <v>0</v>
      </c>
      <c r="H96" s="14">
        <f t="shared" si="41"/>
        <v>0</v>
      </c>
      <c r="I96" s="14">
        <f t="shared" si="41"/>
        <v>0</v>
      </c>
      <c r="J96" s="14">
        <f t="shared" si="41"/>
        <v>0</v>
      </c>
      <c r="K96" s="14">
        <f t="shared" si="41"/>
        <v>0</v>
      </c>
      <c r="L96" s="14">
        <f t="shared" si="41"/>
        <v>0</v>
      </c>
      <c r="M96" s="14">
        <f t="shared" si="41"/>
        <v>0</v>
      </c>
      <c r="N96" s="14">
        <f t="shared" si="42"/>
        <v>0</v>
      </c>
      <c r="O96" s="14">
        <f t="shared" si="42"/>
        <v>0</v>
      </c>
      <c r="P96" s="14">
        <f t="shared" si="42"/>
        <v>0</v>
      </c>
      <c r="Q96" s="14">
        <f t="shared" si="42"/>
        <v>0</v>
      </c>
      <c r="R96" s="14">
        <f t="shared" si="42"/>
        <v>0</v>
      </c>
      <c r="S96" s="14">
        <f t="shared" si="42"/>
        <v>0</v>
      </c>
      <c r="T96" s="14">
        <f t="shared" si="42"/>
        <v>0</v>
      </c>
      <c r="U96" s="14">
        <f t="shared" si="42"/>
        <v>0</v>
      </c>
      <c r="V96" s="14">
        <f t="shared" si="42"/>
        <v>0</v>
      </c>
      <c r="W96" s="14">
        <f t="shared" si="42"/>
        <v>0</v>
      </c>
      <c r="X96" s="14">
        <f t="shared" si="43"/>
        <v>0</v>
      </c>
      <c r="Y96" s="14">
        <f t="shared" si="43"/>
        <v>0</v>
      </c>
      <c r="Z96" s="14">
        <f t="shared" si="43"/>
        <v>0</v>
      </c>
      <c r="AA96" s="14">
        <f t="shared" si="43"/>
        <v>0</v>
      </c>
      <c r="AB96" s="14">
        <f t="shared" si="43"/>
        <v>0</v>
      </c>
      <c r="AC96" s="14">
        <f t="shared" si="43"/>
        <v>0</v>
      </c>
      <c r="AD96" s="14">
        <f t="shared" si="43"/>
        <v>0</v>
      </c>
      <c r="AE96" s="14">
        <f t="shared" si="43"/>
        <v>0.41641565945595005</v>
      </c>
      <c r="AF96" s="14">
        <f t="shared" si="43"/>
        <v>7.8625509512072682</v>
      </c>
      <c r="AG96" s="14">
        <f t="shared" si="43"/>
        <v>15.76912953451</v>
      </c>
      <c r="AH96" s="14">
        <f t="shared" si="44"/>
        <v>24.164623632393699</v>
      </c>
      <c r="AI96" s="14">
        <f t="shared" si="44"/>
        <v>33.079266091832466</v>
      </c>
      <c r="AJ96" s="14">
        <f t="shared" si="44"/>
        <v>42.545159254649548</v>
      </c>
      <c r="AK96" s="14">
        <f t="shared" si="44"/>
        <v>52.596390560622581</v>
      </c>
      <c r="AL96" s="14">
        <f t="shared" si="44"/>
        <v>63.269155299085583</v>
      </c>
      <c r="AM96" s="14">
        <f t="shared" si="44"/>
        <v>74.601886951066234</v>
      </c>
      <c r="AN96" s="14">
        <f t="shared" si="44"/>
        <v>86.635395591330649</v>
      </c>
      <c r="AO96" s="14">
        <f t="shared" si="44"/>
        <v>99.413014848732786</v>
      </c>
      <c r="AP96" s="14">
        <f t="shared" si="44"/>
        <v>112.98075795408414</v>
      </c>
      <c r="AQ96" s="14">
        <f t="shared" si="44"/>
        <v>127.38748343748503</v>
      </c>
      <c r="AR96" s="14">
        <f t="shared" si="45"/>
        <v>142.68507107180648</v>
      </c>
      <c r="AS96" s="14">
        <f t="shared" si="45"/>
        <v>158.92860869590936</v>
      </c>
      <c r="AT96" s="14">
        <f t="shared" si="45"/>
        <v>176.17659059036635</v>
      </c>
      <c r="AU96" s="14">
        <f t="shared" si="45"/>
        <v>194.49112812005353</v>
      </c>
      <c r="AV96" s="14">
        <f t="shared" si="45"/>
        <v>213.93817340215185</v>
      </c>
      <c r="AW96" s="14">
        <f t="shared" si="45"/>
        <v>234.58775680500639</v>
      </c>
      <c r="AX96" s="14">
        <f t="shared" si="45"/>
        <v>256.51423913309389</v>
      </c>
      <c r="AY96" s="14">
        <f t="shared" si="45"/>
        <v>279.79657940623815</v>
      </c>
      <c r="AZ96" s="14">
        <f t="shared" si="45"/>
        <v>304.51861919736757</v>
      </c>
      <c r="BA96" s="14">
        <f t="shared" si="45"/>
        <v>330.76938455273745</v>
      </c>
      <c r="BB96" s="14">
        <f t="shared" si="45"/>
        <v>358.64340658185591</v>
      </c>
    </row>
    <row r="97" spans="3:54" x14ac:dyDescent="0.3">
      <c r="C97" s="19">
        <f t="shared" si="35"/>
        <v>0.80000000000000226</v>
      </c>
      <c r="D97" s="14">
        <f t="shared" si="41"/>
        <v>0</v>
      </c>
      <c r="E97" s="14">
        <f t="shared" si="41"/>
        <v>0</v>
      </c>
      <c r="F97" s="14">
        <f t="shared" si="41"/>
        <v>0</v>
      </c>
      <c r="G97" s="14">
        <f t="shared" si="41"/>
        <v>0</v>
      </c>
      <c r="H97" s="14">
        <f t="shared" si="41"/>
        <v>0</v>
      </c>
      <c r="I97" s="14">
        <f t="shared" si="41"/>
        <v>0</v>
      </c>
      <c r="J97" s="14">
        <f t="shared" si="41"/>
        <v>0</v>
      </c>
      <c r="K97" s="14">
        <f t="shared" si="41"/>
        <v>0</v>
      </c>
      <c r="L97" s="14">
        <f t="shared" si="41"/>
        <v>0</v>
      </c>
      <c r="M97" s="14">
        <f t="shared" si="41"/>
        <v>0</v>
      </c>
      <c r="N97" s="14">
        <f t="shared" si="42"/>
        <v>0</v>
      </c>
      <c r="O97" s="14">
        <f t="shared" si="42"/>
        <v>0</v>
      </c>
      <c r="P97" s="14">
        <f t="shared" si="42"/>
        <v>0</v>
      </c>
      <c r="Q97" s="14">
        <f t="shared" si="42"/>
        <v>0</v>
      </c>
      <c r="R97" s="14">
        <f t="shared" si="42"/>
        <v>0</v>
      </c>
      <c r="S97" s="14">
        <f t="shared" si="42"/>
        <v>0</v>
      </c>
      <c r="T97" s="14">
        <f t="shared" si="42"/>
        <v>0</v>
      </c>
      <c r="U97" s="14">
        <f t="shared" si="42"/>
        <v>0</v>
      </c>
      <c r="V97" s="14">
        <f t="shared" si="42"/>
        <v>0</v>
      </c>
      <c r="W97" s="14">
        <f t="shared" si="42"/>
        <v>0</v>
      </c>
      <c r="X97" s="14">
        <f t="shared" si="43"/>
        <v>0</v>
      </c>
      <c r="Y97" s="14">
        <f t="shared" si="43"/>
        <v>0</v>
      </c>
      <c r="Z97" s="14">
        <f t="shared" si="43"/>
        <v>0</v>
      </c>
      <c r="AA97" s="14">
        <f t="shared" si="43"/>
        <v>0</v>
      </c>
      <c r="AB97" s="14">
        <f t="shared" si="43"/>
        <v>0</v>
      </c>
      <c r="AC97" s="14">
        <f t="shared" si="43"/>
        <v>0</v>
      </c>
      <c r="AD97" s="14">
        <f t="shared" si="43"/>
        <v>0.73342539032579168</v>
      </c>
      <c r="AE97" s="14">
        <f t="shared" si="43"/>
        <v>8.1991634690553781</v>
      </c>
      <c r="AF97" s="14">
        <f t="shared" si="43"/>
        <v>16.126557007985781</v>
      </c>
      <c r="AG97" s="14">
        <f t="shared" si="43"/>
        <v>24.544153186469629</v>
      </c>
      <c r="AH97" s="14">
        <f t="shared" si="44"/>
        <v>33.482264442844382</v>
      </c>
      <c r="AI97" s="14">
        <f t="shared" si="44"/>
        <v>42.973077631951497</v>
      </c>
      <c r="AJ97" s="14">
        <f t="shared" si="44"/>
        <v>53.050769932580181</v>
      </c>
      <c r="AK97" s="14">
        <f t="shared" si="44"/>
        <v>63.751631922226494</v>
      </c>
      <c r="AL97" s="14">
        <f t="shared" si="44"/>
        <v>75.114198262371019</v>
      </c>
      <c r="AM97" s="14">
        <f t="shared" si="44"/>
        <v>87.179386464882668</v>
      </c>
      <c r="AN97" s="14">
        <f t="shared" si="44"/>
        <v>99.990644239257449</v>
      </c>
      <c r="AO97" s="14">
        <f t="shared" si="44"/>
        <v>113.59410595130194</v>
      </c>
      <c r="AP97" s="14">
        <f t="shared" si="44"/>
        <v>128.03875875668129</v>
      </c>
      <c r="AQ97" s="14">
        <f t="shared" si="44"/>
        <v>143.37661900759207</v>
      </c>
      <c r="AR97" s="14">
        <f t="shared" si="45"/>
        <v>159.66291956781447</v>
      </c>
      <c r="AS97" s="14">
        <f t="shared" si="45"/>
        <v>176.95630871068084</v>
      </c>
      <c r="AT97" s="14">
        <f t="shared" si="45"/>
        <v>195.31906131620707</v>
      </c>
      <c r="AU97" s="14">
        <f t="shared" si="45"/>
        <v>214.81730312792587</v>
      </c>
      <c r="AV97" s="14">
        <f t="shared" si="45"/>
        <v>235.52124887698761</v>
      </c>
      <c r="AW97" s="14">
        <f t="shared" si="45"/>
        <v>257.50545513103384</v>
      </c>
      <c r="AX97" s="14">
        <f t="shared" si="45"/>
        <v>280.84908877837125</v>
      </c>
      <c r="AY97" s="14">
        <f t="shared" si="45"/>
        <v>305.63621211428</v>
      </c>
      <c r="AZ97" s="14">
        <f t="shared" si="45"/>
        <v>331.95608555607527</v>
      </c>
      <c r="BA97" s="14">
        <f t="shared" si="45"/>
        <v>359.90348907702207</v>
      </c>
      <c r="BB97" s="14">
        <f t="shared" si="45"/>
        <v>389.57906351661387</v>
      </c>
    </row>
    <row r="98" spans="3:54" x14ac:dyDescent="0.3">
      <c r="C98" s="19">
        <f t="shared" si="35"/>
        <v>1.0000000000000022</v>
      </c>
      <c r="D98" s="14">
        <f t="shared" ref="D98:M107" si="46">MAX((spot*EXP(sigma*SQRT(plazo1)*$C98+(tipo-0.5*sigma^2)*plazo1)-IF(spot*EXP(sigma*SQRT(plazo1)*$C98+(tipo-0.5*sigma^2)*plazo1)&gt;=divid,divid,0.000001))*EXP(sigma*SQRT(plazo2-plazo1)*D$67+(tipo-0.5*sigma^2)*(plazo2-plazo1))-K,0)</f>
        <v>0</v>
      </c>
      <c r="E98" s="14">
        <f t="shared" si="46"/>
        <v>0</v>
      </c>
      <c r="F98" s="14">
        <f t="shared" si="46"/>
        <v>0</v>
      </c>
      <c r="G98" s="14">
        <f t="shared" si="46"/>
        <v>0</v>
      </c>
      <c r="H98" s="14">
        <f t="shared" si="46"/>
        <v>0</v>
      </c>
      <c r="I98" s="14">
        <f t="shared" si="46"/>
        <v>0</v>
      </c>
      <c r="J98" s="14">
        <f t="shared" si="46"/>
        <v>0</v>
      </c>
      <c r="K98" s="14">
        <f t="shared" si="46"/>
        <v>0</v>
      </c>
      <c r="L98" s="14">
        <f t="shared" si="46"/>
        <v>0</v>
      </c>
      <c r="M98" s="14">
        <f t="shared" si="46"/>
        <v>0</v>
      </c>
      <c r="N98" s="14">
        <f t="shared" ref="N98:W107" si="47">MAX((spot*EXP(sigma*SQRT(plazo1)*$C98+(tipo-0.5*sigma^2)*plazo1)-IF(spot*EXP(sigma*SQRT(plazo1)*$C98+(tipo-0.5*sigma^2)*plazo1)&gt;=divid,divid,0.000001))*EXP(sigma*SQRT(plazo2-plazo1)*N$67+(tipo-0.5*sigma^2)*(plazo2-plazo1))-K,0)</f>
        <v>0</v>
      </c>
      <c r="O98" s="14">
        <f t="shared" si="47"/>
        <v>0</v>
      </c>
      <c r="P98" s="14">
        <f t="shared" si="47"/>
        <v>0</v>
      </c>
      <c r="Q98" s="14">
        <f t="shared" si="47"/>
        <v>0</v>
      </c>
      <c r="R98" s="14">
        <f t="shared" si="47"/>
        <v>0</v>
      </c>
      <c r="S98" s="14">
        <f t="shared" si="47"/>
        <v>0</v>
      </c>
      <c r="T98" s="14">
        <f t="shared" si="47"/>
        <v>0</v>
      </c>
      <c r="U98" s="14">
        <f t="shared" si="47"/>
        <v>0</v>
      </c>
      <c r="V98" s="14">
        <f t="shared" si="47"/>
        <v>0</v>
      </c>
      <c r="W98" s="14">
        <f t="shared" si="47"/>
        <v>0</v>
      </c>
      <c r="X98" s="14">
        <f t="shared" ref="X98:AG107" si="48">MAX((spot*EXP(sigma*SQRT(plazo1)*$C98+(tipo-0.5*sigma^2)*plazo1)-IF(spot*EXP(sigma*SQRT(plazo1)*$C98+(tipo-0.5*sigma^2)*plazo1)&gt;=divid,divid,0.000001))*EXP(sigma*SQRT(plazo2-plazo1)*X$67+(tipo-0.5*sigma^2)*(plazo2-plazo1))-K,0)</f>
        <v>0</v>
      </c>
      <c r="Y98" s="14">
        <f t="shared" si="48"/>
        <v>0</v>
      </c>
      <c r="Z98" s="14">
        <f t="shared" si="48"/>
        <v>0</v>
      </c>
      <c r="AA98" s="14">
        <f t="shared" si="48"/>
        <v>0</v>
      </c>
      <c r="AB98" s="14">
        <f t="shared" si="48"/>
        <v>0</v>
      </c>
      <c r="AC98" s="14">
        <f t="shared" si="48"/>
        <v>1.031973911660117</v>
      </c>
      <c r="AD98" s="14">
        <f t="shared" si="48"/>
        <v>8.5161731999252481</v>
      </c>
      <c r="AE98" s="14">
        <f t="shared" si="48"/>
        <v>16.463169525833905</v>
      </c>
      <c r="AF98" s="14">
        <f t="shared" si="48"/>
        <v>24.901580659945438</v>
      </c>
      <c r="AG98" s="14">
        <f t="shared" si="48"/>
        <v>33.861793996920341</v>
      </c>
      <c r="AH98" s="14">
        <f t="shared" ref="AH98:AQ107" si="49">MAX((spot*EXP(sigma*SQRT(plazo1)*$C98+(tipo-0.5*sigma^2)*plazo1)-IF(spot*EXP(sigma*SQRT(plazo1)*$C98+(tipo-0.5*sigma^2)*plazo1)&gt;=divid,divid,0.000001))*EXP(sigma*SQRT(plazo2-plazo1)*AH$67+(tipo-0.5*sigma^2)*(plazo2-plazo1))-K,0)</f>
        <v>43.376075982963471</v>
      </c>
      <c r="AI98" s="14">
        <f t="shared" si="49"/>
        <v>53.478688309882187</v>
      </c>
      <c r="AJ98" s="14">
        <f t="shared" si="49"/>
        <v>64.206011294184123</v>
      </c>
      <c r="AK98" s="14">
        <f t="shared" si="49"/>
        <v>75.596674885512016</v>
      </c>
      <c r="AL98" s="14">
        <f t="shared" si="49"/>
        <v>87.69169777618751</v>
      </c>
      <c r="AM98" s="14">
        <f t="shared" si="49"/>
        <v>100.53463511280953</v>
      </c>
      <c r="AN98" s="14">
        <f t="shared" si="49"/>
        <v>114.17173534182666</v>
      </c>
      <c r="AO98" s="14">
        <f t="shared" si="49"/>
        <v>128.65210675389918</v>
      </c>
      <c r="AP98" s="14">
        <f t="shared" si="49"/>
        <v>144.02789432678838</v>
      </c>
      <c r="AQ98" s="14">
        <f t="shared" si="49"/>
        <v>160.35446750360018</v>
      </c>
      <c r="AR98" s="14">
        <f t="shared" ref="AR98:BB107" si="50">MAX((spot*EXP(sigma*SQRT(plazo1)*$C98+(tipo-0.5*sigma^2)*plazo1)-IF(spot*EXP(sigma*SQRT(plazo1)*$C98+(tipo-0.5*sigma^2)*plazo1)&gt;=divid,divid,0.000001))*EXP(sigma*SQRT(plazo2-plazo1)*AR$67+(tipo-0.5*sigma^2)*(plazo2-plazo1))-K,0)</f>
        <v>177.69061958258607</v>
      </c>
      <c r="AS98" s="14">
        <f t="shared" si="50"/>
        <v>196.09877943652157</v>
      </c>
      <c r="AT98" s="14">
        <f t="shared" si="50"/>
        <v>215.64523632407941</v>
      </c>
      <c r="AU98" s="14">
        <f t="shared" si="50"/>
        <v>236.40037860276169</v>
      </c>
      <c r="AV98" s="14">
        <f t="shared" si="50"/>
        <v>258.43894720301512</v>
      </c>
      <c r="AW98" s="14">
        <f t="shared" si="50"/>
        <v>281.84030477631126</v>
      </c>
      <c r="AX98" s="14">
        <f t="shared" si="50"/>
        <v>306.68872148641321</v>
      </c>
      <c r="AY98" s="14">
        <f t="shared" si="50"/>
        <v>333.07367847298781</v>
      </c>
      <c r="AZ98" s="14">
        <f t="shared" si="50"/>
        <v>361.09019008036</v>
      </c>
      <c r="BA98" s="14">
        <f t="shared" si="50"/>
        <v>390.83914601178014</v>
      </c>
      <c r="BB98" s="14">
        <f t="shared" si="50"/>
        <v>422.42767464132942</v>
      </c>
    </row>
    <row r="99" spans="3:54" x14ac:dyDescent="0.3">
      <c r="C99" s="19">
        <f t="shared" si="35"/>
        <v>1.2000000000000022</v>
      </c>
      <c r="D99" s="14">
        <f t="shared" si="46"/>
        <v>0</v>
      </c>
      <c r="E99" s="14">
        <f t="shared" si="46"/>
        <v>0</v>
      </c>
      <c r="F99" s="14">
        <f t="shared" si="46"/>
        <v>0</v>
      </c>
      <c r="G99" s="14">
        <f t="shared" si="46"/>
        <v>0</v>
      </c>
      <c r="H99" s="14">
        <f t="shared" si="46"/>
        <v>0</v>
      </c>
      <c r="I99" s="14">
        <f t="shared" si="46"/>
        <v>0</v>
      </c>
      <c r="J99" s="14">
        <f t="shared" si="46"/>
        <v>0</v>
      </c>
      <c r="K99" s="14">
        <f t="shared" si="46"/>
        <v>0</v>
      </c>
      <c r="L99" s="14">
        <f t="shared" si="46"/>
        <v>0</v>
      </c>
      <c r="M99" s="14">
        <f t="shared" si="46"/>
        <v>0</v>
      </c>
      <c r="N99" s="14">
        <f t="shared" si="47"/>
        <v>0</v>
      </c>
      <c r="O99" s="14">
        <f t="shared" si="47"/>
        <v>0</v>
      </c>
      <c r="P99" s="14">
        <f t="shared" si="47"/>
        <v>0</v>
      </c>
      <c r="Q99" s="14">
        <f t="shared" si="47"/>
        <v>0</v>
      </c>
      <c r="R99" s="14">
        <f t="shared" si="47"/>
        <v>0</v>
      </c>
      <c r="S99" s="14">
        <f t="shared" si="47"/>
        <v>0</v>
      </c>
      <c r="T99" s="14">
        <f t="shared" si="47"/>
        <v>0</v>
      </c>
      <c r="U99" s="14">
        <f t="shared" si="47"/>
        <v>0</v>
      </c>
      <c r="V99" s="14">
        <f t="shared" si="47"/>
        <v>0</v>
      </c>
      <c r="W99" s="14">
        <f t="shared" si="47"/>
        <v>0</v>
      </c>
      <c r="X99" s="14">
        <f t="shared" si="48"/>
        <v>0</v>
      </c>
      <c r="Y99" s="14">
        <f t="shared" si="48"/>
        <v>0</v>
      </c>
      <c r="Z99" s="14">
        <f t="shared" si="48"/>
        <v>0</v>
      </c>
      <c r="AA99" s="14">
        <f t="shared" si="48"/>
        <v>0</v>
      </c>
      <c r="AB99" s="14">
        <f t="shared" si="48"/>
        <v>1.3131363206067732</v>
      </c>
      <c r="AC99" s="14">
        <f t="shared" si="48"/>
        <v>8.8147217212595308</v>
      </c>
      <c r="AD99" s="14">
        <f t="shared" si="48"/>
        <v>16.780179256703747</v>
      </c>
      <c r="AE99" s="14">
        <f t="shared" si="48"/>
        <v>25.238193177793534</v>
      </c>
      <c r="AF99" s="14">
        <f t="shared" si="48"/>
        <v>34.219221470396121</v>
      </c>
      <c r="AG99" s="14">
        <f t="shared" si="48"/>
        <v>43.755605537039372</v>
      </c>
      <c r="AH99" s="14">
        <f t="shared" si="49"/>
        <v>53.881686660894076</v>
      </c>
      <c r="AI99" s="14">
        <f t="shared" si="49"/>
        <v>64.633929671486072</v>
      </c>
      <c r="AJ99" s="14">
        <f t="shared" si="49"/>
        <v>76.051054257469588</v>
      </c>
      <c r="AK99" s="14">
        <f t="shared" si="49"/>
        <v>88.174174399328422</v>
      </c>
      <c r="AL99" s="14">
        <f t="shared" si="49"/>
        <v>101.04694642411428</v>
      </c>
      <c r="AM99" s="14">
        <f t="shared" si="49"/>
        <v>114.71572621537865</v>
      </c>
      <c r="AN99" s="14">
        <f t="shared" si="49"/>
        <v>129.22973614442381</v>
      </c>
      <c r="AO99" s="14">
        <f t="shared" si="49"/>
        <v>144.64124232400621</v>
      </c>
      <c r="AP99" s="14">
        <f t="shared" si="49"/>
        <v>161.00574282279638</v>
      </c>
      <c r="AQ99" s="14">
        <f t="shared" si="49"/>
        <v>178.3821675183716</v>
      </c>
      <c r="AR99" s="14">
        <f t="shared" si="50"/>
        <v>196.83309030842668</v>
      </c>
      <c r="AS99" s="14">
        <f t="shared" si="50"/>
        <v>216.4249544443939</v>
      </c>
      <c r="AT99" s="14">
        <f t="shared" si="50"/>
        <v>237.22831179891517</v>
      </c>
      <c r="AU99" s="14">
        <f t="shared" si="50"/>
        <v>259.31807692878908</v>
      </c>
      <c r="AV99" s="14">
        <f t="shared" si="50"/>
        <v>282.77379684829242</v>
      </c>
      <c r="AW99" s="14">
        <f t="shared" si="50"/>
        <v>307.6799374843531</v>
      </c>
      <c r="AX99" s="14">
        <f t="shared" si="50"/>
        <v>334.12618784512085</v>
      </c>
      <c r="AY99" s="14">
        <f t="shared" si="50"/>
        <v>362.20778299727243</v>
      </c>
      <c r="AZ99" s="14">
        <f t="shared" si="50"/>
        <v>392.02584701511796</v>
      </c>
      <c r="BA99" s="14">
        <f t="shared" si="50"/>
        <v>423.68775713649552</v>
      </c>
      <c r="BB99" s="14">
        <f t="shared" si="50"/>
        <v>457.30753043680863</v>
      </c>
    </row>
    <row r="100" spans="3:54" x14ac:dyDescent="0.3">
      <c r="C100" s="19">
        <f t="shared" si="35"/>
        <v>1.4000000000000021</v>
      </c>
      <c r="D100" s="14">
        <f t="shared" si="46"/>
        <v>0</v>
      </c>
      <c r="E100" s="14">
        <f t="shared" si="46"/>
        <v>0</v>
      </c>
      <c r="F100" s="14">
        <f t="shared" si="46"/>
        <v>0</v>
      </c>
      <c r="G100" s="14">
        <f t="shared" si="46"/>
        <v>0</v>
      </c>
      <c r="H100" s="14">
        <f t="shared" si="46"/>
        <v>0</v>
      </c>
      <c r="I100" s="14">
        <f t="shared" si="46"/>
        <v>0</v>
      </c>
      <c r="J100" s="14">
        <f t="shared" si="46"/>
        <v>0</v>
      </c>
      <c r="K100" s="14">
        <f t="shared" si="46"/>
        <v>0</v>
      </c>
      <c r="L100" s="14">
        <f t="shared" si="46"/>
        <v>0</v>
      </c>
      <c r="M100" s="14">
        <f t="shared" si="46"/>
        <v>0</v>
      </c>
      <c r="N100" s="14">
        <f t="shared" si="47"/>
        <v>0</v>
      </c>
      <c r="O100" s="14">
        <f t="shared" si="47"/>
        <v>0</v>
      </c>
      <c r="P100" s="14">
        <f t="shared" si="47"/>
        <v>0</v>
      </c>
      <c r="Q100" s="14">
        <f t="shared" si="47"/>
        <v>0</v>
      </c>
      <c r="R100" s="14">
        <f t="shared" si="47"/>
        <v>0</v>
      </c>
      <c r="S100" s="14">
        <f t="shared" si="47"/>
        <v>0</v>
      </c>
      <c r="T100" s="14">
        <f t="shared" si="47"/>
        <v>0</v>
      </c>
      <c r="U100" s="14">
        <f t="shared" si="47"/>
        <v>0</v>
      </c>
      <c r="V100" s="14">
        <f t="shared" si="47"/>
        <v>0</v>
      </c>
      <c r="W100" s="14">
        <f t="shared" si="47"/>
        <v>0</v>
      </c>
      <c r="X100" s="14">
        <f t="shared" si="48"/>
        <v>0</v>
      </c>
      <c r="Y100" s="14">
        <f t="shared" si="48"/>
        <v>0</v>
      </c>
      <c r="Z100" s="14">
        <f t="shared" si="48"/>
        <v>0</v>
      </c>
      <c r="AA100" s="14">
        <f t="shared" si="48"/>
        <v>1.5779251055298715</v>
      </c>
      <c r="AB100" s="14">
        <f t="shared" si="48"/>
        <v>9.0958841302062297</v>
      </c>
      <c r="AC100" s="14">
        <f t="shared" si="48"/>
        <v>17.078727778038086</v>
      </c>
      <c r="AD100" s="14">
        <f t="shared" si="48"/>
        <v>25.555202908663404</v>
      </c>
      <c r="AE100" s="14">
        <f t="shared" si="48"/>
        <v>34.555833988244245</v>
      </c>
      <c r="AF100" s="14">
        <f t="shared" si="48"/>
        <v>44.113033010515181</v>
      </c>
      <c r="AG100" s="14">
        <f t="shared" si="48"/>
        <v>54.261216214970034</v>
      </c>
      <c r="AH100" s="14">
        <f t="shared" si="49"/>
        <v>65.036928022498017</v>
      </c>
      <c r="AI100" s="14">
        <f t="shared" si="49"/>
        <v>76.478972634771566</v>
      </c>
      <c r="AJ100" s="14">
        <f t="shared" si="49"/>
        <v>88.62855377128605</v>
      </c>
      <c r="AK100" s="14">
        <f t="shared" si="49"/>
        <v>101.52942304725525</v>
      </c>
      <c r="AL100" s="14">
        <f t="shared" si="49"/>
        <v>115.22803752668349</v>
      </c>
      <c r="AM100" s="14">
        <f t="shared" si="49"/>
        <v>129.77372701797586</v>
      </c>
      <c r="AN100" s="14">
        <f t="shared" si="49"/>
        <v>145.21887171453091</v>
      </c>
      <c r="AO100" s="14">
        <f t="shared" si="49"/>
        <v>161.61909082001426</v>
      </c>
      <c r="AP100" s="14">
        <f t="shared" si="49"/>
        <v>179.03344283756792</v>
      </c>
      <c r="AQ100" s="14">
        <f t="shared" si="49"/>
        <v>197.52463824421238</v>
      </c>
      <c r="AR100" s="14">
        <f t="shared" si="50"/>
        <v>217.15926531629907</v>
      </c>
      <c r="AS100" s="14">
        <f t="shared" si="50"/>
        <v>238.00802991922967</v>
      </c>
      <c r="AT100" s="14">
        <f t="shared" si="50"/>
        <v>260.14601012494262</v>
      </c>
      <c r="AU100" s="14">
        <f t="shared" si="50"/>
        <v>283.6529265740665</v>
      </c>
      <c r="AV100" s="14">
        <f t="shared" si="50"/>
        <v>308.61342955633432</v>
      </c>
      <c r="AW100" s="14">
        <f t="shared" si="50"/>
        <v>335.11740384306086</v>
      </c>
      <c r="AX100" s="14">
        <f t="shared" si="50"/>
        <v>363.26029236940559</v>
      </c>
      <c r="AY100" s="14">
        <f t="shared" si="50"/>
        <v>393.14343993203045</v>
      </c>
      <c r="AZ100" s="14">
        <f t="shared" si="50"/>
        <v>424.87445813983345</v>
      </c>
      <c r="BA100" s="14">
        <f t="shared" si="50"/>
        <v>458.56761293197496</v>
      </c>
      <c r="BB100" s="14">
        <f t="shared" si="50"/>
        <v>494.34423605868062</v>
      </c>
    </row>
    <row r="101" spans="3:54" x14ac:dyDescent="0.3">
      <c r="C101" s="19">
        <f t="shared" si="35"/>
        <v>1.6000000000000021</v>
      </c>
      <c r="D101" s="14">
        <f t="shared" si="46"/>
        <v>0</v>
      </c>
      <c r="E101" s="14">
        <f t="shared" si="46"/>
        <v>0</v>
      </c>
      <c r="F101" s="14">
        <f t="shared" si="46"/>
        <v>0</v>
      </c>
      <c r="G101" s="14">
        <f t="shared" si="46"/>
        <v>0</v>
      </c>
      <c r="H101" s="14">
        <f t="shared" si="46"/>
        <v>0</v>
      </c>
      <c r="I101" s="14">
        <f t="shared" si="46"/>
        <v>0</v>
      </c>
      <c r="J101" s="14">
        <f t="shared" si="46"/>
        <v>0</v>
      </c>
      <c r="K101" s="14">
        <f t="shared" si="46"/>
        <v>0</v>
      </c>
      <c r="L101" s="14">
        <f t="shared" si="46"/>
        <v>0</v>
      </c>
      <c r="M101" s="14">
        <f t="shared" si="46"/>
        <v>0</v>
      </c>
      <c r="N101" s="14">
        <f t="shared" si="47"/>
        <v>0</v>
      </c>
      <c r="O101" s="14">
        <f t="shared" si="47"/>
        <v>0</v>
      </c>
      <c r="P101" s="14">
        <f t="shared" si="47"/>
        <v>0</v>
      </c>
      <c r="Q101" s="14">
        <f t="shared" si="47"/>
        <v>0</v>
      </c>
      <c r="R101" s="14">
        <f t="shared" si="47"/>
        <v>0</v>
      </c>
      <c r="S101" s="14">
        <f t="shared" si="47"/>
        <v>0</v>
      </c>
      <c r="T101" s="14">
        <f t="shared" si="47"/>
        <v>0</v>
      </c>
      <c r="U101" s="14">
        <f t="shared" si="47"/>
        <v>0</v>
      </c>
      <c r="V101" s="14">
        <f t="shared" si="47"/>
        <v>0</v>
      </c>
      <c r="W101" s="14">
        <f t="shared" si="47"/>
        <v>0</v>
      </c>
      <c r="X101" s="14">
        <f t="shared" si="48"/>
        <v>0</v>
      </c>
      <c r="Y101" s="14">
        <f t="shared" si="48"/>
        <v>0</v>
      </c>
      <c r="Z101" s="14">
        <f t="shared" si="48"/>
        <v>1.8272937920613259</v>
      </c>
      <c r="AA101" s="14">
        <f t="shared" si="48"/>
        <v>9.360672915129328</v>
      </c>
      <c r="AB101" s="14">
        <f t="shared" si="48"/>
        <v>17.359890186984757</v>
      </c>
      <c r="AC101" s="14">
        <f t="shared" si="48"/>
        <v>25.853751429997743</v>
      </c>
      <c r="AD101" s="14">
        <f t="shared" si="48"/>
        <v>34.872843719114087</v>
      </c>
      <c r="AE101" s="14">
        <f t="shared" si="48"/>
        <v>44.449645528363305</v>
      </c>
      <c r="AF101" s="14">
        <f t="shared" si="48"/>
        <v>54.618643688445843</v>
      </c>
      <c r="AG101" s="14">
        <f t="shared" si="48"/>
        <v>65.416457576573947</v>
      </c>
      <c r="AH101" s="14">
        <f t="shared" si="49"/>
        <v>76.881970985783511</v>
      </c>
      <c r="AI101" s="14">
        <f t="shared" si="49"/>
        <v>89.056472148588028</v>
      </c>
      <c r="AJ101" s="14">
        <f t="shared" si="49"/>
        <v>101.98380241921288</v>
      </c>
      <c r="AK101" s="14">
        <f t="shared" si="49"/>
        <v>115.71051414982446</v>
      </c>
      <c r="AL101" s="14">
        <f t="shared" si="49"/>
        <v>130.2860383292807</v>
      </c>
      <c r="AM101" s="14">
        <f t="shared" si="49"/>
        <v>145.76286258808295</v>
      </c>
      <c r="AN101" s="14">
        <f t="shared" si="49"/>
        <v>162.19672021053896</v>
      </c>
      <c r="AO101" s="14">
        <f t="shared" si="49"/>
        <v>179.6467908347858</v>
      </c>
      <c r="AP101" s="14">
        <f t="shared" si="49"/>
        <v>198.17591356340864</v>
      </c>
      <c r="AQ101" s="14">
        <f t="shared" si="49"/>
        <v>217.85081325208472</v>
      </c>
      <c r="AR101" s="14">
        <f t="shared" si="50"/>
        <v>238.74234079113484</v>
      </c>
      <c r="AS101" s="14">
        <f t="shared" si="50"/>
        <v>260.92572824525718</v>
      </c>
      <c r="AT101" s="14">
        <f t="shared" si="50"/>
        <v>284.48085977022004</v>
      </c>
      <c r="AU101" s="14">
        <f t="shared" si="50"/>
        <v>309.4925592821084</v>
      </c>
      <c r="AV101" s="14">
        <f t="shared" si="50"/>
        <v>336.05089591504208</v>
      </c>
      <c r="AW101" s="14">
        <f t="shared" si="50"/>
        <v>364.25150836734559</v>
      </c>
      <c r="AX101" s="14">
        <f t="shared" si="50"/>
        <v>394.19594930416361</v>
      </c>
      <c r="AY101" s="14">
        <f t="shared" si="50"/>
        <v>425.99205105674594</v>
      </c>
      <c r="AZ101" s="14">
        <f t="shared" si="50"/>
        <v>459.75431393531278</v>
      </c>
      <c r="BA101" s="14">
        <f t="shared" si="50"/>
        <v>495.60431855384684</v>
      </c>
      <c r="BB101" s="14">
        <f t="shared" si="50"/>
        <v>533.67116365162622</v>
      </c>
    </row>
    <row r="102" spans="3:54" x14ac:dyDescent="0.3">
      <c r="C102" s="19">
        <f t="shared" si="35"/>
        <v>1.800000000000002</v>
      </c>
      <c r="D102" s="14">
        <f t="shared" si="46"/>
        <v>0</v>
      </c>
      <c r="E102" s="14">
        <f t="shared" si="46"/>
        <v>0</v>
      </c>
      <c r="F102" s="14">
        <f t="shared" si="46"/>
        <v>0</v>
      </c>
      <c r="G102" s="14">
        <f t="shared" si="46"/>
        <v>0</v>
      </c>
      <c r="H102" s="14">
        <f t="shared" si="46"/>
        <v>0</v>
      </c>
      <c r="I102" s="14">
        <f t="shared" si="46"/>
        <v>0</v>
      </c>
      <c r="J102" s="14">
        <f t="shared" si="46"/>
        <v>0</v>
      </c>
      <c r="K102" s="14">
        <f t="shared" si="46"/>
        <v>0</v>
      </c>
      <c r="L102" s="14">
        <f t="shared" si="46"/>
        <v>0</v>
      </c>
      <c r="M102" s="14">
        <f t="shared" si="46"/>
        <v>0</v>
      </c>
      <c r="N102" s="14">
        <f t="shared" si="47"/>
        <v>0</v>
      </c>
      <c r="O102" s="14">
        <f t="shared" si="47"/>
        <v>0</v>
      </c>
      <c r="P102" s="14">
        <f t="shared" si="47"/>
        <v>0</v>
      </c>
      <c r="Q102" s="14">
        <f t="shared" si="47"/>
        <v>0</v>
      </c>
      <c r="R102" s="14">
        <f t="shared" si="47"/>
        <v>0</v>
      </c>
      <c r="S102" s="14">
        <f t="shared" si="47"/>
        <v>0</v>
      </c>
      <c r="T102" s="14">
        <f t="shared" si="47"/>
        <v>0</v>
      </c>
      <c r="U102" s="14">
        <f t="shared" si="47"/>
        <v>0</v>
      </c>
      <c r="V102" s="14">
        <f t="shared" si="47"/>
        <v>0</v>
      </c>
      <c r="W102" s="14">
        <f t="shared" si="47"/>
        <v>0</v>
      </c>
      <c r="X102" s="14">
        <f t="shared" si="48"/>
        <v>0</v>
      </c>
      <c r="Y102" s="14">
        <f t="shared" si="48"/>
        <v>2.0621403768230948</v>
      </c>
      <c r="Z102" s="14">
        <f t="shared" si="48"/>
        <v>9.6100416016607255</v>
      </c>
      <c r="AA102" s="14">
        <f t="shared" si="48"/>
        <v>17.624678971907798</v>
      </c>
      <c r="AB102" s="14">
        <f t="shared" si="48"/>
        <v>26.134913838944357</v>
      </c>
      <c r="AC102" s="14">
        <f t="shared" si="48"/>
        <v>35.17139224044837</v>
      </c>
      <c r="AD102" s="14">
        <f t="shared" si="48"/>
        <v>44.766655259233119</v>
      </c>
      <c r="AE102" s="14">
        <f t="shared" si="48"/>
        <v>54.95525620629391</v>
      </c>
      <c r="AF102" s="14">
        <f t="shared" si="48"/>
        <v>65.773885050049728</v>
      </c>
      <c r="AG102" s="14">
        <f t="shared" si="48"/>
        <v>77.261500539859384</v>
      </c>
      <c r="AH102" s="14">
        <f t="shared" si="49"/>
        <v>89.459470499599917</v>
      </c>
      <c r="AI102" s="14">
        <f t="shared" si="49"/>
        <v>102.41172079651477</v>
      </c>
      <c r="AJ102" s="14">
        <f t="shared" si="49"/>
        <v>116.16489352178201</v>
      </c>
      <c r="AK102" s="14">
        <f t="shared" si="49"/>
        <v>130.76851495242158</v>
      </c>
      <c r="AL102" s="14">
        <f t="shared" si="49"/>
        <v>146.27517389938765</v>
      </c>
      <c r="AM102" s="14">
        <f t="shared" si="49"/>
        <v>162.74071108409089</v>
      </c>
      <c r="AN102" s="14">
        <f t="shared" si="49"/>
        <v>180.22442022531038</v>
      </c>
      <c r="AO102" s="14">
        <f t="shared" si="49"/>
        <v>198.78926156062641</v>
      </c>
      <c r="AP102" s="14">
        <f t="shared" si="49"/>
        <v>218.50208857128092</v>
      </c>
      <c r="AQ102" s="14">
        <f t="shared" si="49"/>
        <v>239.43388872692037</v>
      </c>
      <c r="AR102" s="14">
        <f t="shared" si="50"/>
        <v>261.66003911716223</v>
      </c>
      <c r="AS102" s="14">
        <f t="shared" si="50"/>
        <v>285.26057789053442</v>
      </c>
      <c r="AT102" s="14">
        <f t="shared" si="50"/>
        <v>310.32049247826183</v>
      </c>
      <c r="AU102" s="14">
        <f t="shared" si="50"/>
        <v>336.93002564081604</v>
      </c>
      <c r="AV102" s="14">
        <f t="shared" si="50"/>
        <v>365.18500043932664</v>
      </c>
      <c r="AW102" s="14">
        <f t="shared" si="50"/>
        <v>395.18716530210349</v>
      </c>
      <c r="AX102" s="14">
        <f t="shared" si="50"/>
        <v>427.04456042887887</v>
      </c>
      <c r="AY102" s="14">
        <f t="shared" si="50"/>
        <v>460.87190685222515</v>
      </c>
      <c r="AZ102" s="14">
        <f t="shared" si="50"/>
        <v>496.79101955718454</v>
      </c>
      <c r="BA102" s="14">
        <f t="shared" si="50"/>
        <v>534.93124614679232</v>
      </c>
      <c r="BB102" s="14">
        <f t="shared" si="50"/>
        <v>575.42993263315884</v>
      </c>
    </row>
    <row r="103" spans="3:54" x14ac:dyDescent="0.3">
      <c r="C103" s="19">
        <f t="shared" si="35"/>
        <v>2.0000000000000022</v>
      </c>
      <c r="D103" s="14">
        <f t="shared" si="46"/>
        <v>0</v>
      </c>
      <c r="E103" s="14">
        <f t="shared" si="46"/>
        <v>0</v>
      </c>
      <c r="F103" s="14">
        <f t="shared" si="46"/>
        <v>0</v>
      </c>
      <c r="G103" s="14">
        <f t="shared" si="46"/>
        <v>0</v>
      </c>
      <c r="H103" s="14">
        <f t="shared" si="46"/>
        <v>0</v>
      </c>
      <c r="I103" s="14">
        <f t="shared" si="46"/>
        <v>0</v>
      </c>
      <c r="J103" s="14">
        <f t="shared" si="46"/>
        <v>0</v>
      </c>
      <c r="K103" s="14">
        <f t="shared" si="46"/>
        <v>0</v>
      </c>
      <c r="L103" s="14">
        <f t="shared" si="46"/>
        <v>0</v>
      </c>
      <c r="M103" s="14">
        <f t="shared" si="46"/>
        <v>0</v>
      </c>
      <c r="N103" s="14">
        <f t="shared" si="47"/>
        <v>0</v>
      </c>
      <c r="O103" s="14">
        <f t="shared" si="47"/>
        <v>0</v>
      </c>
      <c r="P103" s="14">
        <f t="shared" si="47"/>
        <v>0</v>
      </c>
      <c r="Q103" s="14">
        <f t="shared" si="47"/>
        <v>0</v>
      </c>
      <c r="R103" s="14">
        <f t="shared" si="47"/>
        <v>0</v>
      </c>
      <c r="S103" s="14">
        <f t="shared" si="47"/>
        <v>0</v>
      </c>
      <c r="T103" s="14">
        <f t="shared" si="47"/>
        <v>0</v>
      </c>
      <c r="U103" s="14">
        <f t="shared" si="47"/>
        <v>0</v>
      </c>
      <c r="V103" s="14">
        <f t="shared" si="47"/>
        <v>0</v>
      </c>
      <c r="W103" s="14">
        <f t="shared" si="47"/>
        <v>0</v>
      </c>
      <c r="X103" s="14">
        <f t="shared" si="48"/>
        <v>2.2833105611851607</v>
      </c>
      <c r="Y103" s="14">
        <f t="shared" si="48"/>
        <v>9.844888186422537</v>
      </c>
      <c r="Z103" s="14">
        <f t="shared" si="48"/>
        <v>17.874047658439281</v>
      </c>
      <c r="AA103" s="14">
        <f t="shared" si="48"/>
        <v>26.399702623867483</v>
      </c>
      <c r="AB103" s="14">
        <f t="shared" si="48"/>
        <v>35.452554649395069</v>
      </c>
      <c r="AC103" s="14">
        <f t="shared" si="48"/>
        <v>45.065203780567458</v>
      </c>
      <c r="AD103" s="14">
        <f t="shared" si="48"/>
        <v>55.27226593716378</v>
      </c>
      <c r="AE103" s="14">
        <f t="shared" si="48"/>
        <v>66.110497567897852</v>
      </c>
      <c r="AF103" s="14">
        <f t="shared" si="48"/>
        <v>77.618928013335221</v>
      </c>
      <c r="AG103" s="14">
        <f t="shared" si="48"/>
        <v>89.839000053675875</v>
      </c>
      <c r="AH103" s="14">
        <f t="shared" si="49"/>
        <v>102.81471914752674</v>
      </c>
      <c r="AI103" s="14">
        <f t="shared" si="49"/>
        <v>116.59281189908401</v>
      </c>
      <c r="AJ103" s="14">
        <f t="shared" si="49"/>
        <v>131.22289432437921</v>
      </c>
      <c r="AK103" s="14">
        <f t="shared" si="49"/>
        <v>146.75765052252865</v>
      </c>
      <c r="AL103" s="14">
        <f t="shared" si="49"/>
        <v>163.25302239539576</v>
      </c>
      <c r="AM103" s="14">
        <f t="shared" si="49"/>
        <v>180.76841109886249</v>
      </c>
      <c r="AN103" s="14">
        <f t="shared" si="49"/>
        <v>199.36689095115116</v>
      </c>
      <c r="AO103" s="14">
        <f t="shared" si="49"/>
        <v>219.11543656849881</v>
      </c>
      <c r="AP103" s="14">
        <f t="shared" si="49"/>
        <v>240.08516404611674</v>
      </c>
      <c r="AQ103" s="14">
        <f t="shared" si="49"/>
        <v>262.35158705294793</v>
      </c>
      <c r="AR103" s="14">
        <f t="shared" si="50"/>
        <v>285.99488876243964</v>
      </c>
      <c r="AS103" s="14">
        <f t="shared" si="50"/>
        <v>311.10021059857638</v>
      </c>
      <c r="AT103" s="14">
        <f t="shared" si="50"/>
        <v>337.75795883696958</v>
      </c>
      <c r="AU103" s="14">
        <f t="shared" si="50"/>
        <v>366.06413016510078</v>
      </c>
      <c r="AV103" s="14">
        <f t="shared" si="50"/>
        <v>396.12065737408477</v>
      </c>
      <c r="AW103" s="14">
        <f t="shared" si="50"/>
        <v>428.03577642681898</v>
      </c>
      <c r="AX103" s="14">
        <f t="shared" si="50"/>
        <v>461.92441622435831</v>
      </c>
      <c r="AY103" s="14">
        <f t="shared" si="50"/>
        <v>497.90861247409714</v>
      </c>
      <c r="AZ103" s="14">
        <f t="shared" si="50"/>
        <v>536.11794715013025</v>
      </c>
      <c r="BA103" s="14">
        <f t="shared" si="50"/>
        <v>576.69001512832517</v>
      </c>
      <c r="BB103" s="14">
        <f t="shared" si="50"/>
        <v>619.77091967649517</v>
      </c>
    </row>
    <row r="104" spans="3:54" x14ac:dyDescent="0.3">
      <c r="C104" s="19">
        <f t="shared" si="35"/>
        <v>2.2000000000000024</v>
      </c>
      <c r="D104" s="14">
        <f t="shared" si="46"/>
        <v>0</v>
      </c>
      <c r="E104" s="14">
        <f t="shared" si="46"/>
        <v>0</v>
      </c>
      <c r="F104" s="14">
        <f t="shared" si="46"/>
        <v>0</v>
      </c>
      <c r="G104" s="14">
        <f t="shared" si="46"/>
        <v>0</v>
      </c>
      <c r="H104" s="14">
        <f t="shared" si="46"/>
        <v>0</v>
      </c>
      <c r="I104" s="14">
        <f t="shared" si="46"/>
        <v>0</v>
      </c>
      <c r="J104" s="14">
        <f t="shared" si="46"/>
        <v>0</v>
      </c>
      <c r="K104" s="14">
        <f t="shared" si="46"/>
        <v>0</v>
      </c>
      <c r="L104" s="14">
        <f t="shared" si="46"/>
        <v>0</v>
      </c>
      <c r="M104" s="14">
        <f t="shared" si="46"/>
        <v>0</v>
      </c>
      <c r="N104" s="14">
        <f t="shared" si="47"/>
        <v>0</v>
      </c>
      <c r="O104" s="14">
        <f t="shared" si="47"/>
        <v>0</v>
      </c>
      <c r="P104" s="14">
        <f t="shared" si="47"/>
        <v>0</v>
      </c>
      <c r="Q104" s="14">
        <f t="shared" si="47"/>
        <v>0</v>
      </c>
      <c r="R104" s="14">
        <f t="shared" si="47"/>
        <v>0</v>
      </c>
      <c r="S104" s="14">
        <f t="shared" si="47"/>
        <v>0</v>
      </c>
      <c r="T104" s="14">
        <f t="shared" si="47"/>
        <v>0</v>
      </c>
      <c r="U104" s="14">
        <f t="shared" si="47"/>
        <v>0</v>
      </c>
      <c r="V104" s="14">
        <f t="shared" si="47"/>
        <v>0</v>
      </c>
      <c r="W104" s="14">
        <f t="shared" si="47"/>
        <v>2.4916007967036222</v>
      </c>
      <c r="X104" s="14">
        <f t="shared" si="48"/>
        <v>10.066058370784617</v>
      </c>
      <c r="Y104" s="14">
        <f t="shared" si="48"/>
        <v>18.108894243201092</v>
      </c>
      <c r="Z104" s="14">
        <f t="shared" si="48"/>
        <v>26.649071310398938</v>
      </c>
      <c r="AA104" s="14">
        <f t="shared" si="48"/>
        <v>35.717343434318167</v>
      </c>
      <c r="AB104" s="14">
        <f t="shared" si="48"/>
        <v>45.346366189514129</v>
      </c>
      <c r="AC104" s="14">
        <f t="shared" si="48"/>
        <v>55.57081445849812</v>
      </c>
      <c r="AD104" s="14">
        <f t="shared" si="48"/>
        <v>66.427507298767722</v>
      </c>
      <c r="AE104" s="14">
        <f t="shared" si="48"/>
        <v>77.955540531183345</v>
      </c>
      <c r="AF104" s="14">
        <f t="shared" si="48"/>
        <v>90.196427527151684</v>
      </c>
      <c r="AG104" s="14">
        <f t="shared" si="48"/>
        <v>103.1942487016027</v>
      </c>
      <c r="AH104" s="14">
        <f t="shared" si="49"/>
        <v>116.99581025009596</v>
      </c>
      <c r="AI104" s="14">
        <f t="shared" si="49"/>
        <v>131.65081270168122</v>
      </c>
      <c r="AJ104" s="14">
        <f t="shared" si="49"/>
        <v>147.21202989448631</v>
      </c>
      <c r="AK104" s="14">
        <f t="shared" si="49"/>
        <v>163.73549901853676</v>
      </c>
      <c r="AL104" s="14">
        <f t="shared" si="49"/>
        <v>181.2807224101673</v>
      </c>
      <c r="AM104" s="14">
        <f t="shared" si="49"/>
        <v>199.91088182470321</v>
      </c>
      <c r="AN104" s="14">
        <f t="shared" si="49"/>
        <v>219.6930659590235</v>
      </c>
      <c r="AO104" s="14">
        <f t="shared" si="49"/>
        <v>240.69851204333457</v>
      </c>
      <c r="AP104" s="14">
        <f t="shared" si="49"/>
        <v>263.00286237214419</v>
      </c>
      <c r="AQ104" s="14">
        <f t="shared" si="49"/>
        <v>286.68643669822529</v>
      </c>
      <c r="AR104" s="14">
        <f t="shared" si="50"/>
        <v>311.83452147048155</v>
      </c>
      <c r="AS104" s="14">
        <f t="shared" si="50"/>
        <v>338.53767695728413</v>
      </c>
      <c r="AT104" s="14">
        <f t="shared" si="50"/>
        <v>366.89206336125432</v>
      </c>
      <c r="AU104" s="14">
        <f t="shared" si="50"/>
        <v>396.99978709985885</v>
      </c>
      <c r="AV104" s="14">
        <f t="shared" si="50"/>
        <v>428.96926849880026</v>
      </c>
      <c r="AW104" s="14">
        <f t="shared" si="50"/>
        <v>462.91563222229831</v>
      </c>
      <c r="AX104" s="14">
        <f t="shared" si="50"/>
        <v>498.9611218462303</v>
      </c>
      <c r="AY104" s="14">
        <f t="shared" si="50"/>
        <v>537.23554006704273</v>
      </c>
      <c r="AZ104" s="14">
        <f t="shared" si="50"/>
        <v>577.87671613166299</v>
      </c>
      <c r="BA104" s="14">
        <f t="shared" si="50"/>
        <v>621.03100217166138</v>
      </c>
      <c r="BB104" s="14">
        <f t="shared" si="50"/>
        <v>666.85380022900392</v>
      </c>
    </row>
    <row r="105" spans="3:54" x14ac:dyDescent="0.3">
      <c r="C105" s="19">
        <f t="shared" si="35"/>
        <v>2.4000000000000026</v>
      </c>
      <c r="D105" s="14">
        <f t="shared" si="46"/>
        <v>0</v>
      </c>
      <c r="E105" s="14">
        <f t="shared" si="46"/>
        <v>0</v>
      </c>
      <c r="F105" s="14">
        <f t="shared" si="46"/>
        <v>0</v>
      </c>
      <c r="G105" s="14">
        <f t="shared" si="46"/>
        <v>0</v>
      </c>
      <c r="H105" s="14">
        <f t="shared" si="46"/>
        <v>0</v>
      </c>
      <c r="I105" s="14">
        <f t="shared" si="46"/>
        <v>0</v>
      </c>
      <c r="J105" s="14">
        <f t="shared" si="46"/>
        <v>0</v>
      </c>
      <c r="K105" s="14">
        <f t="shared" si="46"/>
        <v>0</v>
      </c>
      <c r="L105" s="14">
        <f t="shared" si="46"/>
        <v>0</v>
      </c>
      <c r="M105" s="14">
        <f t="shared" si="46"/>
        <v>0</v>
      </c>
      <c r="N105" s="14">
        <f t="shared" si="47"/>
        <v>0</v>
      </c>
      <c r="O105" s="14">
        <f t="shared" si="47"/>
        <v>0</v>
      </c>
      <c r="P105" s="14">
        <f t="shared" si="47"/>
        <v>0</v>
      </c>
      <c r="Q105" s="14">
        <f t="shared" si="47"/>
        <v>0</v>
      </c>
      <c r="R105" s="14">
        <f t="shared" si="47"/>
        <v>0</v>
      </c>
      <c r="S105" s="14">
        <f t="shared" si="47"/>
        <v>0</v>
      </c>
      <c r="T105" s="14">
        <f t="shared" si="47"/>
        <v>0</v>
      </c>
      <c r="U105" s="14">
        <f t="shared" si="47"/>
        <v>0</v>
      </c>
      <c r="V105" s="14">
        <f t="shared" si="47"/>
        <v>2.6877611532068357</v>
      </c>
      <c r="W105" s="14">
        <f t="shared" si="47"/>
        <v>10.274348606303079</v>
      </c>
      <c r="X105" s="14">
        <f t="shared" si="48"/>
        <v>18.330064427563144</v>
      </c>
      <c r="Y105" s="14">
        <f t="shared" si="48"/>
        <v>26.883917895160749</v>
      </c>
      <c r="Z105" s="14">
        <f t="shared" si="48"/>
        <v>35.966712120849621</v>
      </c>
      <c r="AA105" s="14">
        <f t="shared" si="48"/>
        <v>45.611154974437227</v>
      </c>
      <c r="AB105" s="14">
        <f t="shared" si="48"/>
        <v>55.85197686744479</v>
      </c>
      <c r="AC105" s="14">
        <f t="shared" si="48"/>
        <v>66.726055820102061</v>
      </c>
      <c r="AD105" s="14">
        <f t="shared" si="48"/>
        <v>78.272550262053215</v>
      </c>
      <c r="AE105" s="14">
        <f t="shared" si="48"/>
        <v>90.533040044999808</v>
      </c>
      <c r="AF105" s="14">
        <f t="shared" si="48"/>
        <v>103.55167617507851</v>
      </c>
      <c r="AG105" s="14">
        <f t="shared" si="48"/>
        <v>117.37533980417189</v>
      </c>
      <c r="AH105" s="14">
        <f t="shared" si="49"/>
        <v>132.05381105269316</v>
      </c>
      <c r="AI105" s="14">
        <f t="shared" si="49"/>
        <v>147.63994827178828</v>
      </c>
      <c r="AJ105" s="14">
        <f t="shared" si="49"/>
        <v>164.18987839049436</v>
      </c>
      <c r="AK105" s="14">
        <f t="shared" si="49"/>
        <v>181.76319903330824</v>
      </c>
      <c r="AL105" s="14">
        <f t="shared" si="49"/>
        <v>200.42319313600802</v>
      </c>
      <c r="AM105" s="14">
        <f t="shared" si="49"/>
        <v>220.23705683257555</v>
      </c>
      <c r="AN105" s="14">
        <f t="shared" si="49"/>
        <v>241.27614143385927</v>
      </c>
      <c r="AO105" s="14">
        <f t="shared" si="49"/>
        <v>263.61621036936208</v>
      </c>
      <c r="AP105" s="14">
        <f t="shared" si="49"/>
        <v>287.33771201742161</v>
      </c>
      <c r="AQ105" s="14">
        <f t="shared" si="49"/>
        <v>312.5260694062672</v>
      </c>
      <c r="AR105" s="14">
        <f t="shared" si="50"/>
        <v>339.2719878291893</v>
      </c>
      <c r="AS105" s="14">
        <f t="shared" si="50"/>
        <v>367.67178148156881</v>
      </c>
      <c r="AT105" s="14">
        <f t="shared" si="50"/>
        <v>397.82772029601233</v>
      </c>
      <c r="AU105" s="14">
        <f t="shared" si="50"/>
        <v>429.84839822457423</v>
      </c>
      <c r="AV105" s="14">
        <f t="shared" si="50"/>
        <v>463.84912429427959</v>
      </c>
      <c r="AW105" s="14">
        <f t="shared" si="50"/>
        <v>499.9523378441703</v>
      </c>
      <c r="AX105" s="14">
        <f t="shared" si="50"/>
        <v>538.28804943917589</v>
      </c>
      <c r="AY105" s="14">
        <f t="shared" si="50"/>
        <v>578.99430904857559</v>
      </c>
      <c r="AZ105" s="14">
        <f t="shared" si="50"/>
        <v>622.2177031749992</v>
      </c>
      <c r="BA105" s="14">
        <f t="shared" si="50"/>
        <v>668.11388272417014</v>
      </c>
      <c r="BB105" s="14">
        <f t="shared" si="50"/>
        <v>716.84812351628739</v>
      </c>
    </row>
    <row r="106" spans="3:54" x14ac:dyDescent="0.3">
      <c r="C106" s="19">
        <f t="shared" si="35"/>
        <v>2.6000000000000028</v>
      </c>
      <c r="D106" s="14">
        <f t="shared" si="46"/>
        <v>0</v>
      </c>
      <c r="E106" s="14">
        <f t="shared" si="46"/>
        <v>0</v>
      </c>
      <c r="F106" s="14">
        <f t="shared" si="46"/>
        <v>0</v>
      </c>
      <c r="G106" s="14">
        <f t="shared" si="46"/>
        <v>0</v>
      </c>
      <c r="H106" s="14">
        <f t="shared" si="46"/>
        <v>0</v>
      </c>
      <c r="I106" s="14">
        <f t="shared" si="46"/>
        <v>0</v>
      </c>
      <c r="J106" s="14">
        <f t="shared" si="46"/>
        <v>0</v>
      </c>
      <c r="K106" s="14">
        <f t="shared" si="46"/>
        <v>0</v>
      </c>
      <c r="L106" s="14">
        <f t="shared" si="46"/>
        <v>0</v>
      </c>
      <c r="M106" s="14">
        <f t="shared" si="46"/>
        <v>0</v>
      </c>
      <c r="N106" s="14">
        <f t="shared" si="47"/>
        <v>0</v>
      </c>
      <c r="O106" s="14">
        <f t="shared" si="47"/>
        <v>0</v>
      </c>
      <c r="P106" s="14">
        <f t="shared" si="47"/>
        <v>0</v>
      </c>
      <c r="Q106" s="14">
        <f t="shared" si="47"/>
        <v>0</v>
      </c>
      <c r="R106" s="14">
        <f t="shared" si="47"/>
        <v>0</v>
      </c>
      <c r="S106" s="14">
        <f t="shared" si="47"/>
        <v>0</v>
      </c>
      <c r="T106" s="14">
        <f t="shared" si="47"/>
        <v>0</v>
      </c>
      <c r="U106" s="14">
        <f t="shared" si="47"/>
        <v>2.8724980198567636</v>
      </c>
      <c r="V106" s="14">
        <f t="shared" si="47"/>
        <v>10.470508962806264</v>
      </c>
      <c r="W106" s="14">
        <f t="shared" si="47"/>
        <v>18.538354663081577</v>
      </c>
      <c r="X106" s="14">
        <f t="shared" si="48"/>
        <v>27.105088079522773</v>
      </c>
      <c r="Y106" s="14">
        <f t="shared" si="48"/>
        <v>36.201558705611404</v>
      </c>
      <c r="Z106" s="14">
        <f t="shared" si="48"/>
        <v>45.860523660968653</v>
      </c>
      <c r="AA106" s="14">
        <f t="shared" si="48"/>
        <v>56.11676565236786</v>
      </c>
      <c r="AB106" s="14">
        <f t="shared" si="48"/>
        <v>67.007218229048704</v>
      </c>
      <c r="AC106" s="14">
        <f t="shared" si="48"/>
        <v>78.571098783387498</v>
      </c>
      <c r="AD106" s="14">
        <f t="shared" si="48"/>
        <v>90.85004977586965</v>
      </c>
      <c r="AE106" s="14">
        <f t="shared" si="48"/>
        <v>103.88828869292661</v>
      </c>
      <c r="AF106" s="14">
        <f t="shared" si="48"/>
        <v>117.73276727764767</v>
      </c>
      <c r="AG106" s="14">
        <f t="shared" si="48"/>
        <v>132.43334060676904</v>
      </c>
      <c r="AH106" s="14">
        <f t="shared" si="49"/>
        <v>148.04294662280017</v>
      </c>
      <c r="AI106" s="14">
        <f t="shared" si="49"/>
        <v>164.61779676779628</v>
      </c>
      <c r="AJ106" s="14">
        <f t="shared" si="49"/>
        <v>182.21757840526584</v>
      </c>
      <c r="AK106" s="14">
        <f t="shared" si="49"/>
        <v>200.90566975914896</v>
      </c>
      <c r="AL106" s="14">
        <f t="shared" si="49"/>
        <v>220.7493681438803</v>
      </c>
      <c r="AM106" s="14">
        <f t="shared" si="49"/>
        <v>241.82013230741126</v>
      </c>
      <c r="AN106" s="14">
        <f t="shared" si="49"/>
        <v>264.19383975988671</v>
      </c>
      <c r="AO106" s="14">
        <f t="shared" si="49"/>
        <v>287.95106001463938</v>
      </c>
      <c r="AP106" s="14">
        <f t="shared" si="49"/>
        <v>313.17734472546346</v>
      </c>
      <c r="AQ106" s="14">
        <f t="shared" si="49"/>
        <v>339.96353576497489</v>
      </c>
      <c r="AR106" s="14">
        <f t="shared" si="50"/>
        <v>368.40609235347392</v>
      </c>
      <c r="AS106" s="14">
        <f t="shared" si="50"/>
        <v>398.60743841632677</v>
      </c>
      <c r="AT106" s="14">
        <f t="shared" si="50"/>
        <v>430.67633142072771</v>
      </c>
      <c r="AU106" s="14">
        <f t="shared" si="50"/>
        <v>464.72825402005355</v>
      </c>
      <c r="AV106" s="14">
        <f t="shared" si="50"/>
        <v>500.88582991615135</v>
      </c>
      <c r="AW106" s="14">
        <f t="shared" si="50"/>
        <v>539.27926543711578</v>
      </c>
      <c r="AX106" s="14">
        <f t="shared" si="50"/>
        <v>580.04681842070852</v>
      </c>
      <c r="AY106" s="14">
        <f t="shared" si="50"/>
        <v>623.33529609191169</v>
      </c>
      <c r="AZ106" s="14">
        <f t="shared" si="50"/>
        <v>669.30058372750784</v>
      </c>
      <c r="BA106" s="14">
        <f t="shared" si="50"/>
        <v>718.10820601145349</v>
      </c>
      <c r="BB106" s="14">
        <f t="shared" si="50"/>
        <v>769.93392310252864</v>
      </c>
    </row>
    <row r="107" spans="3:54" x14ac:dyDescent="0.3">
      <c r="C107" s="19">
        <f t="shared" si="35"/>
        <v>2.8000000000000029</v>
      </c>
      <c r="D107" s="14">
        <f t="shared" si="46"/>
        <v>0</v>
      </c>
      <c r="E107" s="14">
        <f t="shared" si="46"/>
        <v>0</v>
      </c>
      <c r="F107" s="14">
        <f t="shared" si="46"/>
        <v>0</v>
      </c>
      <c r="G107" s="14">
        <f t="shared" si="46"/>
        <v>0</v>
      </c>
      <c r="H107" s="14">
        <f t="shared" si="46"/>
        <v>0</v>
      </c>
      <c r="I107" s="14">
        <f t="shared" si="46"/>
        <v>0</v>
      </c>
      <c r="J107" s="14">
        <f t="shared" si="46"/>
        <v>0</v>
      </c>
      <c r="K107" s="14">
        <f t="shared" si="46"/>
        <v>0</v>
      </c>
      <c r="L107" s="14">
        <f t="shared" si="46"/>
        <v>0</v>
      </c>
      <c r="M107" s="14">
        <f t="shared" si="46"/>
        <v>0</v>
      </c>
      <c r="N107" s="14">
        <f t="shared" si="47"/>
        <v>0</v>
      </c>
      <c r="O107" s="14">
        <f t="shared" si="47"/>
        <v>0</v>
      </c>
      <c r="P107" s="14">
        <f t="shared" si="47"/>
        <v>0</v>
      </c>
      <c r="Q107" s="14">
        <f t="shared" si="47"/>
        <v>0</v>
      </c>
      <c r="R107" s="14">
        <f t="shared" si="47"/>
        <v>0</v>
      </c>
      <c r="S107" s="14">
        <f t="shared" si="47"/>
        <v>0</v>
      </c>
      <c r="T107" s="14">
        <f t="shared" si="47"/>
        <v>3.0464766489132131</v>
      </c>
      <c r="U107" s="14">
        <f t="shared" si="47"/>
        <v>10.65524582945622</v>
      </c>
      <c r="V107" s="14">
        <f t="shared" si="47"/>
        <v>18.734515019584819</v>
      </c>
      <c r="W107" s="14">
        <f t="shared" si="47"/>
        <v>27.313378315041263</v>
      </c>
      <c r="X107" s="14">
        <f t="shared" si="48"/>
        <v>36.422728889973484</v>
      </c>
      <c r="Y107" s="14">
        <f t="shared" si="48"/>
        <v>46.095370245730493</v>
      </c>
      <c r="Z107" s="14">
        <f t="shared" si="48"/>
        <v>56.366134338899343</v>
      </c>
      <c r="AA107" s="14">
        <f t="shared" si="48"/>
        <v>67.27200701397183</v>
      </c>
      <c r="AB107" s="14">
        <f t="shared" si="48"/>
        <v>78.852261192334197</v>
      </c>
      <c r="AC107" s="14">
        <f t="shared" si="48"/>
        <v>91.148598297203989</v>
      </c>
      <c r="AD107" s="14">
        <f t="shared" si="48"/>
        <v>104.20529842379648</v>
      </c>
      <c r="AE107" s="14">
        <f t="shared" si="48"/>
        <v>118.06937979549582</v>
      </c>
      <c r="AF107" s="14">
        <f t="shared" si="48"/>
        <v>132.7907680802449</v>
      </c>
      <c r="AG107" s="14">
        <f t="shared" si="48"/>
        <v>148.42247617687616</v>
      </c>
      <c r="AH107" s="14">
        <f t="shared" si="49"/>
        <v>165.02079511880828</v>
      </c>
      <c r="AI107" s="14">
        <f t="shared" si="49"/>
        <v>182.64549678256788</v>
      </c>
      <c r="AJ107" s="14">
        <f t="shared" si="49"/>
        <v>201.36004913110656</v>
      </c>
      <c r="AK107" s="14">
        <f t="shared" si="49"/>
        <v>221.23184476702136</v>
      </c>
      <c r="AL107" s="14">
        <f t="shared" si="49"/>
        <v>242.33244361871613</v>
      </c>
      <c r="AM107" s="14">
        <f t="shared" si="49"/>
        <v>264.73783063343882</v>
      </c>
      <c r="AN107" s="14">
        <f t="shared" si="49"/>
        <v>288.52868940516413</v>
      </c>
      <c r="AO107" s="14">
        <f t="shared" si="49"/>
        <v>313.79069272268134</v>
      </c>
      <c r="AP107" s="14">
        <f t="shared" si="49"/>
        <v>340.61481108417121</v>
      </c>
      <c r="AQ107" s="14">
        <f t="shared" si="49"/>
        <v>369.09764028925963</v>
      </c>
      <c r="AR107" s="14">
        <f t="shared" si="50"/>
        <v>399.34174928823199</v>
      </c>
      <c r="AS107" s="14">
        <f t="shared" si="50"/>
        <v>431.45604954104226</v>
      </c>
      <c r="AT107" s="14">
        <f t="shared" si="50"/>
        <v>465.55618721620715</v>
      </c>
      <c r="AU107" s="14">
        <f t="shared" si="50"/>
        <v>501.76495964192554</v>
      </c>
      <c r="AV107" s="14">
        <f t="shared" si="50"/>
        <v>540.21275750909706</v>
      </c>
      <c r="AW107" s="14">
        <f t="shared" si="50"/>
        <v>581.03803441864864</v>
      </c>
      <c r="AX107" s="14">
        <f t="shared" si="50"/>
        <v>624.38780546404485</v>
      </c>
      <c r="AY107" s="14">
        <f t="shared" si="50"/>
        <v>670.41817664442044</v>
      </c>
      <c r="AZ107" s="14">
        <f t="shared" si="50"/>
        <v>719.29490701479142</v>
      </c>
      <c r="BA107" s="14">
        <f t="shared" si="50"/>
        <v>771.19400559769497</v>
      </c>
      <c r="BB107" s="14">
        <f t="shared" si="50"/>
        <v>826.30236520578239</v>
      </c>
    </row>
    <row r="108" spans="3:54" x14ac:dyDescent="0.3">
      <c r="C108" s="19">
        <f t="shared" si="35"/>
        <v>3.0000000000000031</v>
      </c>
      <c r="D108" s="14">
        <f t="shared" ref="D108:M118" si="51">MAX((spot*EXP(sigma*SQRT(plazo1)*$C108+(tipo-0.5*sigma^2)*plazo1)-IF(spot*EXP(sigma*SQRT(plazo1)*$C108+(tipo-0.5*sigma^2)*plazo1)&gt;=divid,divid,0.000001))*EXP(sigma*SQRT(plazo2-plazo1)*D$67+(tipo-0.5*sigma^2)*(plazo2-plazo1))-K,0)</f>
        <v>0</v>
      </c>
      <c r="E108" s="14">
        <f t="shared" si="51"/>
        <v>0</v>
      </c>
      <c r="F108" s="14">
        <f t="shared" si="51"/>
        <v>0</v>
      </c>
      <c r="G108" s="14">
        <f t="shared" si="51"/>
        <v>0</v>
      </c>
      <c r="H108" s="14">
        <f t="shared" si="51"/>
        <v>0</v>
      </c>
      <c r="I108" s="14">
        <f t="shared" si="51"/>
        <v>0</v>
      </c>
      <c r="J108" s="14">
        <f t="shared" si="51"/>
        <v>0</v>
      </c>
      <c r="K108" s="14">
        <f t="shared" si="51"/>
        <v>0</v>
      </c>
      <c r="L108" s="14">
        <f t="shared" si="51"/>
        <v>0</v>
      </c>
      <c r="M108" s="14">
        <f t="shared" si="51"/>
        <v>0</v>
      </c>
      <c r="N108" s="14">
        <f t="shared" ref="N108:W118" si="52">MAX((spot*EXP(sigma*SQRT(plazo1)*$C108+(tipo-0.5*sigma^2)*plazo1)-IF(spot*EXP(sigma*SQRT(plazo1)*$C108+(tipo-0.5*sigma^2)*plazo1)&gt;=divid,divid,0.000001))*EXP(sigma*SQRT(plazo2-plazo1)*N$67+(tipo-0.5*sigma^2)*(plazo2-plazo1))-K,0)</f>
        <v>0</v>
      </c>
      <c r="O108" s="14">
        <f t="shared" si="52"/>
        <v>0</v>
      </c>
      <c r="P108" s="14">
        <f t="shared" si="52"/>
        <v>0</v>
      </c>
      <c r="Q108" s="14">
        <f t="shared" si="52"/>
        <v>0</v>
      </c>
      <c r="R108" s="14">
        <f t="shared" si="52"/>
        <v>0</v>
      </c>
      <c r="S108" s="14">
        <f t="shared" si="52"/>
        <v>3.2103235513601334</v>
      </c>
      <c r="T108" s="14">
        <f t="shared" si="52"/>
        <v>10.829224458512641</v>
      </c>
      <c r="U108" s="14">
        <f t="shared" si="52"/>
        <v>18.919251886234747</v>
      </c>
      <c r="V108" s="14">
        <f t="shared" si="52"/>
        <v>27.509538671544448</v>
      </c>
      <c r="W108" s="14">
        <f t="shared" si="52"/>
        <v>36.631019125491918</v>
      </c>
      <c r="X108" s="14">
        <f t="shared" ref="X108:AG118" si="53">MAX((spot*EXP(sigma*SQRT(plazo1)*$C108+(tipo-0.5*sigma^2)*plazo1)-IF(spot*EXP(sigma*SQRT(plazo1)*$C108+(tipo-0.5*sigma^2)*plazo1)&gt;=divid,divid,0.000001))*EXP(sigma*SQRT(plazo2-plazo1)*X$67+(tipo-0.5*sigma^2)*(plazo2-plazo1))-K,0)</f>
        <v>46.316540430092545</v>
      </c>
      <c r="Y108" s="14">
        <f t="shared" si="53"/>
        <v>56.600980923661126</v>
      </c>
      <c r="Z108" s="14">
        <f t="shared" si="53"/>
        <v>67.521375700503256</v>
      </c>
      <c r="AA108" s="14">
        <f t="shared" si="53"/>
        <v>79.117049977257295</v>
      </c>
      <c r="AB108" s="14">
        <f t="shared" si="53"/>
        <v>91.42976070615066</v>
      </c>
      <c r="AC108" s="14">
        <f t="shared" si="53"/>
        <v>104.50384694513079</v>
      </c>
      <c r="AD108" s="14">
        <f t="shared" si="53"/>
        <v>118.38638952636566</v>
      </c>
      <c r="AE108" s="14">
        <f t="shared" si="53"/>
        <v>133.127380598093</v>
      </c>
      <c r="AF108" s="14">
        <f t="shared" si="53"/>
        <v>148.77990365035197</v>
      </c>
      <c r="AG108" s="14">
        <f t="shared" si="53"/>
        <v>165.40032467288421</v>
      </c>
      <c r="AH108" s="14">
        <f t="shared" ref="AH108:AQ118" si="54">MAX((spot*EXP(sigma*SQRT(plazo1)*$C108+(tipo-0.5*sigma^2)*plazo1)-IF(spot*EXP(sigma*SQRT(plazo1)*$C108+(tipo-0.5*sigma^2)*plazo1)&gt;=divid,divid,0.000001))*EXP(sigma*SQRT(plazo2-plazo1)*AH$67+(tipo-0.5*sigma^2)*(plazo2-plazo1))-K,0)</f>
        <v>183.04849513357976</v>
      </c>
      <c r="AI108" s="14">
        <f t="shared" si="54"/>
        <v>201.78796750840854</v>
      </c>
      <c r="AJ108" s="14">
        <f t="shared" si="54"/>
        <v>221.6862241389789</v>
      </c>
      <c r="AK108" s="14">
        <f t="shared" si="54"/>
        <v>242.81492024185707</v>
      </c>
      <c r="AL108" s="14">
        <f t="shared" si="54"/>
        <v>265.25014194474358</v>
      </c>
      <c r="AM108" s="14">
        <f t="shared" si="54"/>
        <v>289.07268027871618</v>
      </c>
      <c r="AN108" s="14">
        <f t="shared" si="54"/>
        <v>314.36832211320603</v>
      </c>
      <c r="AO108" s="14">
        <f t="shared" si="54"/>
        <v>341.22815908138904</v>
      </c>
      <c r="AP108" s="14">
        <f t="shared" si="54"/>
        <v>369.74891560845589</v>
      </c>
      <c r="AQ108" s="14">
        <f t="shared" si="54"/>
        <v>400.03329722401759</v>
      </c>
      <c r="AR108" s="14">
        <f t="shared" ref="AR108:BB118" si="55">MAX((spot*EXP(sigma*SQRT(plazo1)*$C108+(tipo-0.5*sigma^2)*plazo1)-IF(spot*EXP(sigma*SQRT(plazo1)*$C108+(tipo-0.5*sigma^2)*plazo1)&gt;=divid,divid,0.000001))*EXP(sigma*SQRT(plazo2-plazo1)*AR$67+(tipo-0.5*sigma^2)*(plazo2-plazo1))-K,0)</f>
        <v>432.19036041294748</v>
      </c>
      <c r="AS108" s="14">
        <f t="shared" si="55"/>
        <v>466.33590533652159</v>
      </c>
      <c r="AT108" s="14">
        <f t="shared" si="55"/>
        <v>502.59289283807902</v>
      </c>
      <c r="AU108" s="14">
        <f t="shared" si="55"/>
        <v>541.09188723487114</v>
      </c>
      <c r="AV108" s="14">
        <f t="shared" si="55"/>
        <v>581.9715264906298</v>
      </c>
      <c r="AW108" s="14">
        <f t="shared" si="55"/>
        <v>625.37902146198485</v>
      </c>
      <c r="AX108" s="14">
        <f t="shared" si="55"/>
        <v>671.4706860165536</v>
      </c>
      <c r="AY108" s="14">
        <f t="shared" si="55"/>
        <v>720.41249993170391</v>
      </c>
      <c r="AZ108" s="14">
        <f t="shared" si="55"/>
        <v>772.38070660103278</v>
      </c>
      <c r="BA108" s="14">
        <f t="shared" si="55"/>
        <v>827.56244770094861</v>
      </c>
      <c r="BB108" s="14">
        <f t="shared" si="55"/>
        <v>886.15643710284326</v>
      </c>
    </row>
    <row r="109" spans="3:54" x14ac:dyDescent="0.3">
      <c r="C109" s="19">
        <f t="shared" si="35"/>
        <v>3.2000000000000033</v>
      </c>
      <c r="D109" s="14">
        <f t="shared" si="51"/>
        <v>0</v>
      </c>
      <c r="E109" s="14">
        <f t="shared" si="51"/>
        <v>0</v>
      </c>
      <c r="F109" s="14">
        <f t="shared" si="51"/>
        <v>0</v>
      </c>
      <c r="G109" s="14">
        <f t="shared" si="51"/>
        <v>0</v>
      </c>
      <c r="H109" s="14">
        <f t="shared" si="51"/>
        <v>0</v>
      </c>
      <c r="I109" s="14">
        <f t="shared" si="51"/>
        <v>0</v>
      </c>
      <c r="J109" s="14">
        <f t="shared" si="51"/>
        <v>0</v>
      </c>
      <c r="K109" s="14">
        <f t="shared" si="51"/>
        <v>0</v>
      </c>
      <c r="L109" s="14">
        <f t="shared" si="51"/>
        <v>0</v>
      </c>
      <c r="M109" s="14">
        <f t="shared" si="51"/>
        <v>0</v>
      </c>
      <c r="N109" s="14">
        <f t="shared" si="52"/>
        <v>0</v>
      </c>
      <c r="O109" s="14">
        <f t="shared" si="52"/>
        <v>0</v>
      </c>
      <c r="P109" s="14">
        <f t="shared" si="52"/>
        <v>0</v>
      </c>
      <c r="Q109" s="14">
        <f t="shared" si="52"/>
        <v>0</v>
      </c>
      <c r="R109" s="14">
        <f t="shared" si="52"/>
        <v>3.364628753022302</v>
      </c>
      <c r="S109" s="14">
        <f t="shared" si="52"/>
        <v>10.99307136095959</v>
      </c>
      <c r="T109" s="14">
        <f t="shared" si="52"/>
        <v>19.093230515291168</v>
      </c>
      <c r="U109" s="14">
        <f t="shared" si="52"/>
        <v>27.694275538194404</v>
      </c>
      <c r="V109" s="14">
        <f t="shared" si="52"/>
        <v>36.827179481995131</v>
      </c>
      <c r="W109" s="14">
        <f t="shared" si="52"/>
        <v>46.524830665611006</v>
      </c>
      <c r="X109" s="14">
        <f t="shared" si="53"/>
        <v>56.822151108023178</v>
      </c>
      <c r="Y109" s="14">
        <f t="shared" si="53"/>
        <v>67.756222285265068</v>
      </c>
      <c r="Z109" s="14">
        <f t="shared" si="53"/>
        <v>79.36641866378875</v>
      </c>
      <c r="AA109" s="14">
        <f t="shared" si="53"/>
        <v>91.694549491073758</v>
      </c>
      <c r="AB109" s="14">
        <f t="shared" si="53"/>
        <v>104.78500935407746</v>
      </c>
      <c r="AC109" s="14">
        <f t="shared" si="53"/>
        <v>118.6849380477</v>
      </c>
      <c r="AD109" s="14">
        <f t="shared" si="53"/>
        <v>133.44439032896287</v>
      </c>
      <c r="AE109" s="14">
        <f t="shared" si="53"/>
        <v>149.11651616820006</v>
      </c>
      <c r="AF109" s="14">
        <f t="shared" si="53"/>
        <v>165.75775214636002</v>
      </c>
      <c r="AG109" s="14">
        <f t="shared" si="53"/>
        <v>183.42802468765569</v>
      </c>
      <c r="AH109" s="14">
        <f t="shared" si="54"/>
        <v>202.19096585942049</v>
      </c>
      <c r="AI109" s="14">
        <f t="shared" si="54"/>
        <v>222.11414251628088</v>
      </c>
      <c r="AJ109" s="14">
        <f t="shared" si="54"/>
        <v>243.26929961381472</v>
      </c>
      <c r="AK109" s="14">
        <f t="shared" si="54"/>
        <v>265.73261856788457</v>
      </c>
      <c r="AL109" s="14">
        <f t="shared" si="54"/>
        <v>289.58499159002093</v>
      </c>
      <c r="AM109" s="14">
        <f t="shared" si="54"/>
        <v>314.91231298675802</v>
      </c>
      <c r="AN109" s="14">
        <f t="shared" si="54"/>
        <v>341.80578847191373</v>
      </c>
      <c r="AO109" s="14">
        <f t="shared" si="54"/>
        <v>370.36226360567377</v>
      </c>
      <c r="AP109" s="14">
        <f t="shared" si="54"/>
        <v>400.6845725432139</v>
      </c>
      <c r="AQ109" s="14">
        <f t="shared" si="54"/>
        <v>432.88190834873308</v>
      </c>
      <c r="AR109" s="14">
        <f t="shared" si="55"/>
        <v>467.07021620842681</v>
      </c>
      <c r="AS109" s="14">
        <f t="shared" si="55"/>
        <v>503.37261095839347</v>
      </c>
      <c r="AT109" s="14">
        <f t="shared" si="55"/>
        <v>541.91982043102462</v>
      </c>
      <c r="AU109" s="14">
        <f t="shared" si="55"/>
        <v>582.85065621640388</v>
      </c>
      <c r="AV109" s="14">
        <f t="shared" si="55"/>
        <v>626.31251353396601</v>
      </c>
      <c r="AW109" s="14">
        <f t="shared" si="55"/>
        <v>672.46190201449349</v>
      </c>
      <c r="AX109" s="14">
        <f t="shared" si="55"/>
        <v>721.46500930383706</v>
      </c>
      <c r="AY109" s="14">
        <f t="shared" si="55"/>
        <v>773.49829951794527</v>
      </c>
      <c r="AZ109" s="14">
        <f t="shared" si="55"/>
        <v>828.74914870428643</v>
      </c>
      <c r="BA109" s="14">
        <f t="shared" si="55"/>
        <v>887.41651959800947</v>
      </c>
      <c r="BB109" s="14">
        <f t="shared" si="55"/>
        <v>949.71167810269594</v>
      </c>
    </row>
    <row r="110" spans="3:54" x14ac:dyDescent="0.3">
      <c r="C110" s="19">
        <f t="shared" si="35"/>
        <v>3.4000000000000035</v>
      </c>
      <c r="D110" s="14">
        <f t="shared" si="51"/>
        <v>0</v>
      </c>
      <c r="E110" s="14">
        <f t="shared" si="51"/>
        <v>0</v>
      </c>
      <c r="F110" s="14">
        <f t="shared" si="51"/>
        <v>0</v>
      </c>
      <c r="G110" s="14">
        <f t="shared" si="51"/>
        <v>0</v>
      </c>
      <c r="H110" s="14">
        <f t="shared" si="51"/>
        <v>0</v>
      </c>
      <c r="I110" s="14">
        <f t="shared" si="51"/>
        <v>0</v>
      </c>
      <c r="J110" s="14">
        <f t="shared" si="51"/>
        <v>0</v>
      </c>
      <c r="K110" s="14">
        <f t="shared" si="51"/>
        <v>0</v>
      </c>
      <c r="L110" s="14">
        <f t="shared" si="51"/>
        <v>0</v>
      </c>
      <c r="M110" s="14">
        <f t="shared" si="51"/>
        <v>0</v>
      </c>
      <c r="N110" s="14">
        <f t="shared" si="52"/>
        <v>0</v>
      </c>
      <c r="O110" s="14">
        <f t="shared" si="52"/>
        <v>0</v>
      </c>
      <c r="P110" s="14">
        <f t="shared" si="52"/>
        <v>0</v>
      </c>
      <c r="Q110" s="14">
        <f t="shared" si="52"/>
        <v>3.5099479192952856</v>
      </c>
      <c r="R110" s="14">
        <f t="shared" si="52"/>
        <v>11.14737656262173</v>
      </c>
      <c r="S110" s="14">
        <f t="shared" si="52"/>
        <v>19.257077417738088</v>
      </c>
      <c r="T110" s="14">
        <f t="shared" si="52"/>
        <v>27.868254167250825</v>
      </c>
      <c r="U110" s="14">
        <f t="shared" si="52"/>
        <v>37.011916348645087</v>
      </c>
      <c r="V110" s="14">
        <f t="shared" si="52"/>
        <v>46.720991022114191</v>
      </c>
      <c r="W110" s="14">
        <f t="shared" si="52"/>
        <v>57.030441343541639</v>
      </c>
      <c r="X110" s="14">
        <f t="shared" si="53"/>
        <v>67.977392469627119</v>
      </c>
      <c r="Y110" s="14">
        <f t="shared" si="53"/>
        <v>79.601265248550533</v>
      </c>
      <c r="Z110" s="14">
        <f t="shared" si="53"/>
        <v>91.943918177605184</v>
      </c>
      <c r="AA110" s="14">
        <f t="shared" si="53"/>
        <v>105.04979813900056</v>
      </c>
      <c r="AB110" s="14">
        <f t="shared" si="53"/>
        <v>118.96610045664664</v>
      </c>
      <c r="AC110" s="14">
        <f t="shared" si="53"/>
        <v>133.74293885029718</v>
      </c>
      <c r="AD110" s="14">
        <f t="shared" si="53"/>
        <v>149.43352589906993</v>
      </c>
      <c r="AE110" s="14">
        <f t="shared" si="53"/>
        <v>166.09436466420811</v>
      </c>
      <c r="AF110" s="14">
        <f t="shared" si="53"/>
        <v>183.7854521611315</v>
      </c>
      <c r="AG110" s="14">
        <f t="shared" si="53"/>
        <v>202.57049541349642</v>
      </c>
      <c r="AH110" s="14">
        <f t="shared" si="54"/>
        <v>222.51714086729282</v>
      </c>
      <c r="AI110" s="14">
        <f t="shared" si="54"/>
        <v>243.69721799111664</v>
      </c>
      <c r="AJ110" s="14">
        <f t="shared" si="54"/>
        <v>266.18699793984212</v>
      </c>
      <c r="AK110" s="14">
        <f t="shared" si="54"/>
        <v>290.06746821316193</v>
      </c>
      <c r="AL110" s="14">
        <f t="shared" si="54"/>
        <v>315.42462429806284</v>
      </c>
      <c r="AM110" s="14">
        <f t="shared" si="54"/>
        <v>342.34977934546572</v>
      </c>
      <c r="AN110" s="14">
        <f t="shared" si="54"/>
        <v>370.93989299619841</v>
      </c>
      <c r="AO110" s="14">
        <f t="shared" si="54"/>
        <v>401.29792054043173</v>
      </c>
      <c r="AP110" s="14">
        <f t="shared" si="54"/>
        <v>433.53318366792928</v>
      </c>
      <c r="AQ110" s="14">
        <f t="shared" si="54"/>
        <v>467.76176414421241</v>
      </c>
      <c r="AR110" s="14">
        <f t="shared" si="55"/>
        <v>504.10692183029857</v>
      </c>
      <c r="AS110" s="14">
        <f t="shared" si="55"/>
        <v>542.69953855133906</v>
      </c>
      <c r="AT110" s="14">
        <f t="shared" si="55"/>
        <v>583.67858941255724</v>
      </c>
      <c r="AU110" s="14">
        <f t="shared" si="55"/>
        <v>627.19164325974009</v>
      </c>
      <c r="AV110" s="14">
        <f t="shared" si="55"/>
        <v>673.39539408647465</v>
      </c>
      <c r="AW110" s="14">
        <f t="shared" si="55"/>
        <v>722.45622530177695</v>
      </c>
      <c r="AX110" s="14">
        <f t="shared" si="55"/>
        <v>774.55080889007832</v>
      </c>
      <c r="AY110" s="14">
        <f t="shared" si="55"/>
        <v>829.86674162119891</v>
      </c>
      <c r="AZ110" s="14">
        <f t="shared" si="55"/>
        <v>888.60322060134718</v>
      </c>
      <c r="BA110" s="14">
        <f t="shared" si="55"/>
        <v>950.97176059786216</v>
      </c>
      <c r="BB110" s="14">
        <f t="shared" si="55"/>
        <v>1017.1969557208377</v>
      </c>
    </row>
    <row r="111" spans="3:54" x14ac:dyDescent="0.3">
      <c r="C111" s="19">
        <f t="shared" si="35"/>
        <v>3.6000000000000036</v>
      </c>
      <c r="D111" s="14">
        <f t="shared" si="51"/>
        <v>0</v>
      </c>
      <c r="E111" s="14">
        <f t="shared" si="51"/>
        <v>0</v>
      </c>
      <c r="F111" s="14">
        <f t="shared" si="51"/>
        <v>0</v>
      </c>
      <c r="G111" s="14">
        <f t="shared" si="51"/>
        <v>0</v>
      </c>
      <c r="H111" s="14">
        <f t="shared" si="51"/>
        <v>0</v>
      </c>
      <c r="I111" s="14">
        <f t="shared" si="51"/>
        <v>0</v>
      </c>
      <c r="J111" s="14">
        <f t="shared" si="51"/>
        <v>0</v>
      </c>
      <c r="K111" s="14">
        <f t="shared" si="51"/>
        <v>0</v>
      </c>
      <c r="L111" s="14">
        <f t="shared" si="51"/>
        <v>0</v>
      </c>
      <c r="M111" s="14">
        <f t="shared" si="51"/>
        <v>0</v>
      </c>
      <c r="N111" s="14">
        <f t="shared" si="52"/>
        <v>0</v>
      </c>
      <c r="O111" s="14">
        <f t="shared" si="52"/>
        <v>0</v>
      </c>
      <c r="P111" s="14">
        <f t="shared" si="52"/>
        <v>3.64680435614126</v>
      </c>
      <c r="Q111" s="14">
        <f t="shared" si="52"/>
        <v>11.292695728894756</v>
      </c>
      <c r="R111" s="14">
        <f t="shared" si="52"/>
        <v>19.411382619400314</v>
      </c>
      <c r="S111" s="14">
        <f t="shared" si="52"/>
        <v>28.032101069697802</v>
      </c>
      <c r="T111" s="14">
        <f t="shared" si="52"/>
        <v>37.185894977701565</v>
      </c>
      <c r="U111" s="14">
        <f t="shared" si="52"/>
        <v>46.905727888764204</v>
      </c>
      <c r="V111" s="14">
        <f t="shared" si="52"/>
        <v>57.22660170004491</v>
      </c>
      <c r="W111" s="14">
        <f t="shared" si="52"/>
        <v>68.185682705145638</v>
      </c>
      <c r="X111" s="14">
        <f t="shared" si="53"/>
        <v>79.82243543291267</v>
      </c>
      <c r="Y111" s="14">
        <f t="shared" si="53"/>
        <v>92.178764762367081</v>
      </c>
      <c r="Z111" s="14">
        <f t="shared" si="53"/>
        <v>105.2991668255321</v>
      </c>
      <c r="AA111" s="14">
        <f t="shared" si="53"/>
        <v>119.23088924156983</v>
      </c>
      <c r="AB111" s="14">
        <f t="shared" si="53"/>
        <v>134.02410125924393</v>
      </c>
      <c r="AC111" s="14">
        <f t="shared" si="53"/>
        <v>149.73207442040433</v>
      </c>
      <c r="AD111" s="14">
        <f t="shared" si="53"/>
        <v>166.41137439507804</v>
      </c>
      <c r="AE111" s="14">
        <f t="shared" si="53"/>
        <v>184.12206467897971</v>
      </c>
      <c r="AF111" s="14">
        <f t="shared" si="53"/>
        <v>202.92792288697234</v>
      </c>
      <c r="AG111" s="14">
        <f t="shared" si="53"/>
        <v>222.89667042136887</v>
      </c>
      <c r="AH111" s="14">
        <f t="shared" si="54"/>
        <v>244.1002163421287</v>
      </c>
      <c r="AI111" s="14">
        <f t="shared" si="54"/>
        <v>266.61491631714426</v>
      </c>
      <c r="AJ111" s="14">
        <f t="shared" si="54"/>
        <v>290.52184758511964</v>
      </c>
      <c r="AK111" s="14">
        <f t="shared" si="54"/>
        <v>315.90710092120395</v>
      </c>
      <c r="AL111" s="14">
        <f t="shared" si="54"/>
        <v>342.8620906567707</v>
      </c>
      <c r="AM111" s="14">
        <f t="shared" si="54"/>
        <v>371.48388386975063</v>
      </c>
      <c r="AN111" s="14">
        <f t="shared" si="54"/>
        <v>401.87554993095659</v>
      </c>
      <c r="AO111" s="14">
        <f t="shared" si="54"/>
        <v>434.14653166514734</v>
      </c>
      <c r="AP111" s="14">
        <f t="shared" si="54"/>
        <v>468.41303946340884</v>
      </c>
      <c r="AQ111" s="14">
        <f t="shared" si="54"/>
        <v>504.79846976608451</v>
      </c>
      <c r="AR111" s="14">
        <f t="shared" si="55"/>
        <v>543.4338494232444</v>
      </c>
      <c r="AS111" s="14">
        <f t="shared" si="55"/>
        <v>584.45830753287203</v>
      </c>
      <c r="AT111" s="14">
        <f t="shared" si="55"/>
        <v>628.0195764558938</v>
      </c>
      <c r="AU111" s="14">
        <f t="shared" si="55"/>
        <v>674.27452381224907</v>
      </c>
      <c r="AV111" s="14">
        <f t="shared" si="55"/>
        <v>723.38971737375846</v>
      </c>
      <c r="AW111" s="14">
        <f t="shared" si="55"/>
        <v>775.54202488801866</v>
      </c>
      <c r="AX111" s="14">
        <f t="shared" si="55"/>
        <v>830.9192509933323</v>
      </c>
      <c r="AY111" s="14">
        <f t="shared" si="55"/>
        <v>889.72081351826012</v>
      </c>
      <c r="AZ111" s="14">
        <f t="shared" si="55"/>
        <v>952.15846160120032</v>
      </c>
      <c r="BA111" s="14">
        <f t="shared" si="55"/>
        <v>1018.4570382160043</v>
      </c>
      <c r="BB111" s="14">
        <f t="shared" si="55"/>
        <v>1088.8552898495407</v>
      </c>
    </row>
    <row r="112" spans="3:54" x14ac:dyDescent="0.3">
      <c r="C112" s="19">
        <f t="shared" si="35"/>
        <v>3.8000000000000038</v>
      </c>
      <c r="D112" s="14">
        <f t="shared" si="51"/>
        <v>0</v>
      </c>
      <c r="E112" s="14">
        <f t="shared" si="51"/>
        <v>0</v>
      </c>
      <c r="F112" s="14">
        <f t="shared" si="51"/>
        <v>0</v>
      </c>
      <c r="G112" s="14">
        <f t="shared" si="51"/>
        <v>0</v>
      </c>
      <c r="H112" s="14">
        <f t="shared" si="51"/>
        <v>0</v>
      </c>
      <c r="I112" s="14">
        <f t="shared" si="51"/>
        <v>0</v>
      </c>
      <c r="J112" s="14">
        <f t="shared" si="51"/>
        <v>0</v>
      </c>
      <c r="K112" s="14">
        <f t="shared" si="51"/>
        <v>0</v>
      </c>
      <c r="L112" s="14">
        <f t="shared" si="51"/>
        <v>0</v>
      </c>
      <c r="M112" s="14">
        <f t="shared" si="51"/>
        <v>0</v>
      </c>
      <c r="N112" s="14">
        <f t="shared" si="52"/>
        <v>0</v>
      </c>
      <c r="O112" s="14">
        <f t="shared" si="52"/>
        <v>3.7756908945554386</v>
      </c>
      <c r="P112" s="14">
        <f t="shared" si="52"/>
        <v>11.42955216574066</v>
      </c>
      <c r="Q112" s="14">
        <f t="shared" si="52"/>
        <v>19.556701785673283</v>
      </c>
      <c r="R112" s="14">
        <f t="shared" si="52"/>
        <v>28.186406271359942</v>
      </c>
      <c r="S112" s="14">
        <f t="shared" si="52"/>
        <v>37.349741880148457</v>
      </c>
      <c r="T112" s="14">
        <f t="shared" si="52"/>
        <v>47.079706517820597</v>
      </c>
      <c r="U112" s="14">
        <f t="shared" si="52"/>
        <v>57.411338566694809</v>
      </c>
      <c r="V112" s="14">
        <f t="shared" si="52"/>
        <v>68.381843061648794</v>
      </c>
      <c r="W112" s="14">
        <f t="shared" si="52"/>
        <v>80.030725668431074</v>
      </c>
      <c r="X112" s="14">
        <f t="shared" si="53"/>
        <v>92.399934946729076</v>
      </c>
      <c r="Y112" s="14">
        <f t="shared" si="53"/>
        <v>105.53401341029385</v>
      </c>
      <c r="Z112" s="14">
        <f t="shared" si="53"/>
        <v>119.48025792810122</v>
      </c>
      <c r="AA112" s="14">
        <f t="shared" si="53"/>
        <v>134.28889004416698</v>
      </c>
      <c r="AB112" s="14">
        <f t="shared" si="53"/>
        <v>150.01323682935094</v>
      </c>
      <c r="AC112" s="14">
        <f t="shared" si="53"/>
        <v>166.70992291641232</v>
      </c>
      <c r="AD112" s="14">
        <f t="shared" si="53"/>
        <v>184.43907440984952</v>
      </c>
      <c r="AE112" s="14">
        <f t="shared" si="53"/>
        <v>203.26453540482038</v>
      </c>
      <c r="AF112" s="14">
        <f t="shared" si="53"/>
        <v>223.25409789484462</v>
      </c>
      <c r="AG112" s="14">
        <f t="shared" si="53"/>
        <v>244.47974589620458</v>
      </c>
      <c r="AH112" s="14">
        <f t="shared" si="54"/>
        <v>267.01791466815615</v>
      </c>
      <c r="AI112" s="14">
        <f t="shared" si="54"/>
        <v>290.94976596242157</v>
      </c>
      <c r="AJ112" s="14">
        <f t="shared" si="54"/>
        <v>316.36148029316149</v>
      </c>
      <c r="AK112" s="14">
        <f t="shared" si="54"/>
        <v>343.34456727991159</v>
      </c>
      <c r="AL112" s="14">
        <f t="shared" si="54"/>
        <v>371.99619518105527</v>
      </c>
      <c r="AM112" s="14">
        <f t="shared" si="54"/>
        <v>402.41954080450853</v>
      </c>
      <c r="AN112" s="14">
        <f t="shared" si="54"/>
        <v>434.72416105567186</v>
      </c>
      <c r="AO112" s="14">
        <f t="shared" si="54"/>
        <v>469.02638746062655</v>
      </c>
      <c r="AP112" s="14">
        <f t="shared" si="54"/>
        <v>505.4497450852806</v>
      </c>
      <c r="AQ112" s="14">
        <f t="shared" si="54"/>
        <v>544.12539735902999</v>
      </c>
      <c r="AR112" s="14">
        <f t="shared" si="55"/>
        <v>585.19261840477702</v>
      </c>
      <c r="AS112" s="14">
        <f t="shared" si="55"/>
        <v>628.79929457620813</v>
      </c>
      <c r="AT112" s="14">
        <f t="shared" si="55"/>
        <v>675.10245700840233</v>
      </c>
      <c r="AU112" s="14">
        <f t="shared" si="55"/>
        <v>724.26884709953231</v>
      </c>
      <c r="AV112" s="14">
        <f t="shared" si="55"/>
        <v>776.4755169599996</v>
      </c>
      <c r="AW112" s="14">
        <f t="shared" si="55"/>
        <v>831.91046699127207</v>
      </c>
      <c r="AX112" s="14">
        <f t="shared" si="55"/>
        <v>890.77332289039293</v>
      </c>
      <c r="AY112" s="14">
        <f t="shared" si="55"/>
        <v>953.27605451811269</v>
      </c>
      <c r="AZ112" s="14">
        <f t="shared" si="55"/>
        <v>1019.6437392193418</v>
      </c>
      <c r="BA112" s="14">
        <f t="shared" si="55"/>
        <v>1090.1153723447064</v>
      </c>
      <c r="BB112" s="14">
        <f t="shared" si="55"/>
        <v>1164.9447278919552</v>
      </c>
    </row>
    <row r="113" spans="3:54" x14ac:dyDescent="0.3">
      <c r="C113" s="19">
        <f t="shared" si="35"/>
        <v>4.0000000000000036</v>
      </c>
      <c r="D113" s="14">
        <f t="shared" si="51"/>
        <v>0</v>
      </c>
      <c r="E113" s="14">
        <f t="shared" si="51"/>
        <v>0</v>
      </c>
      <c r="F113" s="14">
        <f t="shared" si="51"/>
        <v>0</v>
      </c>
      <c r="G113" s="14">
        <f t="shared" si="51"/>
        <v>0</v>
      </c>
      <c r="H113" s="14">
        <f t="shared" si="51"/>
        <v>0</v>
      </c>
      <c r="I113" s="14">
        <f t="shared" si="51"/>
        <v>0</v>
      </c>
      <c r="J113" s="14">
        <f t="shared" si="51"/>
        <v>0</v>
      </c>
      <c r="K113" s="14">
        <f t="shared" si="51"/>
        <v>0</v>
      </c>
      <c r="L113" s="14">
        <f t="shared" si="51"/>
        <v>0</v>
      </c>
      <c r="M113" s="14">
        <f t="shared" si="51"/>
        <v>0</v>
      </c>
      <c r="N113" s="14">
        <f t="shared" si="52"/>
        <v>3.8970716652903974</v>
      </c>
      <c r="O113" s="14">
        <f t="shared" si="52"/>
        <v>11.558438704154867</v>
      </c>
      <c r="P113" s="14">
        <f t="shared" si="52"/>
        <v>19.693558222519187</v>
      </c>
      <c r="Q113" s="14">
        <f t="shared" si="52"/>
        <v>28.33172543763294</v>
      </c>
      <c r="R113" s="14">
        <f t="shared" si="52"/>
        <v>37.504047081810626</v>
      </c>
      <c r="S113" s="14">
        <f t="shared" si="52"/>
        <v>47.243553420267517</v>
      </c>
      <c r="T113" s="14">
        <f t="shared" si="52"/>
        <v>57.58531719575123</v>
      </c>
      <c r="U113" s="14">
        <f t="shared" si="52"/>
        <v>68.566579928298751</v>
      </c>
      <c r="V113" s="14">
        <f t="shared" si="52"/>
        <v>80.226886024934288</v>
      </c>
      <c r="W113" s="14">
        <f t="shared" si="52"/>
        <v>92.608225182247537</v>
      </c>
      <c r="X113" s="14">
        <f t="shared" si="53"/>
        <v>105.7551835946559</v>
      </c>
      <c r="Y113" s="14">
        <f t="shared" si="53"/>
        <v>119.71510451286304</v>
      </c>
      <c r="Z113" s="14">
        <f t="shared" si="53"/>
        <v>134.53825873069843</v>
      </c>
      <c r="AA113" s="14">
        <f t="shared" si="53"/>
        <v>150.27802561427404</v>
      </c>
      <c r="AB113" s="14">
        <f t="shared" si="53"/>
        <v>166.99108532535899</v>
      </c>
      <c r="AC113" s="14">
        <f t="shared" si="53"/>
        <v>184.73762293118386</v>
      </c>
      <c r="AD113" s="14">
        <f t="shared" si="53"/>
        <v>203.58154513569025</v>
      </c>
      <c r="AE113" s="14">
        <f t="shared" si="53"/>
        <v>223.59071041269272</v>
      </c>
      <c r="AF113" s="14">
        <f t="shared" si="53"/>
        <v>244.83717336968039</v>
      </c>
      <c r="AG113" s="14">
        <f t="shared" si="53"/>
        <v>267.39744422223202</v>
      </c>
      <c r="AH113" s="14">
        <f t="shared" si="54"/>
        <v>291.35276431343351</v>
      </c>
      <c r="AI113" s="14">
        <f t="shared" si="54"/>
        <v>316.78939867046347</v>
      </c>
      <c r="AJ113" s="14">
        <f t="shared" si="54"/>
        <v>343.79894665186919</v>
      </c>
      <c r="AK113" s="14">
        <f t="shared" si="54"/>
        <v>372.47867180419632</v>
      </c>
      <c r="AL113" s="14">
        <f t="shared" si="54"/>
        <v>402.93185211581329</v>
      </c>
      <c r="AM113" s="14">
        <f t="shared" si="54"/>
        <v>435.2681519292239</v>
      </c>
      <c r="AN113" s="14">
        <f t="shared" si="54"/>
        <v>469.60401685115119</v>
      </c>
      <c r="AO113" s="14">
        <f t="shared" si="54"/>
        <v>506.06309308249854</v>
      </c>
      <c r="AP113" s="14">
        <f t="shared" si="54"/>
        <v>544.77667267822619</v>
      </c>
      <c r="AQ113" s="14">
        <f t="shared" si="54"/>
        <v>585.88416634056273</v>
      </c>
      <c r="AR113" s="14">
        <f t="shared" si="55"/>
        <v>629.53360544811324</v>
      </c>
      <c r="AS113" s="14">
        <f t="shared" si="55"/>
        <v>675.88217512871677</v>
      </c>
      <c r="AT113" s="14">
        <f t="shared" si="55"/>
        <v>725.09678029568579</v>
      </c>
      <c r="AU113" s="14">
        <f t="shared" si="55"/>
        <v>777.35464668577367</v>
      </c>
      <c r="AV113" s="14">
        <f t="shared" si="55"/>
        <v>832.84395906325324</v>
      </c>
      <c r="AW113" s="14">
        <f t="shared" si="55"/>
        <v>891.76453888833294</v>
      </c>
      <c r="AX113" s="14">
        <f t="shared" si="55"/>
        <v>954.32856389024573</v>
      </c>
      <c r="AY113" s="14">
        <f t="shared" si="55"/>
        <v>1020.7613321362544</v>
      </c>
      <c r="AZ113" s="14">
        <f t="shared" si="55"/>
        <v>1091.3020733480444</v>
      </c>
      <c r="BA113" s="14">
        <f t="shared" si="55"/>
        <v>1166.2048103871214</v>
      </c>
      <c r="BB113" s="14">
        <f t="shared" si="55"/>
        <v>1245.7392740114901</v>
      </c>
    </row>
    <row r="114" spans="3:54" x14ac:dyDescent="0.3">
      <c r="C114" s="19">
        <f t="shared" si="35"/>
        <v>4.2000000000000037</v>
      </c>
      <c r="D114" s="14">
        <f t="shared" si="51"/>
        <v>0</v>
      </c>
      <c r="E114" s="14">
        <f t="shared" si="51"/>
        <v>0</v>
      </c>
      <c r="F114" s="14">
        <f t="shared" si="51"/>
        <v>0</v>
      </c>
      <c r="G114" s="14">
        <f t="shared" si="51"/>
        <v>0</v>
      </c>
      <c r="H114" s="14">
        <f t="shared" si="51"/>
        <v>0</v>
      </c>
      <c r="I114" s="14">
        <f t="shared" si="51"/>
        <v>0</v>
      </c>
      <c r="J114" s="14">
        <f t="shared" si="51"/>
        <v>0</v>
      </c>
      <c r="K114" s="14">
        <f t="shared" si="51"/>
        <v>0</v>
      </c>
      <c r="L114" s="14">
        <f t="shared" si="51"/>
        <v>0</v>
      </c>
      <c r="M114" s="14">
        <f t="shared" si="51"/>
        <v>4.0113837702276953</v>
      </c>
      <c r="N114" s="14">
        <f t="shared" si="52"/>
        <v>11.679819474889854</v>
      </c>
      <c r="O114" s="14">
        <f t="shared" si="52"/>
        <v>19.822444760933422</v>
      </c>
      <c r="P114" s="14">
        <f t="shared" si="52"/>
        <v>28.468581874478872</v>
      </c>
      <c r="Q114" s="14">
        <f t="shared" si="52"/>
        <v>37.649366248083624</v>
      </c>
      <c r="R114" s="14">
        <f t="shared" si="52"/>
        <v>47.397858621929714</v>
      </c>
      <c r="S114" s="14">
        <f t="shared" si="52"/>
        <v>57.749164098198207</v>
      </c>
      <c r="T114" s="14">
        <f t="shared" si="52"/>
        <v>68.7405585573552</v>
      </c>
      <c r="U114" s="14">
        <f t="shared" si="52"/>
        <v>80.411622891584273</v>
      </c>
      <c r="V114" s="14">
        <f t="shared" si="52"/>
        <v>92.804385538750779</v>
      </c>
      <c r="W114" s="14">
        <f t="shared" si="52"/>
        <v>105.96347383017439</v>
      </c>
      <c r="X114" s="14">
        <f t="shared" si="53"/>
        <v>119.93627469722512</v>
      </c>
      <c r="Y114" s="14">
        <f t="shared" si="53"/>
        <v>134.77310531546027</v>
      </c>
      <c r="Z114" s="14">
        <f t="shared" si="53"/>
        <v>150.52739430080555</v>
      </c>
      <c r="AA114" s="14">
        <f t="shared" si="53"/>
        <v>167.25587411028215</v>
      </c>
      <c r="AB114" s="14">
        <f t="shared" si="53"/>
        <v>185.01878534013053</v>
      </c>
      <c r="AC114" s="14">
        <f t="shared" si="53"/>
        <v>203.88009365702459</v>
      </c>
      <c r="AD114" s="14">
        <f t="shared" si="53"/>
        <v>223.90772014356264</v>
      </c>
      <c r="AE114" s="14">
        <f t="shared" si="53"/>
        <v>245.17378588752854</v>
      </c>
      <c r="AF114" s="14">
        <f t="shared" si="53"/>
        <v>267.75487169570789</v>
      </c>
      <c r="AG114" s="14">
        <f t="shared" si="53"/>
        <v>291.73229386750944</v>
      </c>
      <c r="AH114" s="14">
        <f t="shared" si="54"/>
        <v>317.19239702147547</v>
      </c>
      <c r="AI114" s="14">
        <f t="shared" si="54"/>
        <v>344.22686502917122</v>
      </c>
      <c r="AJ114" s="14">
        <f t="shared" si="54"/>
        <v>372.93305117615398</v>
      </c>
      <c r="AK114" s="14">
        <f t="shared" si="54"/>
        <v>403.4143287389544</v>
      </c>
      <c r="AL114" s="14">
        <f t="shared" si="54"/>
        <v>435.78046324052877</v>
      </c>
      <c r="AM114" s="14">
        <f t="shared" si="54"/>
        <v>470.14800772470335</v>
      </c>
      <c r="AN114" s="14">
        <f t="shared" si="54"/>
        <v>506.64072247302329</v>
      </c>
      <c r="AO114" s="14">
        <f t="shared" si="54"/>
        <v>545.39002067544413</v>
      </c>
      <c r="AP114" s="14">
        <f t="shared" si="54"/>
        <v>586.53544165975904</v>
      </c>
      <c r="AQ114" s="14">
        <f t="shared" si="54"/>
        <v>630.22515338389906</v>
      </c>
      <c r="AR114" s="14">
        <f t="shared" si="55"/>
        <v>676.6164860006221</v>
      </c>
      <c r="AS114" s="14">
        <f t="shared" si="55"/>
        <v>725.87649841600046</v>
      </c>
      <c r="AT114" s="14">
        <f t="shared" si="55"/>
        <v>778.18257988192727</v>
      </c>
      <c r="AU114" s="14">
        <f t="shared" si="55"/>
        <v>833.72308878902743</v>
      </c>
      <c r="AV114" s="14">
        <f t="shared" si="55"/>
        <v>892.69803096031421</v>
      </c>
      <c r="AW114" s="14">
        <f t="shared" si="55"/>
        <v>955.31977988818585</v>
      </c>
      <c r="AX114" s="14">
        <f t="shared" si="55"/>
        <v>1021.8138415083877</v>
      </c>
      <c r="AY114" s="14">
        <f t="shared" si="55"/>
        <v>1092.419666264957</v>
      </c>
      <c r="AZ114" s="14">
        <f t="shared" si="55"/>
        <v>1167.3915113904593</v>
      </c>
      <c r="BA114" s="14">
        <f t="shared" si="55"/>
        <v>1246.9993565066566</v>
      </c>
      <c r="BB114" s="14">
        <f t="shared" si="55"/>
        <v>1331.5298758427571</v>
      </c>
    </row>
    <row r="115" spans="3:54" x14ac:dyDescent="0.3">
      <c r="C115" s="19">
        <f t="shared" si="35"/>
        <v>4.4000000000000039</v>
      </c>
      <c r="D115" s="14">
        <f t="shared" si="51"/>
        <v>0</v>
      </c>
      <c r="E115" s="14">
        <f t="shared" si="51"/>
        <v>0</v>
      </c>
      <c r="F115" s="14">
        <f t="shared" si="51"/>
        <v>0</v>
      </c>
      <c r="G115" s="14">
        <f t="shared" si="51"/>
        <v>0</v>
      </c>
      <c r="H115" s="14">
        <f t="shared" si="51"/>
        <v>0</v>
      </c>
      <c r="I115" s="14">
        <f t="shared" si="51"/>
        <v>0</v>
      </c>
      <c r="J115" s="14">
        <f t="shared" si="51"/>
        <v>0</v>
      </c>
      <c r="K115" s="14">
        <f t="shared" si="51"/>
        <v>0</v>
      </c>
      <c r="L115" s="14">
        <f t="shared" si="51"/>
        <v>4.1190388564170064</v>
      </c>
      <c r="M115" s="14">
        <f t="shared" si="51"/>
        <v>11.794131579827138</v>
      </c>
      <c r="N115" s="14">
        <f t="shared" si="52"/>
        <v>19.943825531668381</v>
      </c>
      <c r="O115" s="14">
        <f t="shared" si="52"/>
        <v>28.597468412893079</v>
      </c>
      <c r="P115" s="14">
        <f t="shared" si="52"/>
        <v>37.786222684929555</v>
      </c>
      <c r="Q115" s="14">
        <f t="shared" si="52"/>
        <v>47.543177788202712</v>
      </c>
      <c r="R115" s="14">
        <f t="shared" si="52"/>
        <v>57.903469299860376</v>
      </c>
      <c r="S115" s="14">
        <f t="shared" si="52"/>
        <v>68.904405459802149</v>
      </c>
      <c r="T115" s="14">
        <f t="shared" si="52"/>
        <v>80.585601520640694</v>
      </c>
      <c r="U115" s="14">
        <f t="shared" si="52"/>
        <v>92.989122405400735</v>
      </c>
      <c r="V115" s="14">
        <f t="shared" si="52"/>
        <v>106.15963418667761</v>
      </c>
      <c r="W115" s="14">
        <f t="shared" si="52"/>
        <v>120.14456493274361</v>
      </c>
      <c r="X115" s="14">
        <f t="shared" si="53"/>
        <v>134.99427549982235</v>
      </c>
      <c r="Y115" s="14">
        <f t="shared" si="53"/>
        <v>150.76224088556734</v>
      </c>
      <c r="Z115" s="14">
        <f t="shared" si="53"/>
        <v>167.5052427968136</v>
      </c>
      <c r="AA115" s="14">
        <f t="shared" si="53"/>
        <v>185.28357412505369</v>
      </c>
      <c r="AB115" s="14">
        <f t="shared" si="53"/>
        <v>204.16125606597126</v>
      </c>
      <c r="AC115" s="14">
        <f t="shared" si="53"/>
        <v>224.20626866489698</v>
      </c>
      <c r="AD115" s="14">
        <f t="shared" si="53"/>
        <v>245.49079561839841</v>
      </c>
      <c r="AE115" s="14">
        <f t="shared" si="53"/>
        <v>268.09148421355604</v>
      </c>
      <c r="AF115" s="14">
        <f t="shared" si="53"/>
        <v>292.08972134098531</v>
      </c>
      <c r="AG115" s="14">
        <f t="shared" si="53"/>
        <v>317.5719265755514</v>
      </c>
      <c r="AH115" s="14">
        <f t="shared" si="54"/>
        <v>344.62986338018322</v>
      </c>
      <c r="AI115" s="14">
        <f t="shared" si="54"/>
        <v>373.36096955345596</v>
      </c>
      <c r="AJ115" s="14">
        <f t="shared" si="54"/>
        <v>403.86870811091194</v>
      </c>
      <c r="AK115" s="14">
        <f t="shared" si="54"/>
        <v>436.26293986366989</v>
      </c>
      <c r="AL115" s="14">
        <f t="shared" si="54"/>
        <v>470.6603190360081</v>
      </c>
      <c r="AM115" s="14">
        <f t="shared" si="54"/>
        <v>507.18471334657534</v>
      </c>
      <c r="AN115" s="14">
        <f t="shared" si="54"/>
        <v>545.96765006596888</v>
      </c>
      <c r="AO115" s="14">
        <f t="shared" si="54"/>
        <v>587.14878965697699</v>
      </c>
      <c r="AP115" s="14">
        <f t="shared" si="54"/>
        <v>630.87642870309526</v>
      </c>
      <c r="AQ115" s="14">
        <f t="shared" si="54"/>
        <v>677.3080339364077</v>
      </c>
      <c r="AR115" s="14">
        <f t="shared" si="55"/>
        <v>726.61080928790557</v>
      </c>
      <c r="AS115" s="14">
        <f t="shared" si="55"/>
        <v>778.96229800224182</v>
      </c>
      <c r="AT115" s="14">
        <f t="shared" si="55"/>
        <v>834.55102198518091</v>
      </c>
      <c r="AU115" s="14">
        <f t="shared" si="55"/>
        <v>893.5771606860884</v>
      </c>
      <c r="AV115" s="14">
        <f t="shared" si="55"/>
        <v>956.25327196016701</v>
      </c>
      <c r="AW115" s="14">
        <f t="shared" si="55"/>
        <v>1022.8050575063276</v>
      </c>
      <c r="AX115" s="14">
        <f t="shared" si="55"/>
        <v>1093.47217563709</v>
      </c>
      <c r="AY115" s="14">
        <f t="shared" si="55"/>
        <v>1168.5091043073719</v>
      </c>
      <c r="AZ115" s="14">
        <f t="shared" si="55"/>
        <v>1248.1860575099943</v>
      </c>
      <c r="BA115" s="14">
        <f t="shared" si="55"/>
        <v>1332.7899583379233</v>
      </c>
      <c r="BB115" s="14">
        <f t="shared" si="55"/>
        <v>1422.6254722173176</v>
      </c>
    </row>
    <row r="116" spans="3:54" x14ac:dyDescent="0.3">
      <c r="C116" s="19">
        <f t="shared" si="35"/>
        <v>4.6000000000000041</v>
      </c>
      <c r="D116" s="14">
        <f t="shared" si="51"/>
        <v>0</v>
      </c>
      <c r="E116" s="14">
        <f t="shared" si="51"/>
        <v>0</v>
      </c>
      <c r="F116" s="14">
        <f t="shared" si="51"/>
        <v>0</v>
      </c>
      <c r="G116" s="14">
        <f t="shared" si="51"/>
        <v>0</v>
      </c>
      <c r="H116" s="14">
        <f t="shared" si="51"/>
        <v>0</v>
      </c>
      <c r="I116" s="14">
        <f t="shared" si="51"/>
        <v>0</v>
      </c>
      <c r="J116" s="14">
        <f t="shared" si="51"/>
        <v>0</v>
      </c>
      <c r="K116" s="14">
        <f t="shared" si="51"/>
        <v>4.2204245984500659</v>
      </c>
      <c r="L116" s="14">
        <f t="shared" si="51"/>
        <v>11.901786666016449</v>
      </c>
      <c r="M116" s="14">
        <f t="shared" si="51"/>
        <v>20.058137636605665</v>
      </c>
      <c r="N116" s="14">
        <f t="shared" si="52"/>
        <v>28.718849183628038</v>
      </c>
      <c r="O116" s="14">
        <f t="shared" si="52"/>
        <v>37.915109223343762</v>
      </c>
      <c r="P116" s="14">
        <f t="shared" si="52"/>
        <v>47.680034225048615</v>
      </c>
      <c r="Q116" s="14">
        <f t="shared" si="52"/>
        <v>58.048788466133374</v>
      </c>
      <c r="R116" s="14">
        <f t="shared" si="52"/>
        <v>69.058710661464318</v>
      </c>
      <c r="S116" s="14">
        <f t="shared" si="52"/>
        <v>80.749448423087614</v>
      </c>
      <c r="T116" s="14">
        <f t="shared" si="52"/>
        <v>93.163101034457185</v>
      </c>
      <c r="U116" s="14">
        <f t="shared" si="52"/>
        <v>106.34437105332756</v>
      </c>
      <c r="V116" s="14">
        <f t="shared" si="52"/>
        <v>120.34072528924682</v>
      </c>
      <c r="W116" s="14">
        <f t="shared" si="52"/>
        <v>135.20256573534081</v>
      </c>
      <c r="X116" s="14">
        <f t="shared" si="53"/>
        <v>150.98341106992939</v>
      </c>
      <c r="Y116" s="14">
        <f t="shared" si="53"/>
        <v>167.74008938157539</v>
      </c>
      <c r="Z116" s="14">
        <f t="shared" si="53"/>
        <v>185.53294281158514</v>
      </c>
      <c r="AA116" s="14">
        <f t="shared" si="53"/>
        <v>204.42604485089441</v>
      </c>
      <c r="AB116" s="14">
        <f t="shared" si="53"/>
        <v>224.48743107384365</v>
      </c>
      <c r="AC116" s="14">
        <f t="shared" si="53"/>
        <v>245.78934413973275</v>
      </c>
      <c r="AD116" s="14">
        <f t="shared" si="53"/>
        <v>268.40849394442591</v>
      </c>
      <c r="AE116" s="14">
        <f t="shared" si="53"/>
        <v>292.42633385883346</v>
      </c>
      <c r="AF116" s="14">
        <f t="shared" si="53"/>
        <v>317.92935404902721</v>
      </c>
      <c r="AG116" s="14">
        <f t="shared" si="53"/>
        <v>345.0093929342591</v>
      </c>
      <c r="AH116" s="14">
        <f t="shared" si="54"/>
        <v>373.7639679044679</v>
      </c>
      <c r="AI116" s="14">
        <f t="shared" si="54"/>
        <v>404.29662648821397</v>
      </c>
      <c r="AJ116" s="14">
        <f t="shared" si="54"/>
        <v>436.71731923562743</v>
      </c>
      <c r="AK116" s="14">
        <f t="shared" si="54"/>
        <v>471.14279565914921</v>
      </c>
      <c r="AL116" s="14">
        <f t="shared" si="54"/>
        <v>507.69702465788009</v>
      </c>
      <c r="AM116" s="14">
        <f t="shared" si="54"/>
        <v>546.51164093952093</v>
      </c>
      <c r="AN116" s="14">
        <f t="shared" si="54"/>
        <v>587.72641904750162</v>
      </c>
      <c r="AO116" s="14">
        <f t="shared" si="54"/>
        <v>631.4897767003132</v>
      </c>
      <c r="AP116" s="14">
        <f t="shared" si="54"/>
        <v>677.95930925560401</v>
      </c>
      <c r="AQ116" s="14">
        <f t="shared" si="54"/>
        <v>727.30235722369127</v>
      </c>
      <c r="AR116" s="14">
        <f t="shared" si="55"/>
        <v>779.69660887414693</v>
      </c>
      <c r="AS116" s="14">
        <f t="shared" si="55"/>
        <v>835.33074010549535</v>
      </c>
      <c r="AT116" s="14">
        <f t="shared" si="55"/>
        <v>894.40509388224177</v>
      </c>
      <c r="AU116" s="14">
        <f t="shared" si="55"/>
        <v>957.1324016859412</v>
      </c>
      <c r="AV116" s="14">
        <f t="shared" si="55"/>
        <v>1023.7385495783087</v>
      </c>
      <c r="AW116" s="14">
        <f t="shared" si="55"/>
        <v>1094.4633916350301</v>
      </c>
      <c r="AX116" s="14">
        <f t="shared" si="55"/>
        <v>1169.5616136795049</v>
      </c>
      <c r="AY116" s="14">
        <f t="shared" si="55"/>
        <v>1249.3036504269069</v>
      </c>
      <c r="AZ116" s="14">
        <f t="shared" si="55"/>
        <v>1333.9766593412612</v>
      </c>
      <c r="BA116" s="14">
        <f t="shared" si="55"/>
        <v>1423.8855547124838</v>
      </c>
      <c r="BB116" s="14">
        <f t="shared" si="55"/>
        <v>1519.3541056771708</v>
      </c>
    </row>
    <row r="117" spans="3:54" x14ac:dyDescent="0.3">
      <c r="C117" s="19">
        <f t="shared" si="35"/>
        <v>4.8000000000000043</v>
      </c>
      <c r="D117" s="14">
        <f t="shared" si="51"/>
        <v>0</v>
      </c>
      <c r="E117" s="14">
        <f t="shared" si="51"/>
        <v>0</v>
      </c>
      <c r="F117" s="14">
        <f t="shared" si="51"/>
        <v>0</v>
      </c>
      <c r="G117" s="14">
        <f t="shared" si="51"/>
        <v>0</v>
      </c>
      <c r="H117" s="14">
        <f t="shared" si="51"/>
        <v>0</v>
      </c>
      <c r="I117" s="14">
        <f t="shared" si="51"/>
        <v>0</v>
      </c>
      <c r="J117" s="14">
        <f t="shared" si="51"/>
        <v>4.3159060945079091</v>
      </c>
      <c r="K117" s="14">
        <f t="shared" si="51"/>
        <v>12.003172408049522</v>
      </c>
      <c r="L117" s="14">
        <f t="shared" si="51"/>
        <v>20.165792722795004</v>
      </c>
      <c r="M117" s="14">
        <f t="shared" si="51"/>
        <v>28.83316128856535</v>
      </c>
      <c r="N117" s="14">
        <f t="shared" si="52"/>
        <v>38.03648999407875</v>
      </c>
      <c r="O117" s="14">
        <f t="shared" si="52"/>
        <v>47.808920763462851</v>
      </c>
      <c r="P117" s="14">
        <f t="shared" si="52"/>
        <v>58.185644902979305</v>
      </c>
      <c r="Q117" s="14">
        <f t="shared" si="52"/>
        <v>69.204029827737315</v>
      </c>
      <c r="R117" s="14">
        <f t="shared" si="52"/>
        <v>80.903753624749811</v>
      </c>
      <c r="S117" s="14">
        <f t="shared" si="52"/>
        <v>93.326947936904105</v>
      </c>
      <c r="T117" s="14">
        <f t="shared" si="52"/>
        <v>106.51834968238401</v>
      </c>
      <c r="U117" s="14">
        <f t="shared" si="52"/>
        <v>120.52546215589678</v>
      </c>
      <c r="V117" s="14">
        <f t="shared" si="52"/>
        <v>135.39872609184403</v>
      </c>
      <c r="W117" s="14">
        <f t="shared" si="52"/>
        <v>151.19170130544791</v>
      </c>
      <c r="X117" s="14">
        <f t="shared" si="53"/>
        <v>167.9612595659375</v>
      </c>
      <c r="Y117" s="14">
        <f t="shared" si="53"/>
        <v>185.76778939634698</v>
      </c>
      <c r="Z117" s="14">
        <f t="shared" si="53"/>
        <v>204.67541353742587</v>
      </c>
      <c r="AA117" s="14">
        <f t="shared" si="53"/>
        <v>224.75221985876675</v>
      </c>
      <c r="AB117" s="14">
        <f t="shared" si="53"/>
        <v>246.07050654867948</v>
      </c>
      <c r="AC117" s="14">
        <f t="shared" si="53"/>
        <v>268.70704246576025</v>
      </c>
      <c r="AD117" s="14">
        <f t="shared" si="53"/>
        <v>292.74334358970333</v>
      </c>
      <c r="AE117" s="14">
        <f t="shared" si="53"/>
        <v>318.26596656687536</v>
      </c>
      <c r="AF117" s="14">
        <f t="shared" si="53"/>
        <v>345.36682040773502</v>
      </c>
      <c r="AG117" s="14">
        <f t="shared" si="53"/>
        <v>374.14349745854389</v>
      </c>
      <c r="AH117" s="14">
        <f t="shared" si="54"/>
        <v>404.69962483922598</v>
      </c>
      <c r="AI117" s="14">
        <f t="shared" si="54"/>
        <v>437.14523761292946</v>
      </c>
      <c r="AJ117" s="14">
        <f t="shared" si="54"/>
        <v>471.59717503110687</v>
      </c>
      <c r="AK117" s="14">
        <f t="shared" si="54"/>
        <v>508.1795012810212</v>
      </c>
      <c r="AL117" s="14">
        <f t="shared" si="54"/>
        <v>547.02395225082569</v>
      </c>
      <c r="AM117" s="14">
        <f t="shared" si="54"/>
        <v>588.27040992105367</v>
      </c>
      <c r="AN117" s="14">
        <f t="shared" si="54"/>
        <v>632.06740609083795</v>
      </c>
      <c r="AO117" s="14">
        <f t="shared" si="54"/>
        <v>678.57265725282195</v>
      </c>
      <c r="AP117" s="14">
        <f t="shared" si="54"/>
        <v>727.95363254288759</v>
      </c>
      <c r="AQ117" s="14">
        <f t="shared" si="54"/>
        <v>780.38815680993264</v>
      </c>
      <c r="AR117" s="14">
        <f t="shared" si="55"/>
        <v>836.06505097740069</v>
      </c>
      <c r="AS117" s="14">
        <f t="shared" si="55"/>
        <v>895.18481200255633</v>
      </c>
      <c r="AT117" s="14">
        <f t="shared" si="55"/>
        <v>957.96033488209468</v>
      </c>
      <c r="AU117" s="14">
        <f t="shared" si="55"/>
        <v>1024.6176793040829</v>
      </c>
      <c r="AV117" s="14">
        <f t="shared" si="55"/>
        <v>1095.3968837070113</v>
      </c>
      <c r="AW117" s="14">
        <f t="shared" si="55"/>
        <v>1170.5528296774451</v>
      </c>
      <c r="AX117" s="14">
        <f t="shared" si="55"/>
        <v>1250.3561597990401</v>
      </c>
      <c r="AY117" s="14">
        <f t="shared" si="55"/>
        <v>1335.0942522581738</v>
      </c>
      <c r="AZ117" s="14">
        <f t="shared" si="55"/>
        <v>1425.0722557158215</v>
      </c>
      <c r="BA117" s="14">
        <f t="shared" si="55"/>
        <v>1520.614188172337</v>
      </c>
      <c r="BB117" s="14">
        <f t="shared" si="55"/>
        <v>1622.0641037822334</v>
      </c>
    </row>
    <row r="118" spans="3:54" x14ac:dyDescent="0.3">
      <c r="C118" s="19">
        <f t="shared" si="35"/>
        <v>5.0000000000000044</v>
      </c>
      <c r="D118" s="14">
        <f t="shared" si="51"/>
        <v>0</v>
      </c>
      <c r="E118" s="14">
        <f t="shared" si="51"/>
        <v>0</v>
      </c>
      <c r="F118" s="14">
        <f t="shared" si="51"/>
        <v>0</v>
      </c>
      <c r="G118" s="14">
        <f t="shared" si="51"/>
        <v>0</v>
      </c>
      <c r="H118" s="14">
        <f t="shared" si="51"/>
        <v>0</v>
      </c>
      <c r="I118" s="14">
        <f t="shared" si="51"/>
        <v>4.4058271811087621</v>
      </c>
      <c r="J118" s="14">
        <f t="shared" si="51"/>
        <v>12.098653904107351</v>
      </c>
      <c r="K118" s="14">
        <f t="shared" si="51"/>
        <v>20.267178464828049</v>
      </c>
      <c r="L118" s="14">
        <f t="shared" si="51"/>
        <v>28.940816374754661</v>
      </c>
      <c r="M118" s="14">
        <f t="shared" si="51"/>
        <v>38.150802099016033</v>
      </c>
      <c r="N118" s="14">
        <f t="shared" si="52"/>
        <v>47.93030153419781</v>
      </c>
      <c r="O118" s="14">
        <f t="shared" si="52"/>
        <v>58.314531441393513</v>
      </c>
      <c r="P118" s="14">
        <f t="shared" si="52"/>
        <v>69.340886264583247</v>
      </c>
      <c r="Q118" s="14">
        <f t="shared" si="52"/>
        <v>81.049072791022809</v>
      </c>
      <c r="R118" s="14">
        <f t="shared" si="52"/>
        <v>93.481253138566302</v>
      </c>
      <c r="S118" s="14">
        <f t="shared" si="52"/>
        <v>106.68219658483093</v>
      </c>
      <c r="T118" s="14">
        <f t="shared" si="52"/>
        <v>120.69944078495323</v>
      </c>
      <c r="U118" s="14">
        <f t="shared" si="52"/>
        <v>135.58346295849398</v>
      </c>
      <c r="V118" s="14">
        <f t="shared" si="52"/>
        <v>151.38786166195109</v>
      </c>
      <c r="W118" s="14">
        <f t="shared" si="52"/>
        <v>168.16954980145596</v>
      </c>
      <c r="X118" s="14">
        <f t="shared" si="53"/>
        <v>185.98895958070904</v>
      </c>
      <c r="Y118" s="14">
        <f t="shared" si="53"/>
        <v>204.91026012218771</v>
      </c>
      <c r="Z118" s="14">
        <f t="shared" si="53"/>
        <v>225.00158854529826</v>
      </c>
      <c r="AA118" s="14">
        <f t="shared" si="53"/>
        <v>246.33529533360257</v>
      </c>
      <c r="AB118" s="14">
        <f t="shared" si="53"/>
        <v>268.98820487470692</v>
      </c>
      <c r="AC118" s="14">
        <f t="shared" si="53"/>
        <v>293.04189211103767</v>
      </c>
      <c r="AD118" s="14">
        <f t="shared" si="53"/>
        <v>318.58297629774523</v>
      </c>
      <c r="AE118" s="14">
        <f t="shared" si="53"/>
        <v>345.70343292558312</v>
      </c>
      <c r="AF118" s="14">
        <f t="shared" si="53"/>
        <v>374.5009249320197</v>
      </c>
      <c r="AG118" s="14">
        <f t="shared" si="53"/>
        <v>405.07915439330191</v>
      </c>
      <c r="AH118" s="14">
        <f t="shared" si="54"/>
        <v>437.54823596394147</v>
      </c>
      <c r="AI118" s="14">
        <f t="shared" si="54"/>
        <v>472.02509340840879</v>
      </c>
      <c r="AJ118" s="14">
        <f t="shared" si="54"/>
        <v>508.63388065297875</v>
      </c>
      <c r="AK118" s="14">
        <f t="shared" si="54"/>
        <v>547.5064288739668</v>
      </c>
      <c r="AL118" s="14">
        <f t="shared" si="54"/>
        <v>588.78272123235854</v>
      </c>
      <c r="AM118" s="14">
        <f t="shared" si="54"/>
        <v>632.61139696439</v>
      </c>
      <c r="AN118" s="14">
        <f t="shared" si="54"/>
        <v>679.15028664334659</v>
      </c>
      <c r="AO118" s="14">
        <f t="shared" si="54"/>
        <v>728.56698054010542</v>
      </c>
      <c r="AP118" s="14">
        <f t="shared" si="54"/>
        <v>781.03943212912895</v>
      </c>
      <c r="AQ118" s="14">
        <f t="shared" si="54"/>
        <v>836.75659891318628</v>
      </c>
      <c r="AR118" s="14">
        <f t="shared" si="55"/>
        <v>895.91912287446155</v>
      </c>
      <c r="AS118" s="14">
        <f t="shared" si="55"/>
        <v>958.74005300240924</v>
      </c>
      <c r="AT118" s="14">
        <f t="shared" si="55"/>
        <v>1025.4456125002364</v>
      </c>
      <c r="AU118" s="14">
        <f t="shared" si="55"/>
        <v>1096.2760134327855</v>
      </c>
      <c r="AV118" s="14">
        <f t="shared" si="55"/>
        <v>1171.4863217494262</v>
      </c>
      <c r="AW118" s="14">
        <f t="shared" si="55"/>
        <v>1251.34737579698</v>
      </c>
      <c r="AX118" s="14">
        <f t="shared" si="55"/>
        <v>1336.1467616303069</v>
      </c>
      <c r="AY118" s="14">
        <f t="shared" si="55"/>
        <v>1426.1898486327343</v>
      </c>
      <c r="AZ118" s="14">
        <f t="shared" si="55"/>
        <v>1521.8008891756747</v>
      </c>
      <c r="BA118" s="14">
        <f t="shared" si="55"/>
        <v>1623.3241862773996</v>
      </c>
      <c r="BB118" s="14">
        <f t="shared" si="55"/>
        <v>1731.1253334657931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condicionando</vt:lpstr>
      <vt:lpstr>integral doble</vt:lpstr>
      <vt:lpstr>divid</vt:lpstr>
      <vt:lpstr>flujos</vt:lpstr>
      <vt:lpstr>K</vt:lpstr>
      <vt:lpstr>paso</vt:lpstr>
      <vt:lpstr>plazo1</vt:lpstr>
      <vt:lpstr>plazo2</vt:lpstr>
      <vt:lpstr>probs</vt:lpstr>
      <vt:lpstr>q</vt:lpstr>
      <vt:lpstr>sigma</vt:lpstr>
      <vt:lpstr>spot</vt:lpstr>
      <vt:lpstr>tipo</vt:lpstr>
    </vt:vector>
  </TitlesOfParts>
  <Company>TIF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jlfernandez</dc:creator>
  <cp:lastModifiedBy>José Javier Calderón Coronado</cp:lastModifiedBy>
  <dcterms:created xsi:type="dcterms:W3CDTF">2009-03-05T09:18:26Z</dcterms:created>
  <dcterms:modified xsi:type="dcterms:W3CDTF">2023-03-01T12:23:31Z</dcterms:modified>
</cp:coreProperties>
</file>