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Descargas\"/>
    </mc:Choice>
  </mc:AlternateContent>
  <bookViews>
    <workbookView xWindow="0" yWindow="0" windowWidth="15036" windowHeight="6528"/>
  </bookViews>
  <sheets>
    <sheet name="GanttChart" sheetId="1" r:id="rId1"/>
    <sheet name="©" sheetId="2" state="hidden" r:id="rId2"/>
  </sheets>
  <definedNames>
    <definedName name="helpRow">GanttChart!#REF!</definedName>
  </definedNames>
  <calcPr calcId="152511" iterateDelta="1E-4"/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10" i="1"/>
  <c r="H4" i="1"/>
  <c r="F10" i="1"/>
  <c r="A3" i="2"/>
  <c r="E12" i="1"/>
  <c r="E11" i="1"/>
  <c r="G10" i="1"/>
  <c r="D10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J8" i="1"/>
  <c r="K8" i="1" s="1"/>
  <c r="L8" i="1" s="1"/>
  <c r="M8" i="1" s="1"/>
  <c r="N8" i="1" s="1"/>
  <c r="O8" i="1" s="1"/>
  <c r="P8" i="1" s="1"/>
  <c r="Q8" i="1" s="1"/>
  <c r="Q9" i="1" s="1"/>
  <c r="E7" i="1"/>
  <c r="J9" i="1" l="1"/>
  <c r="E10" i="1"/>
  <c r="R8" i="1"/>
  <c r="S8" i="1" s="1"/>
  <c r="T8" i="1" s="1"/>
  <c r="U8" i="1" s="1"/>
  <c r="V8" i="1" s="1"/>
  <c r="W8" i="1" s="1"/>
  <c r="X8" i="1" s="1"/>
  <c r="Y8" i="1" l="1"/>
  <c r="Z8" i="1" s="1"/>
  <c r="AA8" i="1" s="1"/>
  <c r="AB8" i="1" s="1"/>
  <c r="AC8" i="1" s="1"/>
  <c r="AD8" i="1" s="1"/>
  <c r="AE8" i="1" s="1"/>
  <c r="X9" i="1"/>
  <c r="AE9" i="1" l="1"/>
  <c r="AF8" i="1"/>
  <c r="AG8" i="1" s="1"/>
  <c r="AH8" i="1" s="1"/>
  <c r="AI8" i="1" s="1"/>
  <c r="AJ8" i="1" s="1"/>
  <c r="AK8" i="1" s="1"/>
  <c r="AL8" i="1" s="1"/>
  <c r="AL9" i="1" l="1"/>
  <c r="AM8" i="1"/>
  <c r="AN8" i="1" s="1"/>
  <c r="AO8" i="1" s="1"/>
  <c r="AP8" i="1" s="1"/>
  <c r="AQ8" i="1" s="1"/>
  <c r="AR8" i="1" s="1"/>
  <c r="AS8" i="1" s="1"/>
  <c r="AS9" i="1" l="1"/>
  <c r="AT8" i="1"/>
  <c r="AU8" i="1" s="1"/>
  <c r="AV8" i="1" s="1"/>
  <c r="AW8" i="1" s="1"/>
  <c r="AX8" i="1" s="1"/>
  <c r="AY8" i="1" s="1"/>
  <c r="AZ8" i="1" s="1"/>
  <c r="AZ9" i="1" l="1"/>
  <c r="BA8" i="1"/>
  <c r="BB8" i="1" s="1"/>
  <c r="BC8" i="1" s="1"/>
  <c r="BD8" i="1" s="1"/>
  <c r="BE8" i="1" s="1"/>
  <c r="BF8" i="1" s="1"/>
  <c r="BG8" i="1" s="1"/>
  <c r="BH8" i="1" l="1"/>
  <c r="BI8" i="1" s="1"/>
  <c r="BJ8" i="1" s="1"/>
  <c r="BK8" i="1" s="1"/>
  <c r="BL8" i="1" s="1"/>
  <c r="BM8" i="1" s="1"/>
  <c r="BN8" i="1" s="1"/>
  <c r="BG9" i="1"/>
  <c r="BO8" i="1" l="1"/>
  <c r="BP8" i="1" s="1"/>
  <c r="BQ8" i="1" s="1"/>
  <c r="BR8" i="1" s="1"/>
  <c r="BS8" i="1" s="1"/>
  <c r="BT8" i="1" s="1"/>
  <c r="BU8" i="1" s="1"/>
  <c r="BN9" i="1"/>
  <c r="BU9" i="1" l="1"/>
  <c r="BV8" i="1"/>
  <c r="BW8" i="1" s="1"/>
  <c r="BX8" i="1" s="1"/>
  <c r="BY8" i="1" s="1"/>
  <c r="BZ8" i="1" s="1"/>
  <c r="CA8" i="1" s="1"/>
  <c r="CB8" i="1" s="1"/>
  <c r="CC8" i="1" l="1"/>
  <c r="CD8" i="1" s="1"/>
  <c r="CE8" i="1" s="1"/>
  <c r="CF8" i="1" s="1"/>
  <c r="CG8" i="1" s="1"/>
  <c r="CH8" i="1" s="1"/>
  <c r="CI8" i="1" s="1"/>
  <c r="CB9" i="1"/>
  <c r="CI9" i="1" l="1"/>
  <c r="CJ8" i="1"/>
  <c r="CK8" i="1" s="1"/>
  <c r="CL8" i="1" s="1"/>
  <c r="CM8" i="1" s="1"/>
  <c r="CN8" i="1" s="1"/>
  <c r="CO8" i="1" s="1"/>
  <c r="CP8" i="1" s="1"/>
  <c r="CQ8" i="1" l="1"/>
  <c r="CR8" i="1" s="1"/>
  <c r="CS8" i="1" s="1"/>
  <c r="CT8" i="1" s="1"/>
  <c r="CU8" i="1" s="1"/>
  <c r="CV8" i="1" s="1"/>
  <c r="CW8" i="1" s="1"/>
  <c r="CP9" i="1"/>
  <c r="CW9" i="1" l="1"/>
  <c r="CX8" i="1"/>
  <c r="CY8" i="1" s="1"/>
  <c r="CZ8" i="1" s="1"/>
  <c r="DA8" i="1" s="1"/>
  <c r="DB8" i="1" s="1"/>
  <c r="DC8" i="1" s="1"/>
  <c r="DD8" i="1" s="1"/>
  <c r="DE8" i="1" l="1"/>
  <c r="DF8" i="1" s="1"/>
  <c r="DG8" i="1" s="1"/>
  <c r="DH8" i="1" s="1"/>
  <c r="DI8" i="1" s="1"/>
  <c r="DJ8" i="1" s="1"/>
  <c r="DK8" i="1" s="1"/>
  <c r="DD9" i="1"/>
  <c r="DL8" i="1" l="1"/>
  <c r="DM8" i="1" s="1"/>
  <c r="DN8" i="1" s="1"/>
  <c r="DO8" i="1" s="1"/>
  <c r="DP8" i="1" s="1"/>
  <c r="DQ8" i="1" s="1"/>
  <c r="DR8" i="1" s="1"/>
  <c r="DK9" i="1"/>
  <c r="DS8" i="1" l="1"/>
  <c r="DT8" i="1" s="1"/>
  <c r="DU8" i="1" s="1"/>
  <c r="DV8" i="1" s="1"/>
  <c r="DW8" i="1" s="1"/>
  <c r="DX8" i="1" s="1"/>
  <c r="DR9" i="1"/>
</calcChain>
</file>

<file path=xl/sharedStrings.xml><?xml version="1.0" encoding="utf-8"?>
<sst xmlns="http://schemas.openxmlformats.org/spreadsheetml/2006/main" count="75" uniqueCount="62">
  <si>
    <t>Cronograma de Actividades</t>
  </si>
  <si>
    <t>Work In Nestle</t>
  </si>
  <si>
    <t>Cinco Inc.</t>
  </si>
  <si>
    <t>Fecha Actual:</t>
  </si>
  <si>
    <t>Jefe de Proyecto:</t>
  </si>
  <si>
    <t>Start Date:</t>
  </si>
  <si>
    <t>[42]</t>
  </si>
  <si>
    <t>WBS</t>
  </si>
  <si>
    <t>Tarea</t>
  </si>
  <si>
    <t>Responsable
de Tarea</t>
  </si>
  <si>
    <t>Inicio</t>
  </si>
  <si>
    <t>Fin</t>
  </si>
  <si>
    <t>Duración (Días)</t>
  </si>
  <si>
    <t>% Completado</t>
  </si>
  <si>
    <t>Días Restantes</t>
  </si>
  <si>
    <t>Projec Charter</t>
  </si>
  <si>
    <t>[Nombre]</t>
  </si>
  <si>
    <t>Redactar Documento</t>
  </si>
  <si>
    <t>Análisis de Negocio</t>
  </si>
  <si>
    <t>Indentificar y mapear procesos de negocio</t>
  </si>
  <si>
    <t>Análisis de Requerimientos</t>
  </si>
  <si>
    <t>Identificar requerimientos (Primera Iteración)</t>
  </si>
  <si>
    <t>Identificar requerimientos (Segunda Iteración)</t>
  </si>
  <si>
    <t>Redactar Documento de Requerimientos</t>
  </si>
  <si>
    <t>Análisis y Diseño</t>
  </si>
  <si>
    <t>Especificar UC1</t>
  </si>
  <si>
    <t>Especificar UC2</t>
  </si>
  <si>
    <t>Especificar UC3</t>
  </si>
  <si>
    <t>Elaborar Documento de Análisis</t>
  </si>
  <si>
    <t>Elaborar Matriz de Trazavilidad UC vs  Requisitos</t>
  </si>
  <si>
    <t>Elaborar Matriz de Trazavilidad UC vs Clases</t>
  </si>
  <si>
    <t>Elaborar Documento de Diseño</t>
  </si>
  <si>
    <t>Elaborar Documento de Microsdiseño por UC</t>
  </si>
  <si>
    <t>Implementación</t>
  </si>
  <si>
    <t>Implementar UC1</t>
  </si>
  <si>
    <t>Implementar UC2</t>
  </si>
  <si>
    <t>Implementar UC3</t>
  </si>
  <si>
    <t>Pruebas</t>
  </si>
  <si>
    <t>Elaborar casos de prueba por UC</t>
  </si>
  <si>
    <t>Arquitectura</t>
  </si>
  <si>
    <t>Definir estilo arquitectonico</t>
  </si>
  <si>
    <t>Elaborar documento de arquitectura</t>
  </si>
  <si>
    <t>Despliegue</t>
  </si>
  <si>
    <t>Elaborar documento de despliegue</t>
  </si>
  <si>
    <t>Presentación del sistema</t>
  </si>
  <si>
    <t>Gantt Chart Template</t>
  </si>
  <si>
    <t>© 2008-2009 Vertex42 LLC</t>
  </si>
  <si>
    <t>Ricardo Palacín</t>
  </si>
  <si>
    <t>Diana Quintanilla</t>
  </si>
  <si>
    <t>DQ, DO, RP</t>
  </si>
  <si>
    <t>DO</t>
  </si>
  <si>
    <t>Diego Otoya</t>
  </si>
  <si>
    <t>DQ</t>
  </si>
  <si>
    <t>RP</t>
  </si>
  <si>
    <t>JQ</t>
  </si>
  <si>
    <t>AO</t>
  </si>
  <si>
    <t>Junior Quevedo</t>
  </si>
  <si>
    <t>Alvaro Orellana</t>
  </si>
  <si>
    <t>Leyenda:</t>
  </si>
  <si>
    <t>Elaborar Cronograma</t>
  </si>
  <si>
    <t>JQ, DO</t>
  </si>
  <si>
    <t>Redactar Documento de Negocio BPMN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</si>
</sst>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"/>
    <numFmt numFmtId="165" formatCode="dd&quot; - &quot;mmm&quot; - &quot;yy"/>
    <numFmt numFmtId="168" formatCode="dd/mm/yy;@"/>
  </numFmts>
  <fonts count="23" x14ac:knownFonts="1">
    <font>
      <sz val="10"/>
      <color rgb="FF000000"/>
      <name val="Arial"/>
      <family val="2"/>
      <charset val="1"/>
    </font>
    <font>
      <b/>
      <sz val="18"/>
      <color rgb="FF003366"/>
      <name val="Trebuchet MS"/>
      <family val="2"/>
      <charset val="1"/>
    </font>
    <font>
      <b/>
      <sz val="14"/>
      <color rgb="FF800000"/>
      <name val="Trebuchet MS"/>
      <family val="2"/>
      <charset val="1"/>
    </font>
    <font>
      <sz val="8"/>
      <color rgb="FF800000"/>
      <name val="Trebuchet MS"/>
      <family val="2"/>
      <charset val="1"/>
    </font>
    <font>
      <sz val="7"/>
      <name val="Arial"/>
      <family val="2"/>
      <charset val="1"/>
    </font>
    <font>
      <sz val="8"/>
      <color rgb="FFC0C0C0"/>
      <name val="Arial"/>
      <family val="2"/>
      <charset val="1"/>
    </font>
    <font>
      <sz val="10"/>
      <name val="Arial"/>
      <family val="2"/>
      <charset val="1"/>
    </font>
    <font>
      <u/>
      <sz val="8"/>
      <color rgb="FF0000FF"/>
      <name val="Arial"/>
      <family val="2"/>
      <charset val="1"/>
    </font>
    <font>
      <b/>
      <sz val="12"/>
      <name val="Arial"/>
      <family val="2"/>
      <charset val="1"/>
    </font>
    <font>
      <sz val="8"/>
      <name val="Arial"/>
      <family val="2"/>
      <charset val="1"/>
    </font>
    <font>
      <sz val="6"/>
      <color rgb="FFFFFFFF"/>
      <name val="Arial"/>
      <family val="2"/>
      <charset val="1"/>
    </font>
    <font>
      <i/>
      <sz val="8"/>
      <name val="Arial"/>
      <family val="2"/>
      <charset val="1"/>
    </font>
    <font>
      <i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b/>
      <sz val="8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 Narrow"/>
      <family val="2"/>
      <charset val="1"/>
    </font>
    <font>
      <sz val="10"/>
      <name val="Arial Narrow"/>
      <family val="2"/>
      <charset val="1"/>
    </font>
    <font>
      <sz val="8"/>
      <color rgb="FF999999"/>
      <name val="Arial"/>
      <family val="2"/>
      <charset val="1"/>
    </font>
    <font>
      <sz val="8"/>
      <name val="Arial Narrow"/>
      <family val="2"/>
      <charset val="1"/>
    </font>
    <font>
      <sz val="12"/>
      <name val="Arial"/>
      <family val="2"/>
      <charset val="1"/>
    </font>
    <font>
      <u/>
      <sz val="10"/>
      <color rgb="FF0000FF"/>
      <name val="Arial"/>
      <family val="2"/>
      <charset val="1"/>
    </font>
    <font>
      <sz val="8"/>
      <color theme="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FFFFFF"/>
        <bgColor rgb="FFEAEAEA"/>
      </patternFill>
    </fill>
    <fill>
      <patternFill patternType="solid">
        <fgColor rgb="FFFFCC99"/>
        <bgColor rgb="FFEAD1DC"/>
      </patternFill>
    </fill>
    <fill>
      <patternFill patternType="solid">
        <fgColor rgb="FFEAEAEA"/>
        <bgColor rgb="FFEAD1DC"/>
      </patternFill>
    </fill>
    <fill>
      <patternFill patternType="solid">
        <fgColor rgb="FFA64D79"/>
        <bgColor rgb="FF993366"/>
      </patternFill>
    </fill>
    <fill>
      <patternFill patternType="solid">
        <fgColor rgb="FFEAD1DC"/>
        <bgColor rgb="FFEAEAEA"/>
      </patternFill>
    </fill>
    <fill>
      <patternFill patternType="solid">
        <fgColor rgb="FFB2B2B2"/>
        <bgColor rgb="FFC0C0C0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/>
      <bottom style="thin">
        <color auto="1"/>
      </bottom>
      <diagonal/>
    </border>
    <border>
      <left/>
      <right/>
      <top/>
      <bottom style="thin">
        <color rgb="FFEAEAEA"/>
      </bottom>
      <diagonal/>
    </border>
    <border>
      <left/>
      <right/>
      <top style="thin">
        <color rgb="FFEAEAEA"/>
      </top>
      <bottom style="thin">
        <color rgb="FFEAEAEA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165" fontId="9" fillId="0" borderId="3" xfId="0" applyNumberFormat="1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4" fillId="2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right"/>
    </xf>
    <xf numFmtId="0" fontId="6" fillId="0" borderId="0" xfId="0" applyFont="1"/>
    <xf numFmtId="0" fontId="6" fillId="3" borderId="0" xfId="0" applyFont="1" applyFill="1" applyBorder="1"/>
    <xf numFmtId="0" fontId="7" fillId="3" borderId="0" xfId="0" applyFont="1" applyFill="1" applyBorder="1" applyAlignment="1">
      <alignment horizontal="right"/>
    </xf>
    <xf numFmtId="0" fontId="8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right"/>
    </xf>
    <xf numFmtId="164" fontId="6" fillId="0" borderId="1" xfId="0" applyNumberFormat="1" applyFont="1" applyBorder="1" applyAlignment="1">
      <alignment horizontal="center"/>
    </xf>
    <xf numFmtId="0" fontId="9" fillId="0" borderId="0" xfId="0" applyFont="1"/>
    <xf numFmtId="0" fontId="10" fillId="0" borderId="0" xfId="0" applyFont="1"/>
    <xf numFmtId="164" fontId="6" fillId="0" borderId="0" xfId="0" applyNumberFormat="1" applyFont="1" applyAlignment="1">
      <alignment horizontal="left"/>
    </xf>
    <xf numFmtId="0" fontId="11" fillId="3" borderId="0" xfId="0" applyFont="1" applyFill="1" applyBorder="1" applyAlignment="1">
      <alignment horizontal="right"/>
    </xf>
    <xf numFmtId="164" fontId="12" fillId="0" borderId="0" xfId="0" applyNumberFormat="1" applyFont="1"/>
    <xf numFmtId="164" fontId="13" fillId="0" borderId="0" xfId="0" applyNumberFormat="1" applyFont="1"/>
    <xf numFmtId="0" fontId="14" fillId="4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textRotation="90" wrapText="1"/>
    </xf>
    <xf numFmtId="0" fontId="6" fillId="4" borderId="1" xfId="0" applyFont="1" applyFill="1" applyBorder="1" applyAlignment="1">
      <alignment horizontal="center" textRotation="90"/>
    </xf>
    <xf numFmtId="0" fontId="6" fillId="0" borderId="1" xfId="0" applyFont="1" applyBorder="1"/>
    <xf numFmtId="0" fontId="15" fillId="5" borderId="4" xfId="0" applyFont="1" applyFill="1" applyBorder="1" applyAlignment="1">
      <alignment horizontal="left"/>
    </xf>
    <xf numFmtId="0" fontId="16" fillId="5" borderId="4" xfId="0" applyFont="1" applyFill="1" applyBorder="1" applyAlignment="1">
      <alignment wrapText="1"/>
    </xf>
    <xf numFmtId="0" fontId="17" fillId="5" borderId="4" xfId="0" applyFont="1" applyFill="1" applyBorder="1" applyAlignment="1"/>
    <xf numFmtId="1" fontId="6" fillId="6" borderId="4" xfId="0" applyNumberFormat="1" applyFont="1" applyFill="1" applyBorder="1" applyAlignment="1">
      <alignment horizontal="center"/>
    </xf>
    <xf numFmtId="9" fontId="6" fillId="6" borderId="4" xfId="0" applyNumberFormat="1" applyFont="1" applyFill="1" applyBorder="1" applyAlignment="1">
      <alignment horizontal="center"/>
    </xf>
    <xf numFmtId="1" fontId="6" fillId="5" borderId="4" xfId="0" applyNumberFormat="1" applyFont="1" applyFill="1" applyBorder="1" applyAlignment="1">
      <alignment horizontal="center"/>
    </xf>
    <xf numFmtId="0" fontId="9" fillId="5" borderId="4" xfId="0" applyFont="1" applyFill="1" applyBorder="1"/>
    <xf numFmtId="0" fontId="18" fillId="2" borderId="4" xfId="0" applyFont="1" applyFill="1" applyBorder="1"/>
    <xf numFmtId="0" fontId="6" fillId="0" borderId="5" xfId="0" applyFont="1" applyBorder="1" applyAlignment="1">
      <alignment horizontal="left"/>
    </xf>
    <xf numFmtId="0" fontId="17" fillId="0" borderId="5" xfId="0" applyFont="1" applyBorder="1" applyAlignment="1">
      <alignment wrapText="1"/>
    </xf>
    <xf numFmtId="0" fontId="17" fillId="0" borderId="5" xfId="0" applyFont="1" applyBorder="1"/>
    <xf numFmtId="1" fontId="6" fillId="7" borderId="5" xfId="0" applyNumberFormat="1" applyFont="1" applyFill="1" applyBorder="1" applyAlignment="1">
      <alignment horizontal="center"/>
    </xf>
    <xf numFmtId="9" fontId="6" fillId="7" borderId="5" xfId="0" applyNumberFormat="1" applyFont="1" applyFill="1" applyBorder="1" applyAlignment="1">
      <alignment horizontal="center"/>
    </xf>
    <xf numFmtId="0" fontId="9" fillId="0" borderId="5" xfId="0" applyFont="1" applyBorder="1"/>
    <xf numFmtId="0" fontId="9" fillId="8" borderId="5" xfId="0" applyFont="1" applyFill="1" applyBorder="1"/>
    <xf numFmtId="0" fontId="15" fillId="5" borderId="5" xfId="0" applyFont="1" applyFill="1" applyBorder="1" applyAlignment="1">
      <alignment horizontal="left"/>
    </xf>
    <xf numFmtId="0" fontId="16" fillId="5" borderId="5" xfId="0" applyFont="1" applyFill="1" applyBorder="1" applyAlignment="1">
      <alignment wrapText="1"/>
    </xf>
    <xf numFmtId="1" fontId="6" fillId="6" borderId="5" xfId="0" applyNumberFormat="1" applyFont="1" applyFill="1" applyBorder="1" applyAlignment="1">
      <alignment horizontal="center"/>
    </xf>
    <xf numFmtId="9" fontId="6" fillId="6" borderId="5" xfId="0" applyNumberFormat="1" applyFont="1" applyFill="1" applyBorder="1" applyAlignment="1">
      <alignment horizontal="center"/>
    </xf>
    <xf numFmtId="0" fontId="9" fillId="5" borderId="5" xfId="0" applyFont="1" applyFill="1" applyBorder="1"/>
    <xf numFmtId="0" fontId="17" fillId="5" borderId="5" xfId="0" applyFont="1" applyFill="1" applyBorder="1" applyAlignment="1"/>
    <xf numFmtId="0" fontId="6" fillId="0" borderId="4" xfId="0" applyFont="1" applyBorder="1" applyAlignment="1">
      <alignment horizontal="left"/>
    </xf>
    <xf numFmtId="0" fontId="17" fillId="0" borderId="4" xfId="0" applyFont="1" applyBorder="1" applyAlignment="1">
      <alignment wrapText="1"/>
    </xf>
    <xf numFmtId="0" fontId="6" fillId="0" borderId="4" xfId="0" applyFont="1" applyBorder="1" applyAlignment="1"/>
    <xf numFmtId="1" fontId="6" fillId="7" borderId="4" xfId="0" applyNumberFormat="1" applyFont="1" applyFill="1" applyBorder="1" applyAlignment="1">
      <alignment horizontal="center"/>
    </xf>
    <xf numFmtId="9" fontId="6" fillId="7" borderId="4" xfId="0" applyNumberFormat="1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17" fillId="0" borderId="0" xfId="0" applyFont="1" applyAlignment="1">
      <alignment wrapText="1"/>
    </xf>
    <xf numFmtId="0" fontId="17" fillId="0" borderId="0" xfId="0" applyFont="1"/>
    <xf numFmtId="1" fontId="6" fillId="7" borderId="0" xfId="0" applyNumberFormat="1" applyFont="1" applyFill="1" applyAlignment="1">
      <alignment horizontal="center"/>
    </xf>
    <xf numFmtId="9" fontId="6" fillId="7" borderId="0" xfId="0" applyNumberFormat="1" applyFont="1" applyFill="1" applyAlignment="1">
      <alignment horizontal="center"/>
    </xf>
    <xf numFmtId="0" fontId="9" fillId="0" borderId="0" xfId="0" applyFont="1" applyAlignment="1">
      <alignment horizontal="left"/>
    </xf>
    <xf numFmtId="0" fontId="19" fillId="0" borderId="0" xfId="0" applyFont="1" applyAlignment="1">
      <alignment wrapText="1"/>
    </xf>
    <xf numFmtId="0" fontId="19" fillId="0" borderId="0" xfId="0" applyFont="1"/>
    <xf numFmtId="1" fontId="9" fillId="7" borderId="0" xfId="0" applyNumberFormat="1" applyFont="1" applyFill="1" applyAlignment="1">
      <alignment horizontal="center"/>
    </xf>
    <xf numFmtId="9" fontId="9" fillId="7" borderId="0" xfId="0" applyNumberFormat="1" applyFont="1" applyFill="1" applyAlignment="1">
      <alignment horizontal="center"/>
    </xf>
    <xf numFmtId="0" fontId="20" fillId="0" borderId="0" xfId="0" applyFont="1"/>
    <xf numFmtId="0" fontId="21" fillId="0" borderId="0" xfId="0" applyFont="1" applyAlignment="1">
      <alignment vertical="top"/>
    </xf>
    <xf numFmtId="0" fontId="6" fillId="0" borderId="6" xfId="0" applyFont="1" applyBorder="1"/>
    <xf numFmtId="0" fontId="6" fillId="0" borderId="7" xfId="0" applyFont="1" applyBorder="1"/>
    <xf numFmtId="0" fontId="6" fillId="0" borderId="0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168" fontId="2" fillId="2" borderId="0" xfId="0" applyNumberFormat="1" applyFont="1" applyFill="1" applyBorder="1" applyAlignment="1">
      <alignment vertical="center"/>
    </xf>
    <xf numFmtId="168" fontId="6" fillId="3" borderId="0" xfId="0" applyNumberFormat="1" applyFont="1" applyFill="1" applyBorder="1"/>
    <xf numFmtId="168" fontId="6" fillId="0" borderId="0" xfId="0" applyNumberFormat="1" applyFont="1"/>
    <xf numFmtId="168" fontId="15" fillId="4" borderId="1" xfId="0" applyNumberFormat="1" applyFont="1" applyFill="1" applyBorder="1" applyAlignment="1">
      <alignment horizontal="center"/>
    </xf>
    <xf numFmtId="168" fontId="6" fillId="6" borderId="4" xfId="0" applyNumberFormat="1" applyFont="1" applyFill="1" applyBorder="1" applyAlignment="1">
      <alignment horizontal="right"/>
    </xf>
    <xf numFmtId="168" fontId="6" fillId="7" borderId="5" xfId="0" applyNumberFormat="1" applyFont="1" applyFill="1" applyBorder="1" applyAlignment="1">
      <alignment horizontal="right"/>
    </xf>
    <xf numFmtId="168" fontId="6" fillId="7" borderId="4" xfId="0" applyNumberFormat="1" applyFont="1" applyFill="1" applyBorder="1" applyAlignment="1">
      <alignment horizontal="right"/>
    </xf>
    <xf numFmtId="168" fontId="6" fillId="7" borderId="0" xfId="0" applyNumberFormat="1" applyFont="1" applyFill="1" applyAlignment="1">
      <alignment horizontal="right"/>
    </xf>
    <xf numFmtId="168" fontId="9" fillId="7" borderId="0" xfId="0" applyNumberFormat="1" applyFont="1" applyFill="1" applyAlignment="1">
      <alignment horizontal="right"/>
    </xf>
    <xf numFmtId="168" fontId="0" fillId="0" borderId="0" xfId="0" applyNumberFormat="1"/>
    <xf numFmtId="168" fontId="6" fillId="0" borderId="0" xfId="0" applyNumberFormat="1" applyFont="1" applyBorder="1"/>
    <xf numFmtId="168" fontId="3" fillId="2" borderId="0" xfId="0" applyNumberFormat="1" applyFont="1" applyFill="1" applyBorder="1"/>
    <xf numFmtId="168" fontId="9" fillId="0" borderId="0" xfId="0" applyNumberFormat="1" applyFont="1"/>
    <xf numFmtId="168" fontId="6" fillId="5" borderId="4" xfId="0" applyNumberFormat="1" applyFont="1" applyFill="1" applyBorder="1" applyAlignment="1">
      <alignment horizontal="right"/>
    </xf>
    <xf numFmtId="168" fontId="6" fillId="0" borderId="5" xfId="0" applyNumberFormat="1" applyFont="1" applyBorder="1" applyAlignment="1">
      <alignment horizontal="right"/>
    </xf>
    <xf numFmtId="168" fontId="6" fillId="0" borderId="4" xfId="0" applyNumberFormat="1" applyFont="1" applyBorder="1" applyAlignment="1">
      <alignment horizontal="right"/>
    </xf>
    <xf numFmtId="168" fontId="6" fillId="0" borderId="0" xfId="0" applyNumberFormat="1" applyFont="1" applyAlignment="1">
      <alignment horizontal="right"/>
    </xf>
    <xf numFmtId="168" fontId="9" fillId="0" borderId="0" xfId="0" applyNumberFormat="1" applyFont="1" applyAlignment="1">
      <alignment horizontal="right"/>
    </xf>
    <xf numFmtId="0" fontId="22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B2B2B2"/>
      <rgbColor rgb="FFA64D79"/>
      <rgbColor rgb="FFEAEAEA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048576"/>
  <sheetViews>
    <sheetView showGridLines="0" tabSelected="1" zoomScaleNormal="100" workbookViewId="0">
      <selection activeCell="H14" sqref="H14"/>
    </sheetView>
  </sheetViews>
  <sheetFormatPr baseColWidth="10" defaultColWidth="8.88671875" defaultRowHeight="13.2" x14ac:dyDescent="0.25"/>
  <cols>
    <col min="1" max="1" width="6.109375"/>
    <col min="2" max="2" width="34.6640625"/>
    <col min="3" max="3" width="13.6640625"/>
    <col min="4" max="4" width="9.109375" style="80" customWidth="1"/>
    <col min="5" max="5" width="9.109375" style="80" bestFit="1" customWidth="1"/>
    <col min="6" max="6" width="8.5546875"/>
    <col min="7" max="7" width="8"/>
    <col min="8" max="8" width="10.109375" bestFit="1" customWidth="1"/>
    <col min="9" max="9" width="2.5546875"/>
    <col min="10" max="128" width="1.5546875"/>
    <col min="129" max="1023" width="17.33203125"/>
  </cols>
  <sheetData>
    <row r="1" spans="1:128" ht="23.25" customHeight="1" x14ac:dyDescent="0.3">
      <c r="A1" s="5" t="s">
        <v>0</v>
      </c>
      <c r="B1" s="6"/>
      <c r="C1" s="6"/>
      <c r="D1" s="71"/>
      <c r="E1" s="82"/>
      <c r="F1" s="6"/>
      <c r="G1" s="4"/>
      <c r="H1" s="4"/>
      <c r="I1" s="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</row>
    <row r="2" spans="1:128" ht="12.75" customHeight="1" x14ac:dyDescent="0.25">
      <c r="A2" s="9"/>
      <c r="B2" s="9"/>
      <c r="C2" s="9"/>
      <c r="D2" s="72"/>
      <c r="E2" s="72"/>
      <c r="F2" s="9"/>
      <c r="G2" s="9"/>
      <c r="H2" s="10"/>
      <c r="I2" s="8"/>
      <c r="J2" s="8"/>
      <c r="K2" s="8"/>
      <c r="L2" s="8"/>
      <c r="M2" s="8"/>
      <c r="N2" s="8"/>
      <c r="O2" s="8"/>
      <c r="P2" s="8"/>
      <c r="Q2" s="8"/>
      <c r="R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</row>
    <row r="3" spans="1:128" ht="15" customHeight="1" x14ac:dyDescent="0.3">
      <c r="A3" s="11" t="s">
        <v>1</v>
      </c>
      <c r="B3" s="8"/>
      <c r="C3" s="8"/>
      <c r="D3" s="73"/>
      <c r="E3" s="73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</row>
    <row r="4" spans="1:128" ht="12.75" customHeight="1" x14ac:dyDescent="0.25">
      <c r="A4" s="12" t="s">
        <v>2</v>
      </c>
      <c r="B4" s="8"/>
      <c r="C4" s="8"/>
      <c r="D4" s="73"/>
      <c r="E4" s="73"/>
      <c r="F4" s="8"/>
      <c r="G4" s="13" t="s">
        <v>3</v>
      </c>
      <c r="H4" s="14">
        <f ca="1">TODAY()</f>
        <v>42476</v>
      </c>
      <c r="I4" s="15"/>
      <c r="J4" s="8"/>
      <c r="K4" s="8"/>
      <c r="L4" s="8"/>
      <c r="M4" s="8"/>
      <c r="N4" s="8"/>
      <c r="O4" s="8"/>
      <c r="P4" s="8"/>
      <c r="Q4" s="8"/>
      <c r="R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</row>
    <row r="5" spans="1:128" ht="12.75" customHeight="1" x14ac:dyDescent="0.25">
      <c r="A5" s="8"/>
      <c r="B5" s="8"/>
      <c r="C5" s="8"/>
      <c r="D5" s="73"/>
      <c r="E5" s="73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</row>
    <row r="6" spans="1:128" ht="12.75" customHeight="1" x14ac:dyDescent="0.25">
      <c r="A6" s="8"/>
      <c r="B6" s="13" t="s">
        <v>4</v>
      </c>
      <c r="C6" s="3" t="s">
        <v>47</v>
      </c>
      <c r="D6" s="3"/>
      <c r="E6" s="3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</row>
    <row r="7" spans="1:128" ht="12.75" customHeight="1" x14ac:dyDescent="0.25">
      <c r="A7" s="8"/>
      <c r="B7" s="13" t="s">
        <v>5</v>
      </c>
      <c r="C7" s="2">
        <v>42462</v>
      </c>
      <c r="D7" s="2"/>
      <c r="E7" s="83" t="str">
        <f>TEXT(C7,"dddd")</f>
        <v>sábado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</row>
    <row r="8" spans="1:128" ht="12.75" customHeight="1" x14ac:dyDescent="0.25">
      <c r="A8" s="16" t="s">
        <v>6</v>
      </c>
      <c r="B8" s="8"/>
      <c r="C8" s="8"/>
      <c r="D8" s="73"/>
      <c r="E8" s="73"/>
      <c r="F8" s="17"/>
      <c r="G8" s="8"/>
      <c r="H8" s="18"/>
      <c r="I8" s="89">
        <v>7</v>
      </c>
      <c r="J8" s="19">
        <f>(C7-WEEKDAY(C7,1)+I8)+7*I1</f>
        <v>42462</v>
      </c>
      <c r="K8" s="20">
        <f t="shared" ref="K8:AP8" si="0">J8+1</f>
        <v>42463</v>
      </c>
      <c r="L8" s="20">
        <f t="shared" si="0"/>
        <v>42464</v>
      </c>
      <c r="M8" s="20">
        <f t="shared" si="0"/>
        <v>42465</v>
      </c>
      <c r="N8" s="20">
        <f t="shared" si="0"/>
        <v>42466</v>
      </c>
      <c r="O8" s="20">
        <f t="shared" si="0"/>
        <v>42467</v>
      </c>
      <c r="P8" s="20">
        <f t="shared" si="0"/>
        <v>42468</v>
      </c>
      <c r="Q8" s="20">
        <f t="shared" si="0"/>
        <v>42469</v>
      </c>
      <c r="R8" s="20">
        <f t="shared" si="0"/>
        <v>42470</v>
      </c>
      <c r="S8" s="20">
        <f t="shared" si="0"/>
        <v>42471</v>
      </c>
      <c r="T8" s="20">
        <f t="shared" si="0"/>
        <v>42472</v>
      </c>
      <c r="U8" s="20">
        <f t="shared" si="0"/>
        <v>42473</v>
      </c>
      <c r="V8" s="20">
        <f t="shared" si="0"/>
        <v>42474</v>
      </c>
      <c r="W8" s="20">
        <f t="shared" si="0"/>
        <v>42475</v>
      </c>
      <c r="X8" s="20">
        <f t="shared" si="0"/>
        <v>42476</v>
      </c>
      <c r="Y8" s="20">
        <f t="shared" si="0"/>
        <v>42477</v>
      </c>
      <c r="Z8" s="20">
        <f t="shared" si="0"/>
        <v>42478</v>
      </c>
      <c r="AA8" s="20">
        <f t="shared" si="0"/>
        <v>42479</v>
      </c>
      <c r="AB8" s="20">
        <f t="shared" si="0"/>
        <v>42480</v>
      </c>
      <c r="AC8" s="20">
        <f t="shared" si="0"/>
        <v>42481</v>
      </c>
      <c r="AD8" s="20">
        <f t="shared" si="0"/>
        <v>42482</v>
      </c>
      <c r="AE8" s="20">
        <f t="shared" si="0"/>
        <v>42483</v>
      </c>
      <c r="AF8" s="20">
        <f t="shared" si="0"/>
        <v>42484</v>
      </c>
      <c r="AG8" s="20">
        <f t="shared" si="0"/>
        <v>42485</v>
      </c>
      <c r="AH8" s="20">
        <f t="shared" si="0"/>
        <v>42486</v>
      </c>
      <c r="AI8" s="20">
        <f t="shared" si="0"/>
        <v>42487</v>
      </c>
      <c r="AJ8" s="20">
        <f t="shared" si="0"/>
        <v>42488</v>
      </c>
      <c r="AK8" s="20">
        <f t="shared" si="0"/>
        <v>42489</v>
      </c>
      <c r="AL8" s="20">
        <f t="shared" si="0"/>
        <v>42490</v>
      </c>
      <c r="AM8" s="20">
        <f t="shared" si="0"/>
        <v>42491</v>
      </c>
      <c r="AN8" s="20">
        <f t="shared" si="0"/>
        <v>42492</v>
      </c>
      <c r="AO8" s="20">
        <f t="shared" si="0"/>
        <v>42493</v>
      </c>
      <c r="AP8" s="20">
        <f t="shared" si="0"/>
        <v>42494</v>
      </c>
      <c r="AQ8" s="20">
        <f t="shared" ref="AQ8:BV8" si="1">AP8+1</f>
        <v>42495</v>
      </c>
      <c r="AR8" s="20">
        <f t="shared" si="1"/>
        <v>42496</v>
      </c>
      <c r="AS8" s="20">
        <f t="shared" si="1"/>
        <v>42497</v>
      </c>
      <c r="AT8" s="20">
        <f t="shared" si="1"/>
        <v>42498</v>
      </c>
      <c r="AU8" s="20">
        <f t="shared" si="1"/>
        <v>42499</v>
      </c>
      <c r="AV8" s="20">
        <f t="shared" si="1"/>
        <v>42500</v>
      </c>
      <c r="AW8" s="20">
        <f t="shared" si="1"/>
        <v>42501</v>
      </c>
      <c r="AX8" s="20">
        <f t="shared" si="1"/>
        <v>42502</v>
      </c>
      <c r="AY8" s="20">
        <f t="shared" si="1"/>
        <v>42503</v>
      </c>
      <c r="AZ8" s="20">
        <f t="shared" si="1"/>
        <v>42504</v>
      </c>
      <c r="BA8" s="20">
        <f t="shared" si="1"/>
        <v>42505</v>
      </c>
      <c r="BB8" s="20">
        <f t="shared" si="1"/>
        <v>42506</v>
      </c>
      <c r="BC8" s="20">
        <f t="shared" si="1"/>
        <v>42507</v>
      </c>
      <c r="BD8" s="20">
        <f t="shared" si="1"/>
        <v>42508</v>
      </c>
      <c r="BE8" s="20">
        <f t="shared" si="1"/>
        <v>42509</v>
      </c>
      <c r="BF8" s="20">
        <f t="shared" si="1"/>
        <v>42510</v>
      </c>
      <c r="BG8" s="20">
        <f t="shared" si="1"/>
        <v>42511</v>
      </c>
      <c r="BH8" s="20">
        <f t="shared" si="1"/>
        <v>42512</v>
      </c>
      <c r="BI8" s="20">
        <f t="shared" si="1"/>
        <v>42513</v>
      </c>
      <c r="BJ8" s="20">
        <f t="shared" si="1"/>
        <v>42514</v>
      </c>
      <c r="BK8" s="20">
        <f t="shared" si="1"/>
        <v>42515</v>
      </c>
      <c r="BL8" s="20">
        <f t="shared" si="1"/>
        <v>42516</v>
      </c>
      <c r="BM8" s="20">
        <f t="shared" si="1"/>
        <v>42517</v>
      </c>
      <c r="BN8" s="20">
        <f t="shared" si="1"/>
        <v>42518</v>
      </c>
      <c r="BO8" s="20">
        <f t="shared" si="1"/>
        <v>42519</v>
      </c>
      <c r="BP8" s="20">
        <f t="shared" si="1"/>
        <v>42520</v>
      </c>
      <c r="BQ8" s="20">
        <f t="shared" si="1"/>
        <v>42521</v>
      </c>
      <c r="BR8" s="20">
        <f t="shared" si="1"/>
        <v>42522</v>
      </c>
      <c r="BS8" s="20">
        <f t="shared" si="1"/>
        <v>42523</v>
      </c>
      <c r="BT8" s="20">
        <f t="shared" si="1"/>
        <v>42524</v>
      </c>
      <c r="BU8" s="20">
        <f t="shared" si="1"/>
        <v>42525</v>
      </c>
      <c r="BV8" s="20">
        <f t="shared" si="1"/>
        <v>42526</v>
      </c>
      <c r="BW8" s="20">
        <f t="shared" ref="BW8:DB8" si="2">BV8+1</f>
        <v>42527</v>
      </c>
      <c r="BX8" s="20">
        <f t="shared" si="2"/>
        <v>42528</v>
      </c>
      <c r="BY8" s="20">
        <f t="shared" si="2"/>
        <v>42529</v>
      </c>
      <c r="BZ8" s="20">
        <f t="shared" si="2"/>
        <v>42530</v>
      </c>
      <c r="CA8" s="20">
        <f t="shared" si="2"/>
        <v>42531</v>
      </c>
      <c r="CB8" s="20">
        <f t="shared" si="2"/>
        <v>42532</v>
      </c>
      <c r="CC8" s="20">
        <f t="shared" si="2"/>
        <v>42533</v>
      </c>
      <c r="CD8" s="20">
        <f t="shared" si="2"/>
        <v>42534</v>
      </c>
      <c r="CE8" s="20">
        <f t="shared" si="2"/>
        <v>42535</v>
      </c>
      <c r="CF8" s="20">
        <f t="shared" si="2"/>
        <v>42536</v>
      </c>
      <c r="CG8" s="20">
        <f t="shared" si="2"/>
        <v>42537</v>
      </c>
      <c r="CH8" s="20">
        <f t="shared" si="2"/>
        <v>42538</v>
      </c>
      <c r="CI8" s="20">
        <f t="shared" si="2"/>
        <v>42539</v>
      </c>
      <c r="CJ8" s="20">
        <f t="shared" si="2"/>
        <v>42540</v>
      </c>
      <c r="CK8" s="20">
        <f t="shared" si="2"/>
        <v>42541</v>
      </c>
      <c r="CL8" s="20">
        <f t="shared" si="2"/>
        <v>42542</v>
      </c>
      <c r="CM8" s="20">
        <f t="shared" si="2"/>
        <v>42543</v>
      </c>
      <c r="CN8" s="20">
        <f t="shared" si="2"/>
        <v>42544</v>
      </c>
      <c r="CO8" s="20">
        <f t="shared" si="2"/>
        <v>42545</v>
      </c>
      <c r="CP8" s="20">
        <f t="shared" si="2"/>
        <v>42546</v>
      </c>
      <c r="CQ8" s="20">
        <f t="shared" si="2"/>
        <v>42547</v>
      </c>
      <c r="CR8" s="20">
        <f t="shared" si="2"/>
        <v>42548</v>
      </c>
      <c r="CS8" s="20">
        <f t="shared" si="2"/>
        <v>42549</v>
      </c>
      <c r="CT8" s="20">
        <f t="shared" si="2"/>
        <v>42550</v>
      </c>
      <c r="CU8" s="20">
        <f t="shared" si="2"/>
        <v>42551</v>
      </c>
      <c r="CV8" s="20">
        <f t="shared" si="2"/>
        <v>42552</v>
      </c>
      <c r="CW8" s="20">
        <f t="shared" si="2"/>
        <v>42553</v>
      </c>
      <c r="CX8" s="20">
        <f t="shared" si="2"/>
        <v>42554</v>
      </c>
      <c r="CY8" s="20">
        <f t="shared" si="2"/>
        <v>42555</v>
      </c>
      <c r="CZ8" s="20">
        <f t="shared" si="2"/>
        <v>42556</v>
      </c>
      <c r="DA8" s="20">
        <f t="shared" si="2"/>
        <v>42557</v>
      </c>
      <c r="DB8" s="20">
        <f t="shared" si="2"/>
        <v>42558</v>
      </c>
      <c r="DC8" s="20">
        <f t="shared" ref="DC8:DX8" si="3">DB8+1</f>
        <v>42559</v>
      </c>
      <c r="DD8" s="20">
        <f t="shared" si="3"/>
        <v>42560</v>
      </c>
      <c r="DE8" s="20">
        <f t="shared" si="3"/>
        <v>42561</v>
      </c>
      <c r="DF8" s="20">
        <f t="shared" si="3"/>
        <v>42562</v>
      </c>
      <c r="DG8" s="20">
        <f t="shared" si="3"/>
        <v>42563</v>
      </c>
      <c r="DH8" s="20">
        <f t="shared" si="3"/>
        <v>42564</v>
      </c>
      <c r="DI8" s="20">
        <f t="shared" si="3"/>
        <v>42565</v>
      </c>
      <c r="DJ8" s="20">
        <f t="shared" si="3"/>
        <v>42566</v>
      </c>
      <c r="DK8" s="20">
        <f t="shared" si="3"/>
        <v>42567</v>
      </c>
      <c r="DL8" s="20">
        <f t="shared" si="3"/>
        <v>42568</v>
      </c>
      <c r="DM8" s="20">
        <f t="shared" si="3"/>
        <v>42569</v>
      </c>
      <c r="DN8" s="20">
        <f t="shared" si="3"/>
        <v>42570</v>
      </c>
      <c r="DO8" s="20">
        <f t="shared" si="3"/>
        <v>42571</v>
      </c>
      <c r="DP8" s="20">
        <f t="shared" si="3"/>
        <v>42572</v>
      </c>
      <c r="DQ8" s="20">
        <f t="shared" si="3"/>
        <v>42573</v>
      </c>
      <c r="DR8" s="20">
        <f t="shared" si="3"/>
        <v>42574</v>
      </c>
      <c r="DS8" s="20">
        <f t="shared" si="3"/>
        <v>42575</v>
      </c>
      <c r="DT8" s="20">
        <f t="shared" si="3"/>
        <v>42576</v>
      </c>
      <c r="DU8" s="20">
        <f t="shared" si="3"/>
        <v>42577</v>
      </c>
      <c r="DV8" s="20">
        <f t="shared" si="3"/>
        <v>42578</v>
      </c>
      <c r="DW8" s="20">
        <f t="shared" si="3"/>
        <v>42579</v>
      </c>
      <c r="DX8" s="20">
        <f t="shared" si="3"/>
        <v>42580</v>
      </c>
    </row>
    <row r="9" spans="1:128" ht="76.5" customHeight="1" x14ac:dyDescent="0.25">
      <c r="A9" s="21" t="s">
        <v>7</v>
      </c>
      <c r="B9" s="21" t="s">
        <v>8</v>
      </c>
      <c r="C9" s="22" t="s">
        <v>9</v>
      </c>
      <c r="D9" s="74" t="s">
        <v>10</v>
      </c>
      <c r="E9" s="74" t="s">
        <v>11</v>
      </c>
      <c r="F9" s="23" t="s">
        <v>12</v>
      </c>
      <c r="G9" s="24" t="s">
        <v>13</v>
      </c>
      <c r="H9" s="23" t="s">
        <v>14</v>
      </c>
      <c r="I9" s="25"/>
      <c r="J9" s="1">
        <f>J8</f>
        <v>42462</v>
      </c>
      <c r="K9" s="1"/>
      <c r="L9" s="1"/>
      <c r="M9" s="1"/>
      <c r="N9" s="1"/>
      <c r="O9" s="1"/>
      <c r="P9" s="1"/>
      <c r="Q9" s="1">
        <f>Q8</f>
        <v>42469</v>
      </c>
      <c r="R9" s="1"/>
      <c r="S9" s="1"/>
      <c r="T9" s="1"/>
      <c r="U9" s="1"/>
      <c r="V9" s="1"/>
      <c r="W9" s="1"/>
      <c r="X9" s="1">
        <f>X8</f>
        <v>42476</v>
      </c>
      <c r="Y9" s="1"/>
      <c r="Z9" s="1"/>
      <c r="AA9" s="1"/>
      <c r="AB9" s="1"/>
      <c r="AC9" s="1"/>
      <c r="AD9" s="1"/>
      <c r="AE9" s="1">
        <f>AE8</f>
        <v>42483</v>
      </c>
      <c r="AF9" s="1"/>
      <c r="AG9" s="1"/>
      <c r="AH9" s="1"/>
      <c r="AI9" s="1"/>
      <c r="AJ9" s="1"/>
      <c r="AK9" s="1"/>
      <c r="AL9" s="1">
        <f>AL8</f>
        <v>42490</v>
      </c>
      <c r="AM9" s="1"/>
      <c r="AN9" s="1"/>
      <c r="AO9" s="1"/>
      <c r="AP9" s="1"/>
      <c r="AQ9" s="1"/>
      <c r="AR9" s="1"/>
      <c r="AS9" s="1">
        <f>AS8</f>
        <v>42497</v>
      </c>
      <c r="AT9" s="1"/>
      <c r="AU9" s="1"/>
      <c r="AV9" s="1"/>
      <c r="AW9" s="1"/>
      <c r="AX9" s="1"/>
      <c r="AY9" s="1"/>
      <c r="AZ9" s="1">
        <f>AZ8</f>
        <v>42504</v>
      </c>
      <c r="BA9" s="1"/>
      <c r="BB9" s="1"/>
      <c r="BC9" s="1"/>
      <c r="BD9" s="1"/>
      <c r="BE9" s="1"/>
      <c r="BF9" s="1"/>
      <c r="BG9" s="1">
        <f>BG8</f>
        <v>42511</v>
      </c>
      <c r="BH9" s="1"/>
      <c r="BI9" s="1"/>
      <c r="BJ9" s="1"/>
      <c r="BK9" s="1"/>
      <c r="BL9" s="1"/>
      <c r="BM9" s="1"/>
      <c r="BN9" s="1">
        <f>BN8</f>
        <v>42518</v>
      </c>
      <c r="BO9" s="1"/>
      <c r="BP9" s="1"/>
      <c r="BQ9" s="1"/>
      <c r="BR9" s="1"/>
      <c r="BS9" s="1"/>
      <c r="BT9" s="1"/>
      <c r="BU9" s="1">
        <f>BU8</f>
        <v>42525</v>
      </c>
      <c r="BV9" s="1"/>
      <c r="BW9" s="1"/>
      <c r="BX9" s="1"/>
      <c r="BY9" s="1"/>
      <c r="BZ9" s="1"/>
      <c r="CA9" s="1"/>
      <c r="CB9" s="1">
        <f>CB8</f>
        <v>42532</v>
      </c>
      <c r="CC9" s="1"/>
      <c r="CD9" s="1"/>
      <c r="CE9" s="1"/>
      <c r="CF9" s="1"/>
      <c r="CG9" s="1"/>
      <c r="CH9" s="1"/>
      <c r="CI9" s="1">
        <f>CI8</f>
        <v>42539</v>
      </c>
      <c r="CJ9" s="1"/>
      <c r="CK9" s="1"/>
      <c r="CL9" s="1"/>
      <c r="CM9" s="1"/>
      <c r="CN9" s="1"/>
      <c r="CO9" s="1"/>
      <c r="CP9" s="1">
        <f>CP8</f>
        <v>42546</v>
      </c>
      <c r="CQ9" s="1"/>
      <c r="CR9" s="1"/>
      <c r="CS9" s="1"/>
      <c r="CT9" s="1"/>
      <c r="CU9" s="1"/>
      <c r="CV9" s="1"/>
      <c r="CW9" s="1">
        <f>CW8</f>
        <v>42553</v>
      </c>
      <c r="CX9" s="1"/>
      <c r="CY9" s="1"/>
      <c r="CZ9" s="1"/>
      <c r="DA9" s="1"/>
      <c r="DB9" s="1"/>
      <c r="DC9" s="1"/>
      <c r="DD9" s="1">
        <f>DD8</f>
        <v>42560</v>
      </c>
      <c r="DE9" s="1"/>
      <c r="DF9" s="1"/>
      <c r="DG9" s="1"/>
      <c r="DH9" s="1"/>
      <c r="DI9" s="1"/>
      <c r="DJ9" s="1"/>
      <c r="DK9" s="1">
        <f>DK8</f>
        <v>42567</v>
      </c>
      <c r="DL9" s="1"/>
      <c r="DM9" s="1"/>
      <c r="DN9" s="1"/>
      <c r="DO9" s="1"/>
      <c r="DP9" s="1"/>
      <c r="DQ9" s="1"/>
      <c r="DR9" s="1">
        <f>DR8</f>
        <v>42574</v>
      </c>
      <c r="DS9" s="1"/>
      <c r="DT9" s="1"/>
      <c r="DU9" s="1"/>
      <c r="DV9" s="1"/>
      <c r="DW9" s="1"/>
      <c r="DX9" s="1"/>
    </row>
    <row r="10" spans="1:128" ht="13.8" x14ac:dyDescent="0.3">
      <c r="A10" s="26">
        <f ca="1">IF(ISERROR(VALUE(SUBSTITUTE(OFFSET(A10,-1,0,1,1),".",""))),1,IF(ISERROR(FIND("`",SUBSTITUTE(OFFSET(A10,-1,0,1,1),".","`",1))),VALUE(OFFSET(A10,-1,0,1,1))+1,VALUE(LEFT(OFFSET(A10,-1,0,1,1),FIND("`",SUBSTITUTE(OFFSET(A10,-1,0,1,1),".","`",1))-1))+1))</f>
        <v>1</v>
      </c>
      <c r="B10" s="27" t="s">
        <v>15</v>
      </c>
      <c r="C10" s="28"/>
      <c r="D10" s="75">
        <f>MIN(D11:D12)</f>
        <v>42462</v>
      </c>
      <c r="E10" s="84">
        <f>MAX(E11:E12)</f>
        <v>42475</v>
      </c>
      <c r="F10" s="29">
        <f>F11+F12</f>
        <v>14</v>
      </c>
      <c r="G10" s="30">
        <f>SUMPRODUCT(F11:F12,G11:G12)/SUM(F11:F12)</f>
        <v>0.95000000000000007</v>
      </c>
      <c r="H10" s="31" t="str">
        <f ca="1">IF(E10="","",IF((E10-TODAY())&lt;0,"Entregado",E10-TODAY()))</f>
        <v>Entregado</v>
      </c>
      <c r="I10" s="32"/>
      <c r="J10" s="33"/>
      <c r="K10" s="33"/>
      <c r="L10" s="33"/>
      <c r="M10" s="33"/>
      <c r="N10" s="33"/>
      <c r="O10" s="33"/>
      <c r="P10" s="33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</row>
    <row r="11" spans="1:128" ht="13.8" x14ac:dyDescent="0.3">
      <c r="A11" s="34" t="str">
        <f ca="1">IF(ISERROR(VALUE(SUBSTITUTE(OFFSET(A11,-1,0,1,1),".",""))),"0.1",IF(ISERROR(FIND("`",SUBSTITUTE(OFFSET(A11,-1,0,1,1),".","`",1))),OFFSET(A11,-1,0,1,1)&amp;".1",LEFT(OFFSET(A11,-1,0,1,1),FIND("`",SUBSTITUTE(OFFSET(A11,-1,0,1,1),".","`",1)))&amp;IF(ISERROR(FIND("`",SUBSTITUTE(OFFSET(A11,-1,0,1,1),".","`",2))),VALUE(RIGHT(OFFSET(A11,-1,0,1,1),LEN(OFFSET(A11,-1,0,1,1))-FIND("`",SUBSTITUTE(OFFSET(A11,-1,0,1,1),".","`",1))))+1,VALUE(MID(OFFSET(A11,-1,0,1,1),FIND("`",SUBSTITUTE(OFFSET(A11,-1,0,1,1),".","`",1))+1,(FIND("`",SUBSTITUTE(OFFSET(A11,-1,0,1,1),".","`",2))-FIND("`",SUBSTITUTE(OFFSET(A11,-1,0,1,1),".","`",1))-1)))+1)))</f>
        <v>1.1</v>
      </c>
      <c r="B11" s="35" t="s">
        <v>17</v>
      </c>
      <c r="C11" s="36" t="s">
        <v>49</v>
      </c>
      <c r="D11" s="76">
        <v>42462</v>
      </c>
      <c r="E11" s="85">
        <f>D11+F11-1</f>
        <v>42468</v>
      </c>
      <c r="F11" s="37">
        <v>7</v>
      </c>
      <c r="G11" s="38">
        <v>1</v>
      </c>
      <c r="H11" s="31" t="str">
        <f t="shared" ref="H11:H48" ca="1" si="4">IF(E11="","",IF((E11-TODAY())&lt;0,"Entregado",E11-TODAY()))</f>
        <v>Entregado</v>
      </c>
      <c r="I11" s="39"/>
      <c r="J11" s="40"/>
      <c r="K11" s="40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  <c r="DV11" s="39"/>
      <c r="DW11" s="39"/>
      <c r="DX11" s="39"/>
    </row>
    <row r="12" spans="1:128" ht="13.8" x14ac:dyDescent="0.3">
      <c r="A12" s="34" t="str">
        <f ca="1">IF(ISERROR(VALUE(SUBSTITUTE(OFFSET(A12,-1,0,1,1),".",""))),"0.1",IF(ISERROR(FIND("`",SUBSTITUTE(OFFSET(A12,-1,0,1,1),".","`",1))),OFFSET(A12,-1,0,1,1)&amp;".1",LEFT(OFFSET(A12,-1,0,1,1),FIND("`",SUBSTITUTE(OFFSET(A12,-1,0,1,1),".","`",1)))&amp;IF(ISERROR(FIND("`",SUBSTITUTE(OFFSET(A12,-1,0,1,1),".","`",2))),VALUE(RIGHT(OFFSET(A12,-1,0,1,1),LEN(OFFSET(A12,-1,0,1,1))-FIND("`",SUBSTITUTE(OFFSET(A12,-1,0,1,1),".","`",1))))+1,VALUE(MID(OFFSET(A12,-1,0,1,1),FIND("`",SUBSTITUTE(OFFSET(A12,-1,0,1,1),".","`",1))+1,(FIND("`",SUBSTITUTE(OFFSET(A12,-1,0,1,1),".","`",2))-FIND("`",SUBSTITUTE(OFFSET(A12,-1,0,1,1),".","`",1))-1)))+1)))</f>
        <v>1.2</v>
      </c>
      <c r="B12" s="35" t="s">
        <v>59</v>
      </c>
      <c r="C12" s="36" t="s">
        <v>60</v>
      </c>
      <c r="D12" s="76">
        <v>42469</v>
      </c>
      <c r="E12" s="85">
        <f>D12+F12-1</f>
        <v>42475</v>
      </c>
      <c r="F12" s="37">
        <v>7</v>
      </c>
      <c r="G12" s="38">
        <v>0.9</v>
      </c>
      <c r="H12" s="31" t="str">
        <f t="shared" ca="1" si="4"/>
        <v>Entregado</v>
      </c>
      <c r="I12" s="39"/>
      <c r="J12" s="39"/>
      <c r="K12" s="39"/>
      <c r="L12" s="40"/>
      <c r="M12" s="40"/>
      <c r="N12" s="40"/>
      <c r="O12" s="40"/>
      <c r="P12" s="40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</row>
    <row r="13" spans="1:128" ht="13.8" x14ac:dyDescent="0.3">
      <c r="A13" s="41">
        <f ca="1">IF(ISERROR(VALUE(SUBSTITUTE(OFFSET(A13,-1,0,1,1),".",""))),1,IF(ISERROR(FIND("`",SUBSTITUTE(OFFSET(A13,-1,0,1,1),".","`",1))),VALUE(OFFSET(A13,-1,0,1,1))+1,VALUE(LEFT(OFFSET(A13,-1,0,1,1),FIND("`",SUBSTITUTE(OFFSET(A13,-1,0,1,1),".","`",1))-1))+1))</f>
        <v>2</v>
      </c>
      <c r="B13" s="42" t="s">
        <v>18</v>
      </c>
      <c r="C13" s="28" t="s">
        <v>16</v>
      </c>
      <c r="D13" s="75"/>
      <c r="E13" s="84"/>
      <c r="F13" s="43"/>
      <c r="G13" s="44"/>
      <c r="H13" s="31" t="str">
        <f t="shared" ca="1" si="4"/>
        <v/>
      </c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5"/>
      <c r="DJ13" s="45"/>
      <c r="DK13" s="45"/>
      <c r="DL13" s="45"/>
      <c r="DM13" s="45"/>
      <c r="DN13" s="45"/>
      <c r="DO13" s="45"/>
      <c r="DP13" s="45"/>
      <c r="DQ13" s="45"/>
      <c r="DR13" s="45"/>
      <c r="DS13" s="45"/>
      <c r="DT13" s="45"/>
      <c r="DU13" s="45"/>
      <c r="DV13" s="45"/>
      <c r="DW13" s="45"/>
      <c r="DX13" s="45"/>
    </row>
    <row r="14" spans="1:128" ht="13.8" x14ac:dyDescent="0.3">
      <c r="A14" s="34" t="str">
        <f ca="1">IF(ISERROR(VALUE(SUBSTITUTE(OFFSET(A14,-1,0,1,1),".",""))),"0.1",IF(ISERROR(FIND("`",SUBSTITUTE(OFFSET(A14,-1,0,1,1),".","`",1))),OFFSET(A14,-1,0,1,1)&amp;".1",LEFT(OFFSET(A14,-1,0,1,1),FIND("`",SUBSTITUTE(OFFSET(A14,-1,0,1,1),".","`",1)))&amp;IF(ISERROR(FIND("`",SUBSTITUTE(OFFSET(A14,-1,0,1,1),".","`",2))),VALUE(RIGHT(OFFSET(A14,-1,0,1,1),LEN(OFFSET(A14,-1,0,1,1))-FIND("`",SUBSTITUTE(OFFSET(A14,-1,0,1,1),".","`",1))))+1,VALUE(MID(OFFSET(A14,-1,0,1,1),FIND("`",SUBSTITUTE(OFFSET(A14,-1,0,1,1),".","`",1))+1,(FIND("`",SUBSTITUTE(OFFSET(A14,-1,0,1,1),".","`",2))-FIND("`",SUBSTITUTE(OFFSET(A14,-1,0,1,1),".","`",1))-1)))+1)))</f>
        <v>2.1</v>
      </c>
      <c r="B14" s="35" t="s">
        <v>19</v>
      </c>
      <c r="C14" s="36"/>
      <c r="D14" s="76"/>
      <c r="E14" s="85"/>
      <c r="F14" s="37"/>
      <c r="G14" s="38"/>
      <c r="H14" s="31" t="str">
        <f t="shared" ca="1" si="4"/>
        <v/>
      </c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</row>
    <row r="15" spans="1:128" ht="13.8" x14ac:dyDescent="0.3">
      <c r="A15" s="34" t="str">
        <f ca="1">IF(ISERROR(VALUE(SUBSTITUTE(OFFSET(A15,-1,0,1,1),".",""))),"0.1",IF(ISERROR(FIND("`",SUBSTITUTE(OFFSET(A15,-1,0,1,1),".","`",1))),OFFSET(A15,-1,0,1,1)&amp;".1",LEFT(OFFSET(A15,-1,0,1,1),FIND("`",SUBSTITUTE(OFFSET(A15,-1,0,1,1),".","`",1)))&amp;IF(ISERROR(FIND("`",SUBSTITUTE(OFFSET(A15,-1,0,1,1),".","`",2))),VALUE(RIGHT(OFFSET(A15,-1,0,1,1),LEN(OFFSET(A15,-1,0,1,1))-FIND("`",SUBSTITUTE(OFFSET(A15,-1,0,1,1),".","`",1))))+1,VALUE(MID(OFFSET(A15,-1,0,1,1),FIND("`",SUBSTITUTE(OFFSET(A15,-1,0,1,1),".","`",1))+1,(FIND("`",SUBSTITUTE(OFFSET(A15,-1,0,1,1),".","`",2))-FIND("`",SUBSTITUTE(OFFSET(A15,-1,0,1,1),".","`",1))-1)))+1)))</f>
        <v>2.2</v>
      </c>
      <c r="B15" s="35" t="s">
        <v>61</v>
      </c>
      <c r="C15" s="36"/>
      <c r="D15" s="76"/>
      <c r="E15" s="85"/>
      <c r="F15" s="37"/>
      <c r="G15" s="38"/>
      <c r="H15" s="31" t="str">
        <f t="shared" ca="1" si="4"/>
        <v/>
      </c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</row>
    <row r="16" spans="1:128" ht="13.8" x14ac:dyDescent="0.3">
      <c r="A16" s="41">
        <f ca="1">IF(ISERROR(VALUE(SUBSTITUTE(OFFSET(A16,-1,0,1,1),".",""))),1,IF(ISERROR(FIND("`",SUBSTITUTE(OFFSET(A16,-1,0,1,1),".","`",1))),VALUE(OFFSET(A16,-1,0,1,1))+1,VALUE(LEFT(OFFSET(A16,-1,0,1,1),FIND("`",SUBSTITUTE(OFFSET(A16,-1,0,1,1),".","`",1))-1))+1))</f>
        <v>3</v>
      </c>
      <c r="B16" s="42" t="s">
        <v>20</v>
      </c>
      <c r="C16" s="28" t="s">
        <v>16</v>
      </c>
      <c r="D16" s="75"/>
      <c r="E16" s="84"/>
      <c r="F16" s="43"/>
      <c r="G16" s="44"/>
      <c r="H16" s="31" t="str">
        <f t="shared" ca="1" si="4"/>
        <v/>
      </c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5"/>
      <c r="DJ16" s="45"/>
      <c r="DK16" s="45"/>
      <c r="DL16" s="45"/>
      <c r="DM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</row>
    <row r="17" spans="1:128" ht="13.8" x14ac:dyDescent="0.3">
      <c r="A17" s="34" t="str">
        <f ca="1">IF(ISERROR(VALUE(SUBSTITUTE(OFFSET(A17,-1,0,1,1),".",""))),"0.1",IF(ISERROR(FIND("`",SUBSTITUTE(OFFSET(A17,-1,0,1,1),".","`",1))),OFFSET(A17,-1,0,1,1)&amp;".1",LEFT(OFFSET(A17,-1,0,1,1),FIND("`",SUBSTITUTE(OFFSET(A17,-1,0,1,1),".","`",1)))&amp;IF(ISERROR(FIND("`",SUBSTITUTE(OFFSET(A17,-1,0,1,1),".","`",2))),VALUE(RIGHT(OFFSET(A17,-1,0,1,1),LEN(OFFSET(A17,-1,0,1,1))-FIND("`",SUBSTITUTE(OFFSET(A17,-1,0,1,1),".","`",1))))+1,VALUE(MID(OFFSET(A17,-1,0,1,1),FIND("`",SUBSTITUTE(OFFSET(A17,-1,0,1,1),".","`",1))+1,(FIND("`",SUBSTITUTE(OFFSET(A17,-1,0,1,1),".","`",2))-FIND("`",SUBSTITUTE(OFFSET(A17,-1,0,1,1),".","`",1))-1)))+1)))</f>
        <v>3.1</v>
      </c>
      <c r="B17" s="35" t="s">
        <v>21</v>
      </c>
      <c r="C17" s="36"/>
      <c r="D17" s="76"/>
      <c r="E17" s="85"/>
      <c r="F17" s="37"/>
      <c r="G17" s="38"/>
      <c r="H17" s="31" t="str">
        <f t="shared" ca="1" si="4"/>
        <v/>
      </c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</row>
    <row r="18" spans="1:128" ht="13.8" x14ac:dyDescent="0.3">
      <c r="A18" s="34" t="str">
        <f ca="1">IF(ISERROR(VALUE(SUBSTITUTE(OFFSET(A18,-1,0,1,1),".",""))),"0.1",IF(ISERROR(FIND("`",SUBSTITUTE(OFFSET(A18,-1,0,1,1),".","`",1))),OFFSET(A18,-1,0,1,1)&amp;".1",LEFT(OFFSET(A18,-1,0,1,1),FIND("`",SUBSTITUTE(OFFSET(A18,-1,0,1,1),".","`",1)))&amp;IF(ISERROR(FIND("`",SUBSTITUTE(OFFSET(A18,-1,0,1,1),".","`",2))),VALUE(RIGHT(OFFSET(A18,-1,0,1,1),LEN(OFFSET(A18,-1,0,1,1))-FIND("`",SUBSTITUTE(OFFSET(A18,-1,0,1,1),".","`",1))))+1,VALUE(MID(OFFSET(A18,-1,0,1,1),FIND("`",SUBSTITUTE(OFFSET(A18,-1,0,1,1),".","`",1))+1,(FIND("`",SUBSTITUTE(OFFSET(A18,-1,0,1,1),".","`",2))-FIND("`",SUBSTITUTE(OFFSET(A18,-1,0,1,1),".","`",1))-1)))+1)))</f>
        <v>3.2</v>
      </c>
      <c r="B18" s="35" t="s">
        <v>22</v>
      </c>
      <c r="C18" s="36"/>
      <c r="D18" s="76"/>
      <c r="E18" s="85"/>
      <c r="F18" s="37"/>
      <c r="G18" s="38"/>
      <c r="H18" s="31" t="str">
        <f t="shared" ca="1" si="4"/>
        <v/>
      </c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</row>
    <row r="19" spans="1:128" ht="13.8" x14ac:dyDescent="0.3">
      <c r="A19" s="34" t="str">
        <f ca="1">IF(ISERROR(VALUE(SUBSTITUTE(OFFSET(A19,-1,0,1,1),".",""))),"0.1",IF(ISERROR(FIND("`",SUBSTITUTE(OFFSET(A19,-1,0,1,1),".","`",1))),OFFSET(A19,-1,0,1,1)&amp;".1",LEFT(OFFSET(A19,-1,0,1,1),FIND("`",SUBSTITUTE(OFFSET(A19,-1,0,1,1),".","`",1)))&amp;IF(ISERROR(FIND("`",SUBSTITUTE(OFFSET(A19,-1,0,1,1),".","`",2))),VALUE(RIGHT(OFFSET(A19,-1,0,1,1),LEN(OFFSET(A19,-1,0,1,1))-FIND("`",SUBSTITUTE(OFFSET(A19,-1,0,1,1),".","`",1))))+1,VALUE(MID(OFFSET(A19,-1,0,1,1),FIND("`",SUBSTITUTE(OFFSET(A19,-1,0,1,1),".","`",1))+1,(FIND("`",SUBSTITUTE(OFFSET(A19,-1,0,1,1),".","`",2))-FIND("`",SUBSTITUTE(OFFSET(A19,-1,0,1,1),".","`",1))-1)))+1)))</f>
        <v>3.3</v>
      </c>
      <c r="B19" s="35" t="s">
        <v>23</v>
      </c>
      <c r="C19" s="36"/>
      <c r="D19" s="76"/>
      <c r="E19" s="85"/>
      <c r="F19" s="37"/>
      <c r="G19" s="38"/>
      <c r="H19" s="31" t="str">
        <f t="shared" ca="1" si="4"/>
        <v/>
      </c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</row>
    <row r="20" spans="1:128" ht="13.8" x14ac:dyDescent="0.3">
      <c r="A20" s="41">
        <f ca="1">IF(ISERROR(VALUE(SUBSTITUTE(OFFSET(A20,-1,0,1,1),".",""))),1,IF(ISERROR(FIND("`",SUBSTITUTE(OFFSET(A20,-1,0,1,1),".","`",1))),VALUE(OFFSET(A20,-1,0,1,1))+1,VALUE(LEFT(OFFSET(A20,-1,0,1,1),FIND("`",SUBSTITUTE(OFFSET(A20,-1,0,1,1),".","`",1))-1))+1))</f>
        <v>4</v>
      </c>
      <c r="B20" s="42" t="s">
        <v>24</v>
      </c>
      <c r="C20" s="46" t="s">
        <v>16</v>
      </c>
      <c r="D20" s="75"/>
      <c r="E20" s="84"/>
      <c r="F20" s="43"/>
      <c r="G20" s="44"/>
      <c r="H20" s="31" t="str">
        <f t="shared" ca="1" si="4"/>
        <v/>
      </c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V20" s="45"/>
      <c r="DW20" s="45"/>
      <c r="DX20" s="45"/>
    </row>
    <row r="21" spans="1:128" ht="13.8" x14ac:dyDescent="0.3">
      <c r="A21" s="34" t="str">
        <f t="shared" ref="A21:A28" ca="1" si="5">IF(ISERROR(VALUE(SUBSTITUTE(OFFSET(A21,-1,0,1,1),".",""))),"0.1",IF(ISERROR(FIND("`",SUBSTITUTE(OFFSET(A21,-1,0,1,1),".","`",1))),OFFSET(A21,-1,0,1,1)&amp;".1",LEFT(OFFSET(A21,-1,0,1,1),FIND("`",SUBSTITUTE(OFFSET(A21,-1,0,1,1),".","`",1)))&amp;IF(ISERROR(FIND("`",SUBSTITUTE(OFFSET(A21,-1,0,1,1),".","`",2))),VALUE(RIGHT(OFFSET(A21,-1,0,1,1),LEN(OFFSET(A21,-1,0,1,1))-FIND("`",SUBSTITUTE(OFFSET(A21,-1,0,1,1),".","`",1))))+1,VALUE(MID(OFFSET(A21,-1,0,1,1),FIND("`",SUBSTITUTE(OFFSET(A21,-1,0,1,1),".","`",1))+1,(FIND("`",SUBSTITUTE(OFFSET(A21,-1,0,1,1),".","`",2))-FIND("`",SUBSTITUTE(OFFSET(A21,-1,0,1,1),".","`",1))-1)))+1)))</f>
        <v>4.1</v>
      </c>
      <c r="B21" s="35" t="s">
        <v>25</v>
      </c>
      <c r="C21" s="36"/>
      <c r="D21" s="76"/>
      <c r="E21" s="85"/>
      <c r="F21" s="37"/>
      <c r="G21" s="38"/>
      <c r="H21" s="31" t="str">
        <f t="shared" ca="1" si="4"/>
        <v/>
      </c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</row>
    <row r="22" spans="1:128" ht="13.8" x14ac:dyDescent="0.3">
      <c r="A22" s="34" t="str">
        <f t="shared" ca="1" si="5"/>
        <v>4.2</v>
      </c>
      <c r="B22" s="35" t="s">
        <v>26</v>
      </c>
      <c r="C22" s="36"/>
      <c r="D22" s="76"/>
      <c r="E22" s="85"/>
      <c r="F22" s="37"/>
      <c r="G22" s="38"/>
      <c r="H22" s="31" t="str">
        <f t="shared" ca="1" si="4"/>
        <v/>
      </c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 s="39"/>
      <c r="DU22" s="39"/>
      <c r="DV22" s="39"/>
      <c r="DW22" s="39"/>
      <c r="DX22" s="39"/>
    </row>
    <row r="23" spans="1:128" ht="13.8" x14ac:dyDescent="0.3">
      <c r="A23" s="34" t="str">
        <f t="shared" ca="1" si="5"/>
        <v>4.3</v>
      </c>
      <c r="B23" s="35" t="s">
        <v>27</v>
      </c>
      <c r="C23" s="36"/>
      <c r="D23" s="76"/>
      <c r="E23" s="85"/>
      <c r="F23" s="37"/>
      <c r="G23" s="38"/>
      <c r="H23" s="31" t="str">
        <f t="shared" ca="1" si="4"/>
        <v/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</row>
    <row r="24" spans="1:128" ht="13.8" x14ac:dyDescent="0.3">
      <c r="A24" s="34" t="str">
        <f t="shared" ca="1" si="5"/>
        <v>4.4</v>
      </c>
      <c r="B24" s="35" t="s">
        <v>28</v>
      </c>
      <c r="C24" s="36"/>
      <c r="D24" s="76"/>
      <c r="E24" s="85"/>
      <c r="F24" s="37"/>
      <c r="G24" s="38"/>
      <c r="H24" s="31" t="str">
        <f t="shared" ca="1" si="4"/>
        <v/>
      </c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</row>
    <row r="25" spans="1:128" ht="27.6" x14ac:dyDescent="0.3">
      <c r="A25" s="34" t="str">
        <f t="shared" ca="1" si="5"/>
        <v>4.5</v>
      </c>
      <c r="B25" s="35" t="s">
        <v>29</v>
      </c>
      <c r="C25" s="36"/>
      <c r="D25" s="76"/>
      <c r="E25" s="85"/>
      <c r="F25" s="37"/>
      <c r="G25" s="38"/>
      <c r="H25" s="31" t="str">
        <f t="shared" ca="1" si="4"/>
        <v/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</row>
    <row r="26" spans="1:128" ht="13.8" x14ac:dyDescent="0.3">
      <c r="A26" s="34" t="str">
        <f t="shared" ca="1" si="5"/>
        <v>4.6</v>
      </c>
      <c r="B26" s="35" t="s">
        <v>30</v>
      </c>
      <c r="C26" s="36"/>
      <c r="D26" s="76"/>
      <c r="E26" s="85"/>
      <c r="F26" s="37"/>
      <c r="G26" s="38"/>
      <c r="H26" s="31" t="str">
        <f t="shared" ca="1" si="4"/>
        <v/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</row>
    <row r="27" spans="1:128" ht="13.8" x14ac:dyDescent="0.3">
      <c r="A27" s="34" t="str">
        <f t="shared" ca="1" si="5"/>
        <v>4.7</v>
      </c>
      <c r="B27" s="35" t="s">
        <v>31</v>
      </c>
      <c r="C27" s="36"/>
      <c r="D27" s="76"/>
      <c r="E27" s="85"/>
      <c r="F27" s="37"/>
      <c r="G27" s="38"/>
      <c r="H27" s="31" t="str">
        <f t="shared" ca="1" si="4"/>
        <v/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</row>
    <row r="28" spans="1:128" ht="13.8" x14ac:dyDescent="0.3">
      <c r="A28" s="34" t="str">
        <f t="shared" ca="1" si="5"/>
        <v>4.8</v>
      </c>
      <c r="B28" s="35" t="s">
        <v>32</v>
      </c>
      <c r="C28" s="36"/>
      <c r="D28" s="76"/>
      <c r="E28" s="85"/>
      <c r="F28" s="37"/>
      <c r="G28" s="38"/>
      <c r="H28" s="31" t="str">
        <f t="shared" ca="1" si="4"/>
        <v/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</row>
    <row r="29" spans="1:128" ht="13.8" x14ac:dyDescent="0.3">
      <c r="A29" s="41">
        <f ca="1">IF(ISERROR(VALUE(SUBSTITUTE(OFFSET(A29,-1,0,1,1),".",""))),1,IF(ISERROR(FIND("`",SUBSTITUTE(OFFSET(A29,-1,0,1,1),".","`",1))),VALUE(OFFSET(A29,-1,0,1,1))+1,VALUE(LEFT(OFFSET(A29,-1,0,1,1),FIND("`",SUBSTITUTE(OFFSET(A29,-1,0,1,1),".","`",1))-1))+1))</f>
        <v>5</v>
      </c>
      <c r="B29" s="42" t="s">
        <v>33</v>
      </c>
      <c r="C29" s="46" t="s">
        <v>16</v>
      </c>
      <c r="D29" s="75"/>
      <c r="E29" s="84"/>
      <c r="F29" s="43"/>
      <c r="G29" s="44"/>
      <c r="H29" s="31" t="str">
        <f t="shared" ca="1" si="4"/>
        <v/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</row>
    <row r="30" spans="1:128" ht="13.8" x14ac:dyDescent="0.3">
      <c r="A30" s="34" t="str">
        <f ca="1">IF(ISERROR(VALUE(SUBSTITUTE(OFFSET(A30,-1,0,1,1),".",""))),"0.1",IF(ISERROR(FIND("`",SUBSTITUTE(OFFSET(A30,-1,0,1,1),".","`",1))),OFFSET(A30,-1,0,1,1)&amp;".1",LEFT(OFFSET(A30,-1,0,1,1),FIND("`",SUBSTITUTE(OFFSET(A30,-1,0,1,1),".","`",1)))&amp;IF(ISERROR(FIND("`",SUBSTITUTE(OFFSET(A30,-1,0,1,1),".","`",2))),VALUE(RIGHT(OFFSET(A30,-1,0,1,1),LEN(OFFSET(A30,-1,0,1,1))-FIND("`",SUBSTITUTE(OFFSET(A30,-1,0,1,1),".","`",1))))+1,VALUE(MID(OFFSET(A30,-1,0,1,1),FIND("`",SUBSTITUTE(OFFSET(A30,-1,0,1,1),".","`",1))+1,(FIND("`",SUBSTITUTE(OFFSET(A30,-1,0,1,1),".","`",2))-FIND("`",SUBSTITUTE(OFFSET(A30,-1,0,1,1),".","`",1))-1)))+1)))</f>
        <v>5.1</v>
      </c>
      <c r="B30" s="35" t="s">
        <v>34</v>
      </c>
      <c r="C30" s="36"/>
      <c r="D30" s="76"/>
      <c r="E30" s="85"/>
      <c r="F30" s="37"/>
      <c r="G30" s="38"/>
      <c r="H30" s="31" t="str">
        <f t="shared" ca="1" si="4"/>
        <v/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</row>
    <row r="31" spans="1:128" ht="13.8" x14ac:dyDescent="0.3">
      <c r="A31" s="34" t="str">
        <f ca="1">IF(ISERROR(VALUE(SUBSTITUTE(OFFSET(A31,-1,0,1,1),".",""))),"0.1",IF(ISERROR(FIND("`",SUBSTITUTE(OFFSET(A31,-1,0,1,1),".","`",1))),OFFSET(A31,-1,0,1,1)&amp;".1",LEFT(OFFSET(A31,-1,0,1,1),FIND("`",SUBSTITUTE(OFFSET(A31,-1,0,1,1),".","`",1)))&amp;IF(ISERROR(FIND("`",SUBSTITUTE(OFFSET(A31,-1,0,1,1),".","`",2))),VALUE(RIGHT(OFFSET(A31,-1,0,1,1),LEN(OFFSET(A31,-1,0,1,1))-FIND("`",SUBSTITUTE(OFFSET(A31,-1,0,1,1),".","`",1))))+1,VALUE(MID(OFFSET(A31,-1,0,1,1),FIND("`",SUBSTITUTE(OFFSET(A31,-1,0,1,1),".","`",1))+1,(FIND("`",SUBSTITUTE(OFFSET(A31,-1,0,1,1),".","`",2))-FIND("`",SUBSTITUTE(OFFSET(A31,-1,0,1,1),".","`",1))-1)))+1)))</f>
        <v>5.2</v>
      </c>
      <c r="B31" s="35" t="s">
        <v>35</v>
      </c>
      <c r="C31" s="36"/>
      <c r="D31" s="76"/>
      <c r="E31" s="85"/>
      <c r="F31" s="37"/>
      <c r="G31" s="38"/>
      <c r="H31" s="31" t="str">
        <f t="shared" ca="1" si="4"/>
        <v/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</row>
    <row r="32" spans="1:128" ht="13.8" x14ac:dyDescent="0.3">
      <c r="A32" s="34" t="str">
        <f ca="1">IF(ISERROR(VALUE(SUBSTITUTE(OFFSET(A32,-1,0,1,1),".",""))),"0.1",IF(ISERROR(FIND("`",SUBSTITUTE(OFFSET(A32,-1,0,1,1),".","`",1))),OFFSET(A32,-1,0,1,1)&amp;".1",LEFT(OFFSET(A32,-1,0,1,1),FIND("`",SUBSTITUTE(OFFSET(A32,-1,0,1,1),".","`",1)))&amp;IF(ISERROR(FIND("`",SUBSTITUTE(OFFSET(A32,-1,0,1,1),".","`",2))),VALUE(RIGHT(OFFSET(A32,-1,0,1,1),LEN(OFFSET(A32,-1,0,1,1))-FIND("`",SUBSTITUTE(OFFSET(A32,-1,0,1,1),".","`",1))))+1,VALUE(MID(OFFSET(A32,-1,0,1,1),FIND("`",SUBSTITUTE(OFFSET(A32,-1,0,1,1),".","`",1))+1,(FIND("`",SUBSTITUTE(OFFSET(A32,-1,0,1,1),".","`",2))-FIND("`",SUBSTITUTE(OFFSET(A32,-1,0,1,1),".","`",1))-1)))+1)))</f>
        <v>5.3</v>
      </c>
      <c r="B32" s="35" t="s">
        <v>36</v>
      </c>
      <c r="C32" s="36"/>
      <c r="D32" s="76"/>
      <c r="E32" s="85"/>
      <c r="F32" s="37"/>
      <c r="G32" s="38"/>
      <c r="H32" s="31" t="str">
        <f t="shared" ca="1" si="4"/>
        <v/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</row>
    <row r="33" spans="1:128" ht="13.8" x14ac:dyDescent="0.3">
      <c r="A33" s="34" t="str">
        <f ca="1">IF(ISERROR(VALUE(SUBSTITUTE(OFFSET(A33,-1,0,1,1),".",""))),"0.1",IF(ISERROR(FIND("`",SUBSTITUTE(OFFSET(A33,-1,0,1,1),".","`",1))),OFFSET(A33,-1,0,1,1)&amp;".1",LEFT(OFFSET(A33,-1,0,1,1),FIND("`",SUBSTITUTE(OFFSET(A33,-1,0,1,1),".","`",1)))&amp;IF(ISERROR(FIND("`",SUBSTITUTE(OFFSET(A33,-1,0,1,1),".","`",2))),VALUE(RIGHT(OFFSET(A33,-1,0,1,1),LEN(OFFSET(A33,-1,0,1,1))-FIND("`",SUBSTITUTE(OFFSET(A33,-1,0,1,1),".","`",1))))+1,VALUE(MID(OFFSET(A33,-1,0,1,1),FIND("`",SUBSTITUTE(OFFSET(A33,-1,0,1,1),".","`",1))+1,(FIND("`",SUBSTITUTE(OFFSET(A33,-1,0,1,1),".","`",2))-FIND("`",SUBSTITUTE(OFFSET(A33,-1,0,1,1),".","`",1))-1)))+1)))</f>
        <v>5.4</v>
      </c>
      <c r="B33" s="35" t="s">
        <v>28</v>
      </c>
      <c r="C33" s="36"/>
      <c r="D33" s="76"/>
      <c r="E33" s="85"/>
      <c r="F33" s="37"/>
      <c r="G33" s="38"/>
      <c r="H33" s="31" t="str">
        <f t="shared" ca="1" si="4"/>
        <v/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</row>
    <row r="34" spans="1:128" ht="13.8" x14ac:dyDescent="0.3">
      <c r="A34" s="41">
        <f ca="1">IF(ISERROR(VALUE(SUBSTITUTE(OFFSET(A34,-1,0,1,1),".",""))),1,IF(ISERROR(FIND("`",SUBSTITUTE(OFFSET(A34,-1,0,1,1),".","`",1))),VALUE(OFFSET(A34,-1,0,1,1))+1,VALUE(LEFT(OFFSET(A34,-1,0,1,1),FIND("`",SUBSTITUTE(OFFSET(A34,-1,0,1,1),".","`",1))-1))+1))</f>
        <v>6</v>
      </c>
      <c r="B34" s="42" t="s">
        <v>33</v>
      </c>
      <c r="C34" s="46" t="s">
        <v>16</v>
      </c>
      <c r="D34" s="75"/>
      <c r="E34" s="84"/>
      <c r="F34" s="43"/>
      <c r="G34" s="44"/>
      <c r="H34" s="31" t="str">
        <f t="shared" ca="1" si="4"/>
        <v/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</row>
    <row r="35" spans="1:128" ht="13.8" x14ac:dyDescent="0.3">
      <c r="A35" s="34" t="str">
        <f ca="1">IF(ISERROR(VALUE(SUBSTITUTE(OFFSET(A35,-1,0,1,1),".",""))),"0.1",IF(ISERROR(FIND("`",SUBSTITUTE(OFFSET(A35,-1,0,1,1),".","`",1))),OFFSET(A35,-1,0,1,1)&amp;".1",LEFT(OFFSET(A35,-1,0,1,1),FIND("`",SUBSTITUTE(OFFSET(A35,-1,0,1,1),".","`",1)))&amp;IF(ISERROR(FIND("`",SUBSTITUTE(OFFSET(A35,-1,0,1,1),".","`",2))),VALUE(RIGHT(OFFSET(A35,-1,0,1,1),LEN(OFFSET(A35,-1,0,1,1))-FIND("`",SUBSTITUTE(OFFSET(A35,-1,0,1,1),".","`",1))))+1,VALUE(MID(OFFSET(A35,-1,0,1,1),FIND("`",SUBSTITUTE(OFFSET(A35,-1,0,1,1),".","`",1))+1,(FIND("`",SUBSTITUTE(OFFSET(A35,-1,0,1,1),".","`",2))-FIND("`",SUBSTITUTE(OFFSET(A35,-1,0,1,1),".","`",1))-1)))+1)))</f>
        <v>6.1</v>
      </c>
      <c r="B35" s="35" t="s">
        <v>34</v>
      </c>
      <c r="C35" s="36"/>
      <c r="D35" s="76"/>
      <c r="E35" s="85"/>
      <c r="F35" s="37"/>
      <c r="G35" s="38"/>
      <c r="H35" s="31" t="str">
        <f t="shared" ca="1" si="4"/>
        <v/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</row>
    <row r="36" spans="1:128" ht="13.8" x14ac:dyDescent="0.3">
      <c r="A36" s="34" t="str">
        <f ca="1">IF(ISERROR(VALUE(SUBSTITUTE(OFFSET(A36,-1,0,1,1),".",""))),"0.1",IF(ISERROR(FIND("`",SUBSTITUTE(OFFSET(A36,-1,0,1,1),".","`",1))),OFFSET(A36,-1,0,1,1)&amp;".1",LEFT(OFFSET(A36,-1,0,1,1),FIND("`",SUBSTITUTE(OFFSET(A36,-1,0,1,1),".","`",1)))&amp;IF(ISERROR(FIND("`",SUBSTITUTE(OFFSET(A36,-1,0,1,1),".","`",2))),VALUE(RIGHT(OFFSET(A36,-1,0,1,1),LEN(OFFSET(A36,-1,0,1,1))-FIND("`",SUBSTITUTE(OFFSET(A36,-1,0,1,1),".","`",1))))+1,VALUE(MID(OFFSET(A36,-1,0,1,1),FIND("`",SUBSTITUTE(OFFSET(A36,-1,0,1,1),".","`",1))+1,(FIND("`",SUBSTITUTE(OFFSET(A36,-1,0,1,1),".","`",2))-FIND("`",SUBSTITUTE(OFFSET(A36,-1,0,1,1),".","`",1))-1)))+1)))</f>
        <v>6.2</v>
      </c>
      <c r="B36" s="35" t="s">
        <v>35</v>
      </c>
      <c r="C36" s="36"/>
      <c r="D36" s="76"/>
      <c r="E36" s="85"/>
      <c r="F36" s="37"/>
      <c r="G36" s="38"/>
      <c r="H36" s="31" t="str">
        <f t="shared" ca="1" si="4"/>
        <v/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</row>
    <row r="37" spans="1:128" ht="13.8" x14ac:dyDescent="0.3">
      <c r="A37" s="34" t="str">
        <f ca="1">IF(ISERROR(VALUE(SUBSTITUTE(OFFSET(A37,-1,0,1,1),".",""))),"0.1",IF(ISERROR(FIND("`",SUBSTITUTE(OFFSET(A37,-1,0,1,1),".","`",1))),OFFSET(A37,-1,0,1,1)&amp;".1",LEFT(OFFSET(A37,-1,0,1,1),FIND("`",SUBSTITUTE(OFFSET(A37,-1,0,1,1),".","`",1)))&amp;IF(ISERROR(FIND("`",SUBSTITUTE(OFFSET(A37,-1,0,1,1),".","`",2))),VALUE(RIGHT(OFFSET(A37,-1,0,1,1),LEN(OFFSET(A37,-1,0,1,1))-FIND("`",SUBSTITUTE(OFFSET(A37,-1,0,1,1),".","`",1))))+1,VALUE(MID(OFFSET(A37,-1,0,1,1),FIND("`",SUBSTITUTE(OFFSET(A37,-1,0,1,1),".","`",1))+1,(FIND("`",SUBSTITUTE(OFFSET(A37,-1,0,1,1),".","`",2))-FIND("`",SUBSTITUTE(OFFSET(A37,-1,0,1,1),".","`",1))-1)))+1)))</f>
        <v>6.3</v>
      </c>
      <c r="B37" s="35" t="s">
        <v>36</v>
      </c>
      <c r="C37" s="36"/>
      <c r="D37" s="76"/>
      <c r="E37" s="85"/>
      <c r="F37" s="37"/>
      <c r="G37" s="38"/>
      <c r="H37" s="31" t="str">
        <f t="shared" ca="1" si="4"/>
        <v/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</row>
    <row r="38" spans="1:128" ht="13.8" x14ac:dyDescent="0.3">
      <c r="A38" s="41">
        <f ca="1">IF(ISERROR(VALUE(SUBSTITUTE(OFFSET(A38,-1,0,1,1),".",""))),1,IF(ISERROR(FIND("`",SUBSTITUTE(OFFSET(A38,-1,0,1,1),".","`",1))),VALUE(OFFSET(A38,-1,0,1,1))+1,VALUE(LEFT(OFFSET(A38,-1,0,1,1),FIND("`",SUBSTITUTE(OFFSET(A38,-1,0,1,1),".","`",1))-1))+1))</f>
        <v>7</v>
      </c>
      <c r="B38" s="42" t="s">
        <v>37</v>
      </c>
      <c r="C38" s="46" t="s">
        <v>16</v>
      </c>
      <c r="D38" s="75"/>
      <c r="E38" s="84"/>
      <c r="F38" s="43"/>
      <c r="G38" s="44"/>
      <c r="H38" s="31" t="str">
        <f t="shared" ca="1" si="4"/>
        <v/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</row>
    <row r="39" spans="1:128" ht="13.8" x14ac:dyDescent="0.3">
      <c r="A39" s="34" t="str">
        <f ca="1">IF(ISERROR(VALUE(SUBSTITUTE(OFFSET(A39,-1,0,1,1),".",""))),"0.1",IF(ISERROR(FIND("`",SUBSTITUTE(OFFSET(A39,-1,0,1,1),".","`",1))),OFFSET(A39,-1,0,1,1)&amp;".1",LEFT(OFFSET(A39,-1,0,1,1),FIND("`",SUBSTITUTE(OFFSET(A39,-1,0,1,1),".","`",1)))&amp;IF(ISERROR(FIND("`",SUBSTITUTE(OFFSET(A39,-1,0,1,1),".","`",2))),VALUE(RIGHT(OFFSET(A39,-1,0,1,1),LEN(OFFSET(A39,-1,0,1,1))-FIND("`",SUBSTITUTE(OFFSET(A39,-1,0,1,1),".","`",1))))+1,VALUE(MID(OFFSET(A39,-1,0,1,1),FIND("`",SUBSTITUTE(OFFSET(A39,-1,0,1,1),".","`",1))+1,(FIND("`",SUBSTITUTE(OFFSET(A39,-1,0,1,1),".","`",2))-FIND("`",SUBSTITUTE(OFFSET(A39,-1,0,1,1),".","`",1))-1)))+1)))</f>
        <v>7.1</v>
      </c>
      <c r="B39" s="35" t="s">
        <v>38</v>
      </c>
      <c r="C39" s="36"/>
      <c r="D39" s="76"/>
      <c r="E39" s="85"/>
      <c r="F39" s="37"/>
      <c r="G39" s="38"/>
      <c r="H39" s="31" t="str">
        <f t="shared" ca="1" si="4"/>
        <v/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</row>
    <row r="40" spans="1:128" ht="13.8" x14ac:dyDescent="0.3">
      <c r="A40" s="41">
        <f ca="1">IF(ISERROR(VALUE(SUBSTITUTE(OFFSET(A40,-1,0,1,1),".",""))),1,IF(ISERROR(FIND("`",SUBSTITUTE(OFFSET(A40,-1,0,1,1),".","`",1))),VALUE(OFFSET(A40,-1,0,1,1))+1,VALUE(LEFT(OFFSET(A40,-1,0,1,1),FIND("`",SUBSTITUTE(OFFSET(A40,-1,0,1,1),".","`",1))-1))+1))</f>
        <v>8</v>
      </c>
      <c r="B40" s="42" t="s">
        <v>39</v>
      </c>
      <c r="C40" s="46" t="s">
        <v>16</v>
      </c>
      <c r="D40" s="75"/>
      <c r="E40" s="84"/>
      <c r="F40" s="43"/>
      <c r="G40" s="44"/>
      <c r="H40" s="31" t="str">
        <f t="shared" ca="1" si="4"/>
        <v/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</row>
    <row r="41" spans="1:128" ht="13.8" x14ac:dyDescent="0.3">
      <c r="A41" s="47" t="str">
        <f ca="1">IF(ISERROR(VALUE(SUBSTITUTE(OFFSET(A41,-1,0,1,1),".",""))),"0.1",IF(ISERROR(FIND("`",SUBSTITUTE(OFFSET(A41,-1,0,1,1),".","`",1))),OFFSET(A41,-1,0,1,1)&amp;".1",LEFT(OFFSET(A41,-1,0,1,1),FIND("`",SUBSTITUTE(OFFSET(A41,-1,0,1,1),".","`",1)))&amp;IF(ISERROR(FIND("`",SUBSTITUTE(OFFSET(A41,-1,0,1,1),".","`",2))),VALUE(RIGHT(OFFSET(A41,-1,0,1,1),LEN(OFFSET(A41,-1,0,1,1))-FIND("`",SUBSTITUTE(OFFSET(A41,-1,0,1,1),".","`",1))))+1,VALUE(MID(OFFSET(A41,-1,0,1,1),FIND("`",SUBSTITUTE(OFFSET(A41,-1,0,1,1),".","`",1))+1,(FIND("`",SUBSTITUTE(OFFSET(A41,-1,0,1,1),".","`",2))-FIND("`",SUBSTITUTE(OFFSET(A41,-1,0,1,1),".","`",1))-1)))+1)))</f>
        <v>8.1</v>
      </c>
      <c r="B41" s="48" t="s">
        <v>40</v>
      </c>
      <c r="C41" s="49"/>
      <c r="D41" s="77"/>
      <c r="E41" s="86"/>
      <c r="F41" s="50"/>
      <c r="G41" s="51"/>
      <c r="H41" s="31" t="str">
        <f t="shared" ca="1" si="4"/>
        <v/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</row>
    <row r="42" spans="1:128" ht="13.8" x14ac:dyDescent="0.3">
      <c r="A42" s="47" t="str">
        <f ca="1">IF(ISERROR(VALUE(SUBSTITUTE(OFFSET(A42,-1,0,1,1),".",""))),"0.1",IF(ISERROR(FIND("`",SUBSTITUTE(OFFSET(A42,-1,0,1,1),".","`",1))),OFFSET(A42,-1,0,1,1)&amp;".1",LEFT(OFFSET(A42,-1,0,1,1),FIND("`",SUBSTITUTE(OFFSET(A42,-1,0,1,1),".","`",1)))&amp;IF(ISERROR(FIND("`",SUBSTITUTE(OFFSET(A42,-1,0,1,1),".","`",2))),VALUE(RIGHT(OFFSET(A42,-1,0,1,1),LEN(OFFSET(A42,-1,0,1,1))-FIND("`",SUBSTITUTE(OFFSET(A42,-1,0,1,1),".","`",1))))+1,VALUE(MID(OFFSET(A42,-1,0,1,1),FIND("`",SUBSTITUTE(OFFSET(A42,-1,0,1,1),".","`",1))+1,(FIND("`",SUBSTITUTE(OFFSET(A42,-1,0,1,1),".","`",2))-FIND("`",SUBSTITUTE(OFFSET(A42,-1,0,1,1),".","`",1))-1)))+1)))</f>
        <v>8.2</v>
      </c>
      <c r="B42" s="48" t="s">
        <v>41</v>
      </c>
      <c r="C42" s="49"/>
      <c r="D42" s="77"/>
      <c r="E42" s="86"/>
      <c r="F42" s="50"/>
      <c r="G42" s="51"/>
      <c r="H42" s="31" t="str">
        <f t="shared" ca="1" si="4"/>
        <v/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</row>
    <row r="43" spans="1:128" ht="13.8" x14ac:dyDescent="0.3">
      <c r="A43" s="41">
        <f ca="1">IF(ISERROR(VALUE(SUBSTITUTE(OFFSET(A43,-1,0,1,1),".",""))),1,IF(ISERROR(FIND("`",SUBSTITUTE(OFFSET(A43,-1,0,1,1),".","`",1))),VALUE(OFFSET(A43,-1,0,1,1))+1,VALUE(LEFT(OFFSET(A43,-1,0,1,1),FIND("`",SUBSTITUTE(OFFSET(A43,-1,0,1,1),".","`",1))-1))+1))</f>
        <v>9</v>
      </c>
      <c r="B43" s="42" t="s">
        <v>42</v>
      </c>
      <c r="C43" s="46" t="s">
        <v>16</v>
      </c>
      <c r="D43" s="75"/>
      <c r="E43" s="84"/>
      <c r="F43" s="43"/>
      <c r="G43" s="44"/>
      <c r="H43" s="31" t="str">
        <f t="shared" ca="1" si="4"/>
        <v/>
      </c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</row>
    <row r="44" spans="1:128" ht="13.8" x14ac:dyDescent="0.3">
      <c r="A44" s="47" t="str">
        <f ca="1">IF(ISERROR(VALUE(SUBSTITUTE(OFFSET(A44,-1,0,1,1),".",""))),"0.1",IF(ISERROR(FIND("`",SUBSTITUTE(OFFSET(A44,-1,0,1,1),".","`",1))),OFFSET(A44,-1,0,1,1)&amp;".1",LEFT(OFFSET(A44,-1,0,1,1),FIND("`",SUBSTITUTE(OFFSET(A44,-1,0,1,1),".","`",1)))&amp;IF(ISERROR(FIND("`",SUBSTITUTE(OFFSET(A44,-1,0,1,1),".","`",2))),VALUE(RIGHT(OFFSET(A44,-1,0,1,1),LEN(OFFSET(A44,-1,0,1,1))-FIND("`",SUBSTITUTE(OFFSET(A44,-1,0,1,1),".","`",1))))+1,VALUE(MID(OFFSET(A44,-1,0,1,1),FIND("`",SUBSTITUTE(OFFSET(A44,-1,0,1,1),".","`",1))+1,(FIND("`",SUBSTITUTE(OFFSET(A44,-1,0,1,1),".","`",2))-FIND("`",SUBSTITUTE(OFFSET(A44,-1,0,1,1),".","`",1))-1)))+1)))</f>
        <v>9.1</v>
      </c>
      <c r="B44" s="48" t="s">
        <v>43</v>
      </c>
      <c r="C44" s="49"/>
      <c r="D44" s="77"/>
      <c r="E44" s="86"/>
      <c r="F44" s="50"/>
      <c r="G44" s="51"/>
      <c r="H44" s="31" t="str">
        <f t="shared" ca="1" si="4"/>
        <v/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</row>
    <row r="45" spans="1:128" ht="13.8" x14ac:dyDescent="0.3">
      <c r="A45" s="47" t="str">
        <f ca="1">IF(ISERROR(VALUE(SUBSTITUTE(OFFSET(A45,-1,0,1,1),".",""))),"0.1",IF(ISERROR(FIND("`",SUBSTITUTE(OFFSET(A45,-1,0,1,1),".","`",1))),OFFSET(A45,-1,0,1,1)&amp;".1",LEFT(OFFSET(A45,-1,0,1,1),FIND("`",SUBSTITUTE(OFFSET(A45,-1,0,1,1),".","`",1)))&amp;IF(ISERROR(FIND("`",SUBSTITUTE(OFFSET(A45,-1,0,1,1),".","`",2))),VALUE(RIGHT(OFFSET(A45,-1,0,1,1),LEN(OFFSET(A45,-1,0,1,1))-FIND("`",SUBSTITUTE(OFFSET(A45,-1,0,1,1),".","`",1))))+1,VALUE(MID(OFFSET(A45,-1,0,1,1),FIND("`",SUBSTITUTE(OFFSET(A45,-1,0,1,1),".","`",1))+1,(FIND("`",SUBSTITUTE(OFFSET(A45,-1,0,1,1),".","`",2))-FIND("`",SUBSTITUTE(OFFSET(A45,-1,0,1,1),".","`",1))-1)))+1)))</f>
        <v>9.2</v>
      </c>
      <c r="B45" s="48" t="s">
        <v>44</v>
      </c>
      <c r="C45" s="49"/>
      <c r="D45" s="77"/>
      <c r="E45" s="86"/>
      <c r="F45" s="50"/>
      <c r="G45" s="51"/>
      <c r="H45" s="31" t="str">
        <f t="shared" ca="1" si="4"/>
        <v/>
      </c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</row>
    <row r="46" spans="1:128" ht="9.75" customHeight="1" x14ac:dyDescent="0.3">
      <c r="A46" s="52"/>
      <c r="B46" s="53"/>
      <c r="C46" s="54"/>
      <c r="D46" s="78"/>
      <c r="E46" s="87"/>
      <c r="F46" s="55"/>
      <c r="G46" s="56"/>
      <c r="H46" s="31" t="str">
        <f t="shared" ca="1" si="4"/>
        <v/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</row>
    <row r="47" spans="1:128" ht="9.75" customHeight="1" x14ac:dyDescent="0.3">
      <c r="A47" s="52"/>
      <c r="B47" s="53"/>
      <c r="C47" s="54"/>
      <c r="D47" s="78"/>
      <c r="E47" s="87"/>
      <c r="F47" s="55"/>
      <c r="G47" s="56"/>
      <c r="H47" s="31" t="str">
        <f t="shared" ca="1" si="4"/>
        <v/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</row>
    <row r="48" spans="1:128" ht="9.75" customHeight="1" x14ac:dyDescent="0.25">
      <c r="A48" s="57"/>
      <c r="B48" s="58"/>
      <c r="C48" s="59"/>
      <c r="D48" s="79"/>
      <c r="E48" s="88"/>
      <c r="F48" s="60"/>
      <c r="G48" s="61"/>
      <c r="H48" s="31" t="str">
        <f t="shared" ca="1" si="4"/>
        <v/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</row>
    <row r="49" spans="1:10" ht="12.75" customHeight="1" x14ac:dyDescent="0.25"/>
    <row r="50" spans="1:10" ht="12.75" customHeight="1" x14ac:dyDescent="0.25"/>
    <row r="51" spans="1:10" ht="12.75" customHeight="1" x14ac:dyDescent="0.25"/>
    <row r="52" spans="1:10" ht="12.75" customHeight="1" thickBot="1" x14ac:dyDescent="0.3">
      <c r="A52" t="s">
        <v>58</v>
      </c>
    </row>
    <row r="53" spans="1:10" ht="12.75" customHeight="1" x14ac:dyDescent="0.25">
      <c r="A53" s="64" t="s">
        <v>50</v>
      </c>
      <c r="B53" s="68" t="s">
        <v>51</v>
      </c>
      <c r="D53" s="81"/>
      <c r="E53" s="81"/>
      <c r="F53" s="66"/>
      <c r="G53" s="66"/>
      <c r="H53" s="66"/>
      <c r="I53" s="66"/>
      <c r="J53" s="66"/>
    </row>
    <row r="54" spans="1:10" ht="12.75" customHeight="1" x14ac:dyDescent="0.25">
      <c r="A54" s="65" t="s">
        <v>52</v>
      </c>
      <c r="B54" s="69" t="s">
        <v>48</v>
      </c>
      <c r="D54" s="81"/>
      <c r="E54" s="81"/>
      <c r="F54" s="66"/>
      <c r="G54" s="66"/>
      <c r="H54" s="66"/>
      <c r="I54" s="66"/>
      <c r="J54" s="66"/>
    </row>
    <row r="55" spans="1:10" ht="12.75" customHeight="1" x14ac:dyDescent="0.25">
      <c r="A55" s="65" t="s">
        <v>53</v>
      </c>
      <c r="B55" s="69" t="s">
        <v>47</v>
      </c>
      <c r="D55" s="81"/>
      <c r="E55" s="81"/>
      <c r="F55" s="66"/>
      <c r="G55" s="66"/>
      <c r="H55" s="66"/>
      <c r="I55" s="66"/>
      <c r="J55" s="66"/>
    </row>
    <row r="56" spans="1:10" ht="12.75" customHeight="1" x14ac:dyDescent="0.25">
      <c r="A56" s="65" t="s">
        <v>54</v>
      </c>
      <c r="B56" s="69" t="s">
        <v>56</v>
      </c>
      <c r="D56" s="81"/>
      <c r="E56" s="81"/>
      <c r="F56" s="66"/>
      <c r="G56" s="66"/>
      <c r="H56" s="66"/>
      <c r="I56" s="66"/>
      <c r="J56" s="66"/>
    </row>
    <row r="57" spans="1:10" ht="12.75" customHeight="1" thickBot="1" x14ac:dyDescent="0.3">
      <c r="A57" s="67" t="s">
        <v>55</v>
      </c>
      <c r="B57" s="70" t="s">
        <v>57</v>
      </c>
      <c r="D57" s="81"/>
      <c r="E57" s="81"/>
      <c r="F57" s="66"/>
      <c r="G57" s="66"/>
      <c r="H57" s="66"/>
      <c r="I57" s="66"/>
      <c r="J57" s="66"/>
    </row>
    <row r="58" spans="1:10" ht="12.75" customHeight="1" x14ac:dyDescent="0.25"/>
    <row r="59" spans="1:10" ht="12.75" customHeight="1" x14ac:dyDescent="0.25"/>
    <row r="60" spans="1:10" ht="12.75" customHeight="1" x14ac:dyDescent="0.25"/>
    <row r="61" spans="1:10" ht="12.75" customHeight="1" x14ac:dyDescent="0.25"/>
    <row r="62" spans="1:10" ht="12.75" customHeight="1" x14ac:dyDescent="0.25"/>
    <row r="63" spans="1:10" ht="12.75" customHeight="1" x14ac:dyDescent="0.25"/>
    <row r="64" spans="1:10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48567" ht="12.75" customHeight="1" x14ac:dyDescent="0.25"/>
    <row r="1048568" ht="12.75" customHeight="1" x14ac:dyDescent="0.25"/>
    <row r="1048569" ht="12.75" customHeight="1" x14ac:dyDescent="0.25"/>
    <row r="1048570" ht="12.75" customHeight="1" x14ac:dyDescent="0.25"/>
    <row r="1048571" ht="12.75" customHeight="1" x14ac:dyDescent="0.25"/>
    <row r="1048572" ht="12.75" customHeight="1" x14ac:dyDescent="0.25"/>
    <row r="1048573" ht="12.75" customHeight="1" x14ac:dyDescent="0.25"/>
    <row r="1048574" ht="12.75" customHeight="1" x14ac:dyDescent="0.25"/>
    <row r="1048575" ht="12.75" customHeight="1" x14ac:dyDescent="0.25"/>
    <row r="1048576" ht="12.75" customHeight="1" x14ac:dyDescent="0.25"/>
  </sheetData>
  <mergeCells count="20">
    <mergeCell ref="DK9:DQ9"/>
    <mergeCell ref="DR9:DX9"/>
    <mergeCell ref="CB9:CH9"/>
    <mergeCell ref="CI9:CO9"/>
    <mergeCell ref="CP9:CV9"/>
    <mergeCell ref="CW9:DC9"/>
    <mergeCell ref="DD9:DJ9"/>
    <mergeCell ref="AS9:AY9"/>
    <mergeCell ref="AZ9:BF9"/>
    <mergeCell ref="BG9:BM9"/>
    <mergeCell ref="BN9:BT9"/>
    <mergeCell ref="BU9:CA9"/>
    <mergeCell ref="J9:P9"/>
    <mergeCell ref="Q9:W9"/>
    <mergeCell ref="X9:AD9"/>
    <mergeCell ref="AE9:AK9"/>
    <mergeCell ref="AL9:AR9"/>
    <mergeCell ref="G1:H1"/>
    <mergeCell ref="C6:E6"/>
    <mergeCell ref="C7:D7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Normal="100" workbookViewId="0"/>
  </sheetViews>
  <sheetFormatPr baseColWidth="10" defaultColWidth="8.88671875" defaultRowHeight="13.2" x14ac:dyDescent="0.25"/>
  <cols>
    <col min="1" max="26" width="8"/>
    <col min="27" max="1025" width="17.33203125"/>
  </cols>
  <sheetData>
    <row r="1" spans="1:1" ht="15" customHeight="1" x14ac:dyDescent="0.25">
      <c r="A1" s="62" t="s">
        <v>45</v>
      </c>
    </row>
    <row r="2" spans="1:1" ht="12.75" customHeight="1" x14ac:dyDescent="0.25">
      <c r="A2" s="8" t="s">
        <v>46</v>
      </c>
    </row>
    <row r="3" spans="1:1" ht="12.75" customHeight="1" x14ac:dyDescent="0.25">
      <c r="A3" s="63" t="str">
        <f>HYPERLINK("http://www.vertex42.com/ExcelTemplates/excel-gantt-chart.html","http://www.vertex42.com/ExcelTemplates/excel-gantt-chart.html")</f>
        <v>http://www.vertex42.com/ExcelTemplates/excel-gantt-chart.html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GanttChart</vt:lpstr>
      <vt:lpstr>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Augusto Otoya Paz</cp:lastModifiedBy>
  <cp:revision>0</cp:revision>
  <dcterms:modified xsi:type="dcterms:W3CDTF">2016-04-16T06:29:55Z</dcterms:modified>
  <dc:language>es-PE</dc:language>
</cp:coreProperties>
</file>