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2023\VALORES\PUBLICADOS\"/>
    </mc:Choice>
  </mc:AlternateContent>
  <bookViews>
    <workbookView xWindow="3330" yWindow="0" windowWidth="10980" windowHeight="12300"/>
  </bookViews>
  <sheets>
    <sheet name="ÍNDICE" sheetId="24" r:id="rId1"/>
    <sheet name="1" sheetId="2" r:id="rId2"/>
    <sheet name="2" sheetId="26" r:id="rId3"/>
    <sheet name="3" sheetId="13" r:id="rId4"/>
    <sheet name="4" sheetId="14" r:id="rId5"/>
    <sheet name="5" sheetId="5" r:id="rId6"/>
    <sheet name="6" sheetId="7" r:id="rId7"/>
    <sheet name="7" sheetId="10" r:id="rId8"/>
    <sheet name="8" sheetId="4" r:id="rId9"/>
    <sheet name="9" sheetId="6" r:id="rId10"/>
    <sheet name="10" sheetId="11" r:id="rId11"/>
    <sheet name="11" sheetId="20" r:id="rId12"/>
    <sheet name="12" sheetId="17" r:id="rId13"/>
    <sheet name="13" sheetId="18" r:id="rId14"/>
    <sheet name="14" sheetId="19" r:id="rId15"/>
    <sheet name="15" sheetId="21" r:id="rId16"/>
    <sheet name="16" sheetId="22" r:id="rId17"/>
    <sheet name="17" sheetId="23" r:id="rId18"/>
    <sheet name="18" sheetId="15" r:id="rId19"/>
    <sheet name="19" sheetId="16" r:id="rId20"/>
    <sheet name="ABREVIATURAS" sheetId="25" r:id="rId21"/>
  </sheets>
  <definedNames>
    <definedName name="_a1000000" localSheetId="11">#REF!</definedName>
    <definedName name="_a1000000" localSheetId="15">#REF!</definedName>
    <definedName name="_a1000000" localSheetId="16">#REF!</definedName>
    <definedName name="_a1000000" localSheetId="17">#REF!</definedName>
    <definedName name="_a1000000" localSheetId="2">#REF!</definedName>
    <definedName name="_a1000000" localSheetId="20">#REF!</definedName>
    <definedName name="_a1000000">#REF!</definedName>
    <definedName name="_a990000" localSheetId="11">#REF!</definedName>
    <definedName name="_a990000" localSheetId="15">#REF!</definedName>
    <definedName name="_a990000" localSheetId="16">#REF!</definedName>
    <definedName name="_a990000" localSheetId="17">#REF!</definedName>
    <definedName name="_a990000" localSheetId="2">#REF!</definedName>
    <definedName name="_a990000" localSheetId="20">#REF!</definedName>
    <definedName name="_a990000">#REF!</definedName>
    <definedName name="_xlnm._FilterDatabase" localSheetId="2" hidden="1">'2'!$A$4:$F$277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7" i="25" l="1"/>
  <c r="O256" i="25"/>
  <c r="O255" i="25"/>
  <c r="O254" i="25"/>
  <c r="O253" i="25"/>
  <c r="O252" i="25"/>
  <c r="B101" i="15" l="1"/>
  <c r="B23" i="23"/>
  <c r="B17" i="22"/>
  <c r="F18" i="21"/>
  <c r="F7" i="21"/>
  <c r="F8" i="21"/>
  <c r="F9" i="21"/>
  <c r="F10" i="21"/>
  <c r="F11" i="21"/>
  <c r="F12" i="21"/>
  <c r="F13" i="21"/>
  <c r="F14" i="21"/>
  <c r="F15" i="21"/>
  <c r="F16" i="21"/>
  <c r="F17" i="21"/>
  <c r="F6" i="21"/>
  <c r="D18" i="21"/>
  <c r="B18" i="21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8" i="20"/>
  <c r="E47" i="20" s="1"/>
  <c r="D47" i="20"/>
  <c r="C47" i="20"/>
  <c r="B22" i="6"/>
  <c r="B55" i="4"/>
  <c r="B14" i="10"/>
  <c r="C151" i="5"/>
  <c r="B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CI151" i="5"/>
  <c r="CJ151" i="5"/>
  <c r="CK151" i="5"/>
  <c r="CL151" i="5"/>
  <c r="CM151" i="5"/>
  <c r="CN151" i="5"/>
  <c r="CO151" i="5"/>
  <c r="CP151" i="5"/>
  <c r="CQ151" i="5"/>
  <c r="CR151" i="5"/>
  <c r="CS151" i="5"/>
  <c r="CT151" i="5"/>
  <c r="CU151" i="5"/>
  <c r="CV151" i="5"/>
  <c r="CW151" i="5"/>
  <c r="CX151" i="5"/>
  <c r="CY151" i="5"/>
  <c r="CZ151" i="5"/>
  <c r="DA151" i="5"/>
  <c r="DB151" i="5"/>
  <c r="DC151" i="5"/>
  <c r="DD151" i="5"/>
  <c r="DE151" i="5"/>
  <c r="DF151" i="5"/>
  <c r="DG151" i="5"/>
  <c r="DH151" i="5"/>
  <c r="DI151" i="5"/>
  <c r="DJ151" i="5"/>
  <c r="DK151" i="5"/>
  <c r="DL151" i="5"/>
  <c r="DM151" i="5"/>
  <c r="DN151" i="5"/>
  <c r="DO151" i="5"/>
  <c r="DP151" i="5"/>
  <c r="DQ151" i="5"/>
  <c r="DR151" i="5"/>
  <c r="DS151" i="5"/>
  <c r="DT151" i="5"/>
  <c r="DU151" i="5"/>
  <c r="DV151" i="5"/>
  <c r="DW151" i="5"/>
  <c r="DX151" i="5"/>
  <c r="DY151" i="5"/>
  <c r="DZ151" i="5"/>
  <c r="EA151" i="5"/>
  <c r="EB151" i="5"/>
  <c r="EC151" i="5"/>
  <c r="ED151" i="5"/>
  <c r="EE151" i="5"/>
  <c r="EF151" i="5"/>
  <c r="EG151" i="5"/>
  <c r="EH151" i="5"/>
  <c r="EI151" i="5"/>
  <c r="EJ151" i="5"/>
  <c r="EK151" i="5"/>
  <c r="EL151" i="5"/>
  <c r="EM151" i="5"/>
  <c r="EN151" i="5"/>
  <c r="EO151" i="5"/>
  <c r="EP151" i="5"/>
  <c r="EQ151" i="5"/>
  <c r="ER151" i="5"/>
  <c r="ES151" i="5"/>
  <c r="ET151" i="5"/>
  <c r="EU151" i="5"/>
  <c r="EV151" i="5"/>
  <c r="EW151" i="5"/>
  <c r="EX151" i="5"/>
  <c r="EY151" i="5"/>
  <c r="EZ151" i="5"/>
  <c r="FA151" i="5"/>
  <c r="FB151" i="5"/>
  <c r="FC151" i="5"/>
  <c r="FD151" i="5"/>
  <c r="FE151" i="5"/>
  <c r="FF151" i="5"/>
  <c r="FG151" i="5"/>
  <c r="FH151" i="5"/>
  <c r="FI151" i="5"/>
  <c r="FJ151" i="5"/>
  <c r="FK151" i="5"/>
  <c r="FL151" i="5"/>
  <c r="FM151" i="5"/>
  <c r="FN151" i="5"/>
  <c r="FO151" i="5"/>
  <c r="FP151" i="5"/>
  <c r="FQ151" i="5"/>
  <c r="FR151" i="5"/>
  <c r="FS151" i="5"/>
  <c r="FT151" i="5"/>
  <c r="FU151" i="5"/>
  <c r="FV151" i="5"/>
  <c r="FW151" i="5"/>
  <c r="FX151" i="5"/>
  <c r="FY151" i="5"/>
  <c r="FZ151" i="5"/>
  <c r="GA151" i="5"/>
  <c r="GB151" i="5"/>
  <c r="GC151" i="5"/>
  <c r="GD151" i="5"/>
  <c r="GE151" i="5"/>
  <c r="GF151" i="5"/>
  <c r="GG151" i="5"/>
  <c r="GH151" i="5"/>
  <c r="GI151" i="5"/>
  <c r="GJ151" i="5"/>
  <c r="GK151" i="5"/>
  <c r="GL151" i="5"/>
  <c r="GM151" i="5"/>
  <c r="GN151" i="5"/>
  <c r="GO151" i="5"/>
  <c r="GP151" i="5"/>
  <c r="GQ151" i="5"/>
  <c r="GR151" i="5"/>
  <c r="GS151" i="5"/>
  <c r="GT151" i="5"/>
  <c r="GU151" i="5"/>
  <c r="GV151" i="5"/>
  <c r="GW151" i="5"/>
  <c r="GX151" i="5"/>
  <c r="GY151" i="5"/>
  <c r="GZ151" i="5"/>
  <c r="HA151" i="5"/>
  <c r="HB151" i="5"/>
  <c r="HC151" i="5"/>
  <c r="HD151" i="5"/>
  <c r="HE151" i="5"/>
  <c r="HF151" i="5"/>
  <c r="HG151" i="5"/>
  <c r="HH151" i="5"/>
  <c r="HI151" i="5"/>
  <c r="HJ151" i="5"/>
  <c r="HK151" i="5"/>
  <c r="HL151" i="5"/>
  <c r="HM151" i="5"/>
  <c r="HN151" i="5"/>
  <c r="HO151" i="5"/>
  <c r="HP151" i="5"/>
  <c r="HQ151" i="5"/>
  <c r="HR151" i="5"/>
  <c r="HS151" i="5"/>
  <c r="HT151" i="5"/>
  <c r="HU151" i="5"/>
  <c r="HV151" i="5"/>
  <c r="HW151" i="5"/>
  <c r="HX151" i="5"/>
  <c r="HY151" i="5"/>
  <c r="HZ151" i="5"/>
  <c r="IA151" i="5"/>
  <c r="IB151" i="5"/>
  <c r="IC151" i="5"/>
  <c r="ID151" i="5"/>
  <c r="IE151" i="5"/>
  <c r="IF151" i="5"/>
  <c r="IG151" i="5"/>
  <c r="IH151" i="5"/>
  <c r="II151" i="5"/>
  <c r="IJ151" i="5"/>
  <c r="IK151" i="5"/>
  <c r="IL151" i="5"/>
  <c r="IM151" i="5"/>
  <c r="IN151" i="5"/>
  <c r="IO151" i="5"/>
  <c r="IP151" i="5"/>
  <c r="IQ151" i="5"/>
  <c r="IR151" i="5"/>
  <c r="IS151" i="5"/>
  <c r="IT151" i="5"/>
  <c r="IU151" i="5"/>
  <c r="IV151" i="5"/>
  <c r="C34" i="14" l="1"/>
  <c r="C99" i="14" l="1"/>
  <c r="C93" i="14"/>
  <c r="C61" i="14"/>
  <c r="C57" i="14"/>
  <c r="C62" i="14" s="1"/>
  <c r="C232" i="13"/>
  <c r="C230" i="13"/>
  <c r="C229" i="13"/>
  <c r="C126" i="13"/>
  <c r="C125" i="13"/>
  <c r="C84" i="13"/>
  <c r="C100" i="14" l="1"/>
  <c r="C102" i="14" l="1"/>
  <c r="C16" i="11" l="1"/>
  <c r="B16" i="11"/>
  <c r="C101" i="7"/>
  <c r="B101" i="7"/>
  <c r="K28" i="2"/>
  <c r="J28" i="2"/>
  <c r="I28" i="2"/>
  <c r="H28" i="2"/>
  <c r="G28" i="2"/>
  <c r="F28" i="2"/>
  <c r="E28" i="2"/>
  <c r="D28" i="2"/>
  <c r="C28" i="2"/>
  <c r="B28" i="2"/>
</calcChain>
</file>

<file path=xl/sharedStrings.xml><?xml version="1.0" encoding="utf-8"?>
<sst xmlns="http://schemas.openxmlformats.org/spreadsheetml/2006/main" count="2681" uniqueCount="1354">
  <si>
    <t>REPORTE DE DEPÓSITOS A PLAZO FIJO</t>
  </si>
  <si>
    <t>AL  31  DE  ENERO  DE  2023</t>
  </si>
  <si>
    <t>ENTIDAD</t>
  </si>
  <si>
    <t>MONEDA</t>
  </si>
  <si>
    <t>TOTAL
CANTIDAD VIGENTE</t>
  </si>
  <si>
    <t>TOTAL EMITIDO</t>
  </si>
  <si>
    <t>CANTIDAD VIGENTE</t>
  </si>
  <si>
    <t>TOTAL</t>
  </si>
  <si>
    <t>BOLIVIANOS</t>
  </si>
  <si>
    <t>DÓLARES AMERICANOS</t>
  </si>
  <si>
    <t>MANTENIMIENTO DE VALOR</t>
  </si>
  <si>
    <t>UFV</t>
  </si>
  <si>
    <t>MONTO TOTAL EMITIDO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</si>
  <si>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</si>
  <si>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</si>
  <si>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</si>
  <si>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</si>
  <si>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</si>
  <si>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</si>
  <si>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</si>
  <si>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</si>
  <si>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</si>
  <si>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</si>
  <si>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</si>
  <si>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</si>
  <si>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</si>
  <si>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</si>
  <si>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</si>
  <si>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</si>
  <si>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</si>
  <si>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</si>
  <si>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 xml:space="preserve">Fundación Pro Mujer IFD                                                                                                                                                          </t>
  </si>
  <si>
    <t>TOTAL GENERAL</t>
  </si>
  <si>
    <t>Nota 1:  Cuadro procesado con la informacion electronica remitida por la Jefatura de Sistemas Informaticos de la ASFI</t>
  </si>
  <si>
    <t>NOTA: Pueden producirse variaciones en las cifras, que obedecen a reprocesos de información posteriores a la elaboración del presente reporte.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</si>
  <si>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</si>
  <si>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</si>
  <si>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</si>
  <si>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</si>
  <si>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</si>
  <si>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</si>
  <si>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</si>
  <si>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</si>
  <si>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</si>
  <si>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</si>
  <si>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</si>
  <si>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</si>
  <si>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</si>
  <si>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</si>
  <si>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Total</t>
  </si>
  <si>
    <t>BBB</t>
  </si>
  <si>
    <t>BLP</t>
  </si>
  <si>
    <t>BTS</t>
  </si>
  <si>
    <t>CFC</t>
  </si>
  <si>
    <t>DPF</t>
  </si>
  <si>
    <t>LRS</t>
  </si>
  <si>
    <t>VTD</t>
  </si>
  <si>
    <t>BMS</t>
  </si>
  <si>
    <t>CUP</t>
  </si>
  <si>
    <t>PGB</t>
  </si>
  <si>
    <t>Emisor</t>
  </si>
  <si>
    <t>Monto</t>
  </si>
  <si>
    <t>Porcentaje</t>
  </si>
  <si>
    <t>BCB</t>
  </si>
  <si>
    <t>BEC</t>
  </si>
  <si>
    <t>BGA</t>
  </si>
  <si>
    <t>BIL</t>
  </si>
  <si>
    <t>BIS</t>
  </si>
  <si>
    <t>BME</t>
  </si>
  <si>
    <t>BNB</t>
  </si>
  <si>
    <t>BNL</t>
  </si>
  <si>
    <t>BSO</t>
  </si>
  <si>
    <t>BTB</t>
  </si>
  <si>
    <t>BUN</t>
  </si>
  <si>
    <t>CRE</t>
  </si>
  <si>
    <t>DIN</t>
  </si>
  <si>
    <t>DMT</t>
  </si>
  <si>
    <t>EFO</t>
  </si>
  <si>
    <t>EPE</t>
  </si>
  <si>
    <t>FEF</t>
  </si>
  <si>
    <t>FFO</t>
  </si>
  <si>
    <t>FIE</t>
  </si>
  <si>
    <t>FIN</t>
  </si>
  <si>
    <t>FLE</t>
  </si>
  <si>
    <t>FPR</t>
  </si>
  <si>
    <t>FSL</t>
  </si>
  <si>
    <t>GNI</t>
  </si>
  <si>
    <t>ITA</t>
  </si>
  <si>
    <t>NFB</t>
  </si>
  <si>
    <t>NIB</t>
  </si>
  <si>
    <t>NUT</t>
  </si>
  <si>
    <t>NXS</t>
  </si>
  <si>
    <t>PAR</t>
  </si>
  <si>
    <t>PCD</t>
  </si>
  <si>
    <t>PIN</t>
  </si>
  <si>
    <t>PMK</t>
  </si>
  <si>
    <t>PMN</t>
  </si>
  <si>
    <t>POL</t>
  </si>
  <si>
    <t>SBC</t>
  </si>
  <si>
    <t>SOF</t>
  </si>
  <si>
    <t>TAE</t>
  </si>
  <si>
    <t>TCB</t>
  </si>
  <si>
    <t>TDE</t>
  </si>
  <si>
    <t>TGN</t>
  </si>
  <si>
    <t>TRA</t>
  </si>
  <si>
    <t>TSM</t>
  </si>
  <si>
    <t>TYS</t>
  </si>
  <si>
    <t>Liquidez</t>
  </si>
  <si>
    <t>Inv. Extranjero</t>
  </si>
  <si>
    <t>Otros</t>
  </si>
  <si>
    <t>Reporto</t>
  </si>
  <si>
    <t>BPC</t>
  </si>
  <si>
    <t>CJN</t>
  </si>
  <si>
    <t>CLA</t>
  </si>
  <si>
    <t>COR</t>
  </si>
  <si>
    <t>CRP</t>
  </si>
  <si>
    <t>ELF</t>
  </si>
  <si>
    <t>FAN</t>
  </si>
  <si>
    <t>FCO</t>
  </si>
  <si>
    <t>FUB</t>
  </si>
  <si>
    <t>GYE</t>
  </si>
  <si>
    <t>HLT</t>
  </si>
  <si>
    <t>ICT</t>
  </si>
  <si>
    <t>IDI</t>
  </si>
  <si>
    <t>IEL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</si>
  <si>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</si>
  <si>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</si>
  <si>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</si>
  <si>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</si>
  <si>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</si>
  <si>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</si>
  <si>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</si>
  <si>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</si>
  <si>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</si>
  <si>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PTL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</si>
  <si>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</si>
  <si>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</si>
  <si>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</si>
  <si>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</si>
  <si>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</si>
  <si>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</si>
  <si>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</si>
  <si>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</si>
  <si>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</si>
  <si>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Time Deposit</t>
  </si>
  <si>
    <t>EMISOR</t>
  </si>
  <si>
    <t>DENOMINACIÓN DE LA EMISIÓN AUTORIZADA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</si>
  <si>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</si>
  <si>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</si>
  <si>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</si>
  <si>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</si>
  <si>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</si>
  <si>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</si>
  <si>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 xml:space="preserve">Panamerican Securities S.A. </t>
  </si>
  <si>
    <t>Asociación Crédito con Educación Rural - Crecer</t>
  </si>
  <si>
    <t>Bonos CRECER I - Emisión 1</t>
  </si>
  <si>
    <t>ASFI/DSVSC-ED-CRE-023/2020</t>
  </si>
  <si>
    <t>CRE-1-N1B-20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</si>
  <si>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</si>
  <si>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</si>
  <si>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</si>
  <si>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</si>
  <si>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</si>
  <si>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</si>
  <si>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</si>
  <si>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Bonos Subordinados Banco BISA-Emisión 1</t>
  </si>
  <si>
    <t>ASFI/DSVSC-ED-BIS-039/2015</t>
  </si>
  <si>
    <t>BIS-1-N1U-15</t>
  </si>
  <si>
    <t>Banco Central de Bolivia</t>
  </si>
  <si>
    <t>Letras del Banco Central de Bolivia</t>
  </si>
  <si>
    <t>ASFI/DSV-ED-BCB-014/2014</t>
  </si>
  <si>
    <t>N000042303</t>
  </si>
  <si>
    <t>N000042304</t>
  </si>
  <si>
    <t>N000092251</t>
  </si>
  <si>
    <t>N000092302</t>
  </si>
  <si>
    <t>N000092304</t>
  </si>
  <si>
    <t>N000132302</t>
  </si>
  <si>
    <t>N000262302</t>
  </si>
  <si>
    <t>Letras del Banco Central de Bolivia con Opción de Rescate Anticipado</t>
  </si>
  <si>
    <t>ASFI/DSVSC-ED-BCB-032/2015</t>
  </si>
  <si>
    <t>NR00392219</t>
  </si>
  <si>
    <t>NR00392224</t>
  </si>
  <si>
    <t>NR00392230</t>
  </si>
  <si>
    <t>NR00392232</t>
  </si>
  <si>
    <t>NR00392234</t>
  </si>
  <si>
    <t>NR00392236</t>
  </si>
  <si>
    <t>NR00392237</t>
  </si>
  <si>
    <t>NR00392238</t>
  </si>
  <si>
    <t>NR00392246</t>
  </si>
  <si>
    <t>NR00392250</t>
  </si>
  <si>
    <t>NR00392302</t>
  </si>
  <si>
    <t>NR00392304</t>
  </si>
  <si>
    <t>NR00522301</t>
  </si>
  <si>
    <t>NR00522302</t>
  </si>
  <si>
    <t>Bonos Subordinados BCP – Emisión III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</si>
  <si>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</si>
  <si>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</si>
  <si>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</si>
  <si>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</si>
  <si>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</si>
  <si>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</si>
  <si>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</si>
  <si>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</si>
  <si>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</si>
  <si>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Bonos Subordinados BEC III -  Emisión 1</t>
  </si>
  <si>
    <t>ASFI/DSVSC-ED-BEC-025/2016</t>
  </si>
  <si>
    <t>BEC-3-N1U-16</t>
  </si>
  <si>
    <t>Bonos Subordinados BEC III -  Emisión 2</t>
  </si>
  <si>
    <t>ASFI/DSVSC-ED-BEC-033/2016</t>
  </si>
  <si>
    <t>BEC-3-N2U-16</t>
  </si>
  <si>
    <t>Bonos Subordinados BEC III - Emisión 3</t>
  </si>
  <si>
    <t>ASFI/DSVSC-ED-BEC-004/2018</t>
  </si>
  <si>
    <t>BEC-3-N1U-18</t>
  </si>
  <si>
    <t>Bonos Subordinados BEC IV -  Emisión 1</t>
  </si>
  <si>
    <t>ASFI/DSV-ED-BEC-033/2021</t>
  </si>
  <si>
    <t>BEC-5-N1U-21</t>
  </si>
  <si>
    <t>Bonos Subordinados Banco Fassil  - Emisión 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</si>
  <si>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</si>
  <si>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</si>
  <si>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</si>
  <si>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</si>
  <si>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</si>
  <si>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</si>
  <si>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</si>
  <si>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</si>
  <si>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</si>
  <si>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</si>
  <si>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</si>
  <si>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</si>
  <si>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</si>
  <si>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</si>
  <si>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</si>
  <si>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BGA-1-N1A-18</t>
  </si>
  <si>
    <t>BGA-1-N1B-18</t>
  </si>
  <si>
    <t>Bonos Subordinados Banco Ganadero V</t>
  </si>
  <si>
    <t>ASFI/DSVSC-ED-BGA-041/2016</t>
  </si>
  <si>
    <t>BGA-N1U-16</t>
  </si>
  <si>
    <t>Bonos Subordinados Banco Ganadero VI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</si>
  <si>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</si>
  <si>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</si>
  <si>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</si>
  <si>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</si>
  <si>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</si>
  <si>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Bonos Banco Mercantil Santa Cruz – Emisión 4</t>
  </si>
  <si>
    <t>ASFI/DSVSC-ED-BME-024/2016</t>
  </si>
  <si>
    <t>BME-1-E1D-16</t>
  </si>
  <si>
    <t>ASFI/DSVSC-ED-BME-023/2017</t>
  </si>
  <si>
    <t>BME-1-E1C-17</t>
  </si>
  <si>
    <t>BME-1-E1D-17</t>
  </si>
  <si>
    <t>ASFI/DSVSC-ED-BME-016/2019</t>
  </si>
  <si>
    <t>BME-2-E1B-19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</si>
  <si>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</si>
  <si>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</si>
  <si>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</si>
  <si>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</si>
  <si>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</si>
  <si>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</si>
  <si>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</si>
  <si>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</si>
  <si>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</si>
  <si>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</si>
  <si>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</si>
  <si>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</si>
  <si>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</si>
  <si>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</si>
  <si>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</si>
  <si>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</si>
  <si>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</si>
  <si>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</si>
  <si>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</si>
  <si>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</si>
  <si>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</si>
  <si>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</si>
  <si>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</si>
  <si>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</si>
  <si>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</si>
  <si>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</si>
  <si>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</si>
  <si>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</si>
  <si>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</si>
  <si>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</si>
  <si>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</si>
  <si>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</si>
  <si>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</si>
  <si>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</si>
  <si>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</si>
  <si>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</si>
  <si>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</si>
  <si>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</si>
  <si>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</si>
  <si>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</si>
  <si>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Subordinados BNB II - Emisión 2</t>
  </si>
  <si>
    <t>ASFI/DSVSC-ED-BNB-016/2016</t>
  </si>
  <si>
    <t>BNB-2-N4C-16</t>
  </si>
  <si>
    <t>Bonos Subordinados BNB III</t>
  </si>
  <si>
    <t>ASFI/DSVSC-ED-BNB-004/2017</t>
  </si>
  <si>
    <t>BNB-E1A-17</t>
  </si>
  <si>
    <t>BNB-E1B-17</t>
  </si>
  <si>
    <t>Bonos Subordinados BNB IV</t>
  </si>
  <si>
    <t>ASFI/DSVSC-ED-BNB-028/2019</t>
  </si>
  <si>
    <t>BNB-E1U-19</t>
  </si>
  <si>
    <t>ASFI/DSVSC-ED-FIE-007/2016</t>
  </si>
  <si>
    <t>FIE-2-N1B-16</t>
  </si>
  <si>
    <t>Bonos Banco FIE 2-Emisión 3</t>
  </si>
  <si>
    <t>ASFI/DSVSC-RED-FIE-008/2018</t>
  </si>
  <si>
    <t>FIE-2-N1B-18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</si>
  <si>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</si>
  <si>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</si>
  <si>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</si>
  <si>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</si>
  <si>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</si>
  <si>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</si>
  <si>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</si>
  <si>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</si>
  <si>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</si>
  <si>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</si>
  <si>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</si>
  <si>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</si>
  <si>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</si>
  <si>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</si>
  <si>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</si>
  <si>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</si>
  <si>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FIE-N1A-17</t>
  </si>
  <si>
    <t>FIE-N1B-17</t>
  </si>
  <si>
    <t>Bonos Subordinados Banco FIE 5</t>
  </si>
  <si>
    <t>ASFI/DSVSC-ED-FIE-003/2019</t>
  </si>
  <si>
    <t>FIE-N1A-19</t>
  </si>
  <si>
    <t>FIE-N1B-19</t>
  </si>
  <si>
    <t>Bonos Subordinados Banco FIE 6</t>
  </si>
  <si>
    <t>ASFI/DSV-ED-FIE-029/2021</t>
  </si>
  <si>
    <t>FIE-E1U-21</t>
  </si>
  <si>
    <t>Banco PYME de la Comunidad S.A.</t>
  </si>
  <si>
    <t>Bonos Subordinados Banco PyME de la Comunidad</t>
  </si>
  <si>
    <t>ASFI/DSVSC-ED-FCO-002/2016</t>
  </si>
  <si>
    <t>FCO-E1U-16S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</si>
  <si>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</si>
  <si>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</si>
  <si>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</si>
  <si>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</si>
  <si>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</si>
  <si>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</si>
  <si>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</si>
  <si>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</si>
  <si>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Bonos BancoSol II-Emisión 1</t>
  </si>
  <si>
    <t>ASFI/DSV-ED-BSO-016/2014</t>
  </si>
  <si>
    <t>BSO-2-N1U-14</t>
  </si>
  <si>
    <t>Sudaval S.A.</t>
  </si>
  <si>
    <t>Bonos Subordinados BancoSol 2 - Emisión 1</t>
  </si>
  <si>
    <t>ASFI/DSVSC-ED-BSO-029/2017</t>
  </si>
  <si>
    <t>BSO-3-N1U-17</t>
  </si>
  <si>
    <t>Bonos Subordinados BancoSol 2 - Emisión 2</t>
  </si>
  <si>
    <t>ASFI/DSVSC-ED-BSO-012/2018</t>
  </si>
  <si>
    <t>BSO-3-N1U-18</t>
  </si>
  <si>
    <t>Bonos Subordinados BancoSol 2 - Emisión 3</t>
  </si>
  <si>
    <t>ASFI/DSVSC-ED-BSO-021/2019</t>
  </si>
  <si>
    <t>BSO-3-N1U-19</t>
  </si>
  <si>
    <t>Bonos Subordinados BancoSol III - Emisión 1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</si>
  <si>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</si>
  <si>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</si>
  <si>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</si>
  <si>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</si>
  <si>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</si>
  <si>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</si>
  <si>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</si>
  <si>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</si>
  <si>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</si>
  <si>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ASFI/DSV-ED-BIL-012/2015</t>
  </si>
  <si>
    <t>BIL-4-N1U-15</t>
  </si>
  <si>
    <t>ASFI/DSVSC-ED-BIL-016/2017</t>
  </si>
  <si>
    <t>BIL-4-N1A-17</t>
  </si>
  <si>
    <t>BIL-4-N1B-17</t>
  </si>
  <si>
    <t>ASFI/DSVSC-ED-BIL-002/2018</t>
  </si>
  <si>
    <t>BIL-4-N1B-18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</si>
  <si>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</si>
  <si>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</si>
  <si>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</si>
  <si>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</si>
  <si>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</si>
  <si>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</si>
  <si>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</si>
  <si>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</si>
  <si>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</si>
  <si>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</si>
  <si>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</si>
  <si>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</si>
  <si>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BIL-5-N1A-20</t>
  </si>
  <si>
    <t>BIL-5-N1B-20</t>
  </si>
  <si>
    <t>ASFI/DSV-ED-BIL-034/2021</t>
  </si>
  <si>
    <t>BIL-6-N1A-21</t>
  </si>
  <si>
    <t>BIL-6-N1B-21</t>
  </si>
  <si>
    <t>BISA Seguros y Reaseguros S.A.</t>
  </si>
  <si>
    <t>Acciones Ordinarias Suscritas y Pagadas - BSG</t>
  </si>
  <si>
    <t>ASFI/DSVSC-EA-BSG-004/2016</t>
  </si>
  <si>
    <t>BSG1U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</si>
  <si>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</si>
  <si>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</si>
  <si>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</si>
  <si>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</si>
  <si>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</si>
  <si>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</si>
  <si>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</si>
  <si>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</si>
  <si>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</si>
  <si>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</si>
  <si>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</si>
  <si>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BNB Leasing IV - Emisión 3</t>
  </si>
  <si>
    <t>ASFI/DSV-ED-BNL-024/2021</t>
  </si>
  <si>
    <t>BNL-3-E3U-21</t>
  </si>
  <si>
    <t>Bonos Subordinados  BNB Leasing I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</si>
  <si>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</si>
  <si>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</si>
  <si>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</si>
  <si>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</si>
  <si>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</si>
  <si>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</si>
  <si>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</si>
  <si>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</si>
  <si>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</si>
  <si>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</si>
  <si>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</si>
  <si>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</si>
  <si>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Bonos COBEE IV - Emisión 2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</si>
  <si>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</si>
  <si>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</si>
  <si>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</si>
  <si>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</si>
  <si>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</si>
  <si>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</si>
  <si>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</si>
  <si>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</si>
  <si>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</si>
  <si>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</si>
  <si>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</si>
  <si>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</si>
  <si>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</si>
  <si>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</si>
  <si>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</si>
  <si>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</si>
  <si>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</si>
  <si>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</si>
  <si>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DMT-1-N1A-19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</si>
  <si>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</si>
  <si>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</si>
  <si>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</si>
  <si>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</si>
  <si>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</si>
  <si>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</si>
  <si>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DIN-2-N1C-15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</si>
  <si>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</si>
  <si>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</si>
  <si>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</si>
  <si>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</si>
  <si>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</si>
  <si>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</si>
  <si>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</si>
  <si>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</si>
  <si>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</si>
  <si>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</si>
  <si>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</si>
  <si>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</si>
  <si>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</si>
  <si>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</si>
  <si>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</si>
  <si>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</si>
  <si>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</si>
  <si>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</si>
  <si>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</si>
  <si>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</si>
  <si>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</si>
  <si>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</si>
  <si>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</si>
  <si>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</si>
  <si>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</si>
  <si>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</si>
  <si>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</si>
  <si>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</si>
  <si>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</si>
  <si>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</si>
  <si>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</si>
  <si>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</si>
  <si>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</si>
  <si>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</si>
  <si>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</si>
  <si>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</si>
  <si>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</si>
  <si>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</si>
  <si>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</si>
  <si>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</si>
  <si>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</si>
  <si>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</si>
  <si>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</si>
  <si>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</si>
  <si>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</si>
  <si>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</si>
  <si>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</si>
  <si>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</si>
  <si>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</si>
  <si>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</si>
  <si>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</si>
  <si>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</si>
  <si>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</si>
  <si>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</si>
  <si>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</si>
  <si>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</si>
  <si>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</si>
  <si>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</si>
  <si>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</si>
  <si>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ASFI/DSVSC-ED-EPE-020/2015</t>
  </si>
  <si>
    <t>EPE-1-N2U-15</t>
  </si>
  <si>
    <t>Fábrica Nacional de Cemento S.A. (FANCESA)</t>
  </si>
  <si>
    <t>ASFI/DSVSC-ED-FAN-044/2016</t>
  </si>
  <si>
    <t>FAN-4-N1U-16</t>
  </si>
  <si>
    <t>ASFI/DSVSC-ED-FAN-028/2017</t>
  </si>
  <si>
    <t>FAN-4-N1A-17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</si>
  <si>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</si>
  <si>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</si>
  <si>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</si>
  <si>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</si>
  <si>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</si>
  <si>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</si>
  <si>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</si>
  <si>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</si>
  <si>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</si>
  <si>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</si>
  <si>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</si>
  <si>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</si>
  <si>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</si>
  <si>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</si>
  <si>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</si>
  <si>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</si>
  <si>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</si>
  <si>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</si>
  <si>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FLE-N1A-20</t>
  </si>
  <si>
    <t>FLE-N1B-20</t>
  </si>
  <si>
    <t>Gas &amp; Electricidad S.A.</t>
  </si>
  <si>
    <t>Acciones Suscritas y Pagadas Gas &amp; Electricidad S.A.</t>
  </si>
  <si>
    <t>ASFI/DSVSC-EA-GYE-001/2018</t>
  </si>
  <si>
    <t>GYE1U</t>
  </si>
  <si>
    <t>ASFI/DSVSC-ED-GYE-016/2015</t>
  </si>
  <si>
    <t>GYE-1-N1U-15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</si>
  <si>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</si>
  <si>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</si>
  <si>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</si>
  <si>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</si>
  <si>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</si>
  <si>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GYE-2-N1A-18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</si>
  <si>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</si>
  <si>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</si>
  <si>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</si>
  <si>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</si>
  <si>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</si>
  <si>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</si>
  <si>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</si>
  <si>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</si>
  <si>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</si>
  <si>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</si>
  <si>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</si>
  <si>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</si>
  <si>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</si>
  <si>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</si>
  <si>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</si>
  <si>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</si>
  <si>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</si>
  <si>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</si>
  <si>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</si>
  <si>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</si>
  <si>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</si>
  <si>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</si>
  <si>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</si>
  <si>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</si>
  <si>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</si>
  <si>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</si>
  <si>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</si>
  <si>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</si>
  <si>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</si>
  <si>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</si>
  <si>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</si>
  <si>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</si>
  <si>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</si>
  <si>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</si>
  <si>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</si>
  <si>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</si>
  <si>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</si>
  <si>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</si>
  <si>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IOL-2-N1B-18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</si>
  <si>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</si>
  <si>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</si>
  <si>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</si>
  <si>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</si>
  <si>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</si>
  <si>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</si>
  <si>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</si>
  <si>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</si>
  <si>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ICT-1-N1A-20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</si>
  <si>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</si>
  <si>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</si>
  <si>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</si>
  <si>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</si>
  <si>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</si>
  <si>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</si>
  <si>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</si>
  <si>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</si>
  <si>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</si>
  <si>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</si>
  <si>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</si>
  <si>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</si>
  <si>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</si>
  <si>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</si>
  <si>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</si>
  <si>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NIB-1-N1A-19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</si>
  <si>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</si>
  <si>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</si>
  <si>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</si>
  <si>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</si>
  <si>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</si>
  <si>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</si>
  <si>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</si>
  <si>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</si>
  <si>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</si>
  <si>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</si>
  <si>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</si>
  <si>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</si>
  <si>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</si>
  <si>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Pagarés Bursátiles NUTRIOIL II - Emisión 1</t>
  </si>
  <si>
    <t>ASFI/DSV-ED-NUT-008/2022</t>
  </si>
  <si>
    <t>NUT-PB2-E1U</t>
  </si>
  <si>
    <t>Ovando S.A.</t>
  </si>
  <si>
    <t>ASFI/DSVSC-ED-OVA-020/2019</t>
  </si>
  <si>
    <t>OVA-N2B-19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</si>
  <si>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</si>
  <si>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</si>
  <si>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</si>
  <si>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</si>
  <si>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</si>
  <si>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</si>
  <si>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</si>
  <si>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</si>
  <si>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</si>
  <si>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</si>
  <si>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</si>
  <si>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Valores de Titularización BISA ST-CIDRE IFD</t>
  </si>
  <si>
    <t>ASFI/DSVSC-TD-PCI-001/2020</t>
  </si>
  <si>
    <t>PCI-TD-NB</t>
  </si>
  <si>
    <t>Patrimonio Autónomo BISA ST - CIDRE II</t>
  </si>
  <si>
    <t>Valores de Titularización BISA ST - CIDRE II</t>
  </si>
  <si>
    <t>ASFI/DSV-TD-PCD-001/2022</t>
  </si>
  <si>
    <t>PCD-TD-NA</t>
  </si>
  <si>
    <t>PCD-TD-NB</t>
  </si>
  <si>
    <t>Patrimonio Autónomo BISA ST – FUBODE IFD</t>
  </si>
  <si>
    <t>Valores de Titularización BISA ST-FUBODE IFD</t>
  </si>
  <si>
    <t>ASFI/DSVSC-TD-FUB-001/2018</t>
  </si>
  <si>
    <t>FUB-TD-NE</t>
  </si>
  <si>
    <t>Patrimonio Autónomo BISA ST - FUBODE II</t>
  </si>
  <si>
    <t>Valores de Titularización BISA ST - FUBODE II</t>
  </si>
  <si>
    <t>ASFI/DSV-TD-PFD-002/2021</t>
  </si>
  <si>
    <t>PFD-TD-NB</t>
  </si>
  <si>
    <t>PFD-TD-NC</t>
  </si>
  <si>
    <t>PFD-TD-ND</t>
  </si>
  <si>
    <t>PATRIMONIO AUTÓNOMO CRESPAL - BDP ST 035</t>
  </si>
  <si>
    <t>Valores de Titularización CRESPAL - BDP ST 035</t>
  </si>
  <si>
    <t>ASFI/DSV-TD-CRP-001/2017</t>
  </si>
  <si>
    <t>CRP-TD-NB</t>
  </si>
  <si>
    <t>CRP-TD-NC</t>
  </si>
  <si>
    <t>Patrimonio Autónomo GRANOSOL – BISA ST</t>
  </si>
  <si>
    <t>Valores de Titularización GRANOSOL – BISA ST</t>
  </si>
  <si>
    <t>ASFI/DSVSC-TD-PGB-005/2020</t>
  </si>
  <si>
    <t>PGB-TD-NU</t>
  </si>
  <si>
    <t>Patrimonio Autónomo MADEPA – iBOLSA ST 001</t>
  </si>
  <si>
    <t>Valores de Titularización MADEPA - iBOLSA ST 001</t>
  </si>
  <si>
    <t>ASFI/DSVSC-PA-MDI-003/2020</t>
  </si>
  <si>
    <t>MDI-TD-NB</t>
  </si>
  <si>
    <t>MDI-TD-NC</t>
  </si>
  <si>
    <t>MDI-TD-ND</t>
  </si>
  <si>
    <t>MDI-TD-NE</t>
  </si>
  <si>
    <t>MDI-TD-NF</t>
  </si>
  <si>
    <t>MDI-TD-NG</t>
  </si>
  <si>
    <t>MDI-TD-NH</t>
  </si>
  <si>
    <t>Valores de Titularización PRO MUJER IFD - BDP ST 038</t>
  </si>
  <si>
    <t>ASFI/DSVSC/TD-PMF-002/2018</t>
  </si>
  <si>
    <t>PMF-TD-ND</t>
  </si>
  <si>
    <t>PATRIMONIO AUTÓNOMO MICROCRÉDITO IFD - BDP ST 042</t>
  </si>
  <si>
    <t>Valores de Titularización CIDRE IFD - BDP ST 042</t>
  </si>
  <si>
    <t>ASFI/DSVSC/TD-PMA-002/2019</t>
  </si>
  <si>
    <t>PMA-TD-NC</t>
  </si>
  <si>
    <t>PMA-TD-ND</t>
  </si>
  <si>
    <t>Valores de Titularización CRECER IFD - BDP ST 045</t>
  </si>
  <si>
    <t>ASFI/DSVSC-TD-PMT-003/2019</t>
  </si>
  <si>
    <t>PMT-TD-ND</t>
  </si>
  <si>
    <t>PATRIMONIO AUTÓNOMO MICROCRÉDITO IFD - BDP ST 046</t>
  </si>
  <si>
    <t>Valores de Titularización "PRO MUJER IFD - BDP ST 046"</t>
  </si>
  <si>
    <t>ASFI/DSVSC-TD-PMJ-004/2019</t>
  </si>
  <si>
    <t>PMJ-TD-NC</t>
  </si>
  <si>
    <t>PMJ-TD-ND</t>
  </si>
  <si>
    <t>ASFI/DSVSC-TD-PMB-005/2019</t>
  </si>
  <si>
    <t>PMB-TD-ND</t>
  </si>
  <si>
    <t>Valores de Titularización CRECER IFD - BDP ST 051</t>
  </si>
  <si>
    <t>ASFI/DSV-TD-PML-001/2021</t>
  </si>
  <si>
    <t>PML-TD-NU</t>
  </si>
  <si>
    <t>Valores de Titularización PRO MUJER IFD - BDP ST 052</t>
  </si>
  <si>
    <t>ASFI/DSVSC-TD-PMK-004/2020</t>
  </si>
  <si>
    <t>PMK-TD-NU</t>
  </si>
  <si>
    <t>Valores de Titularización PRO MUJER IFD - BDP ST 054</t>
  </si>
  <si>
    <t>ASFI/DSV-TD-PMN-003/2021</t>
  </si>
  <si>
    <t>PMN-TD-NU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</si>
  <si>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</si>
  <si>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</si>
  <si>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</si>
  <si>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</si>
  <si>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</si>
  <si>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PILAT S.R.L.</t>
  </si>
  <si>
    <t>ASFI/DSVSC-ED-PAR-003/2016</t>
  </si>
  <si>
    <t>PAR-1-N1U-16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</si>
  <si>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</si>
  <si>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</si>
  <si>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</si>
  <si>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</si>
  <si>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</si>
  <si>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</si>
  <si>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</si>
  <si>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</si>
  <si>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</si>
  <si>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</si>
  <si>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</si>
  <si>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</si>
  <si>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</si>
  <si>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</si>
  <si>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</si>
  <si>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</si>
  <si>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</si>
  <si>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</si>
  <si>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</si>
  <si>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</si>
  <si>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</si>
  <si>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</si>
  <si>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</si>
  <si>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</si>
  <si>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</si>
  <si>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</si>
  <si>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</si>
  <si>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</si>
  <si>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</si>
  <si>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</si>
  <si>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</si>
  <si>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</si>
  <si>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</si>
  <si>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</si>
  <si>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</si>
  <si>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</si>
  <si>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</si>
  <si>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</si>
  <si>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</si>
  <si>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</si>
  <si>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</si>
  <si>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</si>
  <si>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</si>
  <si>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</si>
  <si>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</si>
  <si>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</si>
  <si>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</si>
  <si>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</si>
  <si>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</si>
  <si>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</si>
  <si>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</si>
  <si>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</si>
  <si>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</si>
  <si>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</si>
  <si>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ASFI/DSVSC-ED-TCB-031/2015</t>
  </si>
  <si>
    <t>TCB-2-N1B-15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</si>
  <si>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</si>
  <si>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</si>
  <si>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</si>
  <si>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</si>
  <si>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</si>
  <si>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</si>
  <si>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</si>
  <si>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</si>
  <si>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</si>
  <si>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</si>
  <si>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</si>
  <si>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</si>
  <si>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</si>
  <si>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</si>
  <si>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</si>
  <si>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</si>
  <si>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</si>
  <si>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</si>
  <si>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</si>
  <si>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</si>
  <si>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Pagarés Bursátiles TIENDA AMIGA – Emisión 2</t>
  </si>
  <si>
    <t>ASFI/DSV-ED-TAE-009/2022</t>
  </si>
  <si>
    <t>TAE-PB1-N2U</t>
  </si>
  <si>
    <t>Pagarés Bursátiles TIENDA AMIGA - Emisión 3</t>
  </si>
  <si>
    <t>ASFI/DSV-ED-TAE-027/2022</t>
  </si>
  <si>
    <t>TAE-PB1-N3U</t>
  </si>
  <si>
    <t>Toyosa S.A.</t>
  </si>
  <si>
    <t>Pagarés Bursatiles TOYOSA IV - Emisión 2</t>
  </si>
  <si>
    <t>ASFI/DSV-ED-TYS-011/2022</t>
  </si>
  <si>
    <t>TYS-PB4-E2U</t>
  </si>
  <si>
    <t>Pagarés Bursátiles TOYOSA IV - Emisión 3</t>
  </si>
  <si>
    <t>ASFI/DSV/R-132284/2022</t>
  </si>
  <si>
    <t>TYS-PB4-E3U</t>
  </si>
  <si>
    <t>Pagarés Bursátiles TOYOSA IV - Emisión 4</t>
  </si>
  <si>
    <t>ASFI/DSV-ED-TYS-025/2022</t>
  </si>
  <si>
    <t>TYS-PB4-E4U</t>
  </si>
  <si>
    <t>Pagarés Bursátiles TOYOSA IV - Emisión 5</t>
  </si>
  <si>
    <t>ASFI/DSV-ED-TYS-001/2023</t>
  </si>
  <si>
    <t>TYS-PB4-E5U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</si>
  <si>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</si>
  <si>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</si>
  <si>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</si>
  <si>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</si>
  <si>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</si>
  <si>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</si>
  <si>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</si>
  <si>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</si>
  <si>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</si>
  <si>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</si>
  <si>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Pagarés Bursátiles TSM 002 - Emisión 1</t>
  </si>
  <si>
    <t>ASFI/DSV/R-90812/2022</t>
  </si>
  <si>
    <t>TSM-PB2-N1U</t>
  </si>
  <si>
    <t>Pagarés Bursátiles TSM 002 - Emisión 2</t>
  </si>
  <si>
    <t>ASFI/DSV-ED-TSM-016/2022</t>
  </si>
  <si>
    <t>TSM-PB2-E2U</t>
  </si>
  <si>
    <t xml:space="preserve">YPFB TRANSIERRA S.A.                               </t>
  </si>
  <si>
    <t>Bonos Transierra I-Emisión 2</t>
  </si>
  <si>
    <t>ASFI/DSVSC-ED-TRA-010/2016</t>
  </si>
  <si>
    <t>TRA-1-E1C-16</t>
  </si>
  <si>
    <t>CERRADOS Y TASAS DE RENDIMIENTO A 1 y 30 DÍAS</t>
  </si>
  <si>
    <t>FONDOS DE INVERSIÓN ABIERTOS</t>
  </si>
  <si>
    <t>CARTERA FONDOS EXPRESADO EN $US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</si>
  <si>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</si>
  <si>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</si>
  <si>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</si>
  <si>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</si>
  <si>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</si>
  <si>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</si>
  <si>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</si>
  <si>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</si>
  <si>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</si>
  <si>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</si>
  <si>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</si>
  <si>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</si>
  <si>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</si>
  <si>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UFV RENDIMIENTO TOTAL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</si>
  <si>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</si>
  <si>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</si>
  <si>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</si>
  <si>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</si>
  <si>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</si>
  <si>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</si>
  <si>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</si>
  <si>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</si>
  <si>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</si>
  <si>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</si>
  <si>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</si>
  <si>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</si>
  <si>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</si>
  <si>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</si>
  <si>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</si>
  <si>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</si>
  <si>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</si>
  <si>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</si>
  <si>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</si>
  <si>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</si>
  <si>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</si>
  <si>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</si>
  <si>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</si>
  <si>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</si>
  <si>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</si>
  <si>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</si>
  <si>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</si>
  <si>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</si>
  <si>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</si>
  <si>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</si>
  <si>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</si>
  <si>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</si>
  <si>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</si>
  <si>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</si>
  <si>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TASAS DE RENDIMIENTO DE COMPRA VENTA PONDERADAS POR PLAZO Y MONEDA 
MERCADO SECUNDARIO</t>
  </si>
  <si>
    <t>CMI</t>
  </si>
  <si>
    <t>CGF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</si>
  <si>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</si>
  <si>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</si>
  <si>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</si>
  <si>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</si>
  <si>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</si>
  <si>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</si>
  <si>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</si>
  <si>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PML</t>
  </si>
  <si>
    <t>(expresado en bolivianos y número)</t>
  </si>
  <si>
    <t>REPORTE DE EMISIONES VIGENTES</t>
  </si>
  <si>
    <t>AL 31 DE ENERO DE 2023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</si>
  <si>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</si>
  <si>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</si>
  <si>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</si>
  <si>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</si>
  <si>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 xml:space="preserve">FONDOS DE INVERSIÓN ABIERTOS Y </t>
  </si>
  <si>
    <t>AL  31  DE  ENERO  DE  2023
(en miles de bolivianos y porcentajes)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</si>
  <si>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</si>
  <si>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</si>
  <si>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</si>
  <si>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</si>
  <si>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</si>
  <si>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</si>
  <si>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FONDOS DE INVERSIÓN CERRADOS EN DÓLARES ESTADOUNIDENSES </t>
  </si>
  <si>
    <t>FONDOS DE INVERSIÓN ABIERTOS Y CERRADOS
DETALLE DEL NÚMERO DE PARTICIPANTES POR FONDO DE INVERSIÓN</t>
  </si>
  <si>
    <t>Número de participantes</t>
  </si>
  <si>
    <t xml:space="preserve">FONDOS DE INVERSIÓN ABIERTOS EN DÓLARES ESTADOUNIDENSES </t>
  </si>
  <si>
    <t xml:space="preserve">TOTAL FONDOS EN DÓLARES ESTADOUNIDENSES 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</si>
  <si>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</si>
  <si>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</si>
  <si>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</si>
  <si>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</si>
  <si>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</si>
  <si>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</si>
  <si>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</si>
  <si>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</si>
  <si>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</si>
  <si>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</si>
  <si>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</si>
  <si>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</si>
  <si>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</si>
  <si>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</si>
  <si>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</si>
  <si>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</si>
  <si>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</si>
  <si>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</si>
  <si>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</si>
  <si>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</si>
  <si>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</si>
  <si>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</si>
  <si>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</si>
  <si>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</si>
  <si>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</si>
  <si>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</si>
  <si>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</si>
  <si>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</si>
  <si>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</si>
  <si>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</si>
  <si>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</si>
  <si>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</si>
  <si>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</si>
  <si>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</si>
  <si>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</si>
  <si>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</si>
  <si>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</si>
  <si>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</si>
  <si>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</si>
  <si>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</si>
  <si>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</si>
  <si>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</si>
  <si>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</si>
  <si>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</si>
  <si>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</si>
  <si>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</si>
  <si>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</si>
  <si>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</si>
  <si>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</si>
  <si>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</si>
  <si>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</si>
  <si>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</si>
  <si>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</si>
  <si>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PYME Progreso Fondo de Inversión Cerrado Serie - A</t>
  </si>
  <si>
    <t>PYME Progreso Fondo de Inversión Cerrado Serie - B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</si>
  <si>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</si>
  <si>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</si>
  <si>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</si>
  <si>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</si>
  <si>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</si>
  <si>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CERRADOS EN DÓLARES ESTADOUNIDENSES</t>
  </si>
  <si>
    <t xml:space="preserve">CARTERA POR EMISOR </t>
  </si>
  <si>
    <t>(en miles de bolivianos y porcentajes)</t>
  </si>
  <si>
    <t xml:space="preserve">FONDOS DE INVERSIÓN ABIERTOS </t>
  </si>
  <si>
    <t xml:space="preserve">CARTERA POR INSTRUMENTO </t>
  </si>
  <si>
    <t>(*) El detalle se encuentra en la siguiente hoja</t>
  </si>
  <si>
    <t>Acciones</t>
  </si>
  <si>
    <t>Bono Corporativo</t>
  </si>
  <si>
    <t>Bono de Deuda Soberana</t>
  </si>
  <si>
    <t>Letra del Tesoro</t>
  </si>
  <si>
    <t>Nota Estructurada</t>
  </si>
  <si>
    <t>CARTERA POR INSTRUMENTO DE LAS INVERSIONES EN EL EXTRANJERO</t>
  </si>
  <si>
    <t>FONDOS DE INVERSIÓN CERRADOS 
CARTERA POR EMISOR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</si>
  <si>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</si>
  <si>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</si>
  <si>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</si>
  <si>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</si>
  <si>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</si>
  <si>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Cupones de Bonos</t>
  </si>
  <si>
    <t>Depósitos a plazo fijo</t>
  </si>
  <si>
    <t xml:space="preserve">Letras del Banco Central de Bolivia </t>
  </si>
  <si>
    <t xml:space="preserve">Letras del Banco Central de Bolivia con Opción de Rescate Anticipado </t>
  </si>
  <si>
    <t>Pagarés bursátiles</t>
  </si>
  <si>
    <t>Valores de contenido crediticio</t>
  </si>
  <si>
    <t>CARTERA DE FONDOS DE INVERSIÓN CERRADOS</t>
  </si>
  <si>
    <t xml:space="preserve">FONDOS DE INVERSIÓN CERRADOS  </t>
  </si>
  <si>
    <t>ESTRATIFICACIÓN DE LA CARTERA POR PLAZO DE VIDA</t>
  </si>
  <si>
    <t>FONDOS DE INVERSIÓN ABIERTOS Y CERRADOS</t>
  </si>
  <si>
    <t>(Expresado en miles de bolivianos)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</si>
  <si>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</si>
  <si>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</si>
  <si>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</si>
  <si>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</si>
  <si>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>Días</t>
  </si>
  <si>
    <t>OPERACIONES  EN DÓLARES ESTADOUNIDENSES</t>
  </si>
  <si>
    <t>ENERO DE 2023</t>
  </si>
  <si>
    <t>(en miles de bolivianos)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</si>
  <si>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</si>
  <si>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</si>
  <si>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</si>
  <si>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</si>
  <si>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</si>
  <si>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</si>
  <si>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</si>
  <si>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</si>
  <si>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</si>
  <si>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</si>
  <si>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Bonos del tesoro</t>
  </si>
  <si>
    <t>Cuotas de participación fondos de inversión cerrados</t>
  </si>
  <si>
    <t>Inversiones en el extranjero</t>
  </si>
  <si>
    <t>CARTERA DE CLIENTES POR TIPO DE INSTRUMENTO</t>
  </si>
  <si>
    <t>Bonos municipales</t>
  </si>
  <si>
    <t>Bonos participativos emitidos por pequeñas y medianas empresas (PYME)</t>
  </si>
  <si>
    <t>Cupones de bonos</t>
  </si>
  <si>
    <t>Pagarés de mesa de negociación</t>
  </si>
  <si>
    <t xml:space="preserve">* No incluyen FI, Cias de Seguros ni AFP´s </t>
  </si>
  <si>
    <t>NÚMERO DE CLIENTES POR AGENCIAS DE BOLSA</t>
  </si>
  <si>
    <t>AGENCIA DE BOLSA</t>
  </si>
  <si>
    <t>Credibolsa S.A. Agencia de Bolsa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</si>
  <si>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</si>
  <si>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</si>
  <si>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</si>
  <si>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</si>
  <si>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</si>
  <si>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</si>
  <si>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</si>
  <si>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</si>
  <si>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</si>
  <si>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</si>
  <si>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</si>
  <si>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</si>
  <si>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</si>
  <si>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</si>
  <si>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</si>
  <si>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</si>
  <si>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</si>
  <si>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</si>
  <si>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</si>
  <si>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</si>
  <si>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</si>
  <si>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</si>
  <si>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</si>
  <si>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</si>
  <si>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</si>
  <si>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</si>
  <si>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</si>
  <si>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</si>
  <si>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</si>
  <si>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</si>
  <si>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iBolsa Agencia de Bolsa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</si>
  <si>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</si>
  <si>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</si>
  <si>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</si>
  <si>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</si>
  <si>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</si>
  <si>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</si>
  <si>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</si>
  <si>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</si>
  <si>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</si>
  <si>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</si>
  <si>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</si>
  <si>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</si>
  <si>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</si>
  <si>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</si>
  <si>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</si>
  <si>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</si>
  <si>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</si>
  <si>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</si>
  <si>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</si>
  <si>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</si>
  <si>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</si>
  <si>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</si>
  <si>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</si>
  <si>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</si>
  <si>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</si>
  <si>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</si>
  <si>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</si>
  <si>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</si>
  <si>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</si>
  <si>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</si>
  <si>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</si>
  <si>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</si>
  <si>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</si>
  <si>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</si>
  <si>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</si>
  <si>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</si>
  <si>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</si>
  <si>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</si>
  <si>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</si>
  <si>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</si>
  <si>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</si>
  <si>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</si>
  <si>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</si>
  <si>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</si>
  <si>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</si>
  <si>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</si>
  <si>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</si>
  <si>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</si>
  <si>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</si>
  <si>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</si>
  <si>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</si>
  <si>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</si>
  <si>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</si>
  <si>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</si>
  <si>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</si>
  <si>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</si>
  <si>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</si>
  <si>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</si>
  <si>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</si>
  <si>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</si>
  <si>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</si>
  <si>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</si>
  <si>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</si>
  <si>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</si>
  <si>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</si>
  <si>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</si>
  <si>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</si>
  <si>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</si>
  <si>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</si>
  <si>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</si>
  <si>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</si>
  <si>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</si>
  <si>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</si>
  <si>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</si>
  <si>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</si>
  <si>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</si>
  <si>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</si>
  <si>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</si>
  <si>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</si>
  <si>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</si>
  <si>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</si>
  <si>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</si>
  <si>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</si>
  <si>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</si>
  <si>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</si>
  <si>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</si>
  <si>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</si>
  <si>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</si>
  <si>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</si>
  <si>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</si>
  <si>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</si>
  <si>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</si>
  <si>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</si>
  <si>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</si>
  <si>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</si>
  <si>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</si>
  <si>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</si>
  <si>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</si>
  <si>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</si>
  <si>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</si>
  <si>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</si>
  <si>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</si>
  <si>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</si>
  <si>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</si>
  <si>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</si>
  <si>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</si>
  <si>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</si>
  <si>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</si>
  <si>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</si>
  <si>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</si>
  <si>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</si>
  <si>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</si>
  <si>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</si>
  <si>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</si>
  <si>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</si>
  <si>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</si>
  <si>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</si>
  <si>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</si>
  <si>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</si>
  <si>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</si>
  <si>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</si>
  <si>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</si>
  <si>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</si>
  <si>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</si>
  <si>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</si>
  <si>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</si>
  <si>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</si>
  <si>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</si>
  <si>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</si>
  <si>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</si>
  <si>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</si>
  <si>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</si>
  <si>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</si>
  <si>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</si>
  <si>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</si>
  <si>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</si>
  <si>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</si>
  <si>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</si>
  <si>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</si>
  <si>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</si>
  <si>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</si>
  <si>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</si>
  <si>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</si>
  <si>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</si>
  <si>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</si>
  <si>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</si>
  <si>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</si>
  <si>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</si>
  <si>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</si>
  <si>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</si>
  <si>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</si>
  <si>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</si>
  <si>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</si>
  <si>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</si>
  <si>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</si>
  <si>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</si>
  <si>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</si>
  <si>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</si>
  <si>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</si>
  <si>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</si>
  <si>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</si>
  <si>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</si>
  <si>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</si>
  <si>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</si>
  <si>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</si>
  <si>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</si>
  <si>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</si>
  <si>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KFI</t>
  </si>
  <si>
    <t>Renta Activa Puente Fondo de Inversión Cerrado</t>
  </si>
  <si>
    <t>REP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</si>
  <si>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</si>
  <si>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</si>
  <si>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</si>
  <si>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</si>
  <si>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</si>
  <si>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</si>
  <si>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</si>
  <si>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</si>
  <si>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CHÁVEZ - BDP ST 044</t>
  </si>
  <si>
    <t xml:space="preserve"> PMC  </t>
  </si>
  <si>
    <t>Patrimonio Autónomo CHÁVEZ - BDP ST 053</t>
  </si>
  <si>
    <t xml:space="preserve"> PAZ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</si>
  <si>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</si>
  <si>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</si>
  <si>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</si>
  <si>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</si>
  <si>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</si>
  <si>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</si>
  <si>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</si>
  <si>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</si>
  <si>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</si>
  <si>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</si>
  <si>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</si>
  <si>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</si>
  <si>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</si>
  <si>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</si>
  <si>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</si>
  <si>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</si>
  <si>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</si>
  <si>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</si>
  <si>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</si>
  <si>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</si>
  <si>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</si>
  <si>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PMC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</si>
  <si>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</si>
  <si>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</si>
  <si>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</si>
  <si>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</si>
  <si>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</si>
  <si>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</si>
  <si>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</si>
  <si>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</si>
  <si>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</si>
  <si>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</si>
  <si>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</si>
  <si>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</si>
  <si>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</si>
  <si>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</si>
  <si>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 xml:space="preserve">               En FIC no se esta considerando los instrumentos financieros:  Acciones,Inversiones en el extranjero, Otros (Instrumentos sin oferta pública) y Liquidez.</t>
  </si>
  <si>
    <t>Bonos Subordiandos Banco BISA-Emisión 3</t>
  </si>
  <si>
    <t>Bonos Subordinados Banco BISA – Emisión 2</t>
  </si>
  <si>
    <t>Bonos Subordinados - Banco de Crédito de Bolivia - Emisión I</t>
  </si>
  <si>
    <t xml:space="preserve">Credibolsa S.A. Agencia de Bolsa </t>
  </si>
  <si>
    <t>Bonos Subordinados Banco FORTALEZA - Emisión 2</t>
  </si>
  <si>
    <t>Bonos Subordinados Banco FORTALEZA 2021</t>
  </si>
  <si>
    <t>Bonos Subordinados Banco GANADERO VII</t>
  </si>
  <si>
    <t>Bonos Banco MERCANTIL SANTA CRUZ-Emisión 5</t>
  </si>
  <si>
    <t>Bonos BMSC II - Emisión 1</t>
  </si>
  <si>
    <t>Bonos BMSC II - Emisión 2</t>
  </si>
  <si>
    <t>Bonos BMSC II - Emisión 3</t>
  </si>
  <si>
    <t>Bonos Subordinados Banco MERCANTIL SANTA CRUZ – Emisión 1</t>
  </si>
  <si>
    <t>Bonos Subordinados Banco MERCANTIL SANTA CRUZ – Emisión 2</t>
  </si>
  <si>
    <t>Bonos Banco FIE 2 - Emisión 1</t>
  </si>
  <si>
    <t>Bonos Subordinados Banco FIE 4</t>
  </si>
  <si>
    <t>Bonos Subordinados ECOFUTURO 2 - EMISION 2</t>
  </si>
  <si>
    <t>Bonos Subordinados ECOFUTURO 3</t>
  </si>
  <si>
    <t>Bonos Subordinados Banco UNIÓN</t>
  </si>
  <si>
    <t>Bonos BISA LEASING IV - EMISION 1</t>
  </si>
  <si>
    <t>Bonos BISA LEASING IV - Emisión 5</t>
  </si>
  <si>
    <t>Bonos BISA LEASING IV - Emisión 6</t>
  </si>
  <si>
    <t>Bonos BISA LEASING IV-Emisión 4</t>
  </si>
  <si>
    <t>Bonos BISA LEASING VI - Emisión 1</t>
  </si>
  <si>
    <t>Bonos CLÍNICA DE LAS AMÉRICAS I – Emisión 1</t>
  </si>
  <si>
    <t>Bonos COBEE IV - EMISION 4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</si>
  <si>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</si>
  <si>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</si>
  <si>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</si>
  <si>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</si>
  <si>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</si>
  <si>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</si>
  <si>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EQUIPETROL-Emisión 2</t>
  </si>
  <si>
    <t>Bonos FANCESA IV - Emisión 1</t>
  </si>
  <si>
    <t>Bonos FANCESA IV - Emisión 2</t>
  </si>
  <si>
    <t>Bonos GAS &amp; ELECTRICIDAD - Emisión 2</t>
  </si>
  <si>
    <t>Bonos MUNICIPALES GAMLP - Emisión 1</t>
  </si>
  <si>
    <t>Bonos SOFIA II</t>
  </si>
  <si>
    <t>Bonos SOFIA III</t>
  </si>
  <si>
    <t>Bonos GRUPO NACIONAL VIDA I - Emisión 1</t>
  </si>
  <si>
    <t>Bonos GRUPO NACIONAL VIDA I - Emisión 2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</si>
  <si>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</si>
  <si>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</si>
  <si>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</si>
  <si>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</si>
  <si>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</si>
  <si>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</si>
  <si>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</si>
  <si>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</si>
  <si>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INCOTEC I - Emisión 1</t>
  </si>
  <si>
    <t>Bonos JALASOFT I - Emisión 1</t>
  </si>
  <si>
    <t>ASFI/DSVSC-ED-JSF-027/2019</t>
  </si>
  <si>
    <t>JSF-1-E1A-19</t>
  </si>
  <si>
    <t>Credibolsa S.A. Agencia de Bolsa / Multivalores Agencia de Bolsa S.A.</t>
  </si>
  <si>
    <t>JSF-1-E1B-19</t>
  </si>
  <si>
    <t>Bonos NIBOL - Emisión 1</t>
  </si>
  <si>
    <t>Bonos OVANDO 2</t>
  </si>
  <si>
    <t>Valores de Titularización CRECER IFD - BDP ST 047</t>
  </si>
  <si>
    <t>Bonos PILAT I –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</si>
  <si>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</si>
  <si>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</si>
  <si>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</si>
  <si>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</si>
  <si>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</si>
  <si>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</si>
  <si>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</si>
  <si>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</si>
  <si>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</si>
  <si>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</si>
  <si>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</si>
  <si>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</si>
  <si>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</si>
  <si>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</si>
  <si>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EMISION 1</t>
  </si>
  <si>
    <t>Bonos TELECEL II - Emisión 3</t>
  </si>
  <si>
    <t>Bonos TELECEL II-Emisión 2</t>
  </si>
  <si>
    <t>Inv. Extranjero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</si>
</sst>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dd/mm/yyyy;@"/>
    <numFmt numFmtId="168" formatCode="_-* #,##0\ _€_-;\-* #,##0\ _€_-;_-* &quot;-&quot;??\ _€_-;_-@_-"/>
    <numFmt numFmtId="169" formatCode="&quot;Al&quot;\ dd&quot; de &quot;mmmm&quot; de &quot;yyyy"/>
    <numFmt numFmtId="170" formatCode="_(* #,##0.00_);_(* \(#,##0.00\);_(* &quot;-&quot;_);_(@_)"/>
    <numFmt numFmtId="171" formatCode="_(* #,##0_);_(* \(#,##0\);_(* &quot;-&quot;??_);_(@_)"/>
    <numFmt numFmtId="172" formatCode="0.000%"/>
    <numFmt numFmtId="173" formatCode="_(* #,##0.00_);_(* \(#,##0.00\);_(* \-??_);_(@_)"/>
    <numFmt numFmtId="174" formatCode="_(* #,##0_);_(* \(#,##0\);_(* \-??_);_(@_)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4"/>
      <color indexed="9"/>
      <name val="Times New Roman"/>
      <family val="1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sz val="10"/>
      <color rgb="FF00000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sz val="8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  <xf numFmtId="9" fontId="2" fillId="0" borderId="0" applyFont="0" applyFill="0" applyBorder="0" applyAlignment="0" applyProtection="0"/>
    <xf numFmtId="0" fontId="15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/>
    <xf numFmtId="9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4" fillId="0" borderId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</cellStyleXfs>
  <cellXfs count="590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Fill="1" applyBorder="1"/>
    <xf numFmtId="3" fontId="6" fillId="0" borderId="0" xfId="0" applyNumberFormat="1" applyFont="1" applyFill="1" applyBorder="1" applyAlignment="1">
      <alignment horizontal="right"/>
    </xf>
    <xf numFmtId="0" fontId="12" fillId="0" borderId="0" xfId="0" applyFont="1" applyBorder="1"/>
    <xf numFmtId="3" fontId="12" fillId="0" borderId="0" xfId="0" applyNumberFormat="1" applyFont="1" applyBorder="1"/>
    <xf numFmtId="3" fontId="12" fillId="0" borderId="0" xfId="0" applyNumberFormat="1" applyFont="1" applyBorder="1" applyAlignment="1">
      <alignment horizontal="right"/>
    </xf>
    <xf numFmtId="0" fontId="8" fillId="0" borderId="0" xfId="0" applyFont="1"/>
    <xf numFmtId="0" fontId="6" fillId="0" borderId="0" xfId="3" applyFont="1"/>
    <xf numFmtId="0" fontId="12" fillId="0" borderId="0" xfId="5" applyFont="1" applyFill="1" applyBorder="1" applyAlignment="1">
      <alignment wrapText="1"/>
    </xf>
    <xf numFmtId="3" fontId="12" fillId="0" borderId="0" xfId="5" applyNumberFormat="1" applyFont="1" applyFill="1" applyBorder="1" applyAlignment="1">
      <alignment horizontal="right" wrapText="1"/>
    </xf>
    <xf numFmtId="10" fontId="12" fillId="0" borderId="0" xfId="6" applyNumberFormat="1" applyFont="1" applyFill="1" applyBorder="1" applyAlignment="1">
      <alignment horizontal="right" wrapText="1"/>
    </xf>
    <xf numFmtId="3" fontId="7" fillId="0" borderId="0" xfId="3" applyNumberFormat="1" applyFont="1"/>
    <xf numFmtId="0" fontId="12" fillId="0" borderId="0" xfId="8" applyFont="1" applyFill="1" applyBorder="1" applyAlignment="1">
      <alignment vertical="center" wrapText="1"/>
    </xf>
    <xf numFmtId="3" fontId="12" fillId="0" borderId="0" xfId="8" applyNumberFormat="1" applyFont="1" applyFill="1" applyBorder="1" applyAlignment="1">
      <alignment horizontal="right" vertical="center" wrapText="1"/>
    </xf>
    <xf numFmtId="10" fontId="6" fillId="0" borderId="0" xfId="9" applyNumberFormat="1" applyFont="1" applyBorder="1" applyAlignment="1">
      <alignment vertical="center"/>
    </xf>
    <xf numFmtId="0" fontId="12" fillId="0" borderId="0" xfId="3" applyFont="1" applyBorder="1"/>
    <xf numFmtId="166" fontId="6" fillId="0" borderId="0" xfId="10" applyNumberFormat="1" applyFont="1" applyBorder="1"/>
    <xf numFmtId="10" fontId="6" fillId="0" borderId="0" xfId="11" applyNumberFormat="1" applyFont="1" applyBorder="1"/>
    <xf numFmtId="10" fontId="12" fillId="0" borderId="0" xfId="3" applyNumberFormat="1" applyFont="1" applyBorder="1"/>
    <xf numFmtId="0" fontId="5" fillId="3" borderId="0" xfId="3" applyFont="1" applyFill="1" applyBorder="1"/>
    <xf numFmtId="3" fontId="5" fillId="3" borderId="0" xfId="3" applyNumberFormat="1" applyFont="1" applyFill="1" applyBorder="1"/>
    <xf numFmtId="10" fontId="5" fillId="3" borderId="0" xfId="11" applyNumberFormat="1" applyFont="1" applyFill="1" applyBorder="1"/>
    <xf numFmtId="0" fontId="5" fillId="2" borderId="0" xfId="3" applyFont="1" applyFill="1" applyBorder="1"/>
    <xf numFmtId="3" fontId="5" fillId="2" borderId="0" xfId="3" applyNumberFormat="1" applyFont="1" applyFill="1" applyBorder="1"/>
    <xf numFmtId="10" fontId="5" fillId="2" borderId="0" xfId="11" applyNumberFormat="1" applyFont="1" applyFill="1" applyBorder="1"/>
    <xf numFmtId="0" fontId="8" fillId="0" borderId="0" xfId="0" applyFont="1" applyAlignment="1">
      <alignment wrapText="1"/>
    </xf>
    <xf numFmtId="0" fontId="2" fillId="0" borderId="0" xfId="15"/>
    <xf numFmtId="167" fontId="7" fillId="4" borderId="3" xfId="15" applyNumberFormat="1" applyFont="1" applyFill="1" applyBorder="1" applyAlignment="1">
      <alignment horizontal="left" vertical="center" wrapText="1"/>
    </xf>
    <xf numFmtId="0" fontId="7" fillId="0" borderId="4" xfId="15" applyFont="1" applyFill="1" applyBorder="1" applyAlignment="1">
      <alignment horizontal="left" vertical="top" wrapText="1"/>
    </xf>
    <xf numFmtId="0" fontId="20" fillId="0" borderId="0" xfId="15" applyFont="1"/>
    <xf numFmtId="0" fontId="7" fillId="0" borderId="0" xfId="15" applyFont="1" applyFill="1" applyBorder="1" applyAlignment="1">
      <alignment horizontal="left" vertical="top" wrapText="1"/>
    </xf>
    <xf numFmtId="0" fontId="2" fillId="0" borderId="0" xfId="15" applyAlignment="1">
      <alignment vertical="center"/>
    </xf>
    <xf numFmtId="0" fontId="6" fillId="0" borderId="0" xfId="0" applyFont="1" applyFill="1" applyBorder="1" applyAlignment="1">
      <alignment vertical="center"/>
    </xf>
    <xf numFmtId="3" fontId="12" fillId="0" borderId="0" xfId="0" applyNumberFormat="1" applyFont="1" applyFill="1" applyBorder="1" applyAlignment="1">
      <alignment horizontal="right" vertical="center"/>
    </xf>
    <xf numFmtId="10" fontId="12" fillId="0" borderId="0" xfId="1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>
      <alignment horizontal="left" vertical="center"/>
    </xf>
    <xf numFmtId="10" fontId="12" fillId="0" borderId="0" xfId="16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10" fontId="6" fillId="0" borderId="0" xfId="16" applyNumberFormat="1" applyFont="1" applyBorder="1" applyAlignment="1">
      <alignment vertical="center"/>
    </xf>
    <xf numFmtId="3" fontId="6" fillId="0" borderId="0" xfId="17" applyNumberFormat="1" applyFont="1" applyFill="1" applyBorder="1" applyAlignment="1">
      <alignment vertical="center"/>
    </xf>
    <xf numFmtId="168" fontId="12" fillId="0" borderId="0" xfId="18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168" fontId="6" fillId="0" borderId="0" xfId="18" applyNumberFormat="1" applyFont="1" applyFill="1" applyBorder="1" applyAlignment="1"/>
    <xf numFmtId="3" fontId="6" fillId="0" borderId="0" xfId="0" applyNumberFormat="1" applyFont="1" applyFill="1" applyBorder="1" applyAlignment="1"/>
    <xf numFmtId="0" fontId="8" fillId="0" borderId="2" xfId="0" applyFont="1" applyBorder="1"/>
    <xf numFmtId="0" fontId="0" fillId="0" borderId="2" xfId="0" applyBorder="1"/>
    <xf numFmtId="0" fontId="0" fillId="0" borderId="0" xfId="0" applyFill="1"/>
    <xf numFmtId="4" fontId="26" fillId="0" borderId="0" xfId="19" applyNumberFormat="1" applyFont="1" applyFill="1" applyBorder="1" applyAlignment="1">
      <alignment horizontal="right"/>
    </xf>
    <xf numFmtId="4" fontId="26" fillId="0" borderId="0" xfId="19" applyNumberFormat="1" applyFont="1" applyFill="1" applyBorder="1" applyAlignment="1">
      <alignment horizontal="center"/>
    </xf>
    <xf numFmtId="4" fontId="26" fillId="3" borderId="0" xfId="19" applyNumberFormat="1" applyFont="1" applyFill="1" applyBorder="1" applyAlignment="1">
      <alignment horizontal="center"/>
    </xf>
    <xf numFmtId="4" fontId="26" fillId="3" borderId="0" xfId="19" applyNumberFormat="1" applyFont="1" applyFill="1" applyBorder="1" applyAlignment="1">
      <alignment horizontal="right"/>
    </xf>
    <xf numFmtId="170" fontId="28" fillId="2" borderId="0" xfId="3" applyNumberFormat="1" applyFont="1" applyFill="1" applyBorder="1" applyAlignment="1">
      <alignment horizontal="left"/>
    </xf>
    <xf numFmtId="0" fontId="23" fillId="0" borderId="0" xfId="3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5" fillId="0" borderId="0" xfId="3" applyNumberFormat="1" applyFont="1" applyFill="1" applyBorder="1" applyAlignment="1">
      <alignment horizontal="center" vertical="center"/>
    </xf>
    <xf numFmtId="16" fontId="25" fillId="0" borderId="0" xfId="3" quotePrefix="1" applyNumberFormat="1" applyFont="1" applyFill="1" applyBorder="1" applyAlignment="1">
      <alignment horizontal="center" vertical="center"/>
    </xf>
    <xf numFmtId="4" fontId="26" fillId="0" borderId="0" xfId="3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26" fillId="0" borderId="0" xfId="19" applyFont="1" applyFill="1" applyBorder="1" applyAlignment="1">
      <alignment horizontal="right"/>
    </xf>
    <xf numFmtId="43" fontId="26" fillId="0" borderId="0" xfId="19" applyFont="1" applyFill="1" applyBorder="1" applyAlignment="1">
      <alignment horizontal="center"/>
    </xf>
    <xf numFmtId="4" fontId="26" fillId="0" borderId="0" xfId="19" applyNumberFormat="1" applyFont="1" applyFill="1" applyBorder="1" applyAlignment="1">
      <alignment horizontal="right" vertical="center"/>
    </xf>
    <xf numFmtId="43" fontId="26" fillId="0" borderId="0" xfId="19" applyFont="1" applyFill="1" applyBorder="1" applyAlignment="1">
      <alignment horizontal="left"/>
    </xf>
    <xf numFmtId="41" fontId="27" fillId="0" borderId="0" xfId="3" applyNumberFormat="1" applyFont="1" applyFill="1" applyBorder="1"/>
    <xf numFmtId="170" fontId="28" fillId="0" borderId="0" xfId="3" applyNumberFormat="1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3" fontId="12" fillId="0" borderId="0" xfId="0" applyNumberFormat="1" applyFont="1" applyFill="1" applyBorder="1" applyAlignment="1">
      <alignment horizontal="right" vertical="center"/>
    </xf>
    <xf numFmtId="3" fontId="6" fillId="0" borderId="0" xfId="17" applyNumberFormat="1" applyFont="1" applyBorder="1" applyAlignment="1">
      <alignment vertical="center"/>
    </xf>
    <xf numFmtId="3" fontId="6" fillId="0" borderId="0" xfId="17" applyNumberFormat="1" applyFont="1" applyFill="1" applyBorder="1" applyAlignment="1">
      <alignment vertical="center"/>
    </xf>
    <xf numFmtId="0" fontId="4" fillId="5" borderId="0" xfId="0" applyFont="1" applyFill="1" applyBorder="1"/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29" fillId="6" borderId="0" xfId="0" applyFont="1" applyFill="1"/>
    <xf numFmtId="0" fontId="4" fillId="5" borderId="7" xfId="0" applyFont="1" applyFill="1" applyBorder="1"/>
    <xf numFmtId="0" fontId="4" fillId="5" borderId="7" xfId="0" applyFont="1" applyFill="1" applyBorder="1" applyAlignment="1">
      <alignment vertical="center" wrapText="1"/>
    </xf>
    <xf numFmtId="0" fontId="4" fillId="5" borderId="8" xfId="0" applyFont="1" applyFill="1" applyBorder="1"/>
    <xf numFmtId="0" fontId="4" fillId="5" borderId="8" xfId="0" applyFont="1" applyFill="1" applyBorder="1" applyAlignment="1">
      <alignment horizontal="center" vertical="center"/>
    </xf>
    <xf numFmtId="0" fontId="7" fillId="6" borderId="0" xfId="0" applyFont="1" applyFill="1" applyBorder="1"/>
    <xf numFmtId="0" fontId="6" fillId="0" borderId="1" xfId="0" applyFont="1" applyFill="1" applyBorder="1"/>
    <xf numFmtId="0" fontId="4" fillId="5" borderId="1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0" fontId="4" fillId="5" borderId="15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vertical="center"/>
    </xf>
    <xf numFmtId="3" fontId="4" fillId="5" borderId="11" xfId="0" applyNumberFormat="1" applyFont="1" applyFill="1" applyBorder="1" applyAlignment="1">
      <alignment horizontal="right"/>
    </xf>
    <xf numFmtId="3" fontId="4" fillId="5" borderId="15" xfId="0" applyNumberFormat="1" applyFont="1" applyFill="1" applyBorder="1" applyAlignment="1">
      <alignment horizontal="right"/>
    </xf>
    <xf numFmtId="3" fontId="4" fillId="5" borderId="8" xfId="0" applyNumberFormat="1" applyFont="1" applyFill="1" applyBorder="1" applyAlignment="1">
      <alignment horizontal="right"/>
    </xf>
    <xf numFmtId="0" fontId="3" fillId="7" borderId="0" xfId="14" applyFont="1" applyFill="1" applyBorder="1" applyAlignment="1">
      <alignment horizontal="center" vertical="center"/>
    </xf>
    <xf numFmtId="0" fontId="3" fillId="7" borderId="0" xfId="14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171" fontId="0" fillId="0" borderId="0" xfId="22" applyNumberFormat="1" applyFont="1"/>
    <xf numFmtId="0" fontId="4" fillId="5" borderId="0" xfId="0" applyFont="1" applyFill="1" applyBorder="1" applyAlignment="1">
      <alignment horizontal="lef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5" borderId="0" xfId="0" applyNumberFormat="1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left" vertical="center"/>
    </xf>
    <xf numFmtId="10" fontId="4" fillId="5" borderId="0" xfId="16" applyNumberFormat="1" applyFont="1" applyFill="1" applyBorder="1" applyAlignment="1" applyProtection="1">
      <alignment horizontal="right" vertical="center"/>
      <protection locked="0"/>
    </xf>
    <xf numFmtId="10" fontId="4" fillId="5" borderId="0" xfId="16" applyNumberFormat="1" applyFont="1" applyFill="1" applyBorder="1" applyAlignment="1">
      <alignment horizontal="right" vertical="center"/>
    </xf>
    <xf numFmtId="0" fontId="22" fillId="4" borderId="0" xfId="0" applyFont="1" applyFill="1" applyBorder="1" applyAlignment="1">
      <alignment horizontal="left" vertical="center"/>
    </xf>
    <xf numFmtId="0" fontId="22" fillId="4" borderId="0" xfId="0" applyFont="1" applyFill="1" applyBorder="1" applyAlignment="1">
      <alignment horizontal="center" vertical="center"/>
    </xf>
    <xf numFmtId="3" fontId="12" fillId="4" borderId="0" xfId="0" applyNumberFormat="1" applyFont="1" applyFill="1" applyBorder="1" applyAlignment="1">
      <alignment horizontal="right" vertical="center"/>
    </xf>
    <xf numFmtId="3" fontId="21" fillId="4" borderId="0" xfId="0" applyNumberFormat="1" applyFont="1" applyFill="1" applyBorder="1" applyAlignment="1">
      <alignment horizontal="right" vertical="center"/>
    </xf>
    <xf numFmtId="10" fontId="6" fillId="4" borderId="0" xfId="16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3" fontId="12" fillId="0" borderId="19" xfId="0" applyNumberFormat="1" applyFont="1" applyFill="1" applyBorder="1" applyAlignment="1">
      <alignment horizontal="right" vertical="center"/>
    </xf>
    <xf numFmtId="3" fontId="12" fillId="0" borderId="9" xfId="0" applyNumberFormat="1" applyFont="1" applyFill="1" applyBorder="1" applyAlignment="1">
      <alignment horizontal="right" vertical="center"/>
    </xf>
    <xf numFmtId="3" fontId="12" fillId="0" borderId="10" xfId="0" applyNumberFormat="1" applyFont="1" applyFill="1" applyBorder="1" applyAlignment="1">
      <alignment horizontal="right" vertical="center"/>
    </xf>
    <xf numFmtId="10" fontId="6" fillId="0" borderId="19" xfId="16" applyNumberFormat="1" applyFont="1" applyBorder="1" applyAlignment="1">
      <alignment vertical="center"/>
    </xf>
    <xf numFmtId="10" fontId="6" fillId="0" borderId="9" xfId="16" applyNumberFormat="1" applyFont="1" applyBorder="1" applyAlignment="1">
      <alignment vertical="center"/>
    </xf>
    <xf numFmtId="10" fontId="6" fillId="0" borderId="10" xfId="16" applyNumberFormat="1" applyFont="1" applyBorder="1" applyAlignment="1">
      <alignment vertical="center"/>
    </xf>
    <xf numFmtId="10" fontId="12" fillId="0" borderId="19" xfId="1" applyNumberFormat="1" applyFont="1" applyFill="1" applyBorder="1" applyAlignment="1" applyProtection="1">
      <alignment horizontal="right" vertical="center"/>
      <protection locked="0"/>
    </xf>
    <xf numFmtId="10" fontId="12" fillId="0" borderId="9" xfId="1" applyNumberFormat="1" applyFont="1" applyFill="1" applyBorder="1" applyAlignment="1" applyProtection="1">
      <alignment horizontal="right" vertical="center"/>
      <protection locked="0"/>
    </xf>
    <xf numFmtId="10" fontId="12" fillId="0" borderId="10" xfId="1" applyNumberFormat="1" applyFont="1" applyFill="1" applyBorder="1" applyAlignment="1" applyProtection="1">
      <alignment horizontal="right" vertical="center"/>
      <protection locked="0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31" fillId="5" borderId="0" xfId="0" applyFont="1" applyFill="1" applyBorder="1" applyAlignment="1">
      <alignment horizontal="left" vertical="center"/>
    </xf>
    <xf numFmtId="0" fontId="19" fillId="6" borderId="0" xfId="0" applyFont="1" applyFill="1" applyAlignment="1">
      <alignment vertical="center"/>
    </xf>
    <xf numFmtId="0" fontId="4" fillId="5" borderId="0" xfId="0" applyFont="1" applyFill="1" applyBorder="1" applyAlignment="1">
      <alignment horizontal="right" vertical="center"/>
    </xf>
    <xf numFmtId="0" fontId="10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left"/>
    </xf>
    <xf numFmtId="168" fontId="4" fillId="5" borderId="0" xfId="18" applyNumberFormat="1" applyFont="1" applyFill="1" applyBorder="1" applyAlignment="1">
      <alignment horizontal="right"/>
    </xf>
    <xf numFmtId="0" fontId="4" fillId="6" borderId="0" xfId="0" applyFont="1" applyFill="1" applyBorder="1"/>
    <xf numFmtId="168" fontId="4" fillId="6" borderId="0" xfId="18" applyNumberFormat="1" applyFont="1" applyFill="1" applyBorder="1" applyAlignment="1">
      <alignment horizontal="right"/>
    </xf>
    <xf numFmtId="3" fontId="0" fillId="0" borderId="0" xfId="0" applyNumberFormat="1"/>
    <xf numFmtId="0" fontId="32" fillId="0" borderId="19" xfId="0" applyFont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32" fillId="0" borderId="10" xfId="0" applyFont="1" applyBorder="1" applyAlignment="1">
      <alignment vertical="center" wrapText="1"/>
    </xf>
    <xf numFmtId="0" fontId="32" fillId="0" borderId="19" xfId="0" applyFont="1" applyFill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0" fontId="6" fillId="0" borderId="19" xfId="0" applyFont="1" applyBorder="1"/>
    <xf numFmtId="0" fontId="6" fillId="0" borderId="10" xfId="0" applyFont="1" applyBorder="1"/>
    <xf numFmtId="0" fontId="6" fillId="0" borderId="9" xfId="0" applyFont="1" applyBorder="1"/>
    <xf numFmtId="0" fontId="6" fillId="0" borderId="19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7" xfId="0" applyFont="1" applyBorder="1"/>
    <xf numFmtId="0" fontId="12" fillId="4" borderId="19" xfId="23" applyFont="1" applyFill="1" applyBorder="1" applyAlignment="1">
      <alignment horizontal="left" vertical="center" wrapText="1"/>
    </xf>
    <xf numFmtId="0" fontId="18" fillId="4" borderId="11" xfId="24" applyFont="1" applyFill="1" applyBorder="1" applyAlignment="1">
      <alignment vertical="center"/>
    </xf>
    <xf numFmtId="0" fontId="32" fillId="4" borderId="16" xfId="0" applyFont="1" applyFill="1" applyBorder="1" applyAlignment="1">
      <alignment vertical="center"/>
    </xf>
    <xf numFmtId="0" fontId="32" fillId="4" borderId="1" xfId="0" applyFont="1" applyFill="1" applyBorder="1" applyAlignment="1">
      <alignment vertical="center"/>
    </xf>
    <xf numFmtId="0" fontId="32" fillId="4" borderId="12" xfId="0" applyFont="1" applyFill="1" applyBorder="1" applyAlignment="1">
      <alignment vertical="center"/>
    </xf>
    <xf numFmtId="0" fontId="32" fillId="4" borderId="11" xfId="0" applyFont="1" applyFill="1" applyBorder="1" applyAlignment="1">
      <alignment vertical="center"/>
    </xf>
    <xf numFmtId="0" fontId="18" fillId="4" borderId="12" xfId="24" applyFont="1" applyFill="1" applyBorder="1" applyAlignment="1">
      <alignment vertical="center"/>
    </xf>
    <xf numFmtId="0" fontId="18" fillId="4" borderId="1" xfId="24" applyFont="1" applyFill="1" applyBorder="1" applyAlignment="1">
      <alignment vertical="center"/>
    </xf>
    <xf numFmtId="0" fontId="32" fillId="4" borderId="12" xfId="0" applyFont="1" applyFill="1" applyBorder="1"/>
    <xf numFmtId="0" fontId="18" fillId="4" borderId="11" xfId="24" applyFont="1" applyFill="1" applyBorder="1" applyAlignment="1">
      <alignment horizontal="left" vertical="center"/>
    </xf>
    <xf numFmtId="3" fontId="12" fillId="0" borderId="17" xfId="0" applyNumberFormat="1" applyFont="1" applyFill="1" applyBorder="1" applyAlignment="1">
      <alignment horizontal="right" vertical="center"/>
    </xf>
    <xf numFmtId="3" fontId="12" fillId="0" borderId="13" xfId="0" applyNumberFormat="1" applyFont="1" applyFill="1" applyBorder="1" applyAlignment="1">
      <alignment horizontal="right" vertical="center"/>
    </xf>
    <xf numFmtId="3" fontId="12" fillId="0" borderId="7" xfId="0" applyNumberFormat="1" applyFont="1" applyFill="1" applyBorder="1" applyAlignment="1">
      <alignment horizontal="right" vertical="center"/>
    </xf>
    <xf numFmtId="3" fontId="12" fillId="0" borderId="15" xfId="0" applyNumberFormat="1" applyFont="1" applyFill="1" applyBorder="1" applyAlignment="1">
      <alignment horizontal="right" vertical="center"/>
    </xf>
    <xf numFmtId="10" fontId="12" fillId="0" borderId="7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/>
    <xf numFmtId="0" fontId="6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3" fontId="6" fillId="0" borderId="15" xfId="17" applyNumberFormat="1" applyFont="1" applyBorder="1" applyAlignment="1">
      <alignment vertical="center"/>
    </xf>
    <xf numFmtId="10" fontId="6" fillId="0" borderId="7" xfId="16" applyNumberFormat="1" applyFont="1" applyBorder="1" applyAlignment="1">
      <alignment vertical="center"/>
    </xf>
    <xf numFmtId="3" fontId="6" fillId="0" borderId="17" xfId="17" applyNumberFormat="1" applyFont="1" applyBorder="1" applyAlignment="1">
      <alignment vertical="center"/>
    </xf>
    <xf numFmtId="3" fontId="6" fillId="0" borderId="13" xfId="17" applyNumberFormat="1" applyFont="1" applyBorder="1" applyAlignment="1">
      <alignment vertical="center"/>
    </xf>
    <xf numFmtId="3" fontId="6" fillId="0" borderId="13" xfId="17" applyNumberFormat="1" applyFont="1" applyFill="1" applyBorder="1" applyAlignment="1">
      <alignment vertical="center"/>
    </xf>
    <xf numFmtId="3" fontId="6" fillId="0" borderId="15" xfId="17" applyNumberFormat="1" applyFont="1" applyFill="1" applyBorder="1" applyAlignment="1">
      <alignment vertical="center"/>
    </xf>
    <xf numFmtId="3" fontId="6" fillId="0" borderId="17" xfId="17" applyNumberFormat="1" applyFont="1" applyFill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168" fontId="4" fillId="5" borderId="11" xfId="18" applyNumberFormat="1" applyFont="1" applyFill="1" applyBorder="1" applyAlignment="1">
      <alignment horizontal="left"/>
    </xf>
    <xf numFmtId="168" fontId="4" fillId="5" borderId="15" xfId="18" applyNumberFormat="1" applyFont="1" applyFill="1" applyBorder="1" applyAlignment="1">
      <alignment horizontal="right"/>
    </xf>
    <xf numFmtId="168" fontId="33" fillId="5" borderId="8" xfId="18" applyNumberFormat="1" applyFont="1" applyFill="1" applyBorder="1"/>
    <xf numFmtId="0" fontId="4" fillId="9" borderId="0" xfId="0" applyFont="1" applyFill="1" applyBorder="1" applyAlignment="1">
      <alignment horizontal="left"/>
    </xf>
    <xf numFmtId="168" fontId="4" fillId="9" borderId="0" xfId="18" applyNumberFormat="1" applyFont="1" applyFill="1" applyBorder="1" applyAlignment="1">
      <alignment horizontal="right"/>
    </xf>
    <xf numFmtId="0" fontId="4" fillId="5" borderId="16" xfId="0" applyFont="1" applyFill="1" applyBorder="1" applyAlignment="1">
      <alignment horizontal="left"/>
    </xf>
    <xf numFmtId="168" fontId="33" fillId="5" borderId="18" xfId="18" applyNumberFormat="1" applyFont="1" applyFill="1" applyBorder="1"/>
    <xf numFmtId="0" fontId="33" fillId="10" borderId="12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vertical="center"/>
    </xf>
    <xf numFmtId="168" fontId="33" fillId="10" borderId="14" xfId="18" applyNumberFormat="1" applyFont="1" applyFill="1" applyBorder="1" applyAlignment="1">
      <alignment vertical="center"/>
    </xf>
    <xf numFmtId="0" fontId="10" fillId="5" borderId="0" xfId="0" applyFont="1" applyFill="1" applyBorder="1" applyAlignment="1">
      <alignment horizontal="left"/>
    </xf>
    <xf numFmtId="0" fontId="33" fillId="5" borderId="0" xfId="0" applyFont="1" applyFill="1" applyBorder="1" applyAlignment="1">
      <alignment horizontal="left"/>
    </xf>
    <xf numFmtId="0" fontId="4" fillId="10" borderId="11" xfId="0" applyFont="1" applyFill="1" applyBorder="1" applyAlignment="1">
      <alignment horizontal="left" vertical="center"/>
    </xf>
    <xf numFmtId="0" fontId="4" fillId="10" borderId="15" xfId="0" applyFont="1" applyFill="1" applyBorder="1" applyAlignment="1">
      <alignment vertical="center"/>
    </xf>
    <xf numFmtId="0" fontId="4" fillId="11" borderId="0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vertical="center"/>
    </xf>
    <xf numFmtId="168" fontId="4" fillId="11" borderId="0" xfId="18" applyNumberFormat="1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168" fontId="4" fillId="10" borderId="0" xfId="18" applyNumberFormat="1" applyFont="1" applyFill="1" applyBorder="1" applyAlignment="1">
      <alignment vertical="center"/>
    </xf>
    <xf numFmtId="0" fontId="4" fillId="10" borderId="16" xfId="0" applyFont="1" applyFill="1" applyBorder="1" applyAlignment="1">
      <alignment vertical="center"/>
    </xf>
    <xf numFmtId="0" fontId="4" fillId="10" borderId="1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8" fontId="33" fillId="5" borderId="6" xfId="18" applyNumberFormat="1" applyFont="1" applyFill="1" applyBorder="1"/>
    <xf numFmtId="0" fontId="4" fillId="10" borderId="12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center"/>
    </xf>
    <xf numFmtId="168" fontId="33" fillId="5" borderId="14" xfId="18" applyNumberFormat="1" applyFont="1" applyFill="1" applyBorder="1"/>
    <xf numFmtId="0" fontId="31" fillId="9" borderId="0" xfId="0" applyFont="1" applyFill="1" applyBorder="1"/>
    <xf numFmtId="168" fontId="31" fillId="9" borderId="0" xfId="18" applyNumberFormat="1" applyFont="1" applyFill="1" applyBorder="1"/>
    <xf numFmtId="0" fontId="4" fillId="5" borderId="1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0" fontId="0" fillId="0" borderId="0" xfId="0" applyNumberFormat="1"/>
    <xf numFmtId="0" fontId="10" fillId="9" borderId="1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33" fillId="5" borderId="16" xfId="0" applyFont="1" applyFill="1" applyBorder="1" applyAlignment="1">
      <alignment horizontal="left"/>
    </xf>
    <xf numFmtId="0" fontId="33" fillId="5" borderId="17" xfId="0" applyFont="1" applyFill="1" applyBorder="1" applyAlignment="1">
      <alignment horizontal="right"/>
    </xf>
    <xf numFmtId="0" fontId="33" fillId="5" borderId="18" xfId="0" applyFont="1" applyFill="1" applyBorder="1" applyAlignment="1">
      <alignment horizontal="right"/>
    </xf>
    <xf numFmtId="10" fontId="12" fillId="0" borderId="6" xfId="6" applyNumberFormat="1" applyFont="1" applyFill="1" applyBorder="1" applyAlignment="1">
      <alignment horizontal="right" wrapText="1"/>
    </xf>
    <xf numFmtId="0" fontId="4" fillId="5" borderId="12" xfId="0" applyFont="1" applyFill="1" applyBorder="1"/>
    <xf numFmtId="3" fontId="4" fillId="5" borderId="13" xfId="0" applyNumberFormat="1" applyFont="1" applyFill="1" applyBorder="1"/>
    <xf numFmtId="9" fontId="4" fillId="5" borderId="14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10" fontId="4" fillId="5" borderId="13" xfId="1" applyNumberFormat="1" applyFont="1" applyFill="1" applyBorder="1"/>
    <xf numFmtId="0" fontId="12" fillId="0" borderId="16" xfId="5" applyFont="1" applyFill="1" applyBorder="1" applyAlignment="1">
      <alignment wrapText="1"/>
    </xf>
    <xf numFmtId="3" fontId="12" fillId="0" borderId="17" xfId="5" applyNumberFormat="1" applyFont="1" applyFill="1" applyBorder="1" applyAlignment="1">
      <alignment horizontal="right" wrapText="1"/>
    </xf>
    <xf numFmtId="10" fontId="12" fillId="0" borderId="18" xfId="6" applyNumberFormat="1" applyFont="1" applyFill="1" applyBorder="1" applyAlignment="1">
      <alignment horizontal="right" wrapText="1"/>
    </xf>
    <xf numFmtId="0" fontId="12" fillId="0" borderId="1" xfId="5" applyFont="1" applyFill="1" applyBorder="1" applyAlignment="1">
      <alignment wrapText="1"/>
    </xf>
    <xf numFmtId="0" fontId="6" fillId="0" borderId="1" xfId="3" applyFont="1" applyBorder="1"/>
    <xf numFmtId="0" fontId="6" fillId="0" borderId="12" xfId="3" applyFont="1" applyBorder="1"/>
    <xf numFmtId="3" fontId="12" fillId="0" borderId="13" xfId="5" applyNumberFormat="1" applyFont="1" applyFill="1" applyBorder="1" applyAlignment="1">
      <alignment horizontal="right" wrapText="1"/>
    </xf>
    <xf numFmtId="10" fontId="12" fillId="0" borderId="14" xfId="6" applyNumberFormat="1" applyFont="1" applyFill="1" applyBorder="1" applyAlignment="1">
      <alignment horizontal="right" wrapText="1"/>
    </xf>
    <xf numFmtId="0" fontId="16" fillId="9" borderId="0" xfId="0" applyFont="1" applyFill="1" applyAlignment="1">
      <alignment horizontal="center"/>
    </xf>
    <xf numFmtId="0" fontId="4" fillId="5" borderId="1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horizontal="right" vertical="center"/>
    </xf>
    <xf numFmtId="3" fontId="4" fillId="5" borderId="15" xfId="0" applyNumberFormat="1" applyFont="1" applyFill="1" applyBorder="1" applyAlignment="1">
      <alignment vertical="center"/>
    </xf>
    <xf numFmtId="9" fontId="4" fillId="5" borderId="8" xfId="1" applyFont="1" applyFill="1" applyBorder="1" applyAlignment="1">
      <alignment vertical="center"/>
    </xf>
    <xf numFmtId="0" fontId="6" fillId="9" borderId="0" xfId="3" applyFont="1" applyFill="1" applyBorder="1"/>
    <xf numFmtId="0" fontId="12" fillId="0" borderId="16" xfId="8" applyFont="1" applyFill="1" applyBorder="1" applyAlignment="1">
      <alignment vertical="center" wrapText="1"/>
    </xf>
    <xf numFmtId="3" fontId="12" fillId="0" borderId="17" xfId="8" applyNumberFormat="1" applyFont="1" applyFill="1" applyBorder="1" applyAlignment="1">
      <alignment horizontal="right" vertical="center" wrapText="1"/>
    </xf>
    <xf numFmtId="10" fontId="6" fillId="0" borderId="18" xfId="9" applyNumberFormat="1" applyFont="1" applyBorder="1" applyAlignment="1">
      <alignment vertical="center"/>
    </xf>
    <xf numFmtId="0" fontId="12" fillId="0" borderId="1" xfId="8" applyFont="1" applyFill="1" applyBorder="1" applyAlignment="1">
      <alignment vertical="center" wrapText="1"/>
    </xf>
    <xf numFmtId="10" fontId="6" fillId="0" borderId="6" xfId="9" applyNumberFormat="1" applyFont="1" applyBorder="1" applyAlignment="1">
      <alignment vertical="center"/>
    </xf>
    <xf numFmtId="0" fontId="12" fillId="0" borderId="12" xfId="8" applyFont="1" applyFill="1" applyBorder="1" applyAlignment="1">
      <alignment vertical="center" wrapText="1"/>
    </xf>
    <xf numFmtId="3" fontId="12" fillId="0" borderId="13" xfId="8" applyNumberFormat="1" applyFont="1" applyFill="1" applyBorder="1" applyAlignment="1">
      <alignment horizontal="right" vertical="center" wrapText="1"/>
    </xf>
    <xf numFmtId="10" fontId="6" fillId="0" borderId="14" xfId="9" applyNumberFormat="1" applyFont="1" applyBorder="1" applyAlignment="1">
      <alignment vertical="center"/>
    </xf>
    <xf numFmtId="0" fontId="33" fillId="5" borderId="16" xfId="0" applyFont="1" applyFill="1" applyBorder="1" applyAlignment="1">
      <alignment vertical="center"/>
    </xf>
    <xf numFmtId="0" fontId="33" fillId="5" borderId="17" xfId="0" applyFont="1" applyFill="1" applyBorder="1" applyAlignment="1">
      <alignment horizontal="right" vertical="center"/>
    </xf>
    <xf numFmtId="0" fontId="33" fillId="5" borderId="18" xfId="0" applyFont="1" applyFill="1" applyBorder="1" applyAlignment="1">
      <alignment horizontal="right" vertical="center"/>
    </xf>
    <xf numFmtId="0" fontId="4" fillId="5" borderId="20" xfId="8" applyFont="1" applyFill="1" applyBorder="1" applyAlignment="1">
      <alignment vertical="center" wrapText="1"/>
    </xf>
    <xf numFmtId="3" fontId="4" fillId="5" borderId="21" xfId="8" applyNumberFormat="1" applyFont="1" applyFill="1" applyBorder="1" applyAlignment="1">
      <alignment horizontal="right" vertical="center" wrapText="1"/>
    </xf>
    <xf numFmtId="9" fontId="4" fillId="5" borderId="22" xfId="1" applyNumberFormat="1" applyFont="1" applyFill="1" applyBorder="1" applyAlignment="1">
      <alignment horizontal="right" vertical="center" wrapText="1"/>
    </xf>
    <xf numFmtId="0" fontId="10" fillId="9" borderId="0" xfId="3" applyFont="1" applyFill="1" applyBorder="1"/>
    <xf numFmtId="0" fontId="6" fillId="9" borderId="0" xfId="3" applyFont="1" applyFill="1"/>
    <xf numFmtId="0" fontId="4" fillId="5" borderId="17" xfId="0" applyFont="1" applyFill="1" applyBorder="1" applyAlignment="1">
      <alignment horizontal="right"/>
    </xf>
    <xf numFmtId="0" fontId="4" fillId="5" borderId="18" xfId="0" applyFont="1" applyFill="1" applyBorder="1" applyAlignment="1">
      <alignment horizontal="right"/>
    </xf>
    <xf numFmtId="3" fontId="6" fillId="0" borderId="0" xfId="3" applyNumberFormat="1" applyFont="1" applyBorder="1"/>
    <xf numFmtId="10" fontId="6" fillId="0" borderId="6" xfId="4" applyNumberFormat="1" applyFont="1" applyBorder="1"/>
    <xf numFmtId="0" fontId="11" fillId="9" borderId="1" xfId="3" applyFont="1" applyFill="1" applyBorder="1"/>
    <xf numFmtId="0" fontId="11" fillId="9" borderId="0" xfId="3" applyFont="1" applyFill="1" applyBorder="1"/>
    <xf numFmtId="0" fontId="11" fillId="9" borderId="6" xfId="3" applyFont="1" applyFill="1" applyBorder="1"/>
    <xf numFmtId="0" fontId="33" fillId="5" borderId="11" xfId="0" applyFont="1" applyFill="1" applyBorder="1"/>
    <xf numFmtId="3" fontId="33" fillId="5" borderId="15" xfId="0" applyNumberFormat="1" applyFont="1" applyFill="1" applyBorder="1"/>
    <xf numFmtId="9" fontId="33" fillId="5" borderId="8" xfId="1" applyNumberFormat="1" applyFont="1" applyFill="1" applyBorder="1"/>
    <xf numFmtId="3" fontId="6" fillId="9" borderId="0" xfId="3" applyNumberFormat="1" applyFont="1" applyFill="1"/>
    <xf numFmtId="0" fontId="7" fillId="0" borderId="1" xfId="3" applyFont="1" applyBorder="1"/>
    <xf numFmtId="3" fontId="7" fillId="0" borderId="0" xfId="3" applyNumberFormat="1" applyFont="1" applyBorder="1"/>
    <xf numFmtId="10" fontId="7" fillId="0" borderId="6" xfId="7" applyNumberFormat="1" applyFont="1" applyBorder="1"/>
    <xf numFmtId="0" fontId="4" fillId="5" borderId="11" xfId="8" applyFont="1" applyFill="1" applyBorder="1" applyAlignment="1">
      <alignment vertical="center" wrapText="1"/>
    </xf>
    <xf numFmtId="3" fontId="4" fillId="5" borderId="15" xfId="8" applyNumberFormat="1" applyFont="1" applyFill="1" applyBorder="1" applyAlignment="1">
      <alignment horizontal="right" vertical="center" wrapText="1"/>
    </xf>
    <xf numFmtId="9" fontId="4" fillId="5" borderId="8" xfId="1" applyNumberFormat="1" applyFont="1" applyFill="1" applyBorder="1" applyAlignment="1">
      <alignment horizontal="right" vertical="center" wrapText="1"/>
    </xf>
    <xf numFmtId="0" fontId="16" fillId="9" borderId="1" xfId="3" applyFont="1" applyFill="1" applyBorder="1" applyAlignment="1">
      <alignment horizontal="center"/>
    </xf>
    <xf numFmtId="0" fontId="16" fillId="9" borderId="0" xfId="3" applyFont="1" applyFill="1" applyBorder="1" applyAlignment="1">
      <alignment horizontal="center"/>
    </xf>
    <xf numFmtId="0" fontId="16" fillId="9" borderId="6" xfId="3" applyFont="1" applyFill="1" applyBorder="1" applyAlignment="1">
      <alignment horizontal="center"/>
    </xf>
    <xf numFmtId="0" fontId="4" fillId="5" borderId="1" xfId="3" applyFont="1" applyFill="1" applyBorder="1" applyAlignment="1">
      <alignment horizontal="right" vertical="center"/>
    </xf>
    <xf numFmtId="0" fontId="4" fillId="5" borderId="0" xfId="3" applyFont="1" applyFill="1" applyBorder="1" applyAlignment="1">
      <alignment horizontal="right" vertical="center"/>
    </xf>
    <xf numFmtId="0" fontId="2" fillId="0" borderId="23" xfId="25" applyFont="1" applyFill="1" applyBorder="1" applyAlignment="1">
      <alignment horizontal="right" wrapText="1"/>
    </xf>
    <xf numFmtId="171" fontId="2" fillId="0" borderId="23" xfId="25" applyNumberFormat="1" applyFont="1" applyFill="1" applyBorder="1" applyAlignment="1">
      <alignment horizontal="right" wrapText="1"/>
    </xf>
    <xf numFmtId="171" fontId="36" fillId="0" borderId="24" xfId="22" applyNumberFormat="1" applyFont="1" applyFill="1" applyBorder="1" applyAlignment="1">
      <alignment horizontal="center" wrapText="1"/>
    </xf>
    <xf numFmtId="0" fontId="35" fillId="0" borderId="0" xfId="0" applyFont="1"/>
    <xf numFmtId="171" fontId="33" fillId="5" borderId="11" xfId="22" applyNumberFormat="1" applyFont="1" applyFill="1" applyBorder="1" applyAlignment="1">
      <alignment horizontal="right"/>
    </xf>
    <xf numFmtId="4" fontId="12" fillId="0" borderId="0" xfId="3" applyNumberFormat="1" applyFont="1" applyBorder="1"/>
    <xf numFmtId="0" fontId="0" fillId="9" borderId="0" xfId="0" applyFill="1"/>
    <xf numFmtId="16" fontId="37" fillId="5" borderId="5" xfId="3" applyNumberFormat="1" applyFont="1" applyFill="1" applyBorder="1" applyAlignment="1">
      <alignment horizontal="center" vertical="center"/>
    </xf>
    <xf numFmtId="16" fontId="38" fillId="5" borderId="0" xfId="3" quotePrefix="1" applyNumberFormat="1" applyFont="1" applyFill="1" applyBorder="1" applyAlignment="1">
      <alignment horizontal="center" vertical="center"/>
    </xf>
    <xf numFmtId="16" fontId="37" fillId="5" borderId="0" xfId="3" quotePrefix="1" applyNumberFormat="1" applyFont="1" applyFill="1" applyBorder="1" applyAlignment="1">
      <alignment horizontal="center" vertical="center"/>
    </xf>
    <xf numFmtId="164" fontId="27" fillId="9" borderId="0" xfId="3" applyNumberFormat="1" applyFont="1" applyFill="1" applyBorder="1"/>
    <xf numFmtId="170" fontId="28" fillId="9" borderId="0" xfId="3" applyNumberFormat="1" applyFont="1" applyFill="1" applyBorder="1" applyAlignment="1">
      <alignment horizontal="left"/>
    </xf>
    <xf numFmtId="164" fontId="27" fillId="2" borderId="0" xfId="3" applyNumberFormat="1" applyFont="1" applyFill="1" applyBorder="1"/>
    <xf numFmtId="0" fontId="0" fillId="9" borderId="0" xfId="0" applyFill="1" applyBorder="1"/>
    <xf numFmtId="16" fontId="4" fillId="5" borderId="0" xfId="3" quotePrefix="1" applyNumberFormat="1" applyFont="1" applyFill="1" applyBorder="1" applyAlignment="1">
      <alignment horizontal="center" vertical="center"/>
    </xf>
    <xf numFmtId="164" fontId="27" fillId="9" borderId="12" xfId="3" applyNumberFormat="1" applyFont="1" applyFill="1" applyBorder="1" applyAlignment="1">
      <alignment horizontal="right"/>
    </xf>
    <xf numFmtId="164" fontId="27" fillId="9" borderId="13" xfId="3" applyNumberFormat="1" applyFont="1" applyFill="1" applyBorder="1"/>
    <xf numFmtId="170" fontId="28" fillId="9" borderId="13" xfId="3" applyNumberFormat="1" applyFont="1" applyFill="1" applyBorder="1" applyAlignment="1">
      <alignment horizontal="left"/>
    </xf>
    <xf numFmtId="4" fontId="26" fillId="0" borderId="1" xfId="19" applyNumberFormat="1" applyFont="1" applyFill="1" applyBorder="1" applyAlignment="1">
      <alignment horizontal="right"/>
    </xf>
    <xf numFmtId="4" fontId="26" fillId="0" borderId="6" xfId="19" applyNumberFormat="1" applyFont="1" applyFill="1" applyBorder="1" applyAlignment="1">
      <alignment horizontal="center"/>
    </xf>
    <xf numFmtId="4" fontId="26" fillId="0" borderId="6" xfId="19" applyNumberFormat="1" applyFont="1" applyFill="1" applyBorder="1" applyAlignment="1">
      <alignment horizontal="right"/>
    </xf>
    <xf numFmtId="4" fontId="26" fillId="0" borderId="12" xfId="19" applyNumberFormat="1" applyFont="1" applyFill="1" applyBorder="1" applyAlignment="1">
      <alignment horizontal="right"/>
    </xf>
    <xf numFmtId="4" fontId="26" fillId="0" borderId="13" xfId="19" applyNumberFormat="1" applyFont="1" applyFill="1" applyBorder="1" applyAlignment="1">
      <alignment horizontal="right"/>
    </xf>
    <xf numFmtId="4" fontId="26" fillId="0" borderId="14" xfId="19" applyNumberFormat="1" applyFont="1" applyFill="1" applyBorder="1" applyAlignment="1">
      <alignment horizontal="right"/>
    </xf>
    <xf numFmtId="0" fontId="0" fillId="9" borderId="6" xfId="0" applyFill="1" applyBorder="1"/>
    <xf numFmtId="16" fontId="41" fillId="5" borderId="0" xfId="3" quotePrefix="1" applyNumberFormat="1" applyFont="1" applyFill="1" applyBorder="1" applyAlignment="1">
      <alignment horizontal="center" vertical="center"/>
    </xf>
    <xf numFmtId="16" fontId="41" fillId="5" borderId="6" xfId="3" quotePrefix="1" applyNumberFormat="1" applyFont="1" applyFill="1" applyBorder="1" applyAlignment="1">
      <alignment horizontal="center" vertical="center"/>
    </xf>
    <xf numFmtId="4" fontId="37" fillId="5" borderId="16" xfId="19" applyNumberFormat="1" applyFont="1" applyFill="1" applyBorder="1" applyAlignment="1">
      <alignment horizontal="left"/>
    </xf>
    <xf numFmtId="4" fontId="37" fillId="5" borderId="17" xfId="19" applyNumberFormat="1" applyFont="1" applyFill="1" applyBorder="1" applyAlignment="1">
      <alignment horizontal="left"/>
    </xf>
    <xf numFmtId="4" fontId="37" fillId="5" borderId="18" xfId="19" applyNumberFormat="1" applyFont="1" applyFill="1" applyBorder="1" applyAlignment="1">
      <alignment horizontal="left"/>
    </xf>
    <xf numFmtId="4" fontId="27" fillId="9" borderId="0" xfId="3" applyNumberFormat="1" applyFont="1" applyFill="1" applyBorder="1"/>
    <xf numFmtId="4" fontId="27" fillId="9" borderId="0" xfId="3" applyNumberFormat="1" applyFont="1" applyFill="1" applyBorder="1" applyAlignment="1"/>
    <xf numFmtId="4" fontId="28" fillId="9" borderId="0" xfId="3" applyNumberFormat="1" applyFont="1" applyFill="1" applyBorder="1" applyAlignment="1">
      <alignment horizontal="left"/>
    </xf>
    <xf numFmtId="4" fontId="26" fillId="0" borderId="1" xfId="19" applyNumberFormat="1" applyFont="1" applyFill="1" applyBorder="1" applyAlignment="1">
      <alignment horizontal="right" vertical="center"/>
    </xf>
    <xf numFmtId="4" fontId="26" fillId="0" borderId="6" xfId="19" applyNumberFormat="1" applyFont="1" applyFill="1" applyBorder="1" applyAlignment="1">
      <alignment horizontal="right" vertical="center"/>
    </xf>
    <xf numFmtId="4" fontId="26" fillId="0" borderId="12" xfId="19" applyNumberFormat="1" applyFont="1" applyFill="1" applyBorder="1" applyAlignment="1">
      <alignment horizontal="right" vertical="center"/>
    </xf>
    <xf numFmtId="4" fontId="26" fillId="0" borderId="13" xfId="19" applyNumberFormat="1" applyFont="1" applyFill="1" applyBorder="1" applyAlignment="1">
      <alignment horizontal="right" vertical="center"/>
    </xf>
    <xf numFmtId="4" fontId="26" fillId="0" borderId="14" xfId="19" applyNumberFormat="1" applyFont="1" applyFill="1" applyBorder="1" applyAlignment="1">
      <alignment horizontal="right" vertical="center"/>
    </xf>
    <xf numFmtId="0" fontId="0" fillId="4" borderId="0" xfId="0" applyFill="1"/>
    <xf numFmtId="0" fontId="11" fillId="9" borderId="1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right"/>
    </xf>
    <xf numFmtId="0" fontId="11" fillId="9" borderId="6" xfId="0" applyFont="1" applyFill="1" applyBorder="1" applyAlignment="1">
      <alignment horizontal="right"/>
    </xf>
    <xf numFmtId="0" fontId="33" fillId="5" borderId="1" xfId="0" applyFont="1" applyFill="1" applyBorder="1"/>
    <xf numFmtId="3" fontId="33" fillId="5" borderId="0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33" fillId="5" borderId="0" xfId="0" applyNumberFormat="1" applyFont="1" applyFill="1" applyBorder="1" applyAlignment="1">
      <alignment horizontal="center"/>
    </xf>
    <xf numFmtId="3" fontId="33" fillId="5" borderId="6" xfId="0" applyNumberFormat="1" applyFont="1" applyFill="1" applyBorder="1" applyAlignment="1">
      <alignment horizontal="right"/>
    </xf>
    <xf numFmtId="3" fontId="6" fillId="4" borderId="1" xfId="0" applyNumberFormat="1" applyFont="1" applyFill="1" applyBorder="1" applyAlignment="1">
      <alignment horizontal="left"/>
    </xf>
    <xf numFmtId="171" fontId="18" fillId="4" borderId="0" xfId="22" applyNumberFormat="1" applyFont="1" applyFill="1" applyBorder="1"/>
    <xf numFmtId="171" fontId="12" fillId="4" borderId="0" xfId="22" applyNumberFormat="1" applyFont="1" applyFill="1" applyBorder="1"/>
    <xf numFmtId="171" fontId="18" fillId="4" borderId="6" xfId="22" applyNumberFormat="1" applyFont="1" applyFill="1" applyBorder="1"/>
    <xf numFmtId="171" fontId="42" fillId="4" borderId="0" xfId="22" applyNumberFormat="1" applyFont="1" applyFill="1" applyBorder="1"/>
    <xf numFmtId="3" fontId="4" fillId="5" borderId="15" xfId="0" applyNumberFormat="1" applyFont="1" applyFill="1" applyBorder="1"/>
    <xf numFmtId="3" fontId="4" fillId="5" borderId="8" xfId="0" applyNumberFormat="1" applyFont="1" applyFill="1" applyBorder="1"/>
    <xf numFmtId="0" fontId="13" fillId="9" borderId="0" xfId="0" applyFont="1" applyFill="1"/>
    <xf numFmtId="0" fontId="13" fillId="9" borderId="0" xfId="0" applyFont="1" applyFill="1" applyAlignment="1">
      <alignment horizontal="right"/>
    </xf>
    <xf numFmtId="0" fontId="8" fillId="4" borderId="0" xfId="0" applyFont="1" applyFill="1"/>
    <xf numFmtId="0" fontId="1" fillId="0" borderId="0" xfId="26" applyFill="1"/>
    <xf numFmtId="0" fontId="1" fillId="9" borderId="1" xfId="26" applyFill="1" applyBorder="1"/>
    <xf numFmtId="0" fontId="1" fillId="9" borderId="0" xfId="26" applyFill="1" applyBorder="1"/>
    <xf numFmtId="0" fontId="1" fillId="9" borderId="6" xfId="26" applyFill="1" applyBorder="1"/>
    <xf numFmtId="0" fontId="33" fillId="5" borderId="1" xfId="26" applyFont="1" applyFill="1" applyBorder="1"/>
    <xf numFmtId="3" fontId="33" fillId="5" borderId="0" xfId="26" applyNumberFormat="1" applyFont="1" applyFill="1" applyBorder="1" applyAlignment="1">
      <alignment horizontal="right"/>
    </xf>
    <xf numFmtId="3" fontId="33" fillId="5" borderId="6" xfId="26" applyNumberFormat="1" applyFont="1" applyFill="1" applyBorder="1" applyAlignment="1">
      <alignment horizontal="right"/>
    </xf>
    <xf numFmtId="0" fontId="12" fillId="0" borderId="0" xfId="26" applyFont="1" applyBorder="1"/>
    <xf numFmtId="3" fontId="12" fillId="0" borderId="0" xfId="26" applyNumberFormat="1" applyFont="1" applyBorder="1" applyAlignment="1">
      <alignment horizontal="right"/>
    </xf>
    <xf numFmtId="10" fontId="12" fillId="0" borderId="6" xfId="27" applyNumberFormat="1" applyFont="1" applyBorder="1"/>
    <xf numFmtId="0" fontId="12" fillId="0" borderId="0" xfId="26" applyFont="1" applyBorder="1" applyAlignment="1">
      <alignment wrapText="1"/>
    </xf>
    <xf numFmtId="0" fontId="33" fillId="5" borderId="11" xfId="26" applyFont="1" applyFill="1" applyBorder="1"/>
    <xf numFmtId="3" fontId="33" fillId="5" borderId="15" xfId="26" applyNumberFormat="1" applyFont="1" applyFill="1" applyBorder="1"/>
    <xf numFmtId="0" fontId="13" fillId="9" borderId="12" xfId="26" applyFont="1" applyFill="1" applyBorder="1"/>
    <xf numFmtId="0" fontId="13" fillId="9" borderId="13" xfId="26" applyFont="1" applyFill="1" applyBorder="1"/>
    <xf numFmtId="0" fontId="13" fillId="9" borderId="14" xfId="26" applyFont="1" applyFill="1" applyBorder="1"/>
    <xf numFmtId="0" fontId="8" fillId="0" borderId="0" xfId="26" applyFont="1"/>
    <xf numFmtId="3" fontId="12" fillId="0" borderId="0" xfId="26" applyNumberFormat="1" applyFont="1" applyBorder="1"/>
    <xf numFmtId="4" fontId="1" fillId="0" borderId="0" xfId="26" applyNumberFormat="1"/>
    <xf numFmtId="0" fontId="1" fillId="0" borderId="0" xfId="26"/>
    <xf numFmtId="0" fontId="0" fillId="9" borderId="1" xfId="0" applyFill="1" applyBorder="1"/>
    <xf numFmtId="0" fontId="12" fillId="0" borderId="0" xfId="0" applyFont="1" applyBorder="1" applyAlignment="1">
      <alignment vertical="top"/>
    </xf>
    <xf numFmtId="3" fontId="12" fillId="0" borderId="0" xfId="0" applyNumberFormat="1" applyFont="1" applyBorder="1" applyAlignment="1">
      <alignment horizontal="right" vertical="center"/>
    </xf>
    <xf numFmtId="10" fontId="12" fillId="0" borderId="6" xfId="1" applyNumberFormat="1" applyFont="1" applyBorder="1" applyAlignment="1">
      <alignment horizontal="right" vertical="center"/>
    </xf>
    <xf numFmtId="171" fontId="0" fillId="0" borderId="0" xfId="22" applyNumberFormat="1" applyFont="1" applyFill="1"/>
    <xf numFmtId="0" fontId="12" fillId="0" borderId="0" xfId="0" applyFont="1" applyBorder="1" applyAlignment="1">
      <alignment vertical="top" wrapText="1"/>
    </xf>
    <xf numFmtId="172" fontId="12" fillId="0" borderId="6" xfId="1" applyNumberFormat="1" applyFont="1" applyBorder="1" applyAlignment="1">
      <alignment horizontal="right" vertical="center"/>
    </xf>
    <xf numFmtId="165" fontId="12" fillId="0" borderId="6" xfId="22" applyFont="1" applyBorder="1" applyAlignment="1">
      <alignment horizontal="right" vertical="center"/>
    </xf>
    <xf numFmtId="10" fontId="33" fillId="5" borderId="8" xfId="1" applyNumberFormat="1" applyFont="1" applyFill="1" applyBorder="1"/>
    <xf numFmtId="10" fontId="4" fillId="5" borderId="8" xfId="27" applyNumberFormat="1" applyFont="1" applyFill="1" applyBorder="1"/>
    <xf numFmtId="168" fontId="33" fillId="10" borderId="14" xfId="18" applyNumberFormat="1" applyFont="1" applyFill="1" applyBorder="1" applyAlignment="1">
      <alignment horizontal="right" vertical="center"/>
    </xf>
    <xf numFmtId="0" fontId="10" fillId="9" borderId="1" xfId="28" applyFont="1" applyFill="1" applyBorder="1" applyAlignment="1">
      <alignment horizontal="center"/>
    </xf>
    <xf numFmtId="0" fontId="10" fillId="9" borderId="0" xfId="28" applyFont="1" applyFill="1" applyBorder="1" applyAlignment="1">
      <alignment horizontal="center"/>
    </xf>
    <xf numFmtId="0" fontId="10" fillId="9" borderId="6" xfId="28" applyFont="1" applyFill="1" applyBorder="1" applyAlignment="1">
      <alignment horizontal="center"/>
    </xf>
    <xf numFmtId="168" fontId="12" fillId="0" borderId="6" xfId="18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68" fontId="6" fillId="0" borderId="6" xfId="18" applyNumberFormat="1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68" fontId="5" fillId="0" borderId="6" xfId="18" applyNumberFormat="1" applyFont="1" applyFill="1" applyBorder="1" applyAlignment="1">
      <alignment horizontal="center" vertical="center"/>
    </xf>
    <xf numFmtId="0" fontId="4" fillId="5" borderId="11" xfId="28" applyFont="1" applyFill="1" applyBorder="1" applyAlignment="1">
      <alignment horizontal="left"/>
    </xf>
    <xf numFmtId="174" fontId="4" fillId="5" borderId="15" xfId="29" applyNumberFormat="1" applyFont="1" applyFill="1" applyBorder="1" applyAlignment="1">
      <alignment horizontal="right"/>
    </xf>
    <xf numFmtId="0" fontId="4" fillId="5" borderId="16" xfId="28" applyFont="1" applyFill="1" applyBorder="1" applyAlignment="1">
      <alignment horizontal="left"/>
    </xf>
    <xf numFmtId="0" fontId="4" fillId="5" borderId="17" xfId="28" applyFont="1" applyFill="1" applyBorder="1" applyAlignment="1">
      <alignment horizontal="right"/>
    </xf>
    <xf numFmtId="0" fontId="4" fillId="5" borderId="18" xfId="28" applyFont="1" applyFill="1" applyBorder="1" applyAlignment="1">
      <alignment horizontal="right"/>
    </xf>
    <xf numFmtId="16" fontId="6" fillId="0" borderId="1" xfId="0" applyNumberFormat="1" applyFont="1" applyFill="1" applyBorder="1" applyAlignment="1">
      <alignment horizontal="left"/>
    </xf>
    <xf numFmtId="3" fontId="6" fillId="0" borderId="6" xfId="0" applyNumberFormat="1" applyFont="1" applyFill="1" applyBorder="1" applyAlignment="1"/>
    <xf numFmtId="174" fontId="4" fillId="5" borderId="8" xfId="29" applyNumberFormat="1" applyFont="1" applyFill="1" applyBorder="1" applyAlignment="1">
      <alignment horizontal="right"/>
    </xf>
    <xf numFmtId="0" fontId="43" fillId="5" borderId="0" xfId="0" applyFont="1" applyFill="1" applyAlignment="1"/>
    <xf numFmtId="0" fontId="43" fillId="0" borderId="0" xfId="0" applyFont="1" applyAlignment="1"/>
    <xf numFmtId="0" fontId="44" fillId="5" borderId="0" xfId="0" applyFont="1" applyFill="1" applyAlignment="1">
      <alignment horizontal="center" vertical="center"/>
    </xf>
    <xf numFmtId="0" fontId="44" fillId="5" borderId="0" xfId="0" applyFont="1" applyFill="1" applyAlignment="1">
      <alignment vertical="center"/>
    </xf>
    <xf numFmtId="0" fontId="45" fillId="5" borderId="0" xfId="0" applyFont="1" applyFill="1" applyAlignment="1">
      <alignment horizontal="center" vertical="center"/>
    </xf>
    <xf numFmtId="0" fontId="46" fillId="5" borderId="0" xfId="0" applyFont="1" applyFill="1" applyAlignment="1">
      <alignment horizontal="center"/>
    </xf>
    <xf numFmtId="0" fontId="47" fillId="5" borderId="0" xfId="0" applyFont="1" applyFill="1" applyAlignment="1">
      <alignment horizontal="center"/>
    </xf>
    <xf numFmtId="0" fontId="48" fillId="0" borderId="0" xfId="0" applyFont="1"/>
    <xf numFmtId="0" fontId="50" fillId="0" borderId="0" xfId="30" applyFont="1" applyAlignment="1" applyProtection="1"/>
    <xf numFmtId="0" fontId="51" fillId="0" borderId="0" xfId="0" applyFont="1"/>
    <xf numFmtId="0" fontId="0" fillId="5" borderId="0" xfId="0" applyFill="1"/>
    <xf numFmtId="0" fontId="14" fillId="0" borderId="0" xfId="3"/>
    <xf numFmtId="0" fontId="14" fillId="0" borderId="0" xfId="3" applyAlignment="1">
      <alignment horizontal="center"/>
    </xf>
    <xf numFmtId="0" fontId="52" fillId="0" borderId="0" xfId="3" applyFont="1"/>
    <xf numFmtId="0" fontId="14" fillId="0" borderId="0" xfId="3" applyBorder="1"/>
    <xf numFmtId="0" fontId="14" fillId="0" borderId="0" xfId="3" applyBorder="1" applyAlignment="1">
      <alignment horizontal="center"/>
    </xf>
    <xf numFmtId="0" fontId="14" fillId="0" borderId="0" xfId="3" applyFill="1" applyBorder="1"/>
    <xf numFmtId="0" fontId="52" fillId="0" borderId="0" xfId="3" applyFont="1" applyBorder="1"/>
    <xf numFmtId="4" fontId="6" fillId="4" borderId="0" xfId="31" applyNumberFormat="1" applyFont="1" applyFill="1" applyBorder="1" applyAlignment="1">
      <alignment horizontal="left"/>
    </xf>
    <xf numFmtId="0" fontId="14" fillId="0" borderId="0" xfId="3" applyBorder="1" applyAlignment="1">
      <alignment wrapText="1"/>
    </xf>
    <xf numFmtId="0" fontId="14" fillId="0" borderId="0" xfId="3" applyFill="1" applyBorder="1" applyAlignment="1">
      <alignment horizontal="center"/>
    </xf>
    <xf numFmtId="0" fontId="53" fillId="0" borderId="0" xfId="3" applyFont="1" applyAlignment="1">
      <alignment horizontal="center"/>
    </xf>
    <xf numFmtId="0" fontId="53" fillId="0" borderId="0" xfId="3" applyFont="1"/>
    <xf numFmtId="0" fontId="8" fillId="0" borderId="0" xfId="0" applyFont="1" applyAlignment="1">
      <alignment vertical="top"/>
    </xf>
    <xf numFmtId="0" fontId="12" fillId="4" borderId="0" xfId="8" applyFont="1" applyFill="1" applyBorder="1" applyAlignment="1">
      <alignment vertical="center"/>
    </xf>
    <xf numFmtId="0" fontId="54" fillId="0" borderId="0" xfId="3" applyFont="1" applyBorder="1"/>
    <xf numFmtId="0" fontId="7" fillId="4" borderId="3" xfId="15" applyFont="1" applyFill="1" applyBorder="1" applyAlignment="1">
      <alignment vertical="center" wrapText="1"/>
    </xf>
    <xf numFmtId="0" fontId="7" fillId="4" borderId="3" xfId="15" applyFont="1" applyFill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0" fontId="30" fillId="5" borderId="1" xfId="21" applyFont="1" applyFill="1" applyBorder="1" applyAlignment="1">
      <alignment horizontal="center"/>
    </xf>
    <xf numFmtId="0" fontId="30" fillId="5" borderId="0" xfId="21" applyFont="1" applyFill="1" applyBorder="1" applyAlignment="1">
      <alignment horizontal="center"/>
    </xf>
    <xf numFmtId="0" fontId="30" fillId="5" borderId="6" xfId="21" applyFont="1" applyFill="1" applyBorder="1" applyAlignment="1">
      <alignment horizontal="center"/>
    </xf>
    <xf numFmtId="43" fontId="4" fillId="5" borderId="0" xfId="2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7" fillId="4" borderId="3" xfId="15" applyFont="1" applyFill="1" applyBorder="1" applyAlignment="1">
      <alignment vertical="center" wrapText="1"/>
    </xf>
    <xf numFmtId="0" fontId="7" fillId="4" borderId="3" xfId="15" applyFont="1" applyFill="1" applyBorder="1" applyAlignment="1">
      <alignment vertical="center"/>
    </xf>
    <xf numFmtId="0" fontId="7" fillId="4" borderId="28" xfId="15" applyFont="1" applyFill="1" applyBorder="1" applyAlignment="1">
      <alignment horizontal="left" vertical="center" wrapText="1"/>
    </xf>
    <xf numFmtId="0" fontId="7" fillId="4" borderId="29" xfId="15" applyFont="1" applyFill="1" applyBorder="1" applyAlignment="1">
      <alignment horizontal="left" vertical="center" wrapText="1"/>
    </xf>
    <xf numFmtId="0" fontId="16" fillId="7" borderId="0" xfId="14" applyFont="1" applyFill="1" applyBorder="1" applyAlignment="1">
      <alignment horizontal="center" vertical="center"/>
    </xf>
    <xf numFmtId="0" fontId="16" fillId="8" borderId="0" xfId="14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3" fontId="4" fillId="5" borderId="17" xfId="0" applyNumberFormat="1" applyFont="1" applyFill="1" applyBorder="1" applyAlignment="1">
      <alignment horizontal="left" vertical="center" wrapText="1"/>
    </xf>
    <xf numFmtId="3" fontId="4" fillId="5" borderId="13" xfId="0" applyNumberFormat="1" applyFont="1" applyFill="1" applyBorder="1" applyAlignment="1">
      <alignment horizontal="left" vertical="center" wrapText="1"/>
    </xf>
    <xf numFmtId="3" fontId="6" fillId="0" borderId="17" xfId="17" applyNumberFormat="1" applyFont="1" applyBorder="1" applyAlignment="1">
      <alignment vertical="center"/>
    </xf>
    <xf numFmtId="3" fontId="6" fillId="0" borderId="13" xfId="17" applyNumberFormat="1" applyFont="1" applyBorder="1" applyAlignment="1">
      <alignment vertical="center"/>
    </xf>
    <xf numFmtId="3" fontId="6" fillId="0" borderId="17" xfId="17" applyNumberFormat="1" applyFont="1" applyFill="1" applyBorder="1" applyAlignment="1">
      <alignment vertical="center"/>
    </xf>
    <xf numFmtId="3" fontId="6" fillId="0" borderId="0" xfId="17" applyNumberFormat="1" applyFont="1" applyFill="1" applyBorder="1" applyAlignment="1">
      <alignment vertical="center"/>
    </xf>
    <xf numFmtId="3" fontId="6" fillId="0" borderId="13" xfId="17" applyNumberFormat="1" applyFont="1" applyFill="1" applyBorder="1" applyAlignment="1">
      <alignment vertical="center"/>
    </xf>
    <xf numFmtId="3" fontId="4" fillId="5" borderId="17" xfId="0" applyNumberFormat="1" applyFont="1" applyFill="1" applyBorder="1" applyAlignment="1">
      <alignment horizontal="center" vertical="center" wrapText="1"/>
    </xf>
    <xf numFmtId="3" fontId="4" fillId="5" borderId="13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30" fillId="5" borderId="0" xfId="0" applyFont="1" applyFill="1" applyBorder="1" applyAlignment="1">
      <alignment horizontal="center" wrapText="1"/>
    </xf>
    <xf numFmtId="0" fontId="30" fillId="5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168" fontId="4" fillId="10" borderId="18" xfId="18" applyNumberFormat="1" applyFont="1" applyFill="1" applyBorder="1" applyAlignment="1">
      <alignment horizontal="center" vertical="center" wrapText="1"/>
    </xf>
    <xf numFmtId="168" fontId="4" fillId="10" borderId="14" xfId="18" applyNumberFormat="1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/>
    </xf>
    <xf numFmtId="0" fontId="33" fillId="5" borderId="18" xfId="0" applyFont="1" applyFill="1" applyBorder="1" applyAlignment="1">
      <alignment horizontal="left" vertical="center" wrapText="1"/>
    </xf>
    <xf numFmtId="0" fontId="33" fillId="5" borderId="14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/>
    </xf>
    <xf numFmtId="0" fontId="4" fillId="5" borderId="17" xfId="0" applyFont="1" applyFill="1" applyBorder="1" applyAlignment="1">
      <alignment horizontal="left"/>
    </xf>
    <xf numFmtId="0" fontId="33" fillId="5" borderId="16" xfId="0" applyFont="1" applyFill="1" applyBorder="1" applyAlignment="1">
      <alignment horizontal="left" vertical="center"/>
    </xf>
    <xf numFmtId="0" fontId="33" fillId="5" borderId="12" xfId="0" applyFont="1" applyFill="1" applyBorder="1" applyAlignment="1">
      <alignment horizontal="left" vertical="center"/>
    </xf>
    <xf numFmtId="0" fontId="33" fillId="5" borderId="19" xfId="0" applyFont="1" applyFill="1" applyBorder="1" applyAlignment="1">
      <alignment horizontal="left" vertical="center" wrapText="1"/>
    </xf>
    <xf numFmtId="0" fontId="33" fillId="5" borderId="1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30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/>
    </xf>
    <xf numFmtId="0" fontId="17" fillId="5" borderId="0" xfId="3" applyFont="1" applyFill="1" applyAlignment="1">
      <alignment horizontal="center"/>
    </xf>
    <xf numFmtId="0" fontId="9" fillId="5" borderId="16" xfId="0" applyFont="1" applyFill="1" applyBorder="1" applyAlignment="1">
      <alignment horizontal="center" wrapText="1"/>
    </xf>
    <xf numFmtId="0" fontId="9" fillId="5" borderId="17" xfId="0" applyFont="1" applyFill="1" applyBorder="1" applyAlignment="1">
      <alignment horizontal="center" wrapText="1"/>
    </xf>
    <xf numFmtId="0" fontId="9" fillId="5" borderId="18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9" fillId="5" borderId="0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34" fillId="5" borderId="11" xfId="3" applyFont="1" applyFill="1" applyBorder="1" applyAlignment="1">
      <alignment horizontal="center"/>
    </xf>
    <xf numFmtId="0" fontId="34" fillId="5" borderId="15" xfId="3" applyFont="1" applyFill="1" applyBorder="1" applyAlignment="1">
      <alignment horizontal="center"/>
    </xf>
    <xf numFmtId="0" fontId="9" fillId="5" borderId="16" xfId="3" applyFont="1" applyFill="1" applyBorder="1" applyAlignment="1">
      <alignment horizontal="center" vertical="center" wrapText="1"/>
    </xf>
    <xf numFmtId="0" fontId="9" fillId="5" borderId="17" xfId="3" applyFont="1" applyFill="1" applyBorder="1" applyAlignment="1">
      <alignment horizontal="center" vertical="center" wrapText="1"/>
    </xf>
    <xf numFmtId="0" fontId="9" fillId="5" borderId="18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/>
    </xf>
    <xf numFmtId="0" fontId="9" fillId="5" borderId="0" xfId="3" applyFont="1" applyFill="1" applyBorder="1" applyAlignment="1">
      <alignment horizontal="center"/>
    </xf>
    <xf numFmtId="0" fontId="9" fillId="5" borderId="6" xfId="3" applyFont="1" applyFill="1" applyBorder="1" applyAlignment="1">
      <alignment horizontal="center"/>
    </xf>
    <xf numFmtId="0" fontId="17" fillId="5" borderId="1" xfId="3" applyFont="1" applyFill="1" applyBorder="1" applyAlignment="1">
      <alignment horizontal="center"/>
    </xf>
    <xf numFmtId="0" fontId="17" fillId="5" borderId="0" xfId="3" applyFont="1" applyFill="1" applyBorder="1" applyAlignment="1">
      <alignment horizontal="center"/>
    </xf>
    <xf numFmtId="0" fontId="17" fillId="5" borderId="6" xfId="3" applyFont="1" applyFill="1" applyBorder="1" applyAlignment="1">
      <alignment horizontal="center"/>
    </xf>
    <xf numFmtId="0" fontId="4" fillId="5" borderId="1" xfId="3" applyFont="1" applyFill="1" applyBorder="1" applyAlignment="1">
      <alignment horizontal="center" vertical="center"/>
    </xf>
    <xf numFmtId="0" fontId="4" fillId="5" borderId="0" xfId="3" applyFont="1" applyFill="1" applyBorder="1" applyAlignment="1">
      <alignment horizontal="center" vertical="center"/>
    </xf>
    <xf numFmtId="0" fontId="4" fillId="5" borderId="0" xfId="3" applyFont="1" applyFill="1" applyBorder="1" applyAlignment="1">
      <alignment horizontal="center" vertical="center" wrapText="1"/>
    </xf>
    <xf numFmtId="0" fontId="4" fillId="5" borderId="6" xfId="3" applyFont="1" applyFill="1" applyBorder="1" applyAlignment="1">
      <alignment horizontal="center" vertical="center" wrapText="1"/>
    </xf>
    <xf numFmtId="4" fontId="38" fillId="5" borderId="16" xfId="3" applyNumberFormat="1" applyFont="1" applyFill="1" applyBorder="1" applyAlignment="1">
      <alignment horizontal="left"/>
    </xf>
    <xf numFmtId="4" fontId="38" fillId="5" borderId="17" xfId="3" applyNumberFormat="1" applyFont="1" applyFill="1" applyBorder="1" applyAlignment="1">
      <alignment horizontal="left"/>
    </xf>
    <xf numFmtId="0" fontId="40" fillId="5" borderId="18" xfId="0" applyFont="1" applyFill="1" applyBorder="1" applyAlignment="1"/>
    <xf numFmtId="4" fontId="38" fillId="5" borderId="1" xfId="19" applyNumberFormat="1" applyFont="1" applyFill="1" applyBorder="1" applyAlignment="1">
      <alignment horizontal="left"/>
    </xf>
    <xf numFmtId="4" fontId="38" fillId="5" borderId="0" xfId="19" applyNumberFormat="1" applyFont="1" applyFill="1" applyBorder="1" applyAlignment="1">
      <alignment horizontal="left"/>
    </xf>
    <xf numFmtId="4" fontId="38" fillId="5" borderId="17" xfId="19" applyNumberFormat="1" applyFont="1" applyFill="1" applyBorder="1" applyAlignment="1">
      <alignment horizontal="left"/>
    </xf>
    <xf numFmtId="4" fontId="38" fillId="5" borderId="18" xfId="19" applyNumberFormat="1" applyFont="1" applyFill="1" applyBorder="1" applyAlignment="1">
      <alignment horizontal="left"/>
    </xf>
    <xf numFmtId="0" fontId="37" fillId="5" borderId="0" xfId="3" applyFont="1" applyFill="1" applyBorder="1" applyAlignment="1">
      <alignment horizontal="center" vertical="center"/>
    </xf>
    <xf numFmtId="16" fontId="38" fillId="5" borderId="5" xfId="3" applyNumberFormat="1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0" fontId="23" fillId="5" borderId="0" xfId="3" applyFont="1" applyFill="1" applyBorder="1" applyAlignment="1">
      <alignment horizontal="center" wrapText="1"/>
    </xf>
    <xf numFmtId="0" fontId="23" fillId="5" borderId="0" xfId="3" applyFont="1" applyFill="1" applyBorder="1" applyAlignment="1">
      <alignment horizontal="center"/>
    </xf>
    <xf numFmtId="0" fontId="0" fillId="5" borderId="0" xfId="0" applyFill="1" applyAlignment="1"/>
    <xf numFmtId="169" fontId="16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4" fillId="9" borderId="0" xfId="3" applyFont="1" applyFill="1" applyBorder="1" applyAlignment="1">
      <alignment horizontal="center"/>
    </xf>
    <xf numFmtId="0" fontId="25" fillId="0" borderId="0" xfId="3" applyNumberFormat="1" applyFont="1" applyFill="1" applyBorder="1" applyAlignment="1">
      <alignment horizontal="center" vertical="center"/>
    </xf>
    <xf numFmtId="4" fontId="4" fillId="5" borderId="16" xfId="3" applyNumberFormat="1" applyFont="1" applyFill="1" applyBorder="1" applyAlignment="1">
      <alignment horizontal="left"/>
    </xf>
    <xf numFmtId="4" fontId="4" fillId="5" borderId="17" xfId="3" applyNumberFormat="1" applyFont="1" applyFill="1" applyBorder="1" applyAlignment="1">
      <alignment horizontal="left"/>
    </xf>
    <xf numFmtId="4" fontId="4" fillId="5" borderId="18" xfId="3" applyNumberFormat="1" applyFont="1" applyFill="1" applyBorder="1" applyAlignment="1">
      <alignment horizontal="left"/>
    </xf>
    <xf numFmtId="4" fontId="38" fillId="5" borderId="11" xfId="3" applyNumberFormat="1" applyFont="1" applyFill="1" applyBorder="1" applyAlignment="1">
      <alignment horizontal="left"/>
    </xf>
    <xf numFmtId="4" fontId="38" fillId="5" borderId="15" xfId="3" applyNumberFormat="1" applyFont="1" applyFill="1" applyBorder="1" applyAlignment="1">
      <alignment horizontal="left"/>
    </xf>
    <xf numFmtId="4" fontId="38" fillId="5" borderId="8" xfId="3" applyNumberFormat="1" applyFont="1" applyFill="1" applyBorder="1" applyAlignment="1">
      <alignment horizontal="left"/>
    </xf>
    <xf numFmtId="0" fontId="23" fillId="5" borderId="16" xfId="3" applyFont="1" applyFill="1" applyBorder="1" applyAlignment="1">
      <alignment horizontal="center" wrapText="1"/>
    </xf>
    <xf numFmtId="0" fontId="23" fillId="5" borderId="17" xfId="3" applyFont="1" applyFill="1" applyBorder="1" applyAlignment="1">
      <alignment horizontal="center"/>
    </xf>
    <xf numFmtId="169" fontId="16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3" fillId="5" borderId="1" xfId="3" applyFont="1" applyFill="1" applyBorder="1" applyAlignment="1">
      <alignment horizontal="center"/>
    </xf>
    <xf numFmtId="0" fontId="24" fillId="9" borderId="1" xfId="3" applyFont="1" applyFill="1" applyBorder="1" applyAlignment="1">
      <alignment horizontal="center"/>
    </xf>
    <xf numFmtId="0" fontId="4" fillId="5" borderId="16" xfId="3" applyFont="1" applyFill="1" applyBorder="1" applyAlignment="1">
      <alignment horizontal="center" vertical="center"/>
    </xf>
    <xf numFmtId="0" fontId="4" fillId="5" borderId="17" xfId="3" applyFont="1" applyFill="1" applyBorder="1" applyAlignment="1">
      <alignment horizontal="center" vertical="center"/>
    </xf>
    <xf numFmtId="16" fontId="4" fillId="5" borderId="25" xfId="3" applyNumberFormat="1" applyFont="1" applyFill="1" applyBorder="1" applyAlignment="1">
      <alignment horizontal="center" vertical="center"/>
    </xf>
    <xf numFmtId="0" fontId="31" fillId="5" borderId="25" xfId="0" applyFont="1" applyFill="1" applyBorder="1" applyAlignment="1">
      <alignment horizontal="center" vertical="center"/>
    </xf>
    <xf numFmtId="4" fontId="38" fillId="5" borderId="18" xfId="3" applyNumberFormat="1" applyFont="1" applyFill="1" applyBorder="1" applyAlignment="1">
      <alignment horizontal="left"/>
    </xf>
    <xf numFmtId="0" fontId="23" fillId="5" borderId="16" xfId="3" applyFont="1" applyFill="1" applyBorder="1" applyAlignment="1">
      <alignment horizontal="center" vertical="center"/>
    </xf>
    <xf numFmtId="0" fontId="23" fillId="5" borderId="17" xfId="3" applyFont="1" applyFill="1" applyBorder="1" applyAlignment="1">
      <alignment horizontal="center" vertical="center"/>
    </xf>
    <xf numFmtId="0" fontId="23" fillId="5" borderId="18" xfId="3" applyFont="1" applyFill="1" applyBorder="1" applyAlignment="1">
      <alignment horizontal="center" vertical="center"/>
    </xf>
    <xf numFmtId="169" fontId="16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3" fillId="5" borderId="1" xfId="3" applyFont="1" applyFill="1" applyBorder="1" applyAlignment="1">
      <alignment horizontal="center" vertical="center"/>
    </xf>
    <xf numFmtId="0" fontId="23" fillId="5" borderId="0" xfId="3" applyFont="1" applyFill="1" applyBorder="1" applyAlignment="1">
      <alignment horizontal="center" vertical="center"/>
    </xf>
    <xf numFmtId="0" fontId="23" fillId="5" borderId="6" xfId="3" applyFont="1" applyFill="1" applyBorder="1" applyAlignment="1">
      <alignment horizontal="center" vertical="center"/>
    </xf>
    <xf numFmtId="0" fontId="38" fillId="5" borderId="16" xfId="3" applyFont="1" applyFill="1" applyBorder="1" applyAlignment="1">
      <alignment horizontal="center" vertical="center"/>
    </xf>
    <xf numFmtId="0" fontId="38" fillId="5" borderId="1" xfId="3" applyFont="1" applyFill="1" applyBorder="1" applyAlignment="1">
      <alignment horizontal="center" vertical="center"/>
    </xf>
    <xf numFmtId="0" fontId="38" fillId="5" borderId="17" xfId="3" applyFont="1" applyFill="1" applyBorder="1" applyAlignment="1">
      <alignment horizontal="center" vertical="center"/>
    </xf>
    <xf numFmtId="0" fontId="38" fillId="5" borderId="0" xfId="3" applyFont="1" applyFill="1" applyBorder="1" applyAlignment="1">
      <alignment horizontal="center" vertical="center"/>
    </xf>
    <xf numFmtId="16" fontId="38" fillId="5" borderId="25" xfId="3" applyNumberFormat="1" applyFont="1" applyFill="1" applyBorder="1" applyAlignment="1">
      <alignment horizontal="center" vertical="center"/>
    </xf>
    <xf numFmtId="0" fontId="40" fillId="5" borderId="25" xfId="0" applyFont="1" applyFill="1" applyBorder="1" applyAlignment="1">
      <alignment horizontal="center" vertical="center"/>
    </xf>
    <xf numFmtId="0" fontId="40" fillId="5" borderId="2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30" fillId="5" borderId="6" xfId="0" applyFont="1" applyFill="1" applyBorder="1" applyAlignment="1">
      <alignment horizontal="center"/>
    </xf>
    <xf numFmtId="0" fontId="33" fillId="5" borderId="1" xfId="0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0" fontId="33" fillId="5" borderId="6" xfId="0" applyFont="1" applyFill="1" applyBorder="1" applyAlignment="1">
      <alignment horizontal="center"/>
    </xf>
    <xf numFmtId="0" fontId="9" fillId="0" borderId="0" xfId="26" applyFont="1" applyFill="1" applyBorder="1" applyAlignment="1">
      <alignment horizontal="center"/>
    </xf>
    <xf numFmtId="0" fontId="30" fillId="5" borderId="1" xfId="26" applyFont="1" applyFill="1" applyBorder="1" applyAlignment="1">
      <alignment horizontal="center"/>
    </xf>
    <xf numFmtId="0" fontId="30" fillId="5" borderId="0" xfId="26" applyFont="1" applyFill="1" applyBorder="1" applyAlignment="1">
      <alignment horizontal="center"/>
    </xf>
    <xf numFmtId="0" fontId="30" fillId="5" borderId="6" xfId="26" applyFont="1" applyFill="1" applyBorder="1" applyAlignment="1">
      <alignment horizontal="center"/>
    </xf>
    <xf numFmtId="0" fontId="30" fillId="5" borderId="16" xfId="26" applyFont="1" applyFill="1" applyBorder="1" applyAlignment="1">
      <alignment horizontal="center"/>
    </xf>
    <xf numFmtId="0" fontId="30" fillId="5" borderId="17" xfId="26" applyFont="1" applyFill="1" applyBorder="1" applyAlignment="1">
      <alignment horizontal="center"/>
    </xf>
    <xf numFmtId="0" fontId="30" fillId="5" borderId="18" xfId="26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0" fillId="5" borderId="16" xfId="0" applyFont="1" applyFill="1" applyBorder="1" applyAlignment="1">
      <alignment horizontal="center"/>
    </xf>
    <xf numFmtId="0" fontId="30" fillId="5" borderId="17" xfId="0" applyFont="1" applyFill="1" applyBorder="1" applyAlignment="1">
      <alignment horizontal="center"/>
    </xf>
    <xf numFmtId="0" fontId="30" fillId="5" borderId="18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168" fontId="4" fillId="10" borderId="18" xfId="18" applyNumberFormat="1" applyFont="1" applyFill="1" applyBorder="1" applyAlignment="1">
      <alignment horizontal="left" vertical="center" wrapText="1"/>
    </xf>
    <xf numFmtId="168" fontId="4" fillId="10" borderId="6" xfId="18" applyNumberFormat="1" applyFont="1" applyFill="1" applyBorder="1" applyAlignment="1">
      <alignment horizontal="left" vertical="center" wrapText="1"/>
    </xf>
    <xf numFmtId="0" fontId="30" fillId="5" borderId="16" xfId="28" applyFont="1" applyFill="1" applyBorder="1" applyAlignment="1">
      <alignment horizontal="center"/>
    </xf>
    <xf numFmtId="0" fontId="30" fillId="5" borderId="17" xfId="28" applyFont="1" applyFill="1" applyBorder="1" applyAlignment="1">
      <alignment horizontal="center"/>
    </xf>
    <xf numFmtId="0" fontId="30" fillId="5" borderId="18" xfId="28" applyFont="1" applyFill="1" applyBorder="1" applyAlignment="1">
      <alignment horizontal="center"/>
    </xf>
    <xf numFmtId="0" fontId="33" fillId="5" borderId="1" xfId="28" applyFont="1" applyFill="1" applyBorder="1" applyAlignment="1">
      <alignment horizontal="center"/>
    </xf>
    <xf numFmtId="0" fontId="33" fillId="5" borderId="0" xfId="28" applyFont="1" applyFill="1" applyBorder="1" applyAlignment="1">
      <alignment horizontal="center"/>
    </xf>
    <xf numFmtId="0" fontId="33" fillId="5" borderId="6" xfId="28" applyFont="1" applyFill="1" applyBorder="1" applyAlignment="1">
      <alignment horizontal="center"/>
    </xf>
    <xf numFmtId="0" fontId="10" fillId="9" borderId="27" xfId="28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/>
    </xf>
  </cellXfs>
  <cellStyles count="32">
    <cellStyle name="Comma" xfId="22" builtinId="3"/>
    <cellStyle name="Hyperlink" xfId="30" builtinId="8"/>
    <cellStyle name="Millares 17" xfId="19"/>
    <cellStyle name="Millares 17 3" xfId="31"/>
    <cellStyle name="Millares 2" xfId="2"/>
    <cellStyle name="Millares 2 12" xfId="10"/>
    <cellStyle name="Millares 2 13" xfId="12"/>
    <cellStyle name="Millares 2 20" xfId="20"/>
    <cellStyle name="Millares 6" xfId="17"/>
    <cellStyle name="Millares 7" xfId="18"/>
    <cellStyle name="Millares 9" xfId="29"/>
    <cellStyle name="Normal" xfId="0" builtinId="0"/>
    <cellStyle name="Normal 10" xfId="24"/>
    <cellStyle name="Normal 2 2" xfId="3"/>
    <cellStyle name="Normal 231 6" xfId="21"/>
    <cellStyle name="Normal 658" xfId="23"/>
    <cellStyle name="Normal 868 3" xfId="28"/>
    <cellStyle name="Normal 980" xfId="26"/>
    <cellStyle name="Normal_boletin-valores-reporte de Emisiones Vigentes Resumen al 31 marzo 2010" xfId="15"/>
    <cellStyle name="Normal_Hoja1 2" xfId="25"/>
    <cellStyle name="Normal_Hoja1_1" xfId="8"/>
    <cellStyle name="Normal_Hoja1_2" xfId="5"/>
    <cellStyle name="Normal_Sheet4" xfId="14"/>
    <cellStyle name="Percent" xfId="1" builtinId="5"/>
    <cellStyle name="Porcentaje 53" xfId="27"/>
    <cellStyle name="Porcentual 10" xfId="7"/>
    <cellStyle name="Porcentual 11" xfId="9"/>
    <cellStyle name="Porcentual 2 12" xfId="11"/>
    <cellStyle name="Porcentual 2 13" xfId="13"/>
    <cellStyle name="Porcentual 4" xfId="16"/>
    <cellStyle name="Porcentual 8" xfId="4"/>
    <cellStyle name="Porcentual 9" xfId="6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D536F"/>
      <color rgb="FF00A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3" sqref="B3"/>
    </sheetView>
  </sheetViews>
  <sheetFormatPr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78" customFormat="1" ht="12.75" customHeight="1" x14ac:dyDescent="0.2">
      <c r="B1" s="377"/>
      <c r="C1" s="377"/>
    </row>
    <row r="2" spans="2:3" s="378" customFormat="1" ht="30" customHeight="1" x14ac:dyDescent="0.2">
      <c r="B2" s="379" t="s">
        <v>1029</v>
      </c>
      <c r="C2" s="380"/>
    </row>
    <row r="3" spans="2:3" s="378" customFormat="1" ht="23.25" x14ac:dyDescent="0.2">
      <c r="B3" s="381" t="s">
        <v>891</v>
      </c>
      <c r="C3" s="380"/>
    </row>
    <row r="4" spans="2:3" s="378" customFormat="1" ht="19.5" customHeight="1" x14ac:dyDescent="0.25">
      <c r="B4" s="382" t="s">
        <v>1030</v>
      </c>
      <c r="C4" s="383"/>
    </row>
    <row r="5" spans="2:3" x14ac:dyDescent="0.25">
      <c r="B5" s="384"/>
      <c r="C5" s="384"/>
    </row>
    <row r="6" spans="2:3" x14ac:dyDescent="0.25">
      <c r="B6" s="385" t="s">
        <v>1031</v>
      </c>
      <c r="C6" s="384">
        <v>1</v>
      </c>
    </row>
    <row r="7" spans="2:3" x14ac:dyDescent="0.25">
      <c r="B7" s="385" t="s">
        <v>1032</v>
      </c>
      <c r="C7" s="384">
        <v>2</v>
      </c>
    </row>
    <row r="8" spans="2:3" x14ac:dyDescent="0.25">
      <c r="B8" s="384"/>
      <c r="C8" s="384"/>
    </row>
    <row r="9" spans="2:3" ht="15.75" x14ac:dyDescent="0.25">
      <c r="B9" s="386" t="s">
        <v>1033</v>
      </c>
      <c r="C9" s="384"/>
    </row>
    <row r="10" spans="2:3" x14ac:dyDescent="0.25">
      <c r="B10" s="385" t="s">
        <v>1034</v>
      </c>
      <c r="C10" s="384">
        <v>3</v>
      </c>
    </row>
    <row r="11" spans="2:3" x14ac:dyDescent="0.25">
      <c r="B11" s="385" t="s">
        <v>1035</v>
      </c>
      <c r="C11" s="384">
        <v>4</v>
      </c>
    </row>
    <row r="12" spans="2:3" x14ac:dyDescent="0.25">
      <c r="B12" s="385" t="s">
        <v>1036</v>
      </c>
      <c r="C12" s="384">
        <v>5</v>
      </c>
    </row>
    <row r="13" spans="2:3" x14ac:dyDescent="0.25">
      <c r="B13" s="385" t="s">
        <v>1037</v>
      </c>
      <c r="C13" s="384">
        <v>6</v>
      </c>
    </row>
    <row r="14" spans="2:3" x14ac:dyDescent="0.25">
      <c r="B14" s="385" t="s">
        <v>1038</v>
      </c>
      <c r="C14" s="384">
        <v>7</v>
      </c>
    </row>
    <row r="15" spans="2:3" x14ac:dyDescent="0.25">
      <c r="B15" s="385" t="s">
        <v>1039</v>
      </c>
      <c r="C15" s="384">
        <v>8</v>
      </c>
    </row>
    <row r="16" spans="2:3" x14ac:dyDescent="0.25">
      <c r="B16" s="385" t="s">
        <v>1040</v>
      </c>
      <c r="C16" s="384">
        <v>9</v>
      </c>
    </row>
    <row r="17" spans="2:3" x14ac:dyDescent="0.25">
      <c r="B17" s="385" t="s">
        <v>1041</v>
      </c>
      <c r="C17" s="384">
        <v>10</v>
      </c>
    </row>
    <row r="18" spans="2:3" x14ac:dyDescent="0.25">
      <c r="B18" s="385" t="s">
        <v>1042</v>
      </c>
      <c r="C18" s="384">
        <v>11</v>
      </c>
    </row>
    <row r="19" spans="2:3" x14ac:dyDescent="0.25">
      <c r="B19" s="385"/>
      <c r="C19" s="384"/>
    </row>
    <row r="20" spans="2:3" ht="15.75" x14ac:dyDescent="0.25">
      <c r="B20" s="386" t="s">
        <v>1043</v>
      </c>
      <c r="C20" s="384"/>
    </row>
    <row r="21" spans="2:3" x14ac:dyDescent="0.25">
      <c r="B21" s="385" t="s">
        <v>1044</v>
      </c>
      <c r="C21" s="384">
        <v>12</v>
      </c>
    </row>
    <row r="22" spans="2:3" x14ac:dyDescent="0.25">
      <c r="B22" s="385" t="s">
        <v>1045</v>
      </c>
      <c r="C22" s="384">
        <v>13</v>
      </c>
    </row>
    <row r="23" spans="2:3" x14ac:dyDescent="0.25">
      <c r="B23" s="385" t="s">
        <v>1046</v>
      </c>
      <c r="C23" s="384">
        <v>14</v>
      </c>
    </row>
    <row r="24" spans="2:3" x14ac:dyDescent="0.25">
      <c r="B24" s="384"/>
      <c r="C24" s="384"/>
    </row>
    <row r="25" spans="2:3" ht="15.75" x14ac:dyDescent="0.25">
      <c r="B25" s="386" t="s">
        <v>1047</v>
      </c>
      <c r="C25" s="384"/>
    </row>
    <row r="26" spans="2:3" x14ac:dyDescent="0.25">
      <c r="B26" s="385" t="s">
        <v>1048</v>
      </c>
      <c r="C26" s="384">
        <v>15</v>
      </c>
    </row>
    <row r="27" spans="2:3" x14ac:dyDescent="0.25">
      <c r="B27" s="385" t="s">
        <v>1049</v>
      </c>
      <c r="C27" s="384">
        <v>16</v>
      </c>
    </row>
    <row r="28" spans="2:3" x14ac:dyDescent="0.25">
      <c r="B28" s="385" t="s">
        <v>1050</v>
      </c>
      <c r="C28" s="384">
        <v>17</v>
      </c>
    </row>
    <row r="29" spans="2:3" x14ac:dyDescent="0.25">
      <c r="B29" s="385" t="s">
        <v>1051</v>
      </c>
      <c r="C29" s="384">
        <v>18</v>
      </c>
    </row>
    <row r="30" spans="2:3" x14ac:dyDescent="0.25">
      <c r="B30" s="384"/>
      <c r="C30" s="384"/>
    </row>
    <row r="31" spans="2:3" ht="15.75" x14ac:dyDescent="0.25">
      <c r="B31" s="386" t="s">
        <v>1052</v>
      </c>
    </row>
    <row r="32" spans="2:3" x14ac:dyDescent="0.25">
      <c r="B32" s="385" t="s">
        <v>1053</v>
      </c>
      <c r="C32" s="384">
        <v>19</v>
      </c>
    </row>
    <row r="33" spans="2:3" x14ac:dyDescent="0.25">
      <c r="B33" s="384"/>
    </row>
    <row r="34" spans="2:3" x14ac:dyDescent="0.25">
      <c r="B34" s="385" t="s">
        <v>1054</v>
      </c>
    </row>
    <row r="35" spans="2:3" ht="9.75" customHeight="1" x14ac:dyDescent="0.25">
      <c r="B35" s="387"/>
      <c r="C35" s="387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VK109"/>
  <sheetViews>
    <sheetView zoomScaleNormal="100" workbookViewId="0">
      <selection activeCell="A26" sqref="A26"/>
    </sheetView>
  </sheetViews>
  <sheetFormatPr defaultColWidth="0" defaultRowHeight="15" customHeight="1" zeroHeight="1" x14ac:dyDescent="0.25"/>
  <cols>
    <col min="1" max="1" width="59" customWidth="1"/>
    <col min="2" max="2" width="26" customWidth="1"/>
    <col min="3" max="3" width="23.7109375" customWidth="1"/>
    <col min="4" max="256" width="11.42578125" hidden="1"/>
    <col min="257" max="258" width="46.42578125" customWidth="1"/>
    <col min="259" max="511" width="11.42578125" hidden="1"/>
    <col min="512" max="512" width="27.140625" customWidth="1"/>
    <col min="513" max="514" width="46.42578125" customWidth="1"/>
    <col min="515" max="767" width="11.42578125" hidden="1"/>
    <col min="768" max="768" width="27.140625" customWidth="1"/>
    <col min="769" max="770" width="46.42578125" customWidth="1"/>
    <col min="771" max="1023" width="11.42578125" hidden="1"/>
    <col min="1024" max="1024" width="27.140625" customWidth="1"/>
    <col min="1025" max="1026" width="46.42578125" customWidth="1"/>
    <col min="1027" max="1279" width="11.42578125" hidden="1"/>
    <col min="1280" max="1280" width="27.140625" customWidth="1"/>
    <col min="1281" max="1282" width="46.42578125" customWidth="1"/>
    <col min="1283" max="1535" width="11.42578125" hidden="1"/>
    <col min="1536" max="1536" width="27.140625" customWidth="1"/>
    <col min="1537" max="1538" width="46.42578125" customWidth="1"/>
    <col min="1539" max="1791" width="11.42578125" hidden="1"/>
    <col min="1792" max="1792" width="27.140625" customWidth="1"/>
    <col min="1793" max="1794" width="46.42578125" customWidth="1"/>
    <col min="1795" max="2047" width="11.42578125" hidden="1"/>
    <col min="2048" max="2048" width="27.140625" customWidth="1"/>
    <col min="2049" max="2050" width="46.42578125" customWidth="1"/>
    <col min="2051" max="2303" width="11.42578125" hidden="1"/>
    <col min="2304" max="2304" width="27.140625" customWidth="1"/>
    <col min="2305" max="2306" width="46.42578125" customWidth="1"/>
    <col min="2307" max="2559" width="11.42578125" hidden="1"/>
    <col min="2560" max="2560" width="27.140625" customWidth="1"/>
    <col min="2561" max="2562" width="46.42578125" customWidth="1"/>
    <col min="2563" max="2815" width="11.42578125" hidden="1"/>
    <col min="2816" max="2816" width="27.140625" customWidth="1"/>
    <col min="2817" max="2818" width="46.42578125" customWidth="1"/>
    <col min="2819" max="3071" width="11.42578125" hidden="1"/>
    <col min="3072" max="3072" width="27.140625" customWidth="1"/>
    <col min="3073" max="3074" width="46.42578125" customWidth="1"/>
    <col min="3075" max="3327" width="11.42578125" hidden="1"/>
    <col min="3328" max="3328" width="27.140625" customWidth="1"/>
    <col min="3329" max="3330" width="46.42578125" customWidth="1"/>
    <col min="3331" max="3583" width="11.42578125" hidden="1"/>
    <col min="3584" max="3584" width="27.140625" customWidth="1"/>
    <col min="3585" max="3586" width="46.42578125" customWidth="1"/>
    <col min="3587" max="3839" width="11.42578125" hidden="1"/>
    <col min="3840" max="3840" width="27.140625" customWidth="1"/>
    <col min="3841" max="3842" width="46.42578125" customWidth="1"/>
    <col min="3843" max="4095" width="11.42578125" hidden="1"/>
    <col min="4096" max="4096" width="27.140625" customWidth="1"/>
    <col min="4097" max="4098" width="46.42578125" customWidth="1"/>
    <col min="4099" max="4351" width="11.42578125" hidden="1"/>
    <col min="4352" max="4352" width="27.140625" customWidth="1"/>
    <col min="4353" max="4354" width="46.42578125" customWidth="1"/>
    <col min="4355" max="4607" width="11.42578125" hidden="1"/>
    <col min="4608" max="4608" width="27.140625" customWidth="1"/>
    <col min="4609" max="4610" width="46.42578125" customWidth="1"/>
    <col min="4611" max="4863" width="11.42578125" hidden="1"/>
    <col min="4864" max="4864" width="27.140625" customWidth="1"/>
    <col min="4865" max="4866" width="46.42578125" customWidth="1"/>
    <col min="4867" max="5119" width="11.42578125" hidden="1"/>
    <col min="5120" max="5120" width="27.140625" customWidth="1"/>
    <col min="5121" max="5122" width="46.42578125" customWidth="1"/>
    <col min="5123" max="5375" width="11.42578125" hidden="1"/>
    <col min="5376" max="5376" width="27.140625" customWidth="1"/>
    <col min="5377" max="5378" width="46.42578125" customWidth="1"/>
    <col min="5379" max="5631" width="11.42578125" hidden="1"/>
    <col min="5632" max="5632" width="27.140625" customWidth="1"/>
    <col min="5633" max="5634" width="46.42578125" customWidth="1"/>
    <col min="5635" max="5887" width="11.42578125" hidden="1"/>
    <col min="5888" max="5888" width="27.140625" customWidth="1"/>
    <col min="5889" max="5890" width="46.42578125" customWidth="1"/>
    <col min="5891" max="6143" width="11.42578125" hidden="1"/>
    <col min="6144" max="6144" width="27.140625" customWidth="1"/>
    <col min="6145" max="6146" width="46.42578125" customWidth="1"/>
    <col min="6147" max="6399" width="11.42578125" hidden="1"/>
    <col min="6400" max="6400" width="27.140625" customWidth="1"/>
    <col min="6401" max="6402" width="46.42578125" customWidth="1"/>
    <col min="6403" max="6655" width="11.42578125" hidden="1"/>
    <col min="6656" max="6656" width="27.140625" customWidth="1"/>
    <col min="6657" max="6658" width="46.42578125" customWidth="1"/>
    <col min="6659" max="6911" width="11.42578125" hidden="1"/>
    <col min="6912" max="6912" width="27.140625" customWidth="1"/>
    <col min="6913" max="6914" width="46.42578125" customWidth="1"/>
    <col min="6915" max="7167" width="11.42578125" hidden="1"/>
    <col min="7168" max="7168" width="27.140625" customWidth="1"/>
    <col min="7169" max="7170" width="46.42578125" customWidth="1"/>
    <col min="7171" max="7423" width="11.42578125" hidden="1"/>
    <col min="7424" max="7424" width="27.140625" customWidth="1"/>
    <col min="7425" max="7426" width="46.42578125" customWidth="1"/>
    <col min="7427" max="7679" width="11.42578125" hidden="1"/>
    <col min="7680" max="7680" width="27.140625" customWidth="1"/>
    <col min="7681" max="7682" width="46.42578125" customWidth="1"/>
    <col min="7683" max="7935" width="11.42578125" hidden="1"/>
    <col min="7936" max="7936" width="27.140625" customWidth="1"/>
    <col min="7937" max="7938" width="46.42578125" customWidth="1"/>
    <col min="7939" max="8191" width="11.42578125" hidden="1"/>
    <col min="8192" max="8192" width="27.140625" customWidth="1"/>
    <col min="8193" max="8194" width="46.42578125" customWidth="1"/>
    <col min="8195" max="8447" width="11.42578125" hidden="1"/>
    <col min="8448" max="8448" width="27.140625" customWidth="1"/>
    <col min="8449" max="8450" width="46.42578125" customWidth="1"/>
    <col min="8451" max="8703" width="11.42578125" hidden="1"/>
    <col min="8704" max="8704" width="27.140625" customWidth="1"/>
    <col min="8705" max="8706" width="46.42578125" customWidth="1"/>
    <col min="8707" max="8959" width="11.42578125" hidden="1"/>
    <col min="8960" max="8960" width="27.140625" customWidth="1"/>
    <col min="8961" max="8962" width="46.42578125" customWidth="1"/>
    <col min="8963" max="9215" width="11.42578125" hidden="1"/>
    <col min="9216" max="9216" width="27.140625" customWidth="1"/>
    <col min="9217" max="9218" width="46.42578125" customWidth="1"/>
    <col min="9219" max="9471" width="11.42578125" hidden="1"/>
    <col min="9472" max="9472" width="27.140625" customWidth="1"/>
    <col min="9473" max="9474" width="46.42578125" customWidth="1"/>
    <col min="9475" max="9727" width="11.42578125" hidden="1"/>
    <col min="9728" max="9728" width="27.140625" customWidth="1"/>
    <col min="9729" max="9730" width="46.42578125" customWidth="1"/>
    <col min="9731" max="9983" width="11.42578125" hidden="1"/>
    <col min="9984" max="9984" width="27.140625" customWidth="1"/>
    <col min="9985" max="9986" width="46.42578125" customWidth="1"/>
    <col min="9987" max="10239" width="11.42578125" hidden="1"/>
    <col min="10240" max="10240" width="27.140625" customWidth="1"/>
    <col min="10241" max="10242" width="46.42578125" customWidth="1"/>
    <col min="10243" max="10495" width="11.42578125" hidden="1"/>
    <col min="10496" max="10496" width="27.140625" customWidth="1"/>
    <col min="10497" max="10498" width="46.42578125" customWidth="1"/>
    <col min="10499" max="10751" width="11.42578125" hidden="1"/>
    <col min="10752" max="10752" width="27.140625" customWidth="1"/>
    <col min="10753" max="10754" width="46.42578125" customWidth="1"/>
    <col min="10755" max="11007" width="11.42578125" hidden="1"/>
    <col min="11008" max="11008" width="27.140625" customWidth="1"/>
    <col min="11009" max="11010" width="46.42578125" customWidth="1"/>
    <col min="11011" max="11263" width="11.42578125" hidden="1"/>
    <col min="11264" max="11264" width="27.140625" customWidth="1"/>
    <col min="11265" max="11266" width="46.42578125" customWidth="1"/>
    <col min="11267" max="11519" width="11.42578125" hidden="1"/>
    <col min="11520" max="11520" width="27.140625" customWidth="1"/>
    <col min="11521" max="11522" width="46.42578125" customWidth="1"/>
    <col min="11523" max="11775" width="11.42578125" hidden="1"/>
    <col min="11776" max="11776" width="27.140625" customWidth="1"/>
    <col min="11777" max="11778" width="46.42578125" customWidth="1"/>
    <col min="11779" max="12031" width="11.42578125" hidden="1"/>
    <col min="12032" max="12032" width="27.140625" customWidth="1"/>
    <col min="12033" max="12034" width="46.42578125" customWidth="1"/>
    <col min="12035" max="12287" width="11.42578125" hidden="1"/>
    <col min="12288" max="12288" width="27.140625" customWidth="1"/>
    <col min="12289" max="12290" width="46.42578125" customWidth="1"/>
    <col min="12291" max="12543" width="11.42578125" hidden="1"/>
    <col min="12544" max="12544" width="27.140625" customWidth="1"/>
    <col min="12545" max="12546" width="46.42578125" customWidth="1"/>
    <col min="12547" max="12799" width="11.42578125" hidden="1"/>
    <col min="12800" max="12800" width="27.140625" customWidth="1"/>
    <col min="12801" max="12802" width="46.42578125" customWidth="1"/>
    <col min="12803" max="13055" width="11.42578125" hidden="1"/>
    <col min="13056" max="13056" width="27.140625" customWidth="1"/>
    <col min="13057" max="13058" width="46.42578125" customWidth="1"/>
    <col min="13059" max="13311" width="11.42578125" hidden="1"/>
    <col min="13312" max="13312" width="27.140625" customWidth="1"/>
    <col min="13313" max="13314" width="46.42578125" customWidth="1"/>
    <col min="13315" max="13567" width="11.42578125" hidden="1"/>
    <col min="13568" max="13568" width="27.140625" customWidth="1"/>
    <col min="13569" max="13570" width="46.42578125" customWidth="1"/>
    <col min="13571" max="13823" width="11.42578125" hidden="1"/>
    <col min="13824" max="13824" width="27.140625" customWidth="1"/>
    <col min="13825" max="13826" width="46.42578125" customWidth="1"/>
    <col min="13827" max="14079" width="11.42578125" hidden="1"/>
    <col min="14080" max="14080" width="27.140625" customWidth="1"/>
    <col min="14081" max="14082" width="46.42578125" customWidth="1"/>
    <col min="14083" max="14335" width="11.42578125" hidden="1"/>
    <col min="14336" max="14336" width="27.140625" customWidth="1"/>
    <col min="14337" max="14338" width="46.42578125" customWidth="1"/>
    <col min="14339" max="14591" width="11.42578125" hidden="1"/>
    <col min="14592" max="14592" width="27.140625" customWidth="1"/>
    <col min="14593" max="14594" width="46.42578125" customWidth="1"/>
    <col min="14595" max="14847" width="11.42578125" hidden="1"/>
    <col min="14848" max="14848" width="27.140625" customWidth="1"/>
    <col min="14849" max="14850" width="46.42578125" customWidth="1"/>
    <col min="14851" max="15103" width="11.42578125" hidden="1"/>
    <col min="15104" max="15104" width="27.140625" customWidth="1"/>
    <col min="15105" max="15106" width="46.42578125" customWidth="1"/>
    <col min="15107" max="15359" width="11.42578125" hidden="1"/>
    <col min="15360" max="15360" width="27.140625" customWidth="1"/>
    <col min="15361" max="15362" width="46.42578125" customWidth="1"/>
    <col min="15363" max="15615" width="11.42578125" hidden="1"/>
    <col min="15616" max="15616" width="27.140625" customWidth="1"/>
    <col min="15617" max="15618" width="46.42578125" customWidth="1"/>
    <col min="15619" max="15871" width="11.42578125" hidden="1"/>
    <col min="15872" max="15872" width="27.140625" customWidth="1"/>
    <col min="15873" max="15874" width="46.42578125" customWidth="1"/>
    <col min="15875" max="16127" width="11.42578125" hidden="1"/>
    <col min="16128" max="16128" width="27.140625" customWidth="1"/>
    <col min="16129" max="16130" width="46.42578125" customWidth="1"/>
    <col min="16132" max="16384" width="11.42578125" hidden="1"/>
  </cols>
  <sheetData>
    <row r="1" spans="1:3" ht="15.75" x14ac:dyDescent="0.25">
      <c r="A1" s="484" t="s">
        <v>993</v>
      </c>
      <c r="B1" s="485"/>
      <c r="C1" s="486"/>
    </row>
    <row r="2" spans="1:3" ht="15.75" x14ac:dyDescent="0.25">
      <c r="A2" s="487" t="s">
        <v>973</v>
      </c>
      <c r="B2" s="488"/>
      <c r="C2" s="489"/>
    </row>
    <row r="3" spans="1:3" x14ac:dyDescent="0.25">
      <c r="A3" s="482" t="s">
        <v>891</v>
      </c>
      <c r="B3" s="482"/>
      <c r="C3" s="482"/>
    </row>
    <row r="4" spans="1:3" x14ac:dyDescent="0.25">
      <c r="A4" s="483" t="s">
        <v>971</v>
      </c>
      <c r="B4" s="483"/>
      <c r="C4" s="483"/>
    </row>
    <row r="5" spans="1:3" ht="5.25" customHeight="1" thickBot="1" x14ac:dyDescent="0.3">
      <c r="A5" s="253"/>
      <c r="B5" s="254"/>
      <c r="C5" s="255"/>
    </row>
    <row r="6" spans="1:3" x14ac:dyDescent="0.25">
      <c r="A6" s="207" t="s">
        <v>139</v>
      </c>
      <c r="B6" s="208" t="s">
        <v>61</v>
      </c>
      <c r="C6" s="209" t="s">
        <v>62</v>
      </c>
    </row>
    <row r="7" spans="1:3" x14ac:dyDescent="0.25">
      <c r="A7" s="260" t="s">
        <v>982</v>
      </c>
      <c r="B7" s="261">
        <v>84530.917426200002</v>
      </c>
      <c r="C7" s="262">
        <v>5.568E-3</v>
      </c>
    </row>
    <row r="8" spans="1:3" x14ac:dyDescent="0.25">
      <c r="A8" s="260" t="s">
        <v>983</v>
      </c>
      <c r="B8" s="261">
        <v>13948.829706000002</v>
      </c>
      <c r="C8" s="262">
        <v>9.1799999999999998E-4</v>
      </c>
    </row>
    <row r="9" spans="1:3" x14ac:dyDescent="0.25">
      <c r="A9" s="260" t="s">
        <v>984</v>
      </c>
      <c r="B9" s="261">
        <v>438079.16315520002</v>
      </c>
      <c r="C9" s="262">
        <v>2.8856E-2</v>
      </c>
    </row>
    <row r="10" spans="1:3" x14ac:dyDescent="0.25">
      <c r="A10" s="260" t="s">
        <v>985</v>
      </c>
      <c r="B10" s="261">
        <v>207065.91449040003</v>
      </c>
      <c r="C10" s="262">
        <v>1.3631000000000001E-2</v>
      </c>
    </row>
    <row r="11" spans="1:3" x14ac:dyDescent="0.25">
      <c r="A11" s="260" t="s">
        <v>986</v>
      </c>
      <c r="B11" s="261">
        <v>38159.602012000003</v>
      </c>
      <c r="C11" s="262">
        <v>2.5140000000000002E-3</v>
      </c>
    </row>
    <row r="12" spans="1:3" x14ac:dyDescent="0.25">
      <c r="A12" s="260" t="s">
        <v>987</v>
      </c>
      <c r="B12" s="261">
        <v>141436.16188659999</v>
      </c>
      <c r="C12" s="262">
        <v>9.3179999999999999E-3</v>
      </c>
    </row>
    <row r="13" spans="1:3" x14ac:dyDescent="0.25">
      <c r="A13" s="260" t="s">
        <v>988</v>
      </c>
      <c r="B13" s="261">
        <v>5070093.9884924004</v>
      </c>
      <c r="C13" s="262">
        <v>0.33402100000000001</v>
      </c>
    </row>
    <row r="14" spans="1:3" x14ac:dyDescent="0.25">
      <c r="A14" s="260" t="s">
        <v>989</v>
      </c>
      <c r="B14" s="261">
        <v>105495.30497240002</v>
      </c>
      <c r="C14" s="262">
        <v>6.9499999999999996E-3</v>
      </c>
    </row>
    <row r="15" spans="1:3" x14ac:dyDescent="0.25">
      <c r="A15" s="260" t="s">
        <v>990</v>
      </c>
      <c r="B15" s="261">
        <v>66691.047974600006</v>
      </c>
      <c r="C15" s="262">
        <v>4.3930000000000002E-3</v>
      </c>
    </row>
    <row r="16" spans="1:3" x14ac:dyDescent="0.25">
      <c r="A16" s="260" t="s">
        <v>991</v>
      </c>
      <c r="B16" s="261">
        <v>25799.2102452</v>
      </c>
      <c r="C16" s="262">
        <v>1.6980000000000001E-3</v>
      </c>
    </row>
    <row r="17" spans="1:3" x14ac:dyDescent="0.25">
      <c r="A17" s="260" t="s">
        <v>992</v>
      </c>
      <c r="B17" s="261">
        <v>4340.9967495999999</v>
      </c>
      <c r="C17" s="262">
        <v>2.8499999999999999E-4</v>
      </c>
    </row>
    <row r="18" spans="1:3" x14ac:dyDescent="0.25">
      <c r="A18" s="260" t="s">
        <v>107</v>
      </c>
      <c r="B18" s="261">
        <v>1136697.0125742001</v>
      </c>
      <c r="C18" s="262">
        <v>7.4887999999999996E-2</v>
      </c>
    </row>
    <row r="19" spans="1:3" x14ac:dyDescent="0.25">
      <c r="A19" s="260" t="s">
        <v>1353</v>
      </c>
      <c r="B19" s="261">
        <v>2788953.9014596003</v>
      </c>
      <c r="C19" s="262">
        <v>0.18374299999999999</v>
      </c>
    </row>
    <row r="20" spans="1:3" x14ac:dyDescent="0.25">
      <c r="A20" s="260" t="s">
        <v>109</v>
      </c>
      <c r="B20" s="261">
        <v>4753345.8635207992</v>
      </c>
      <c r="C20" s="262">
        <v>0.31316100000000002</v>
      </c>
    </row>
    <row r="21" spans="1:3" ht="15.75" customHeight="1" thickBot="1" x14ac:dyDescent="0.3">
      <c r="A21" s="260" t="s">
        <v>110</v>
      </c>
      <c r="B21" s="261">
        <v>303919.91296659998</v>
      </c>
      <c r="C21" s="262">
        <v>2.0022000000000002E-2</v>
      </c>
    </row>
    <row r="22" spans="1:3" ht="15.75" customHeight="1" thickBot="1" x14ac:dyDescent="0.3">
      <c r="A22" s="256" t="s">
        <v>49</v>
      </c>
      <c r="B22" s="257">
        <f>SUM(B7:B21)</f>
        <v>15178557.827631801</v>
      </c>
      <c r="C22" s="258">
        <v>1</v>
      </c>
    </row>
    <row r="23" spans="1:3" ht="6" customHeight="1" x14ac:dyDescent="0.25">
      <c r="A23" s="248"/>
      <c r="B23" s="259"/>
      <c r="C23" s="248"/>
    </row>
    <row r="24" spans="1:3" x14ac:dyDescent="0.25">
      <c r="A24" s="400" t="s">
        <v>974</v>
      </c>
      <c r="B24" s="400"/>
      <c r="C24" s="400"/>
    </row>
    <row r="25" spans="1:3" x14ac:dyDescent="0.25">
      <c r="A25" s="400" t="s">
        <v>34</v>
      </c>
    </row>
    <row r="26" spans="1:3" x14ac:dyDescent="0.25">
      <c r="A26" s="7"/>
    </row>
    <row r="27" spans="1:3" x14ac:dyDescent="0.25"/>
    <row r="28" spans="1:3" x14ac:dyDescent="0.25"/>
    <row r="29" spans="1:3" x14ac:dyDescent="0.25"/>
    <row r="30" spans="1:3" x14ac:dyDescent="0.25"/>
    <row r="31" spans="1:3" ht="15" customHeight="1" x14ac:dyDescent="0.25"/>
    <row r="32" spans="1: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VK100"/>
  <sheetViews>
    <sheetView workbookViewId="0">
      <selection activeCell="A3" sqref="A3:C3"/>
    </sheetView>
  </sheetViews>
  <sheetFormatPr defaultColWidth="0" defaultRowHeight="15" customHeight="1" zeroHeight="1" x14ac:dyDescent="0.25"/>
  <cols>
    <col min="1" max="1" width="49.42578125" customWidth="1"/>
    <col min="2" max="3" width="22.5703125" customWidth="1"/>
    <col min="4" max="256" width="11.42578125" hidden="1"/>
    <col min="257" max="257" width="33.5703125" customWidth="1"/>
    <col min="258" max="259" width="22.5703125" customWidth="1"/>
    <col min="260" max="512" width="11.42578125" hidden="1"/>
    <col min="513" max="513" width="49.42578125" customWidth="1"/>
    <col min="514" max="515" width="22.5703125" customWidth="1"/>
    <col min="516" max="768" width="11.42578125" hidden="1"/>
    <col min="769" max="769" width="49.42578125" customWidth="1"/>
    <col min="770" max="771" width="22.5703125" customWidth="1"/>
    <col min="772" max="1024" width="11.42578125" hidden="1"/>
    <col min="1025" max="1025" width="49.42578125" customWidth="1"/>
    <col min="1026" max="1027" width="22.5703125" customWidth="1"/>
    <col min="1028" max="1280" width="11.42578125" hidden="1"/>
    <col min="1281" max="1281" width="49.42578125" customWidth="1"/>
    <col min="1282" max="1283" width="22.5703125" customWidth="1"/>
    <col min="1284" max="1536" width="11.42578125" hidden="1"/>
    <col min="1537" max="1537" width="49.42578125" customWidth="1"/>
    <col min="1538" max="1539" width="22.5703125" customWidth="1"/>
    <col min="1540" max="1792" width="11.42578125" hidden="1"/>
    <col min="1793" max="1793" width="49.42578125" customWidth="1"/>
    <col min="1794" max="1795" width="22.5703125" customWidth="1"/>
    <col min="1796" max="2048" width="11.42578125" hidden="1"/>
    <col min="2049" max="2049" width="49.42578125" customWidth="1"/>
    <col min="2050" max="2051" width="22.5703125" customWidth="1"/>
    <col min="2052" max="2304" width="11.42578125" hidden="1"/>
    <col min="2305" max="2305" width="49.42578125" customWidth="1"/>
    <col min="2306" max="2307" width="22.5703125" customWidth="1"/>
    <col min="2308" max="2560" width="11.42578125" hidden="1"/>
    <col min="2561" max="2561" width="49.42578125" customWidth="1"/>
    <col min="2562" max="2563" width="22.5703125" customWidth="1"/>
    <col min="2564" max="2816" width="11.42578125" hidden="1"/>
    <col min="2817" max="2817" width="49.42578125" customWidth="1"/>
    <col min="2818" max="2819" width="22.5703125" customWidth="1"/>
    <col min="2820" max="3072" width="11.42578125" hidden="1"/>
    <col min="3073" max="3073" width="49.42578125" customWidth="1"/>
    <col min="3074" max="3075" width="22.5703125" customWidth="1"/>
    <col min="3076" max="3328" width="11.42578125" hidden="1"/>
    <col min="3329" max="3329" width="49.42578125" customWidth="1"/>
    <col min="3330" max="3331" width="22.5703125" customWidth="1"/>
    <col min="3332" max="3584" width="11.42578125" hidden="1"/>
    <col min="3585" max="3585" width="49.42578125" customWidth="1"/>
    <col min="3586" max="3587" width="22.5703125" customWidth="1"/>
    <col min="3588" max="3840" width="11.42578125" hidden="1"/>
    <col min="3841" max="3841" width="49.42578125" customWidth="1"/>
    <col min="3842" max="3843" width="22.5703125" customWidth="1"/>
    <col min="3844" max="4096" width="11.42578125" hidden="1"/>
    <col min="4097" max="4097" width="49.42578125" customWidth="1"/>
    <col min="4098" max="4099" width="22.5703125" customWidth="1"/>
    <col min="4100" max="4352" width="11.42578125" hidden="1"/>
    <col min="4353" max="4353" width="49.42578125" customWidth="1"/>
    <col min="4354" max="4355" width="22.5703125" customWidth="1"/>
    <col min="4356" max="4608" width="11.42578125" hidden="1"/>
    <col min="4609" max="4609" width="49.42578125" customWidth="1"/>
    <col min="4610" max="4611" width="22.5703125" customWidth="1"/>
    <col min="4612" max="4864" width="11.42578125" hidden="1"/>
    <col min="4865" max="4865" width="49.42578125" customWidth="1"/>
    <col min="4866" max="4867" width="22.5703125" customWidth="1"/>
    <col min="4868" max="5120" width="11.42578125" hidden="1"/>
    <col min="5121" max="5121" width="49.42578125" customWidth="1"/>
    <col min="5122" max="5123" width="22.5703125" customWidth="1"/>
    <col min="5124" max="5376" width="11.42578125" hidden="1"/>
    <col min="5377" max="5377" width="49.42578125" customWidth="1"/>
    <col min="5378" max="5379" width="22.5703125" customWidth="1"/>
    <col min="5380" max="5632" width="11.42578125" hidden="1"/>
    <col min="5633" max="5633" width="49.42578125" customWidth="1"/>
    <col min="5634" max="5635" width="22.5703125" customWidth="1"/>
    <col min="5636" max="5888" width="11.42578125" hidden="1"/>
    <col min="5889" max="5889" width="49.42578125" customWidth="1"/>
    <col min="5890" max="5891" width="22.5703125" customWidth="1"/>
    <col min="5892" max="6144" width="11.42578125" hidden="1"/>
    <col min="6145" max="6145" width="49.42578125" customWidth="1"/>
    <col min="6146" max="6147" width="22.5703125" customWidth="1"/>
    <col min="6148" max="6400" width="11.42578125" hidden="1"/>
    <col min="6401" max="6401" width="49.42578125" customWidth="1"/>
    <col min="6402" max="6403" width="22.5703125" customWidth="1"/>
    <col min="6404" max="6656" width="11.42578125" hidden="1"/>
    <col min="6657" max="6657" width="49.42578125" customWidth="1"/>
    <col min="6658" max="6659" width="22.5703125" customWidth="1"/>
    <col min="6660" max="6912" width="11.42578125" hidden="1"/>
    <col min="6913" max="6913" width="49.42578125" customWidth="1"/>
    <col min="6914" max="6915" width="22.5703125" customWidth="1"/>
    <col min="6916" max="7168" width="11.42578125" hidden="1"/>
    <col min="7169" max="7169" width="49.42578125" customWidth="1"/>
    <col min="7170" max="7171" width="22.5703125" customWidth="1"/>
    <col min="7172" max="7424" width="11.42578125" hidden="1"/>
    <col min="7425" max="7425" width="49.42578125" customWidth="1"/>
    <col min="7426" max="7427" width="22.5703125" customWidth="1"/>
    <col min="7428" max="7680" width="11.42578125" hidden="1"/>
    <col min="7681" max="7681" width="49.42578125" customWidth="1"/>
    <col min="7682" max="7683" width="22.5703125" customWidth="1"/>
    <col min="7684" max="7936" width="11.42578125" hidden="1"/>
    <col min="7937" max="7937" width="49.42578125" customWidth="1"/>
    <col min="7938" max="7939" width="22.5703125" customWidth="1"/>
    <col min="7940" max="8192" width="11.42578125" hidden="1"/>
    <col min="8193" max="8193" width="49.42578125" customWidth="1"/>
    <col min="8194" max="8195" width="22.5703125" customWidth="1"/>
    <col min="8196" max="8448" width="11.42578125" hidden="1"/>
    <col min="8449" max="8449" width="49.42578125" customWidth="1"/>
    <col min="8450" max="8451" width="22.5703125" customWidth="1"/>
    <col min="8452" max="8704" width="11.42578125" hidden="1"/>
    <col min="8705" max="8705" width="49.42578125" customWidth="1"/>
    <col min="8706" max="8707" width="22.5703125" customWidth="1"/>
    <col min="8708" max="8960" width="11.42578125" hidden="1"/>
    <col min="8961" max="8961" width="49.42578125" customWidth="1"/>
    <col min="8962" max="8963" width="22.5703125" customWidth="1"/>
    <col min="8964" max="9216" width="11.42578125" hidden="1"/>
    <col min="9217" max="9217" width="49.42578125" customWidth="1"/>
    <col min="9218" max="9219" width="22.5703125" customWidth="1"/>
    <col min="9220" max="9472" width="11.42578125" hidden="1"/>
    <col min="9473" max="9473" width="49.42578125" customWidth="1"/>
    <col min="9474" max="9475" width="22.5703125" customWidth="1"/>
    <col min="9476" max="9728" width="11.42578125" hidden="1"/>
    <col min="9729" max="9729" width="49.42578125" customWidth="1"/>
    <col min="9730" max="9731" width="22.5703125" customWidth="1"/>
    <col min="9732" max="9984" width="11.42578125" hidden="1"/>
    <col min="9985" max="9985" width="49.42578125" customWidth="1"/>
    <col min="9986" max="9987" width="22.5703125" customWidth="1"/>
    <col min="9988" max="10240" width="11.42578125" hidden="1"/>
    <col min="10241" max="10241" width="49.42578125" customWidth="1"/>
    <col min="10242" max="10243" width="22.5703125" customWidth="1"/>
    <col min="10244" max="10496" width="11.42578125" hidden="1"/>
    <col min="10497" max="10497" width="49.42578125" customWidth="1"/>
    <col min="10498" max="10499" width="22.5703125" customWidth="1"/>
    <col min="10500" max="10752" width="11.42578125" hidden="1"/>
    <col min="10753" max="10753" width="49.42578125" customWidth="1"/>
    <col min="10754" max="10755" width="22.5703125" customWidth="1"/>
    <col min="10756" max="11008" width="11.42578125" hidden="1"/>
    <col min="11009" max="11009" width="49.42578125" customWidth="1"/>
    <col min="11010" max="11011" width="22.5703125" customWidth="1"/>
    <col min="11012" max="11264" width="11.42578125" hidden="1"/>
    <col min="11265" max="11265" width="49.42578125" customWidth="1"/>
    <col min="11266" max="11267" width="22.5703125" customWidth="1"/>
    <col min="11268" max="11520" width="11.42578125" hidden="1"/>
    <col min="11521" max="11521" width="49.42578125" customWidth="1"/>
    <col min="11522" max="11523" width="22.5703125" customWidth="1"/>
    <col min="11524" max="11776" width="11.42578125" hidden="1"/>
    <col min="11777" max="11777" width="49.42578125" customWidth="1"/>
    <col min="11778" max="11779" width="22.5703125" customWidth="1"/>
    <col min="11780" max="12032" width="11.42578125" hidden="1"/>
    <col min="12033" max="12033" width="49.42578125" customWidth="1"/>
    <col min="12034" max="12035" width="22.5703125" customWidth="1"/>
    <col min="12036" max="12288" width="11.42578125" hidden="1"/>
    <col min="12289" max="12289" width="49.42578125" customWidth="1"/>
    <col min="12290" max="12291" width="22.5703125" customWidth="1"/>
    <col min="12292" max="12544" width="11.42578125" hidden="1"/>
    <col min="12545" max="12545" width="49.42578125" customWidth="1"/>
    <col min="12546" max="12547" width="22.5703125" customWidth="1"/>
    <col min="12548" max="12800" width="11.42578125" hidden="1"/>
    <col min="12801" max="12801" width="49.42578125" customWidth="1"/>
    <col min="12802" max="12803" width="22.5703125" customWidth="1"/>
    <col min="12804" max="13056" width="11.42578125" hidden="1"/>
    <col min="13057" max="13057" width="49.42578125" customWidth="1"/>
    <col min="13058" max="13059" width="22.5703125" customWidth="1"/>
    <col min="13060" max="13312" width="11.42578125" hidden="1"/>
    <col min="13313" max="13313" width="49.42578125" customWidth="1"/>
    <col min="13314" max="13315" width="22.5703125" customWidth="1"/>
    <col min="13316" max="13568" width="11.42578125" hidden="1"/>
    <col min="13569" max="13569" width="49.42578125" customWidth="1"/>
    <col min="13570" max="13571" width="22.5703125" customWidth="1"/>
    <col min="13572" max="13824" width="11.42578125" hidden="1"/>
    <col min="13825" max="13825" width="49.42578125" customWidth="1"/>
    <col min="13826" max="13827" width="22.5703125" customWidth="1"/>
    <col min="13828" max="14080" width="11.42578125" hidden="1"/>
    <col min="14081" max="14081" width="49.42578125" customWidth="1"/>
    <col min="14082" max="14083" width="22.5703125" customWidth="1"/>
    <col min="14084" max="14336" width="11.42578125" hidden="1"/>
    <col min="14337" max="14337" width="49.42578125" customWidth="1"/>
    <col min="14338" max="14339" width="22.5703125" customWidth="1"/>
    <col min="14340" max="14592" width="11.42578125" hidden="1"/>
    <col min="14593" max="14593" width="49.42578125" customWidth="1"/>
    <col min="14594" max="14595" width="22.5703125" customWidth="1"/>
    <col min="14596" max="14848" width="11.42578125" hidden="1"/>
    <col min="14849" max="14849" width="49.42578125" customWidth="1"/>
    <col min="14850" max="14851" width="22.5703125" customWidth="1"/>
    <col min="14852" max="15104" width="11.42578125" hidden="1"/>
    <col min="15105" max="15105" width="49.42578125" customWidth="1"/>
    <col min="15106" max="15107" width="22.5703125" customWidth="1"/>
    <col min="15108" max="15360" width="11.42578125" hidden="1"/>
    <col min="15361" max="15361" width="49.42578125" customWidth="1"/>
    <col min="15362" max="15363" width="22.5703125" customWidth="1"/>
    <col min="15364" max="15616" width="11.42578125" hidden="1"/>
    <col min="15617" max="15617" width="49.42578125" customWidth="1"/>
    <col min="15618" max="15619" width="22.5703125" customWidth="1"/>
    <col min="15620" max="15872" width="11.42578125" hidden="1"/>
    <col min="15873" max="15873" width="49.42578125" customWidth="1"/>
    <col min="15874" max="15875" width="22.5703125" customWidth="1"/>
    <col min="15876" max="16128" width="11.42578125" hidden="1"/>
    <col min="16129" max="16129" width="49.42578125" customWidth="1"/>
    <col min="16130" max="16131" width="22.5703125" customWidth="1"/>
    <col min="16132" max="16384" width="11.42578125" hidden="1"/>
  </cols>
  <sheetData>
    <row r="1" spans="1:3" ht="15.75" x14ac:dyDescent="0.25">
      <c r="A1" s="490" t="s">
        <v>994</v>
      </c>
      <c r="B1" s="491"/>
      <c r="C1" s="492"/>
    </row>
    <row r="2" spans="1:3" ht="15.75" x14ac:dyDescent="0.25">
      <c r="A2" s="471" t="s">
        <v>980</v>
      </c>
      <c r="B2" s="470"/>
      <c r="C2" s="472"/>
    </row>
    <row r="3" spans="1:3" x14ac:dyDescent="0.25">
      <c r="A3" s="482" t="s">
        <v>891</v>
      </c>
      <c r="B3" s="482"/>
      <c r="C3" s="482"/>
    </row>
    <row r="4" spans="1:3" x14ac:dyDescent="0.25">
      <c r="A4" s="483" t="s">
        <v>971</v>
      </c>
      <c r="B4" s="483"/>
      <c r="C4" s="483"/>
    </row>
    <row r="5" spans="1:3" ht="5.25" customHeight="1" thickBot="1" x14ac:dyDescent="0.35">
      <c r="A5" s="226"/>
      <c r="B5" s="226"/>
      <c r="C5" s="226"/>
    </row>
    <row r="6" spans="1:3" x14ac:dyDescent="0.25">
      <c r="A6" s="241" t="s">
        <v>139</v>
      </c>
      <c r="B6" s="242" t="s">
        <v>61</v>
      </c>
      <c r="C6" s="243" t="s">
        <v>62</v>
      </c>
    </row>
    <row r="7" spans="1:3" x14ac:dyDescent="0.25">
      <c r="A7" s="221" t="s">
        <v>975</v>
      </c>
      <c r="B7" s="10">
        <v>58774.689197</v>
      </c>
      <c r="C7" s="210">
        <v>2.1073999999999999E-2</v>
      </c>
    </row>
    <row r="8" spans="1:3" x14ac:dyDescent="0.25">
      <c r="A8" s="221" t="s">
        <v>976</v>
      </c>
      <c r="B8" s="10">
        <v>708046.62972119998</v>
      </c>
      <c r="C8" s="210">
        <v>0.25387500000000002</v>
      </c>
    </row>
    <row r="9" spans="1:3" x14ac:dyDescent="0.25">
      <c r="A9" s="221" t="s">
        <v>977</v>
      </c>
      <c r="B9" s="10">
        <v>744702.98010779999</v>
      </c>
      <c r="C9" s="210">
        <v>0.26701900000000001</v>
      </c>
    </row>
    <row r="10" spans="1:3" x14ac:dyDescent="0.25">
      <c r="A10" s="221" t="s">
        <v>141</v>
      </c>
      <c r="B10" s="10">
        <v>14281.797573399999</v>
      </c>
      <c r="C10" s="210">
        <v>5.1209999999999997E-3</v>
      </c>
    </row>
    <row r="11" spans="1:3" x14ac:dyDescent="0.25">
      <c r="A11" s="221" t="s">
        <v>978</v>
      </c>
      <c r="B11" s="10">
        <v>23718.998800000001</v>
      </c>
      <c r="C11" s="210">
        <v>8.5050000000000004E-3</v>
      </c>
    </row>
    <row r="12" spans="1:3" ht="26.25" x14ac:dyDescent="0.25">
      <c r="A12" s="221" t="s">
        <v>142</v>
      </c>
      <c r="B12" s="10">
        <v>910728.83902280009</v>
      </c>
      <c r="C12" s="210">
        <v>0.32654899999999998</v>
      </c>
    </row>
    <row r="13" spans="1:3" ht="26.25" x14ac:dyDescent="0.25">
      <c r="A13" s="221" t="s">
        <v>143</v>
      </c>
      <c r="B13" s="10">
        <v>33122.254345599998</v>
      </c>
      <c r="C13" s="210">
        <v>1.1875999999999999E-2</v>
      </c>
    </row>
    <row r="14" spans="1:3" x14ac:dyDescent="0.25">
      <c r="A14" s="221" t="s">
        <v>979</v>
      </c>
      <c r="B14" s="10">
        <v>144194.34624000001</v>
      </c>
      <c r="C14" s="210">
        <v>5.1701999999999998E-2</v>
      </c>
    </row>
    <row r="15" spans="1:3" ht="15.75" customHeight="1" thickBot="1" x14ac:dyDescent="0.3">
      <c r="A15" s="221" t="s">
        <v>144</v>
      </c>
      <c r="B15" s="10">
        <v>151383.36645179999</v>
      </c>
      <c r="C15" s="210">
        <v>5.4280000000000002E-2</v>
      </c>
    </row>
    <row r="16" spans="1:3" ht="15.75" customHeight="1" thickBot="1" x14ac:dyDescent="0.3">
      <c r="A16" s="263" t="s">
        <v>7</v>
      </c>
      <c r="B16" s="264">
        <f>SUM(B7:B15)</f>
        <v>2788953.9014595994</v>
      </c>
      <c r="C16" s="265">
        <f>SUM(C7:C15)</f>
        <v>1.0000010000000001</v>
      </c>
    </row>
    <row r="17" spans="1:3" x14ac:dyDescent="0.25">
      <c r="A17" s="400" t="s">
        <v>34</v>
      </c>
      <c r="B17" s="400"/>
      <c r="C17" s="400"/>
    </row>
    <row r="18" spans="1:3" ht="0" hidden="1" customHeight="1" x14ac:dyDescent="0.25">
      <c r="A18" s="26"/>
      <c r="B18" s="26"/>
      <c r="C18" s="26"/>
    </row>
    <row r="19" spans="1:3" ht="0" hidden="1" customHeight="1" x14ac:dyDescent="0.25"/>
    <row r="20" spans="1:3" ht="0" hidden="1" customHeight="1" x14ac:dyDescent="0.25"/>
    <row r="21" spans="1:3" ht="0" hidden="1" customHeight="1" x14ac:dyDescent="0.25"/>
    <row r="22" spans="1:3" ht="0" hidden="1" customHeight="1" x14ac:dyDescent="0.25"/>
    <row r="23" spans="1:3" ht="0" hidden="1" customHeight="1" x14ac:dyDescent="0.25"/>
    <row r="24" spans="1:3" ht="0" hidden="1" customHeight="1" x14ac:dyDescent="0.25"/>
    <row r="25" spans="1:3" ht="0" hidden="1" customHeight="1" x14ac:dyDescent="0.25"/>
    <row r="26" spans="1:3" ht="0" hidden="1" customHeight="1" x14ac:dyDescent="0.25"/>
    <row r="27" spans="1:3" ht="0" hidden="1" customHeight="1" x14ac:dyDescent="0.25"/>
    <row r="28" spans="1:3" ht="0" hidden="1" customHeight="1" x14ac:dyDescent="0.25"/>
    <row r="29" spans="1:3" ht="0" hidden="1" customHeight="1" x14ac:dyDescent="0.25"/>
    <row r="30" spans="1:3" ht="0" hidden="1" customHeight="1" x14ac:dyDescent="0.25"/>
    <row r="31" spans="1:3" ht="0" hidden="1" customHeight="1" x14ac:dyDescent="0.25"/>
    <row r="32" spans="1:3" ht="0" hidden="1" customHeight="1" x14ac:dyDescent="0.25"/>
    <row r="33" ht="0" hidden="1" customHeight="1" x14ac:dyDescent="0.25"/>
    <row r="34" ht="0" hidden="1" customHeight="1" x14ac:dyDescent="0.25"/>
    <row r="35" ht="0" hidden="1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Normal="100" workbookViewId="0">
      <selection activeCell="A3" sqref="A3:E3"/>
    </sheetView>
  </sheetViews>
  <sheetFormatPr defaultColWidth="11.42578125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7" ht="15.75" x14ac:dyDescent="0.25">
      <c r="A1" s="495" t="s">
        <v>995</v>
      </c>
      <c r="B1" s="496"/>
      <c r="C1" s="496"/>
      <c r="D1" s="496"/>
      <c r="E1" s="497"/>
    </row>
    <row r="2" spans="1:7" ht="15.75" x14ac:dyDescent="0.25">
      <c r="A2" s="498" t="s">
        <v>996</v>
      </c>
      <c r="B2" s="499"/>
      <c r="C2" s="499"/>
      <c r="D2" s="499"/>
      <c r="E2" s="500"/>
    </row>
    <row r="3" spans="1:7" x14ac:dyDescent="0.25">
      <c r="A3" s="501" t="s">
        <v>891</v>
      </c>
      <c r="B3" s="502"/>
      <c r="C3" s="502"/>
      <c r="D3" s="502"/>
      <c r="E3" s="503"/>
    </row>
    <row r="4" spans="1:7" x14ac:dyDescent="0.25">
      <c r="A4" s="501" t="s">
        <v>997</v>
      </c>
      <c r="B4" s="502"/>
      <c r="C4" s="502"/>
      <c r="D4" s="502"/>
      <c r="E4" s="503"/>
    </row>
    <row r="5" spans="1:7" ht="3.75" customHeight="1" x14ac:dyDescent="0.3">
      <c r="A5" s="266"/>
      <c r="B5" s="267"/>
      <c r="C5" s="267"/>
      <c r="D5" s="267"/>
      <c r="E5" s="268"/>
    </row>
    <row r="6" spans="1:7" ht="25.5" customHeight="1" x14ac:dyDescent="0.25">
      <c r="A6" s="504" t="s">
        <v>998</v>
      </c>
      <c r="B6" s="505"/>
      <c r="C6" s="506" t="s">
        <v>828</v>
      </c>
      <c r="D6" s="506" t="s">
        <v>846</v>
      </c>
      <c r="E6" s="507" t="s">
        <v>7</v>
      </c>
    </row>
    <row r="7" spans="1:7" x14ac:dyDescent="0.25">
      <c r="A7" s="269" t="s">
        <v>999</v>
      </c>
      <c r="B7" s="270" t="s">
        <v>1000</v>
      </c>
      <c r="C7" s="506"/>
      <c r="D7" s="506"/>
      <c r="E7" s="507"/>
    </row>
    <row r="8" spans="1:7" x14ac:dyDescent="0.25">
      <c r="A8" s="271">
        <v>0</v>
      </c>
      <c r="B8" s="271">
        <v>30</v>
      </c>
      <c r="C8" s="272">
        <v>330113.88952640002</v>
      </c>
      <c r="D8" s="272">
        <v>541878.78307500004</v>
      </c>
      <c r="E8" s="273">
        <f>D8+C8</f>
        <v>871992.67260140006</v>
      </c>
      <c r="F8" s="68"/>
      <c r="G8" s="274"/>
    </row>
    <row r="9" spans="1:7" x14ac:dyDescent="0.25">
      <c r="A9" s="271">
        <v>31</v>
      </c>
      <c r="B9" s="271">
        <v>60</v>
      </c>
      <c r="C9" s="272">
        <v>209906.68158180002</v>
      </c>
      <c r="D9" s="272">
        <v>268918.57530999999</v>
      </c>
      <c r="E9" s="273">
        <f t="shared" ref="E9:E46" si="0">D9+C9</f>
        <v>478825.25689179997</v>
      </c>
      <c r="F9" s="68"/>
    </row>
    <row r="10" spans="1:7" x14ac:dyDescent="0.25">
      <c r="A10" s="271">
        <v>61</v>
      </c>
      <c r="B10" s="271">
        <v>90</v>
      </c>
      <c r="C10" s="272">
        <v>246255.94914480002</v>
      </c>
      <c r="D10" s="272">
        <v>201539.90247580002</v>
      </c>
      <c r="E10" s="273">
        <f t="shared" si="0"/>
        <v>447795.85162060003</v>
      </c>
      <c r="F10" s="68"/>
    </row>
    <row r="11" spans="1:7" x14ac:dyDescent="0.25">
      <c r="A11" s="271">
        <v>91</v>
      </c>
      <c r="B11" s="271">
        <v>120</v>
      </c>
      <c r="C11" s="272">
        <v>352646.89804960001</v>
      </c>
      <c r="D11" s="272">
        <v>365743.76693120005</v>
      </c>
      <c r="E11" s="273">
        <f t="shared" si="0"/>
        <v>718390.66498080012</v>
      </c>
      <c r="F11" s="68"/>
    </row>
    <row r="12" spans="1:7" x14ac:dyDescent="0.25">
      <c r="A12" s="271">
        <v>121</v>
      </c>
      <c r="B12" s="271">
        <v>150</v>
      </c>
      <c r="C12" s="272">
        <v>323904.61739580001</v>
      </c>
      <c r="D12" s="272">
        <v>280867.79397460003</v>
      </c>
      <c r="E12" s="273">
        <f t="shared" si="0"/>
        <v>604772.41137040011</v>
      </c>
      <c r="F12" s="68"/>
    </row>
    <row r="13" spans="1:7" x14ac:dyDescent="0.25">
      <c r="A13" s="271">
        <v>151</v>
      </c>
      <c r="B13" s="271">
        <v>180</v>
      </c>
      <c r="C13" s="272">
        <v>199805.18765900002</v>
      </c>
      <c r="D13" s="272">
        <v>212300.12762420002</v>
      </c>
      <c r="E13" s="273">
        <f t="shared" si="0"/>
        <v>412105.31528320001</v>
      </c>
      <c r="F13" s="68"/>
    </row>
    <row r="14" spans="1:7" x14ac:dyDescent="0.25">
      <c r="A14" s="271">
        <v>181</v>
      </c>
      <c r="B14" s="271">
        <v>210</v>
      </c>
      <c r="C14" s="272">
        <v>207132.52756000002</v>
      </c>
      <c r="D14" s="272">
        <v>308233.4813782</v>
      </c>
      <c r="E14" s="273">
        <f t="shared" si="0"/>
        <v>515366.00893820002</v>
      </c>
      <c r="F14" s="68"/>
    </row>
    <row r="15" spans="1:7" x14ac:dyDescent="0.25">
      <c r="A15" s="271">
        <v>211</v>
      </c>
      <c r="B15" s="271">
        <v>240</v>
      </c>
      <c r="C15" s="272">
        <v>170910.89352120002</v>
      </c>
      <c r="D15" s="272">
        <v>190517.27512439998</v>
      </c>
      <c r="E15" s="273">
        <f t="shared" si="0"/>
        <v>361428.16864559997</v>
      </c>
      <c r="F15" s="68"/>
    </row>
    <row r="16" spans="1:7" x14ac:dyDescent="0.25">
      <c r="A16" s="271">
        <v>241</v>
      </c>
      <c r="B16" s="271">
        <v>270</v>
      </c>
      <c r="C16" s="272">
        <v>111764.14865700001</v>
      </c>
      <c r="D16" s="272">
        <v>362562.30377080006</v>
      </c>
      <c r="E16" s="273">
        <f t="shared" si="0"/>
        <v>474326.45242780005</v>
      </c>
      <c r="F16" s="68"/>
    </row>
    <row r="17" spans="1:6" x14ac:dyDescent="0.25">
      <c r="A17" s="271">
        <v>271</v>
      </c>
      <c r="B17" s="271">
        <v>300</v>
      </c>
      <c r="C17" s="272">
        <v>185744.77230120002</v>
      </c>
      <c r="D17" s="272">
        <v>192007.81743360002</v>
      </c>
      <c r="E17" s="273">
        <f t="shared" si="0"/>
        <v>377752.58973480004</v>
      </c>
      <c r="F17" s="68"/>
    </row>
    <row r="18" spans="1:6" x14ac:dyDescent="0.25">
      <c r="A18" s="271">
        <v>301</v>
      </c>
      <c r="B18" s="271">
        <v>330</v>
      </c>
      <c r="C18" s="272">
        <v>209207.70630340002</v>
      </c>
      <c r="D18" s="272">
        <v>176686.92838860003</v>
      </c>
      <c r="E18" s="273">
        <f t="shared" si="0"/>
        <v>385894.63469200005</v>
      </c>
      <c r="F18" s="68"/>
    </row>
    <row r="19" spans="1:6" x14ac:dyDescent="0.25">
      <c r="A19" s="271">
        <v>331</v>
      </c>
      <c r="B19" s="271">
        <v>360</v>
      </c>
      <c r="C19" s="272">
        <v>232023.90372140001</v>
      </c>
      <c r="D19" s="272">
        <v>218346.033108</v>
      </c>
      <c r="E19" s="273">
        <f t="shared" si="0"/>
        <v>450369.93682940002</v>
      </c>
      <c r="F19" s="68"/>
    </row>
    <row r="20" spans="1:6" x14ac:dyDescent="0.25">
      <c r="A20" s="271">
        <v>361</v>
      </c>
      <c r="B20" s="271">
        <v>420</v>
      </c>
      <c r="C20" s="272">
        <v>256669.0967778</v>
      </c>
      <c r="D20" s="272">
        <v>370282.05920160003</v>
      </c>
      <c r="E20" s="273">
        <f t="shared" si="0"/>
        <v>626951.15597940003</v>
      </c>
      <c r="F20" s="68"/>
    </row>
    <row r="21" spans="1:6" x14ac:dyDescent="0.25">
      <c r="A21" s="271">
        <v>421</v>
      </c>
      <c r="B21" s="271">
        <v>480</v>
      </c>
      <c r="C21" s="272">
        <v>241512.25399979998</v>
      </c>
      <c r="D21" s="272">
        <v>170326.20652879999</v>
      </c>
      <c r="E21" s="273">
        <f t="shared" si="0"/>
        <v>411838.46052859997</v>
      </c>
      <c r="F21" s="68"/>
    </row>
    <row r="22" spans="1:6" x14ac:dyDescent="0.25">
      <c r="A22" s="271">
        <v>481</v>
      </c>
      <c r="B22" s="271">
        <v>540</v>
      </c>
      <c r="C22" s="272">
        <v>195732.97174620003</v>
      </c>
      <c r="D22" s="272">
        <v>115703.65347939999</v>
      </c>
      <c r="E22" s="273">
        <f t="shared" si="0"/>
        <v>311436.62522560003</v>
      </c>
      <c r="F22" s="68"/>
    </row>
    <row r="23" spans="1:6" x14ac:dyDescent="0.25">
      <c r="A23" s="271">
        <v>541</v>
      </c>
      <c r="B23" s="271">
        <v>600</v>
      </c>
      <c r="C23" s="272">
        <v>218379.14488740001</v>
      </c>
      <c r="D23" s="272">
        <v>229132.96698040003</v>
      </c>
      <c r="E23" s="273">
        <f t="shared" si="0"/>
        <v>447512.11186780001</v>
      </c>
      <c r="F23" s="68"/>
    </row>
    <row r="24" spans="1:6" x14ac:dyDescent="0.25">
      <c r="A24" s="271">
        <v>601</v>
      </c>
      <c r="B24" s="271">
        <v>660</v>
      </c>
      <c r="C24" s="272">
        <v>257309.12277280001</v>
      </c>
      <c r="D24" s="272">
        <v>89303.649099000002</v>
      </c>
      <c r="E24" s="273">
        <f t="shared" si="0"/>
        <v>346612.77187180001</v>
      </c>
      <c r="F24" s="68"/>
    </row>
    <row r="25" spans="1:6" x14ac:dyDescent="0.25">
      <c r="A25" s="271">
        <v>661</v>
      </c>
      <c r="B25" s="271">
        <v>720</v>
      </c>
      <c r="C25" s="272">
        <v>210580.677062</v>
      </c>
      <c r="D25" s="272">
        <v>77902.042008000004</v>
      </c>
      <c r="E25" s="273">
        <f t="shared" si="0"/>
        <v>288482.71906999999</v>
      </c>
      <c r="F25" s="68"/>
    </row>
    <row r="26" spans="1:6" x14ac:dyDescent="0.25">
      <c r="A26" s="271">
        <v>721</v>
      </c>
      <c r="B26" s="271">
        <v>810</v>
      </c>
      <c r="C26" s="272">
        <v>254216.30309180004</v>
      </c>
      <c r="D26" s="272">
        <v>85349.600665000005</v>
      </c>
      <c r="E26" s="273">
        <f t="shared" si="0"/>
        <v>339565.90375680005</v>
      </c>
      <c r="F26" s="68"/>
    </row>
    <row r="27" spans="1:6" x14ac:dyDescent="0.25">
      <c r="A27" s="271">
        <v>811</v>
      </c>
      <c r="B27" s="271">
        <v>900</v>
      </c>
      <c r="C27" s="272">
        <v>179668.24981420001</v>
      </c>
      <c r="D27" s="272">
        <v>72370.297091400003</v>
      </c>
      <c r="E27" s="273">
        <f t="shared" si="0"/>
        <v>252038.5469056</v>
      </c>
      <c r="F27" s="68"/>
    </row>
    <row r="28" spans="1:6" x14ac:dyDescent="0.25">
      <c r="A28" s="271">
        <v>901</v>
      </c>
      <c r="B28" s="271">
        <v>990</v>
      </c>
      <c r="C28" s="272">
        <v>196176.09276020003</v>
      </c>
      <c r="D28" s="272">
        <v>180106.7080176</v>
      </c>
      <c r="E28" s="273">
        <f t="shared" si="0"/>
        <v>376282.80077780003</v>
      </c>
      <c r="F28" s="68"/>
    </row>
    <row r="29" spans="1:6" x14ac:dyDescent="0.25">
      <c r="A29" s="271">
        <v>991</v>
      </c>
      <c r="B29" s="271">
        <v>1080</v>
      </c>
      <c r="C29" s="272">
        <v>97304.006998800003</v>
      </c>
      <c r="D29" s="272">
        <v>82327.282507399999</v>
      </c>
      <c r="E29" s="273">
        <f t="shared" si="0"/>
        <v>179631.2895062</v>
      </c>
      <c r="F29" s="68"/>
    </row>
    <row r="30" spans="1:6" x14ac:dyDescent="0.25">
      <c r="A30" s="271">
        <v>1081</v>
      </c>
      <c r="B30" s="271">
        <v>1260</v>
      </c>
      <c r="C30" s="272">
        <v>138406.94997780002</v>
      </c>
      <c r="D30" s="272">
        <v>126229.79999280001</v>
      </c>
      <c r="E30" s="273">
        <f t="shared" si="0"/>
        <v>264636.74997060001</v>
      </c>
      <c r="F30" s="68"/>
    </row>
    <row r="31" spans="1:6" x14ac:dyDescent="0.25">
      <c r="A31" s="271">
        <v>1261</v>
      </c>
      <c r="B31" s="271">
        <v>1440</v>
      </c>
      <c r="C31" s="272">
        <v>347647.25822540006</v>
      </c>
      <c r="D31" s="272">
        <v>145661.5372464</v>
      </c>
      <c r="E31" s="273">
        <f t="shared" si="0"/>
        <v>493308.79547180003</v>
      </c>
      <c r="F31" s="68"/>
    </row>
    <row r="32" spans="1:6" x14ac:dyDescent="0.25">
      <c r="A32" s="271">
        <v>1441</v>
      </c>
      <c r="B32" s="271">
        <v>1620</v>
      </c>
      <c r="C32" s="272">
        <v>117991.56631080002</v>
      </c>
      <c r="D32" s="272">
        <v>113740.8918198</v>
      </c>
      <c r="E32" s="273">
        <f t="shared" si="0"/>
        <v>231732.45813060002</v>
      </c>
      <c r="F32" s="68"/>
    </row>
    <row r="33" spans="1:6" x14ac:dyDescent="0.25">
      <c r="A33" s="271">
        <v>1621</v>
      </c>
      <c r="B33" s="271">
        <v>1800</v>
      </c>
      <c r="C33" s="272">
        <v>242655.13624240004</v>
      </c>
      <c r="D33" s="272">
        <v>114238.84158959999</v>
      </c>
      <c r="E33" s="273">
        <f t="shared" si="0"/>
        <v>356893.977832</v>
      </c>
      <c r="F33" s="68"/>
    </row>
    <row r="34" spans="1:6" x14ac:dyDescent="0.25">
      <c r="A34" s="271">
        <v>1801</v>
      </c>
      <c r="B34" s="271">
        <v>1980</v>
      </c>
      <c r="C34" s="272">
        <v>193242.9039072</v>
      </c>
      <c r="D34" s="272">
        <v>127909.7110928</v>
      </c>
      <c r="E34" s="273">
        <f t="shared" si="0"/>
        <v>321152.61499999999</v>
      </c>
      <c r="F34" s="68"/>
    </row>
    <row r="35" spans="1:6" x14ac:dyDescent="0.25">
      <c r="A35" s="271">
        <v>1981</v>
      </c>
      <c r="B35" s="271">
        <v>2160</v>
      </c>
      <c r="C35" s="272">
        <v>66323.147889600004</v>
      </c>
      <c r="D35" s="272">
        <v>115250.7249978</v>
      </c>
      <c r="E35" s="273">
        <f t="shared" si="0"/>
        <v>181573.87288740001</v>
      </c>
      <c r="F35" s="68"/>
    </row>
    <row r="36" spans="1:6" x14ac:dyDescent="0.25">
      <c r="A36" s="271">
        <v>2161</v>
      </c>
      <c r="B36" s="271">
        <v>2340</v>
      </c>
      <c r="C36" s="272">
        <v>182725.55678440002</v>
      </c>
      <c r="D36" s="272">
        <v>30492.480480000002</v>
      </c>
      <c r="E36" s="273">
        <f t="shared" si="0"/>
        <v>213218.03726440002</v>
      </c>
      <c r="F36" s="68"/>
    </row>
    <row r="37" spans="1:6" x14ac:dyDescent="0.25">
      <c r="A37" s="271">
        <v>2341</v>
      </c>
      <c r="B37" s="271">
        <v>2520</v>
      </c>
      <c r="C37" s="272">
        <v>93848.095681199993</v>
      </c>
      <c r="D37" s="272">
        <v>58983.952193600002</v>
      </c>
      <c r="E37" s="273">
        <f t="shared" si="0"/>
        <v>152832.04787479999</v>
      </c>
      <c r="F37" s="68"/>
    </row>
    <row r="38" spans="1:6" x14ac:dyDescent="0.25">
      <c r="A38" s="271">
        <v>2521</v>
      </c>
      <c r="B38" s="271">
        <v>2700</v>
      </c>
      <c r="C38" s="272">
        <v>58823.382300200006</v>
      </c>
      <c r="D38" s="272">
        <v>49841.087842000001</v>
      </c>
      <c r="E38" s="273">
        <f t="shared" si="0"/>
        <v>108664.47014220001</v>
      </c>
      <c r="F38" s="68"/>
    </row>
    <row r="39" spans="1:6" x14ac:dyDescent="0.25">
      <c r="A39" s="271">
        <v>2701</v>
      </c>
      <c r="B39" s="271">
        <v>2880</v>
      </c>
      <c r="C39" s="272">
        <v>54495.286329400005</v>
      </c>
      <c r="D39" s="272">
        <v>40870.006328200005</v>
      </c>
      <c r="E39" s="273">
        <f t="shared" si="0"/>
        <v>95365.292657600017</v>
      </c>
      <c r="F39" s="68"/>
    </row>
    <row r="40" spans="1:6" x14ac:dyDescent="0.25">
      <c r="A40" s="271">
        <v>2881</v>
      </c>
      <c r="B40" s="271">
        <v>3060</v>
      </c>
      <c r="C40" s="272">
        <v>162562.16698540002</v>
      </c>
      <c r="D40" s="272">
        <v>10493.9830604</v>
      </c>
      <c r="E40" s="273">
        <f t="shared" si="0"/>
        <v>173056.15004580002</v>
      </c>
      <c r="F40" s="68"/>
    </row>
    <row r="41" spans="1:6" x14ac:dyDescent="0.25">
      <c r="A41" s="271">
        <v>3061</v>
      </c>
      <c r="B41" s="271">
        <v>3240</v>
      </c>
      <c r="C41" s="272">
        <v>108926.474671</v>
      </c>
      <c r="D41" s="272">
        <v>30850.289093400006</v>
      </c>
      <c r="E41" s="273">
        <f t="shared" si="0"/>
        <v>139776.76376440001</v>
      </c>
      <c r="F41" s="68"/>
    </row>
    <row r="42" spans="1:6" x14ac:dyDescent="0.25">
      <c r="A42" s="271">
        <v>3241</v>
      </c>
      <c r="B42" s="271">
        <v>3510</v>
      </c>
      <c r="C42" s="272">
        <v>63754.457590600003</v>
      </c>
      <c r="D42" s="272">
        <v>157197.1449706</v>
      </c>
      <c r="E42" s="273">
        <f t="shared" si="0"/>
        <v>220951.60256120001</v>
      </c>
      <c r="F42" s="68"/>
    </row>
    <row r="43" spans="1:6" x14ac:dyDescent="0.25">
      <c r="A43" s="271">
        <v>3511</v>
      </c>
      <c r="B43" s="271">
        <v>3780</v>
      </c>
      <c r="C43" s="272">
        <v>159418.86778860004</v>
      </c>
      <c r="D43" s="272">
        <v>198435.9379702</v>
      </c>
      <c r="E43" s="273">
        <f t="shared" si="0"/>
        <v>357854.80575880001</v>
      </c>
      <c r="F43" s="68"/>
    </row>
    <row r="44" spans="1:6" x14ac:dyDescent="0.25">
      <c r="A44" s="271">
        <v>3781</v>
      </c>
      <c r="B44" s="271">
        <v>4050</v>
      </c>
      <c r="C44" s="272">
        <v>20428.531199999998</v>
      </c>
      <c r="D44" s="272">
        <v>96146.321630799997</v>
      </c>
      <c r="E44" s="273">
        <f t="shared" si="0"/>
        <v>116574.85283079999</v>
      </c>
      <c r="F44" s="68"/>
    </row>
    <row r="45" spans="1:6" x14ac:dyDescent="0.25">
      <c r="A45" s="271">
        <v>4051</v>
      </c>
      <c r="B45" s="271">
        <v>4320</v>
      </c>
      <c r="C45" s="272">
        <v>0</v>
      </c>
      <c r="D45" s="272">
        <v>0</v>
      </c>
      <c r="E45" s="273">
        <f t="shared" si="0"/>
        <v>0</v>
      </c>
      <c r="F45" s="68"/>
    </row>
    <row r="46" spans="1:6" ht="15.75" thickBot="1" x14ac:dyDescent="0.3">
      <c r="A46" s="271">
        <v>4321</v>
      </c>
      <c r="B46" s="271">
        <v>4590</v>
      </c>
      <c r="C46" s="272">
        <v>0</v>
      </c>
      <c r="D46" s="272">
        <v>192331.3384636</v>
      </c>
      <c r="E46" s="273">
        <f t="shared" si="0"/>
        <v>192331.3384636</v>
      </c>
      <c r="F46" s="68"/>
    </row>
    <row r="47" spans="1:6" ht="15.75" thickBot="1" x14ac:dyDescent="0.3">
      <c r="A47" s="493" t="s">
        <v>7</v>
      </c>
      <c r="B47" s="494"/>
      <c r="C47" s="275">
        <f>SUM(C8:C46)</f>
        <v>6898214.877216599</v>
      </c>
      <c r="D47" s="275">
        <f>SUM(D8:D46)</f>
        <v>6401081.3029450001</v>
      </c>
      <c r="E47" s="275">
        <f>SUM(E8:E46)</f>
        <v>13299296.180161603</v>
      </c>
    </row>
    <row r="48" spans="1:6" x14ac:dyDescent="0.25">
      <c r="A48" s="402" t="s">
        <v>1001</v>
      </c>
      <c r="B48" s="16"/>
      <c r="C48" s="16"/>
      <c r="D48" s="17"/>
      <c r="E48" s="18"/>
    </row>
    <row r="49" spans="1:5" x14ac:dyDescent="0.25">
      <c r="A49" s="402" t="s">
        <v>1277</v>
      </c>
      <c r="B49" s="16"/>
      <c r="C49" s="16"/>
      <c r="D49" s="17"/>
      <c r="E49" s="18"/>
    </row>
    <row r="50" spans="1:5" x14ac:dyDescent="0.25">
      <c r="A50" s="400" t="s">
        <v>34</v>
      </c>
      <c r="B50" s="16"/>
      <c r="C50" s="16"/>
      <c r="D50" s="17"/>
      <c r="E50" s="18"/>
    </row>
    <row r="51" spans="1:5" x14ac:dyDescent="0.25">
      <c r="A51" s="16"/>
      <c r="B51" s="16"/>
      <c r="C51" s="276"/>
      <c r="D51" s="276"/>
      <c r="E51" s="18"/>
    </row>
    <row r="52" spans="1:5" x14ac:dyDescent="0.25">
      <c r="A52" s="16"/>
      <c r="B52" s="16"/>
      <c r="C52" s="14"/>
      <c r="E52" s="18"/>
    </row>
    <row r="53" spans="1:5" x14ac:dyDescent="0.25">
      <c r="A53" s="16"/>
      <c r="B53" s="16"/>
      <c r="C53" s="14"/>
      <c r="D53" s="12"/>
      <c r="E53" s="18"/>
    </row>
    <row r="54" spans="1:5" x14ac:dyDescent="0.25">
      <c r="A54" s="16"/>
      <c r="B54" s="16"/>
      <c r="C54" s="14"/>
      <c r="D54" s="12"/>
      <c r="E54" s="18"/>
    </row>
    <row r="55" spans="1:5" x14ac:dyDescent="0.25">
      <c r="A55" s="16"/>
      <c r="B55" s="16"/>
      <c r="C55" s="14"/>
      <c r="D55" s="12"/>
      <c r="E55" s="18"/>
    </row>
    <row r="56" spans="1:5" x14ac:dyDescent="0.25">
      <c r="A56" s="16"/>
      <c r="B56" s="16"/>
      <c r="C56" s="276"/>
      <c r="D56" s="17"/>
      <c r="E56" s="18"/>
    </row>
    <row r="57" spans="1:5" x14ac:dyDescent="0.25">
      <c r="A57" s="16"/>
      <c r="B57" s="16"/>
      <c r="C57" s="16"/>
      <c r="D57" s="17"/>
      <c r="E57" s="18"/>
    </row>
    <row r="58" spans="1:5" x14ac:dyDescent="0.25">
      <c r="A58" s="16"/>
      <c r="B58" s="16"/>
      <c r="D58" s="17"/>
      <c r="E58" s="18"/>
    </row>
    <row r="59" spans="1:5" x14ac:dyDescent="0.25">
      <c r="A59" s="16"/>
      <c r="B59" s="16"/>
      <c r="C59" s="16"/>
      <c r="D59" s="17"/>
      <c r="E59" s="18"/>
    </row>
    <row r="60" spans="1:5" x14ac:dyDescent="0.25">
      <c r="A60" s="16"/>
      <c r="B60" s="16"/>
      <c r="C60" s="16"/>
      <c r="D60" s="17"/>
      <c r="E60" s="18"/>
    </row>
    <row r="61" spans="1:5" x14ac:dyDescent="0.25">
      <c r="A61" s="16"/>
      <c r="B61" s="16"/>
      <c r="C61" s="16"/>
      <c r="D61" s="17"/>
      <c r="E61" s="18"/>
    </row>
    <row r="62" spans="1:5" x14ac:dyDescent="0.25">
      <c r="A62" s="16"/>
      <c r="B62" s="16"/>
      <c r="C62" s="16"/>
      <c r="D62" s="17"/>
      <c r="E62" s="18"/>
    </row>
    <row r="63" spans="1:5" x14ac:dyDescent="0.25">
      <c r="A63" s="16"/>
      <c r="B63" s="16"/>
      <c r="C63" s="16"/>
      <c r="D63" s="17"/>
      <c r="E63" s="18"/>
    </row>
    <row r="64" spans="1:5" x14ac:dyDescent="0.25">
      <c r="A64" s="16"/>
      <c r="B64" s="16"/>
      <c r="C64" s="16"/>
      <c r="D64" s="17"/>
      <c r="E64" s="18"/>
    </row>
    <row r="65" spans="1:5" x14ac:dyDescent="0.25">
      <c r="A65" s="16"/>
      <c r="B65" s="16"/>
      <c r="C65" s="16"/>
      <c r="D65" s="17"/>
      <c r="E65" s="18"/>
    </row>
    <row r="66" spans="1:5" x14ac:dyDescent="0.25">
      <c r="A66" s="16"/>
      <c r="B66" s="16"/>
      <c r="C66" s="16"/>
      <c r="D66" s="17"/>
      <c r="E66" s="18"/>
    </row>
    <row r="67" spans="1:5" x14ac:dyDescent="0.25">
      <c r="A67" s="16"/>
      <c r="B67" s="16"/>
      <c r="C67" s="16"/>
      <c r="D67" s="17"/>
      <c r="E67" s="18"/>
    </row>
    <row r="68" spans="1:5" x14ac:dyDescent="0.25">
      <c r="A68" s="16"/>
      <c r="B68" s="16"/>
      <c r="C68" s="16"/>
      <c r="D68" s="17"/>
      <c r="E68" s="18"/>
    </row>
    <row r="69" spans="1:5" x14ac:dyDescent="0.25">
      <c r="A69" s="16"/>
      <c r="B69" s="16"/>
      <c r="C69" s="16"/>
      <c r="D69" s="17"/>
      <c r="E69" s="18"/>
    </row>
    <row r="70" spans="1:5" x14ac:dyDescent="0.25">
      <c r="A70" s="16"/>
      <c r="B70" s="16"/>
      <c r="C70" s="16"/>
      <c r="D70" s="17"/>
      <c r="E70" s="18"/>
    </row>
    <row r="71" spans="1:5" x14ac:dyDescent="0.25">
      <c r="A71" s="16"/>
      <c r="B71" s="16"/>
      <c r="C71" s="16"/>
      <c r="D71" s="17"/>
      <c r="E71" s="18"/>
    </row>
    <row r="72" spans="1:5" x14ac:dyDescent="0.25">
      <c r="A72" s="16"/>
      <c r="B72" s="16"/>
      <c r="C72" s="16"/>
      <c r="D72" s="17"/>
      <c r="E72" s="18"/>
    </row>
    <row r="73" spans="1:5" x14ac:dyDescent="0.25">
      <c r="A73" s="16"/>
      <c r="B73" s="16"/>
      <c r="C73" s="16"/>
      <c r="D73" s="17"/>
      <c r="E73" s="18"/>
    </row>
    <row r="74" spans="1:5" x14ac:dyDescent="0.25">
      <c r="A74" s="16"/>
      <c r="B74" s="16"/>
      <c r="C74" s="16"/>
      <c r="D74" s="17"/>
      <c r="E74" s="18"/>
    </row>
    <row r="75" spans="1:5" x14ac:dyDescent="0.25">
      <c r="A75" s="16"/>
      <c r="B75" s="16"/>
      <c r="C75" s="16"/>
      <c r="D75" s="17"/>
      <c r="E75" s="18"/>
    </row>
    <row r="76" spans="1:5" x14ac:dyDescent="0.25">
      <c r="A76" s="16"/>
      <c r="B76" s="16"/>
      <c r="C76" s="16"/>
      <c r="D76" s="17"/>
      <c r="E76" s="18"/>
    </row>
    <row r="77" spans="1:5" x14ac:dyDescent="0.25">
      <c r="A77" s="16"/>
      <c r="B77" s="16"/>
      <c r="C77" s="16"/>
      <c r="D77" s="17"/>
      <c r="E77" s="18"/>
    </row>
    <row r="78" spans="1:5" x14ac:dyDescent="0.25">
      <c r="A78" s="16"/>
      <c r="B78" s="16"/>
      <c r="C78" s="16"/>
      <c r="D78" s="17"/>
      <c r="E78" s="18"/>
    </row>
    <row r="79" spans="1:5" x14ac:dyDescent="0.25">
      <c r="A79" s="16"/>
      <c r="B79" s="16"/>
      <c r="C79" s="16"/>
      <c r="D79" s="17"/>
      <c r="E79" s="18"/>
    </row>
    <row r="80" spans="1:5" x14ac:dyDescent="0.25">
      <c r="A80" s="16"/>
      <c r="B80" s="16"/>
      <c r="C80" s="16"/>
      <c r="D80" s="17"/>
      <c r="E80" s="18"/>
    </row>
    <row r="81" spans="1:5" x14ac:dyDescent="0.25">
      <c r="A81" s="16"/>
      <c r="B81" s="16"/>
      <c r="C81" s="16"/>
      <c r="D81" s="17"/>
      <c r="E81" s="18"/>
    </row>
    <row r="82" spans="1:5" x14ac:dyDescent="0.25">
      <c r="A82" s="16"/>
      <c r="B82" s="16"/>
      <c r="C82" s="16"/>
      <c r="D82" s="17"/>
      <c r="E82" s="18"/>
    </row>
    <row r="83" spans="1:5" x14ac:dyDescent="0.25">
      <c r="A83" s="16"/>
      <c r="B83" s="16"/>
      <c r="C83" s="16"/>
      <c r="D83" s="17"/>
      <c r="E83" s="18"/>
    </row>
    <row r="84" spans="1:5" x14ac:dyDescent="0.25">
      <c r="A84" s="16"/>
      <c r="B84" s="16"/>
      <c r="C84" s="16"/>
      <c r="D84" s="17"/>
      <c r="E84" s="18"/>
    </row>
    <row r="85" spans="1:5" x14ac:dyDescent="0.25">
      <c r="A85" s="16"/>
      <c r="B85" s="16"/>
      <c r="C85" s="16"/>
      <c r="D85" s="17"/>
      <c r="E85" s="18"/>
    </row>
    <row r="86" spans="1:5" x14ac:dyDescent="0.25">
      <c r="A86" s="16"/>
      <c r="B86" s="16"/>
      <c r="C86" s="16"/>
      <c r="D86" s="17"/>
      <c r="E86" s="18"/>
    </row>
    <row r="87" spans="1:5" x14ac:dyDescent="0.25">
      <c r="A87" s="16"/>
      <c r="B87" s="16"/>
      <c r="C87" s="16"/>
      <c r="D87" s="17"/>
      <c r="E87" s="18"/>
    </row>
    <row r="88" spans="1:5" x14ac:dyDescent="0.25">
      <c r="A88" s="16"/>
      <c r="B88" s="16"/>
      <c r="C88" s="16"/>
      <c r="D88" s="17"/>
      <c r="E88" s="18"/>
    </row>
    <row r="89" spans="1:5" x14ac:dyDescent="0.25">
      <c r="A89" s="16"/>
      <c r="B89" s="16"/>
      <c r="C89" s="16"/>
      <c r="D89" s="17"/>
      <c r="E89" s="18"/>
    </row>
    <row r="90" spans="1:5" x14ac:dyDescent="0.25">
      <c r="A90" s="16"/>
      <c r="B90" s="16"/>
      <c r="C90" s="16"/>
      <c r="D90" s="17"/>
      <c r="E90" s="18"/>
    </row>
    <row r="91" spans="1:5" x14ac:dyDescent="0.25">
      <c r="A91" s="16"/>
      <c r="B91" s="16"/>
      <c r="C91" s="16"/>
      <c r="D91" s="17"/>
      <c r="E91" s="18"/>
    </row>
    <row r="92" spans="1:5" x14ac:dyDescent="0.25">
      <c r="A92" s="16"/>
      <c r="B92" s="16"/>
      <c r="C92" s="16"/>
      <c r="D92" s="17"/>
      <c r="E92" s="18"/>
    </row>
    <row r="93" spans="1:5" x14ac:dyDescent="0.25">
      <c r="A93" s="16"/>
      <c r="B93" s="16"/>
      <c r="C93" s="16"/>
      <c r="D93" s="17"/>
      <c r="E93" s="18"/>
    </row>
    <row r="94" spans="1:5" x14ac:dyDescent="0.25">
      <c r="A94" s="16"/>
      <c r="B94" s="16"/>
      <c r="C94" s="16"/>
      <c r="D94" s="17"/>
      <c r="E94" s="18"/>
    </row>
    <row r="95" spans="1:5" x14ac:dyDescent="0.25">
      <c r="A95" s="16"/>
      <c r="B95" s="16"/>
      <c r="C95" s="16"/>
      <c r="D95" s="17"/>
      <c r="E95" s="18"/>
    </row>
    <row r="96" spans="1:5" x14ac:dyDescent="0.25">
      <c r="A96" s="16"/>
      <c r="B96" s="16"/>
      <c r="C96" s="16"/>
      <c r="D96" s="16"/>
      <c r="E96" s="19"/>
    </row>
    <row r="98" spans="1:5" x14ac:dyDescent="0.25">
      <c r="A98" s="20"/>
      <c r="B98" s="20"/>
      <c r="C98" s="20"/>
      <c r="D98" s="21"/>
      <c r="E98" s="22"/>
    </row>
    <row r="99" spans="1:5" x14ac:dyDescent="0.25">
      <c r="A99" s="23"/>
      <c r="B99" s="23"/>
      <c r="C99" s="23"/>
      <c r="D99" s="24"/>
      <c r="E99" s="25"/>
    </row>
    <row r="100" spans="1:5" x14ac:dyDescent="0.25">
      <c r="A100" s="20"/>
      <c r="B100" s="20"/>
      <c r="C100" s="20"/>
      <c r="D100" s="21"/>
      <c r="E100" s="22"/>
    </row>
    <row r="101" spans="1:5" x14ac:dyDescent="0.25">
      <c r="A101" s="7" t="s">
        <v>140</v>
      </c>
      <c r="B101" s="7"/>
      <c r="C101" s="7"/>
      <c r="D101" s="8"/>
      <c r="E101" s="8"/>
    </row>
    <row r="102" spans="1:5" x14ac:dyDescent="0.25">
      <c r="A102" s="7" t="s">
        <v>34</v>
      </c>
      <c r="B102" s="7"/>
      <c r="C102" s="7"/>
    </row>
  </sheetData>
  <mergeCells count="9">
    <mergeCell ref="A47:B47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VS171"/>
  <sheetViews>
    <sheetView workbookViewId="0">
      <selection activeCell="A2" sqref="A2:N2"/>
    </sheetView>
  </sheetViews>
  <sheetFormatPr defaultColWidth="0" defaultRowHeight="15" customHeight="1" zeroHeight="1" x14ac:dyDescent="0.25"/>
  <cols>
    <col min="1" max="1" width="13.7109375" customWidth="1"/>
    <col min="2" max="11" width="10.7109375" customWidth="1"/>
    <col min="12" max="12" width="10.42578125" hidden="1" customWidth="1"/>
    <col min="13" max="13" width="10.7109375" hidden="1" customWidth="1"/>
    <col min="14" max="14" width="10.5703125" style="49" hidden="1" customWidth="1"/>
    <col min="15" max="17" width="9.140625" style="49" hidden="1" customWidth="1"/>
    <col min="18" max="256" width="9.140625" hidden="1"/>
    <col min="257" max="257" width="13.7109375" customWidth="1"/>
    <col min="258" max="267" width="10.7109375" customWidth="1"/>
    <col min="268" max="273" width="9.140625" hidden="1" customWidth="1"/>
    <col min="274" max="512" width="9.140625" hidden="1"/>
    <col min="513" max="513" width="13.7109375" customWidth="1"/>
    <col min="514" max="523" width="10.7109375" customWidth="1"/>
    <col min="524" max="529" width="9.140625" hidden="1" customWidth="1"/>
    <col min="530" max="768" width="9.140625" hidden="1"/>
    <col min="769" max="769" width="13.7109375" customWidth="1"/>
    <col min="770" max="779" width="10.7109375" customWidth="1"/>
    <col min="780" max="785" width="9.140625" hidden="1" customWidth="1"/>
    <col min="786" max="1024" width="9.140625" hidden="1"/>
    <col min="1025" max="1025" width="13.7109375" customWidth="1"/>
    <col min="1026" max="1035" width="10.7109375" customWidth="1"/>
    <col min="1036" max="1041" width="9.140625" hidden="1" customWidth="1"/>
    <col min="1042" max="1280" width="9.140625" hidden="1"/>
    <col min="1281" max="1281" width="13.7109375" customWidth="1"/>
    <col min="1282" max="1291" width="10.7109375" customWidth="1"/>
    <col min="1292" max="1297" width="9.140625" hidden="1" customWidth="1"/>
    <col min="1298" max="1536" width="9.140625" hidden="1"/>
    <col min="1537" max="1537" width="13.7109375" customWidth="1"/>
    <col min="1538" max="1547" width="10.7109375" customWidth="1"/>
    <col min="1548" max="1553" width="9.140625" hidden="1" customWidth="1"/>
    <col min="1554" max="1792" width="9.140625" hidden="1"/>
    <col min="1793" max="1793" width="13.7109375" customWidth="1"/>
    <col min="1794" max="1803" width="10.7109375" customWidth="1"/>
    <col min="1804" max="1809" width="9.140625" hidden="1" customWidth="1"/>
    <col min="1810" max="2048" width="9.140625" hidden="1"/>
    <col min="2049" max="2049" width="13.7109375" customWidth="1"/>
    <col min="2050" max="2059" width="10.7109375" customWidth="1"/>
    <col min="2060" max="2065" width="9.140625" hidden="1" customWidth="1"/>
    <col min="2066" max="2304" width="9.140625" hidden="1"/>
    <col min="2305" max="2305" width="13.7109375" customWidth="1"/>
    <col min="2306" max="2315" width="10.7109375" customWidth="1"/>
    <col min="2316" max="2321" width="9.140625" hidden="1" customWidth="1"/>
    <col min="2322" max="2560" width="9.140625" hidden="1"/>
    <col min="2561" max="2561" width="13.7109375" customWidth="1"/>
    <col min="2562" max="2571" width="10.7109375" customWidth="1"/>
    <col min="2572" max="2577" width="9.140625" hidden="1" customWidth="1"/>
    <col min="2578" max="2816" width="9.140625" hidden="1"/>
    <col min="2817" max="2817" width="13.7109375" customWidth="1"/>
    <col min="2818" max="2827" width="10.7109375" customWidth="1"/>
    <col min="2828" max="2833" width="9.140625" hidden="1" customWidth="1"/>
    <col min="2834" max="3072" width="9.140625" hidden="1"/>
    <col min="3073" max="3073" width="13.7109375" customWidth="1"/>
    <col min="3074" max="3083" width="10.7109375" customWidth="1"/>
    <col min="3084" max="3089" width="9.140625" hidden="1" customWidth="1"/>
    <col min="3090" max="3328" width="9.140625" hidden="1"/>
    <col min="3329" max="3329" width="13.7109375" customWidth="1"/>
    <col min="3330" max="3339" width="10.7109375" customWidth="1"/>
    <col min="3340" max="3345" width="9.140625" hidden="1" customWidth="1"/>
    <col min="3346" max="3584" width="9.140625" hidden="1"/>
    <col min="3585" max="3585" width="13.7109375" customWidth="1"/>
    <col min="3586" max="3595" width="10.7109375" customWidth="1"/>
    <col min="3596" max="3601" width="9.140625" hidden="1" customWidth="1"/>
    <col min="3602" max="3840" width="9.140625" hidden="1"/>
    <col min="3841" max="3841" width="13.7109375" customWidth="1"/>
    <col min="3842" max="3851" width="10.7109375" customWidth="1"/>
    <col min="3852" max="3857" width="9.140625" hidden="1" customWidth="1"/>
    <col min="3858" max="4096" width="9.140625" hidden="1"/>
    <col min="4097" max="4097" width="13.7109375" customWidth="1"/>
    <col min="4098" max="4107" width="10.7109375" customWidth="1"/>
    <col min="4108" max="4113" width="9.140625" hidden="1" customWidth="1"/>
    <col min="4114" max="4352" width="9.140625" hidden="1"/>
    <col min="4353" max="4353" width="13.7109375" customWidth="1"/>
    <col min="4354" max="4363" width="10.7109375" customWidth="1"/>
    <col min="4364" max="4369" width="9.140625" hidden="1" customWidth="1"/>
    <col min="4370" max="4608" width="9.140625" hidden="1"/>
    <col min="4609" max="4609" width="13.7109375" customWidth="1"/>
    <col min="4610" max="4619" width="10.7109375" customWidth="1"/>
    <col min="4620" max="4625" width="9.140625" hidden="1" customWidth="1"/>
    <col min="4626" max="4864" width="9.140625" hidden="1"/>
    <col min="4865" max="4865" width="13.7109375" customWidth="1"/>
    <col min="4866" max="4875" width="10.7109375" customWidth="1"/>
    <col min="4876" max="4881" width="9.140625" hidden="1" customWidth="1"/>
    <col min="4882" max="5120" width="9.140625" hidden="1"/>
    <col min="5121" max="5121" width="13.7109375" customWidth="1"/>
    <col min="5122" max="5131" width="10.7109375" customWidth="1"/>
    <col min="5132" max="5137" width="9.140625" hidden="1" customWidth="1"/>
    <col min="5138" max="5376" width="9.140625" hidden="1"/>
    <col min="5377" max="5377" width="13.7109375" customWidth="1"/>
    <col min="5378" max="5387" width="10.7109375" customWidth="1"/>
    <col min="5388" max="5393" width="9.140625" hidden="1" customWidth="1"/>
    <col min="5394" max="5632" width="9.140625" hidden="1"/>
    <col min="5633" max="5633" width="13.7109375" customWidth="1"/>
    <col min="5634" max="5643" width="10.7109375" customWidth="1"/>
    <col min="5644" max="5649" width="9.140625" hidden="1" customWidth="1"/>
    <col min="5650" max="5888" width="9.140625" hidden="1"/>
    <col min="5889" max="5889" width="13.7109375" customWidth="1"/>
    <col min="5890" max="5899" width="10.7109375" customWidth="1"/>
    <col min="5900" max="5905" width="9.140625" hidden="1" customWidth="1"/>
    <col min="5906" max="6144" width="9.140625" hidden="1"/>
    <col min="6145" max="6145" width="13.7109375" customWidth="1"/>
    <col min="6146" max="6155" width="10.7109375" customWidth="1"/>
    <col min="6156" max="6161" width="9.140625" hidden="1" customWidth="1"/>
    <col min="6162" max="6400" width="9.140625" hidden="1"/>
    <col min="6401" max="6401" width="13.7109375" customWidth="1"/>
    <col min="6402" max="6411" width="10.7109375" customWidth="1"/>
    <col min="6412" max="6417" width="9.140625" hidden="1" customWidth="1"/>
    <col min="6418" max="6656" width="9.140625" hidden="1"/>
    <col min="6657" max="6657" width="13.7109375" customWidth="1"/>
    <col min="6658" max="6667" width="10.7109375" customWidth="1"/>
    <col min="6668" max="6673" width="9.140625" hidden="1" customWidth="1"/>
    <col min="6674" max="6912" width="9.140625" hidden="1"/>
    <col min="6913" max="6913" width="13.7109375" customWidth="1"/>
    <col min="6914" max="6923" width="10.7109375" customWidth="1"/>
    <col min="6924" max="6929" width="9.140625" hidden="1" customWidth="1"/>
    <col min="6930" max="7168" width="9.140625" hidden="1"/>
    <col min="7169" max="7169" width="13.7109375" customWidth="1"/>
    <col min="7170" max="7179" width="10.7109375" customWidth="1"/>
    <col min="7180" max="7185" width="9.140625" hidden="1" customWidth="1"/>
    <col min="7186" max="7424" width="9.140625" hidden="1"/>
    <col min="7425" max="7425" width="13.7109375" customWidth="1"/>
    <col min="7426" max="7435" width="10.7109375" customWidth="1"/>
    <col min="7436" max="7441" width="9.140625" hidden="1" customWidth="1"/>
    <col min="7442" max="7680" width="9.140625" hidden="1"/>
    <col min="7681" max="7681" width="13.7109375" customWidth="1"/>
    <col min="7682" max="7691" width="10.7109375" customWidth="1"/>
    <col min="7692" max="7697" width="9.140625" hidden="1" customWidth="1"/>
    <col min="7698" max="7936" width="9.140625" hidden="1"/>
    <col min="7937" max="7937" width="13.7109375" customWidth="1"/>
    <col min="7938" max="7947" width="10.7109375" customWidth="1"/>
    <col min="7948" max="7953" width="9.140625" hidden="1" customWidth="1"/>
    <col min="7954" max="8192" width="9.140625" hidden="1"/>
    <col min="8193" max="8193" width="13.7109375" customWidth="1"/>
    <col min="8194" max="8203" width="10.7109375" customWidth="1"/>
    <col min="8204" max="8209" width="9.140625" hidden="1" customWidth="1"/>
    <col min="8210" max="8448" width="9.140625" hidden="1"/>
    <col min="8449" max="8449" width="13.7109375" customWidth="1"/>
    <col min="8450" max="8459" width="10.7109375" customWidth="1"/>
    <col min="8460" max="8465" width="9.140625" hidden="1" customWidth="1"/>
    <col min="8466" max="8704" width="9.140625" hidden="1"/>
    <col min="8705" max="8705" width="13.7109375" customWidth="1"/>
    <col min="8706" max="8715" width="10.7109375" customWidth="1"/>
    <col min="8716" max="8721" width="9.140625" hidden="1" customWidth="1"/>
    <col min="8722" max="8960" width="9.140625" hidden="1"/>
    <col min="8961" max="8961" width="13.7109375" customWidth="1"/>
    <col min="8962" max="8971" width="10.7109375" customWidth="1"/>
    <col min="8972" max="8977" width="9.140625" hidden="1" customWidth="1"/>
    <col min="8978" max="9216" width="9.140625" hidden="1"/>
    <col min="9217" max="9217" width="13.7109375" customWidth="1"/>
    <col min="9218" max="9227" width="10.7109375" customWidth="1"/>
    <col min="9228" max="9233" width="9.140625" hidden="1" customWidth="1"/>
    <col min="9234" max="9472" width="9.140625" hidden="1"/>
    <col min="9473" max="9473" width="13.7109375" customWidth="1"/>
    <col min="9474" max="9483" width="10.7109375" customWidth="1"/>
    <col min="9484" max="9489" width="9.140625" hidden="1" customWidth="1"/>
    <col min="9490" max="9728" width="9.140625" hidden="1"/>
    <col min="9729" max="9729" width="13.7109375" customWidth="1"/>
    <col min="9730" max="9739" width="10.7109375" customWidth="1"/>
    <col min="9740" max="9745" width="9.140625" hidden="1" customWidth="1"/>
    <col min="9746" max="9984" width="9.140625" hidden="1"/>
    <col min="9985" max="9985" width="13.7109375" customWidth="1"/>
    <col min="9986" max="9995" width="10.7109375" customWidth="1"/>
    <col min="9996" max="10001" width="9.140625" hidden="1" customWidth="1"/>
    <col min="10002" max="10240" width="9.140625" hidden="1"/>
    <col min="10241" max="10241" width="13.7109375" customWidth="1"/>
    <col min="10242" max="10251" width="10.7109375" customWidth="1"/>
    <col min="10252" max="10257" width="9.140625" hidden="1" customWidth="1"/>
    <col min="10258" max="10496" width="9.140625" hidden="1"/>
    <col min="10497" max="10497" width="13.7109375" customWidth="1"/>
    <col min="10498" max="10507" width="10.7109375" customWidth="1"/>
    <col min="10508" max="10513" width="9.140625" hidden="1" customWidth="1"/>
    <col min="10514" max="10752" width="9.140625" hidden="1"/>
    <col min="10753" max="10753" width="13.7109375" customWidth="1"/>
    <col min="10754" max="10763" width="10.7109375" customWidth="1"/>
    <col min="10764" max="10769" width="9.140625" hidden="1" customWidth="1"/>
    <col min="10770" max="11008" width="9.140625" hidden="1"/>
    <col min="11009" max="11009" width="13.7109375" customWidth="1"/>
    <col min="11010" max="11019" width="10.7109375" customWidth="1"/>
    <col min="11020" max="11025" width="9.140625" hidden="1" customWidth="1"/>
    <col min="11026" max="11264" width="9.140625" hidden="1"/>
    <col min="11265" max="11265" width="13.7109375" customWidth="1"/>
    <col min="11266" max="11275" width="10.7109375" customWidth="1"/>
    <col min="11276" max="11281" width="9.140625" hidden="1" customWidth="1"/>
    <col min="11282" max="11520" width="9.140625" hidden="1"/>
    <col min="11521" max="11521" width="13.7109375" customWidth="1"/>
    <col min="11522" max="11531" width="10.7109375" customWidth="1"/>
    <col min="11532" max="11537" width="9.140625" hidden="1" customWidth="1"/>
    <col min="11538" max="11776" width="9.140625" hidden="1"/>
    <col min="11777" max="11777" width="13.7109375" customWidth="1"/>
    <col min="11778" max="11787" width="10.7109375" customWidth="1"/>
    <col min="11788" max="11793" width="9.140625" hidden="1" customWidth="1"/>
    <col min="11794" max="12032" width="9.140625" hidden="1"/>
    <col min="12033" max="12033" width="13.7109375" customWidth="1"/>
    <col min="12034" max="12043" width="10.7109375" customWidth="1"/>
    <col min="12044" max="12049" width="9.140625" hidden="1" customWidth="1"/>
    <col min="12050" max="12288" width="9.140625" hidden="1"/>
    <col min="12289" max="12289" width="13.7109375" customWidth="1"/>
    <col min="12290" max="12299" width="10.7109375" customWidth="1"/>
    <col min="12300" max="12305" width="9.140625" hidden="1" customWidth="1"/>
    <col min="12306" max="12544" width="9.140625" hidden="1"/>
    <col min="12545" max="12545" width="13.7109375" customWidth="1"/>
    <col min="12546" max="12555" width="10.7109375" customWidth="1"/>
    <col min="12556" max="12561" width="9.140625" hidden="1" customWidth="1"/>
    <col min="12562" max="12800" width="9.140625" hidden="1"/>
    <col min="12801" max="12801" width="13.7109375" customWidth="1"/>
    <col min="12802" max="12811" width="10.7109375" customWidth="1"/>
    <col min="12812" max="12817" width="9.140625" hidden="1" customWidth="1"/>
    <col min="12818" max="13056" width="9.140625" hidden="1"/>
    <col min="13057" max="13057" width="13.7109375" customWidth="1"/>
    <col min="13058" max="13067" width="10.7109375" customWidth="1"/>
    <col min="13068" max="13073" width="9.140625" hidden="1" customWidth="1"/>
    <col min="13074" max="13312" width="9.140625" hidden="1"/>
    <col min="13313" max="13313" width="13.7109375" customWidth="1"/>
    <col min="13314" max="13323" width="10.7109375" customWidth="1"/>
    <col min="13324" max="13329" width="9.140625" hidden="1" customWidth="1"/>
    <col min="13330" max="13568" width="9.140625" hidden="1"/>
    <col min="13569" max="13569" width="13.7109375" customWidth="1"/>
    <col min="13570" max="13579" width="10.7109375" customWidth="1"/>
    <col min="13580" max="13585" width="9.140625" hidden="1" customWidth="1"/>
    <col min="13586" max="13824" width="9.140625" hidden="1"/>
    <col min="13825" max="13825" width="13.7109375" customWidth="1"/>
    <col min="13826" max="13835" width="10.7109375" customWidth="1"/>
    <col min="13836" max="13841" width="9.140625" hidden="1" customWidth="1"/>
    <col min="13842" max="14080" width="9.140625" hidden="1"/>
    <col min="14081" max="14081" width="13.7109375" customWidth="1"/>
    <col min="14082" max="14091" width="10.7109375" customWidth="1"/>
    <col min="14092" max="14097" width="9.140625" hidden="1" customWidth="1"/>
    <col min="14098" max="14336" width="9.140625" hidden="1"/>
    <col min="14337" max="14337" width="13.7109375" customWidth="1"/>
    <col min="14338" max="14347" width="10.7109375" customWidth="1"/>
    <col min="14348" max="14353" width="9.140625" hidden="1" customWidth="1"/>
    <col min="14354" max="14592" width="9.140625" hidden="1"/>
    <col min="14593" max="14593" width="13.7109375" customWidth="1"/>
    <col min="14594" max="14603" width="10.7109375" customWidth="1"/>
    <col min="14604" max="14609" width="9.140625" hidden="1" customWidth="1"/>
    <col min="14610" max="14848" width="9.140625" hidden="1"/>
    <col min="14849" max="14849" width="13.7109375" customWidth="1"/>
    <col min="14850" max="14859" width="10.7109375" customWidth="1"/>
    <col min="14860" max="14865" width="9.140625" hidden="1" customWidth="1"/>
    <col min="14866" max="15104" width="9.140625" hidden="1"/>
    <col min="15105" max="15105" width="13.7109375" customWidth="1"/>
    <col min="15106" max="15115" width="10.7109375" customWidth="1"/>
    <col min="15116" max="15121" width="9.140625" hidden="1" customWidth="1"/>
    <col min="15122" max="15360" width="9.140625" hidden="1"/>
    <col min="15361" max="15361" width="13.7109375" customWidth="1"/>
    <col min="15362" max="15371" width="10.7109375" customWidth="1"/>
    <col min="15372" max="15377" width="9.140625" hidden="1" customWidth="1"/>
    <col min="15378" max="15616" width="9.140625" hidden="1"/>
    <col min="15617" max="15617" width="13.7109375" customWidth="1"/>
    <col min="15618" max="15627" width="10.7109375" customWidth="1"/>
    <col min="15628" max="15633" width="9.140625" hidden="1" customWidth="1"/>
    <col min="15634" max="15872" width="9.140625" hidden="1"/>
    <col min="15873" max="15873" width="13.7109375" customWidth="1"/>
    <col min="15874" max="15883" width="10.7109375" customWidth="1"/>
    <col min="15884" max="15889" width="9.140625" hidden="1" customWidth="1"/>
    <col min="15890" max="16128" width="9.140625" hidden="1"/>
    <col min="16129" max="16129" width="13.7109375" customWidth="1"/>
    <col min="16130" max="16139" width="10.7109375" customWidth="1"/>
    <col min="16140" max="16145" width="9.140625" hidden="1" customWidth="1"/>
    <col min="16146" max="16384" width="9.140625" hidden="1"/>
  </cols>
  <sheetData>
    <row r="1" spans="1:16" ht="41.25" customHeight="1" x14ac:dyDescent="0.25">
      <c r="A1" s="518" t="s">
        <v>865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20"/>
    </row>
    <row r="2" spans="1:16" ht="18.75" x14ac:dyDescent="0.3">
      <c r="A2" s="521" t="s">
        <v>1004</v>
      </c>
      <c r="B2" s="521"/>
      <c r="C2" s="521"/>
      <c r="D2" s="522"/>
      <c r="E2" s="520"/>
      <c r="F2" s="520"/>
      <c r="G2" s="520"/>
      <c r="H2" s="520"/>
      <c r="I2" s="520"/>
      <c r="J2" s="520"/>
      <c r="K2" s="520"/>
      <c r="L2" s="520"/>
      <c r="M2" s="520"/>
      <c r="N2" s="520"/>
    </row>
    <row r="3" spans="1:16" ht="5.25" customHeight="1" x14ac:dyDescent="0.25">
      <c r="A3" s="523"/>
      <c r="B3" s="523"/>
      <c r="C3" s="523"/>
      <c r="D3" s="523"/>
      <c r="E3" s="523"/>
      <c r="F3" s="277"/>
      <c r="G3" s="277"/>
      <c r="H3" s="277"/>
      <c r="I3" s="277"/>
      <c r="J3" s="277"/>
      <c r="K3" s="277"/>
    </row>
    <row r="4" spans="1:16" x14ac:dyDescent="0.25">
      <c r="A4" s="515" t="s">
        <v>866</v>
      </c>
      <c r="B4" s="515" t="s">
        <v>867</v>
      </c>
      <c r="C4" s="516" t="s">
        <v>1002</v>
      </c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278"/>
      <c r="O4" s="524"/>
      <c r="P4" s="524"/>
    </row>
    <row r="5" spans="1:16" ht="15.75" thickBot="1" x14ac:dyDescent="0.3">
      <c r="A5" s="515"/>
      <c r="B5" s="515"/>
      <c r="C5" s="279" t="s">
        <v>868</v>
      </c>
      <c r="D5" s="279" t="s">
        <v>869</v>
      </c>
      <c r="E5" s="279" t="s">
        <v>870</v>
      </c>
      <c r="F5" s="279" t="s">
        <v>871</v>
      </c>
      <c r="G5" s="279" t="s">
        <v>872</v>
      </c>
      <c r="H5" s="279" t="s">
        <v>873</v>
      </c>
      <c r="I5" s="279" t="s">
        <v>874</v>
      </c>
      <c r="J5" s="279" t="s">
        <v>875</v>
      </c>
      <c r="K5" s="279" t="s">
        <v>876</v>
      </c>
      <c r="L5" s="280" t="s">
        <v>876</v>
      </c>
      <c r="M5" s="280" t="e">
        <v>#REF!</v>
      </c>
      <c r="N5" s="280" t="e">
        <v>#REF!</v>
      </c>
      <c r="O5" s="524"/>
      <c r="P5" s="524"/>
    </row>
    <row r="6" spans="1:16" x14ac:dyDescent="0.25">
      <c r="A6" s="508" t="s">
        <v>877</v>
      </c>
      <c r="B6" s="509"/>
      <c r="C6" s="509"/>
      <c r="D6" s="509"/>
      <c r="E6" s="509"/>
      <c r="F6" s="509"/>
      <c r="G6" s="509"/>
      <c r="H6" s="509"/>
      <c r="I6" s="509"/>
      <c r="J6" s="509"/>
      <c r="K6" s="509"/>
      <c r="L6" s="509"/>
      <c r="M6" s="509"/>
      <c r="N6" s="510"/>
    </row>
    <row r="7" spans="1:16" x14ac:dyDescent="0.25">
      <c r="A7" s="50" t="s">
        <v>50</v>
      </c>
      <c r="B7" s="50" t="s">
        <v>68</v>
      </c>
      <c r="C7" s="51"/>
      <c r="D7" s="51"/>
      <c r="E7" s="51"/>
      <c r="F7" s="51"/>
      <c r="G7" s="51"/>
      <c r="H7" s="51"/>
      <c r="I7" s="51"/>
      <c r="J7" s="51"/>
      <c r="K7" s="51">
        <v>5</v>
      </c>
      <c r="L7" s="52">
        <v>3.78</v>
      </c>
      <c r="M7" s="52" t="e">
        <v>#REF!</v>
      </c>
      <c r="N7" s="52" t="e">
        <v>#REF!</v>
      </c>
    </row>
    <row r="8" spans="1:16" ht="12.75" customHeight="1" thickBot="1" x14ac:dyDescent="0.3">
      <c r="A8" s="50" t="s">
        <v>51</v>
      </c>
      <c r="B8" s="50" t="s">
        <v>91</v>
      </c>
      <c r="C8" s="51"/>
      <c r="D8" s="51"/>
      <c r="E8" s="51"/>
      <c r="F8" s="51"/>
      <c r="G8" s="51"/>
      <c r="H8" s="51"/>
      <c r="I8" s="51"/>
      <c r="J8" s="51"/>
      <c r="K8" s="51">
        <v>7.5</v>
      </c>
      <c r="L8" s="52" t="e">
        <v>#REF!</v>
      </c>
      <c r="M8" s="52" t="e">
        <v>#REF!</v>
      </c>
      <c r="N8" s="52" t="e">
        <v>#REF!</v>
      </c>
    </row>
    <row r="9" spans="1:16" ht="16.5" customHeight="1" x14ac:dyDescent="0.25">
      <c r="A9" s="511" t="s">
        <v>1003</v>
      </c>
      <c r="B9" s="512"/>
      <c r="C9" s="512"/>
      <c r="D9" s="512"/>
      <c r="E9" s="512"/>
      <c r="F9" s="512"/>
      <c r="G9" s="512"/>
      <c r="H9" s="512"/>
      <c r="I9" s="512"/>
      <c r="J9" s="512"/>
      <c r="K9" s="512"/>
      <c r="L9" s="513"/>
      <c r="M9" s="513"/>
      <c r="N9" s="514"/>
    </row>
    <row r="10" spans="1:16" x14ac:dyDescent="0.25">
      <c r="A10" s="50" t="s">
        <v>51</v>
      </c>
      <c r="B10" s="50" t="s">
        <v>105</v>
      </c>
      <c r="C10" s="50"/>
      <c r="D10" s="50"/>
      <c r="E10" s="50"/>
      <c r="F10" s="50"/>
      <c r="G10" s="50"/>
      <c r="H10" s="50"/>
      <c r="I10" s="50"/>
      <c r="J10" s="50"/>
      <c r="K10" s="51">
        <v>5.0999999999999996</v>
      </c>
      <c r="L10" s="53">
        <v>8.5</v>
      </c>
      <c r="M10" s="53" t="e">
        <v>#REF!</v>
      </c>
      <c r="N10" s="53" t="e">
        <v>#REF!</v>
      </c>
    </row>
    <row r="11" spans="1:16" ht="14.25" customHeight="1" x14ac:dyDescent="0.25">
      <c r="A11" s="50" t="s">
        <v>59</v>
      </c>
      <c r="B11" s="50" t="s">
        <v>106</v>
      </c>
      <c r="C11" s="50"/>
      <c r="D11" s="50"/>
      <c r="E11" s="50"/>
      <c r="F11" s="50"/>
      <c r="G11" s="50"/>
      <c r="H11" s="50"/>
      <c r="I11" s="51">
        <v>2.52</v>
      </c>
      <c r="J11" s="50"/>
      <c r="K11" s="50"/>
      <c r="L11" s="53">
        <v>3.85</v>
      </c>
      <c r="M11" s="53" t="e">
        <v>#REF!</v>
      </c>
      <c r="N11" s="53" t="e">
        <v>#REF!</v>
      </c>
    </row>
    <row r="12" spans="1:16" ht="6.75" customHeight="1" x14ac:dyDescent="0.25">
      <c r="A12" s="281"/>
      <c r="B12" s="281"/>
      <c r="C12" s="281"/>
      <c r="D12" s="281"/>
      <c r="E12" s="282"/>
      <c r="F12" s="281"/>
      <c r="G12" s="281"/>
      <c r="H12" s="281"/>
      <c r="I12" s="281"/>
      <c r="J12" s="281"/>
      <c r="K12" s="281"/>
      <c r="L12" s="283"/>
      <c r="M12" s="54"/>
      <c r="N12" s="54"/>
    </row>
    <row r="13" spans="1:16" ht="12" customHeight="1" x14ac:dyDescent="0.25">
      <c r="A13" s="7" t="s">
        <v>34</v>
      </c>
    </row>
    <row r="14" spans="1:16" x14ac:dyDescent="0.25"/>
    <row r="15" spans="1:16" ht="15" customHeight="1" x14ac:dyDescent="0.25"/>
    <row r="16" spans="1: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100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</sheetData>
  <mergeCells count="10">
    <mergeCell ref="A1:N1"/>
    <mergeCell ref="A2:N2"/>
    <mergeCell ref="A3:E3"/>
    <mergeCell ref="O4:O5"/>
    <mergeCell ref="P4:P5"/>
    <mergeCell ref="A6:N6"/>
    <mergeCell ref="A9:N9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WVS176"/>
  <sheetViews>
    <sheetView workbookViewId="0">
      <selection activeCell="A2" sqref="A2:K2"/>
    </sheetView>
  </sheetViews>
  <sheetFormatPr defaultColWidth="0" defaultRowHeight="0" customHeight="1" zeroHeight="1" x14ac:dyDescent="0.25"/>
  <cols>
    <col min="1" max="1" width="13.7109375" customWidth="1"/>
    <col min="2" max="11" width="10.7109375" customWidth="1"/>
    <col min="12" max="14" width="9.140625" style="49" customWidth="1"/>
    <col min="15" max="253" width="9.140625" customWidth="1"/>
    <col min="254" max="254" width="13.7109375" customWidth="1"/>
    <col min="255" max="264" width="10.7109375" customWidth="1"/>
    <col min="265" max="270" width="9.140625" hidden="1" customWidth="1"/>
    <col min="271" max="509" width="9.140625" hidden="1"/>
    <col min="510" max="510" width="13.7109375" customWidth="1"/>
    <col min="511" max="520" width="10.7109375" customWidth="1"/>
    <col min="521" max="526" width="9.140625" hidden="1" customWidth="1"/>
    <col min="527" max="765" width="9.140625" hidden="1"/>
    <col min="766" max="766" width="13.7109375" customWidth="1"/>
    <col min="767" max="776" width="10.7109375" customWidth="1"/>
    <col min="777" max="782" width="9.140625" hidden="1" customWidth="1"/>
    <col min="783" max="1021" width="9.140625" hidden="1"/>
    <col min="1022" max="1022" width="13.7109375" customWidth="1"/>
    <col min="1023" max="1032" width="10.7109375" customWidth="1"/>
    <col min="1033" max="1038" width="9.140625" hidden="1" customWidth="1"/>
    <col min="1039" max="1277" width="9.140625" hidden="1"/>
    <col min="1278" max="1278" width="13.7109375" customWidth="1"/>
    <col min="1279" max="1288" width="10.7109375" customWidth="1"/>
    <col min="1289" max="1294" width="9.140625" hidden="1" customWidth="1"/>
    <col min="1295" max="1533" width="9.140625" hidden="1"/>
    <col min="1534" max="1534" width="13.7109375" customWidth="1"/>
    <col min="1535" max="1544" width="10.7109375" customWidth="1"/>
    <col min="1545" max="1550" width="9.140625" hidden="1" customWidth="1"/>
    <col min="1551" max="1789" width="9.140625" hidden="1"/>
    <col min="1790" max="1790" width="13.7109375" customWidth="1"/>
    <col min="1791" max="1800" width="10.7109375" customWidth="1"/>
    <col min="1801" max="1806" width="9.140625" hidden="1" customWidth="1"/>
    <col min="1807" max="2045" width="9.140625" hidden="1"/>
    <col min="2046" max="2046" width="13.7109375" customWidth="1"/>
    <col min="2047" max="2056" width="10.7109375" customWidth="1"/>
    <col min="2057" max="2062" width="9.140625" hidden="1" customWidth="1"/>
    <col min="2063" max="2301" width="9.140625" hidden="1"/>
    <col min="2302" max="2302" width="13.7109375" customWidth="1"/>
    <col min="2303" max="2312" width="10.7109375" customWidth="1"/>
    <col min="2313" max="2318" width="9.140625" hidden="1" customWidth="1"/>
    <col min="2319" max="2557" width="9.140625" hidden="1"/>
    <col min="2558" max="2558" width="13.7109375" customWidth="1"/>
    <col min="2559" max="2568" width="10.7109375" customWidth="1"/>
    <col min="2569" max="2574" width="9.140625" hidden="1" customWidth="1"/>
    <col min="2575" max="2813" width="9.140625" hidden="1"/>
    <col min="2814" max="2814" width="13.7109375" customWidth="1"/>
    <col min="2815" max="2824" width="10.7109375" customWidth="1"/>
    <col min="2825" max="2830" width="9.140625" hidden="1" customWidth="1"/>
    <col min="2831" max="3069" width="9.140625" hidden="1"/>
    <col min="3070" max="3070" width="13.7109375" customWidth="1"/>
    <col min="3071" max="3080" width="10.7109375" customWidth="1"/>
    <col min="3081" max="3086" width="9.140625" hidden="1" customWidth="1"/>
    <col min="3087" max="3325" width="9.140625" hidden="1"/>
    <col min="3326" max="3326" width="13.7109375" customWidth="1"/>
    <col min="3327" max="3336" width="10.7109375" customWidth="1"/>
    <col min="3337" max="3342" width="9.140625" hidden="1" customWidth="1"/>
    <col min="3343" max="3581" width="9.140625" hidden="1"/>
    <col min="3582" max="3582" width="13.7109375" customWidth="1"/>
    <col min="3583" max="3592" width="10.7109375" customWidth="1"/>
    <col min="3593" max="3598" width="9.140625" hidden="1" customWidth="1"/>
    <col min="3599" max="3837" width="9.140625" hidden="1"/>
    <col min="3838" max="3838" width="13.7109375" customWidth="1"/>
    <col min="3839" max="3848" width="10.7109375" customWidth="1"/>
    <col min="3849" max="3854" width="9.140625" hidden="1" customWidth="1"/>
    <col min="3855" max="4093" width="9.140625" hidden="1"/>
    <col min="4094" max="4094" width="13.7109375" customWidth="1"/>
    <col min="4095" max="4104" width="10.7109375" customWidth="1"/>
    <col min="4105" max="4110" width="9.140625" hidden="1" customWidth="1"/>
    <col min="4111" max="4349" width="9.140625" hidden="1"/>
    <col min="4350" max="4350" width="13.7109375" customWidth="1"/>
    <col min="4351" max="4360" width="10.7109375" customWidth="1"/>
    <col min="4361" max="4366" width="9.140625" hidden="1" customWidth="1"/>
    <col min="4367" max="4605" width="9.140625" hidden="1"/>
    <col min="4606" max="4606" width="13.7109375" customWidth="1"/>
    <col min="4607" max="4616" width="10.7109375" customWidth="1"/>
    <col min="4617" max="4622" width="9.140625" hidden="1" customWidth="1"/>
    <col min="4623" max="4861" width="9.140625" hidden="1"/>
    <col min="4862" max="4862" width="13.7109375" customWidth="1"/>
    <col min="4863" max="4872" width="10.7109375" customWidth="1"/>
    <col min="4873" max="4878" width="9.140625" hidden="1" customWidth="1"/>
    <col min="4879" max="5117" width="9.140625" hidden="1"/>
    <col min="5118" max="5118" width="13.7109375" customWidth="1"/>
    <col min="5119" max="5128" width="10.7109375" customWidth="1"/>
    <col min="5129" max="5134" width="9.140625" hidden="1" customWidth="1"/>
    <col min="5135" max="5373" width="9.140625" hidden="1"/>
    <col min="5374" max="5374" width="13.7109375" customWidth="1"/>
    <col min="5375" max="5384" width="10.7109375" customWidth="1"/>
    <col min="5385" max="5390" width="9.140625" hidden="1" customWidth="1"/>
    <col min="5391" max="5629" width="9.140625" hidden="1"/>
    <col min="5630" max="5630" width="13.7109375" customWidth="1"/>
    <col min="5631" max="5640" width="10.7109375" customWidth="1"/>
    <col min="5641" max="5646" width="9.140625" hidden="1" customWidth="1"/>
    <col min="5647" max="5885" width="9.140625" hidden="1"/>
    <col min="5886" max="5886" width="13.7109375" customWidth="1"/>
    <col min="5887" max="5896" width="10.7109375" customWidth="1"/>
    <col min="5897" max="5902" width="9.140625" hidden="1" customWidth="1"/>
    <col min="5903" max="6141" width="9.140625" hidden="1"/>
    <col min="6142" max="6142" width="13.7109375" customWidth="1"/>
    <col min="6143" max="6152" width="10.7109375" customWidth="1"/>
    <col min="6153" max="6158" width="9.140625" hidden="1" customWidth="1"/>
    <col min="6159" max="6397" width="9.140625" hidden="1"/>
    <col min="6398" max="6398" width="13.7109375" customWidth="1"/>
    <col min="6399" max="6408" width="10.7109375" customWidth="1"/>
    <col min="6409" max="6414" width="9.140625" hidden="1" customWidth="1"/>
    <col min="6415" max="6653" width="9.140625" hidden="1"/>
    <col min="6654" max="6654" width="13.7109375" customWidth="1"/>
    <col min="6655" max="6664" width="10.7109375" customWidth="1"/>
    <col min="6665" max="6670" width="9.140625" hidden="1" customWidth="1"/>
    <col min="6671" max="6909" width="9.140625" hidden="1"/>
    <col min="6910" max="6910" width="13.7109375" customWidth="1"/>
    <col min="6911" max="6920" width="10.7109375" customWidth="1"/>
    <col min="6921" max="6926" width="9.140625" hidden="1" customWidth="1"/>
    <col min="6927" max="7165" width="9.140625" hidden="1"/>
    <col min="7166" max="7166" width="13.7109375" customWidth="1"/>
    <col min="7167" max="7176" width="10.7109375" customWidth="1"/>
    <col min="7177" max="7182" width="9.140625" hidden="1" customWidth="1"/>
    <col min="7183" max="7421" width="9.140625" hidden="1"/>
    <col min="7422" max="7422" width="13.7109375" customWidth="1"/>
    <col min="7423" max="7432" width="10.7109375" customWidth="1"/>
    <col min="7433" max="7438" width="9.140625" hidden="1" customWidth="1"/>
    <col min="7439" max="7677" width="9.140625" hidden="1"/>
    <col min="7678" max="7678" width="13.7109375" customWidth="1"/>
    <col min="7679" max="7688" width="10.7109375" customWidth="1"/>
    <col min="7689" max="7694" width="9.140625" hidden="1" customWidth="1"/>
    <col min="7695" max="7933" width="9.140625" hidden="1"/>
    <col min="7934" max="7934" width="13.7109375" customWidth="1"/>
    <col min="7935" max="7944" width="10.7109375" customWidth="1"/>
    <col min="7945" max="7950" width="9.140625" hidden="1" customWidth="1"/>
    <col min="7951" max="8189" width="9.140625" hidden="1"/>
    <col min="8190" max="8190" width="13.7109375" customWidth="1"/>
    <col min="8191" max="8200" width="10.7109375" customWidth="1"/>
    <col min="8201" max="8206" width="9.140625" hidden="1" customWidth="1"/>
    <col min="8207" max="8445" width="9.140625" hidden="1"/>
    <col min="8446" max="8446" width="13.7109375" customWidth="1"/>
    <col min="8447" max="8456" width="10.7109375" customWidth="1"/>
    <col min="8457" max="8462" width="9.140625" hidden="1" customWidth="1"/>
    <col min="8463" max="8701" width="9.140625" hidden="1"/>
    <col min="8702" max="8702" width="13.7109375" customWidth="1"/>
    <col min="8703" max="8712" width="10.7109375" customWidth="1"/>
    <col min="8713" max="8718" width="9.140625" hidden="1" customWidth="1"/>
    <col min="8719" max="8957" width="9.140625" hidden="1"/>
    <col min="8958" max="8958" width="13.7109375" customWidth="1"/>
    <col min="8959" max="8968" width="10.7109375" customWidth="1"/>
    <col min="8969" max="8974" width="9.140625" hidden="1" customWidth="1"/>
    <col min="8975" max="9213" width="9.140625" hidden="1"/>
    <col min="9214" max="9214" width="13.7109375" customWidth="1"/>
    <col min="9215" max="9224" width="10.7109375" customWidth="1"/>
    <col min="9225" max="9230" width="9.140625" hidden="1" customWidth="1"/>
    <col min="9231" max="9469" width="9.140625" hidden="1"/>
    <col min="9470" max="9470" width="13.7109375" customWidth="1"/>
    <col min="9471" max="9480" width="10.7109375" customWidth="1"/>
    <col min="9481" max="9486" width="9.140625" hidden="1" customWidth="1"/>
    <col min="9487" max="9725" width="9.140625" hidden="1"/>
    <col min="9726" max="9726" width="13.7109375" customWidth="1"/>
    <col min="9727" max="9736" width="10.7109375" customWidth="1"/>
    <col min="9737" max="9742" width="9.140625" hidden="1" customWidth="1"/>
    <col min="9743" max="9981" width="9.140625" hidden="1"/>
    <col min="9982" max="9982" width="13.7109375" customWidth="1"/>
    <col min="9983" max="9992" width="10.7109375" customWidth="1"/>
    <col min="9993" max="9998" width="9.140625" hidden="1" customWidth="1"/>
    <col min="9999" max="10237" width="9.140625" hidden="1"/>
    <col min="10238" max="10238" width="13.7109375" customWidth="1"/>
    <col min="10239" max="10248" width="10.7109375" customWidth="1"/>
    <col min="10249" max="10254" width="9.140625" hidden="1" customWidth="1"/>
    <col min="10255" max="10493" width="9.140625" hidden="1"/>
    <col min="10494" max="10494" width="13.7109375" customWidth="1"/>
    <col min="10495" max="10504" width="10.7109375" customWidth="1"/>
    <col min="10505" max="10510" width="9.140625" hidden="1" customWidth="1"/>
    <col min="10511" max="10749" width="9.140625" hidden="1"/>
    <col min="10750" max="10750" width="13.7109375" customWidth="1"/>
    <col min="10751" max="10760" width="10.7109375" customWidth="1"/>
    <col min="10761" max="10766" width="9.140625" hidden="1" customWidth="1"/>
    <col min="10767" max="11005" width="9.140625" hidden="1"/>
    <col min="11006" max="11006" width="13.7109375" customWidth="1"/>
    <col min="11007" max="11016" width="10.7109375" customWidth="1"/>
    <col min="11017" max="11022" width="9.140625" hidden="1" customWidth="1"/>
    <col min="11023" max="11261" width="9.140625" hidden="1"/>
    <col min="11262" max="11262" width="13.7109375" customWidth="1"/>
    <col min="11263" max="11272" width="10.7109375" customWidth="1"/>
    <col min="11273" max="11278" width="9.140625" hidden="1" customWidth="1"/>
    <col min="11279" max="11517" width="9.140625" hidden="1"/>
    <col min="11518" max="11518" width="13.7109375" customWidth="1"/>
    <col min="11519" max="11528" width="10.7109375" customWidth="1"/>
    <col min="11529" max="11534" width="9.140625" hidden="1" customWidth="1"/>
    <col min="11535" max="11773" width="9.140625" hidden="1"/>
    <col min="11774" max="11774" width="13.7109375" customWidth="1"/>
    <col min="11775" max="11784" width="10.7109375" customWidth="1"/>
    <col min="11785" max="11790" width="9.140625" hidden="1" customWidth="1"/>
    <col min="11791" max="12029" width="9.140625" hidden="1"/>
    <col min="12030" max="12030" width="13.7109375" customWidth="1"/>
    <col min="12031" max="12040" width="10.7109375" customWidth="1"/>
    <col min="12041" max="12046" width="9.140625" hidden="1" customWidth="1"/>
    <col min="12047" max="12285" width="9.140625" hidden="1"/>
    <col min="12286" max="12286" width="13.7109375" customWidth="1"/>
    <col min="12287" max="12296" width="10.7109375" customWidth="1"/>
    <col min="12297" max="12302" width="9.140625" hidden="1" customWidth="1"/>
    <col min="12303" max="12541" width="9.140625" hidden="1"/>
    <col min="12542" max="12542" width="13.7109375" customWidth="1"/>
    <col min="12543" max="12552" width="10.7109375" customWidth="1"/>
    <col min="12553" max="12558" width="9.140625" hidden="1" customWidth="1"/>
    <col min="12559" max="12797" width="9.140625" hidden="1"/>
    <col min="12798" max="12798" width="13.7109375" customWidth="1"/>
    <col min="12799" max="12808" width="10.7109375" customWidth="1"/>
    <col min="12809" max="12814" width="9.140625" hidden="1" customWidth="1"/>
    <col min="12815" max="13053" width="9.140625" hidden="1"/>
    <col min="13054" max="13054" width="13.7109375" customWidth="1"/>
    <col min="13055" max="13064" width="10.7109375" customWidth="1"/>
    <col min="13065" max="13070" width="9.140625" hidden="1" customWidth="1"/>
    <col min="13071" max="13309" width="9.140625" hidden="1"/>
    <col min="13310" max="13310" width="13.7109375" customWidth="1"/>
    <col min="13311" max="13320" width="10.7109375" customWidth="1"/>
    <col min="13321" max="13326" width="9.140625" hidden="1" customWidth="1"/>
    <col min="13327" max="13565" width="9.140625" hidden="1"/>
    <col min="13566" max="13566" width="13.7109375" customWidth="1"/>
    <col min="13567" max="13576" width="10.7109375" customWidth="1"/>
    <col min="13577" max="13582" width="9.140625" hidden="1" customWidth="1"/>
    <col min="13583" max="13821" width="9.140625" hidden="1"/>
    <col min="13822" max="13822" width="13.7109375" customWidth="1"/>
    <col min="13823" max="13832" width="10.7109375" customWidth="1"/>
    <col min="13833" max="13838" width="9.140625" hidden="1" customWidth="1"/>
    <col min="13839" max="14077" width="9.140625" hidden="1"/>
    <col min="14078" max="14078" width="13.7109375" customWidth="1"/>
    <col min="14079" max="14088" width="10.7109375" customWidth="1"/>
    <col min="14089" max="14094" width="9.140625" hidden="1" customWidth="1"/>
    <col min="14095" max="14333" width="9.140625" hidden="1"/>
    <col min="14334" max="14334" width="13.7109375" customWidth="1"/>
    <col min="14335" max="14344" width="10.7109375" customWidth="1"/>
    <col min="14345" max="14350" width="9.140625" hidden="1" customWidth="1"/>
    <col min="14351" max="14589" width="9.140625" hidden="1"/>
    <col min="14590" max="14590" width="13.7109375" customWidth="1"/>
    <col min="14591" max="14600" width="10.7109375" customWidth="1"/>
    <col min="14601" max="14606" width="9.140625" hidden="1" customWidth="1"/>
    <col min="14607" max="14845" width="9.140625" hidden="1"/>
    <col min="14846" max="14846" width="13.7109375" customWidth="1"/>
    <col min="14847" max="14856" width="10.7109375" customWidth="1"/>
    <col min="14857" max="14862" width="9.140625" hidden="1" customWidth="1"/>
    <col min="14863" max="15101" width="9.140625" hidden="1"/>
    <col min="15102" max="15102" width="13.7109375" customWidth="1"/>
    <col min="15103" max="15112" width="10.7109375" customWidth="1"/>
    <col min="15113" max="15118" width="9.140625" hidden="1" customWidth="1"/>
    <col min="15119" max="15357" width="9.140625" hidden="1"/>
    <col min="15358" max="15358" width="13.7109375" customWidth="1"/>
    <col min="15359" max="15368" width="10.7109375" customWidth="1"/>
    <col min="15369" max="15374" width="9.140625" hidden="1" customWidth="1"/>
    <col min="15375" max="15613" width="9.140625" hidden="1"/>
    <col min="15614" max="15614" width="13.7109375" customWidth="1"/>
    <col min="15615" max="15624" width="10.7109375" customWidth="1"/>
    <col min="15625" max="15630" width="9.140625" hidden="1" customWidth="1"/>
    <col min="15631" max="15869" width="9.140625" hidden="1"/>
    <col min="15870" max="15870" width="13.7109375" customWidth="1"/>
    <col min="15871" max="15880" width="10.7109375" customWidth="1"/>
    <col min="15881" max="15886" width="9.140625" hidden="1" customWidth="1"/>
    <col min="15887" max="16125" width="9.140625" hidden="1"/>
    <col min="16126" max="16126" width="13.7109375" customWidth="1"/>
    <col min="16127" max="16136" width="10.7109375" customWidth="1"/>
    <col min="16137" max="16139" width="0" hidden="1" customWidth="1"/>
    <col min="16140" max="16142" width="9.140625" hidden="1" customWidth="1"/>
    <col min="16143" max="16384" width="9.140625" hidden="1"/>
  </cols>
  <sheetData>
    <row r="1" spans="1:13" ht="49.5" customHeight="1" x14ac:dyDescent="0.25">
      <c r="A1" s="531" t="s">
        <v>878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</row>
    <row r="2" spans="1:13" ht="18.75" x14ac:dyDescent="0.3">
      <c r="A2" s="533" t="s">
        <v>1004</v>
      </c>
      <c r="B2" s="521"/>
      <c r="C2" s="521"/>
      <c r="D2" s="534"/>
      <c r="E2" s="535"/>
      <c r="F2" s="535"/>
      <c r="G2" s="535"/>
      <c r="H2" s="535"/>
      <c r="I2" s="535"/>
      <c r="J2" s="535"/>
      <c r="K2" s="535"/>
    </row>
    <row r="3" spans="1:13" ht="18" x14ac:dyDescent="0.25">
      <c r="A3" s="536"/>
      <c r="B3" s="519"/>
      <c r="C3" s="519"/>
      <c r="D3" s="519"/>
      <c r="E3" s="519"/>
      <c r="F3" s="519"/>
      <c r="G3" s="519"/>
      <c r="H3" s="519"/>
      <c r="I3" s="519"/>
      <c r="J3" s="519"/>
      <c r="K3" s="519"/>
    </row>
    <row r="4" spans="1:13" ht="5.25" customHeight="1" thickBot="1" x14ac:dyDescent="0.3">
      <c r="A4" s="537"/>
      <c r="B4" s="523"/>
      <c r="C4" s="523"/>
      <c r="D4" s="523"/>
      <c r="E4" s="523"/>
      <c r="F4" s="284"/>
      <c r="G4" s="284"/>
      <c r="H4" s="284"/>
      <c r="I4" s="284"/>
      <c r="J4" s="284"/>
      <c r="K4" s="284"/>
    </row>
    <row r="5" spans="1:13" ht="15" x14ac:dyDescent="0.25">
      <c r="A5" s="538" t="s">
        <v>866</v>
      </c>
      <c r="B5" s="539" t="s">
        <v>867</v>
      </c>
      <c r="C5" s="540" t="s">
        <v>1002</v>
      </c>
      <c r="D5" s="541"/>
      <c r="E5" s="541"/>
      <c r="F5" s="541"/>
      <c r="G5" s="541"/>
      <c r="H5" s="541"/>
      <c r="I5" s="541"/>
      <c r="J5" s="541"/>
      <c r="K5" s="541"/>
      <c r="L5" s="524"/>
      <c r="M5" s="524"/>
    </row>
    <row r="6" spans="1:13" ht="15.75" thickBot="1" x14ac:dyDescent="0.3">
      <c r="A6" s="504"/>
      <c r="B6" s="505"/>
      <c r="C6" s="285" t="s">
        <v>868</v>
      </c>
      <c r="D6" s="285" t="s">
        <v>869</v>
      </c>
      <c r="E6" s="285" t="s">
        <v>870</v>
      </c>
      <c r="F6" s="285" t="s">
        <v>871</v>
      </c>
      <c r="G6" s="285" t="s">
        <v>872</v>
      </c>
      <c r="H6" s="285" t="s">
        <v>873</v>
      </c>
      <c r="I6" s="285" t="s">
        <v>874</v>
      </c>
      <c r="J6" s="285" t="s">
        <v>875</v>
      </c>
      <c r="K6" s="285" t="s">
        <v>876</v>
      </c>
      <c r="L6" s="524"/>
      <c r="M6" s="524"/>
    </row>
    <row r="7" spans="1:13" ht="15" x14ac:dyDescent="0.25">
      <c r="A7" s="525" t="s">
        <v>877</v>
      </c>
      <c r="B7" s="526"/>
      <c r="C7" s="526"/>
      <c r="D7" s="526"/>
      <c r="E7" s="526"/>
      <c r="F7" s="526"/>
      <c r="G7" s="526"/>
      <c r="H7" s="526"/>
      <c r="I7" s="526"/>
      <c r="J7" s="526"/>
      <c r="K7" s="527"/>
    </row>
    <row r="8" spans="1:13" ht="15" x14ac:dyDescent="0.25">
      <c r="A8" s="289" t="s">
        <v>50</v>
      </c>
      <c r="B8" s="50" t="s">
        <v>64</v>
      </c>
      <c r="C8" s="51"/>
      <c r="D8" s="51"/>
      <c r="E8" s="51"/>
      <c r="F8" s="51"/>
      <c r="G8" s="51"/>
      <c r="H8" s="51"/>
      <c r="I8" s="51"/>
      <c r="J8" s="51">
        <v>3.64</v>
      </c>
      <c r="K8" s="290"/>
    </row>
    <row r="9" spans="1:13" ht="15" x14ac:dyDescent="0.25">
      <c r="A9" s="289" t="s">
        <v>50</v>
      </c>
      <c r="B9" s="50" t="s">
        <v>68</v>
      </c>
      <c r="C9" s="51"/>
      <c r="D9" s="51"/>
      <c r="E9" s="51"/>
      <c r="F9" s="51"/>
      <c r="G9" s="51"/>
      <c r="H9" s="51"/>
      <c r="I9" s="51"/>
      <c r="J9" s="51">
        <v>4.7</v>
      </c>
      <c r="K9" s="290">
        <v>4.91</v>
      </c>
    </row>
    <row r="10" spans="1:13" ht="15" x14ac:dyDescent="0.25">
      <c r="A10" s="289" t="s">
        <v>50</v>
      </c>
      <c r="B10" s="50" t="s">
        <v>69</v>
      </c>
      <c r="C10" s="51"/>
      <c r="D10" s="51"/>
      <c r="E10" s="51"/>
      <c r="F10" s="51"/>
      <c r="G10" s="51"/>
      <c r="H10" s="51"/>
      <c r="I10" s="51"/>
      <c r="J10" s="51"/>
      <c r="K10" s="290">
        <v>4.8499999999999996</v>
      </c>
    </row>
    <row r="11" spans="1:13" ht="15" x14ac:dyDescent="0.25">
      <c r="A11" s="289" t="s">
        <v>50</v>
      </c>
      <c r="B11" s="50" t="s">
        <v>79</v>
      </c>
      <c r="C11" s="51"/>
      <c r="D11" s="51"/>
      <c r="E11" s="51"/>
      <c r="F11" s="51"/>
      <c r="G11" s="51"/>
      <c r="H11" s="51"/>
      <c r="I11" s="51"/>
      <c r="J11" s="51">
        <v>4.5</v>
      </c>
      <c r="K11" s="290">
        <v>6.49</v>
      </c>
    </row>
    <row r="12" spans="1:13" ht="15" x14ac:dyDescent="0.25">
      <c r="A12" s="289" t="s">
        <v>50</v>
      </c>
      <c r="B12" s="50" t="s">
        <v>81</v>
      </c>
      <c r="C12" s="51"/>
      <c r="D12" s="51"/>
      <c r="E12" s="51"/>
      <c r="F12" s="51"/>
      <c r="G12" s="51"/>
      <c r="H12" s="51"/>
      <c r="I12" s="51"/>
      <c r="J12" s="51"/>
      <c r="K12" s="290">
        <v>4.55</v>
      </c>
    </row>
    <row r="13" spans="1:13" ht="15" x14ac:dyDescent="0.25">
      <c r="A13" s="289" t="s">
        <v>51</v>
      </c>
      <c r="B13" s="50" t="s">
        <v>66</v>
      </c>
      <c r="C13" s="51">
        <v>3</v>
      </c>
      <c r="D13" s="51"/>
      <c r="E13" s="51"/>
      <c r="F13" s="51"/>
      <c r="G13" s="51"/>
      <c r="H13" s="51"/>
      <c r="I13" s="51">
        <v>3.32</v>
      </c>
      <c r="J13" s="51"/>
      <c r="K13" s="290"/>
    </row>
    <row r="14" spans="1:13" ht="15" x14ac:dyDescent="0.25">
      <c r="A14" s="289" t="s">
        <v>51</v>
      </c>
      <c r="B14" s="50" t="s">
        <v>111</v>
      </c>
      <c r="C14" s="51"/>
      <c r="D14" s="51"/>
      <c r="E14" s="51"/>
      <c r="F14" s="51"/>
      <c r="G14" s="51"/>
      <c r="H14" s="51"/>
      <c r="I14" s="51"/>
      <c r="J14" s="51">
        <v>4.0999999999999996</v>
      </c>
      <c r="K14" s="290"/>
    </row>
    <row r="15" spans="1:13" ht="15" x14ac:dyDescent="0.25">
      <c r="A15" s="289" t="s">
        <v>51</v>
      </c>
      <c r="B15" s="50" t="s">
        <v>879</v>
      </c>
      <c r="C15" s="51"/>
      <c r="D15" s="51"/>
      <c r="E15" s="51"/>
      <c r="F15" s="51"/>
      <c r="G15" s="51"/>
      <c r="H15" s="51"/>
      <c r="I15" s="51"/>
      <c r="J15" s="51">
        <v>5.2</v>
      </c>
      <c r="K15" s="290"/>
    </row>
    <row r="16" spans="1:13" ht="15" x14ac:dyDescent="0.25">
      <c r="A16" s="289" t="s">
        <v>51</v>
      </c>
      <c r="B16" s="50" t="s">
        <v>82</v>
      </c>
      <c r="C16" s="51"/>
      <c r="D16" s="51"/>
      <c r="E16" s="51"/>
      <c r="F16" s="51"/>
      <c r="G16" s="51"/>
      <c r="H16" s="51"/>
      <c r="I16" s="51"/>
      <c r="J16" s="51"/>
      <c r="K16" s="290">
        <v>5.3</v>
      </c>
    </row>
    <row r="17" spans="1:11" ht="15" x14ac:dyDescent="0.25">
      <c r="A17" s="289" t="s">
        <v>51</v>
      </c>
      <c r="B17" s="50" t="s">
        <v>86</v>
      </c>
      <c r="C17" s="51"/>
      <c r="D17" s="51"/>
      <c r="E17" s="51"/>
      <c r="F17" s="51"/>
      <c r="G17" s="51"/>
      <c r="H17" s="51"/>
      <c r="I17" s="51"/>
      <c r="J17" s="51"/>
      <c r="K17" s="290">
        <v>5.5</v>
      </c>
    </row>
    <row r="18" spans="1:11" ht="15" x14ac:dyDescent="0.25">
      <c r="A18" s="289" t="s">
        <v>51</v>
      </c>
      <c r="B18" s="50" t="s">
        <v>87</v>
      </c>
      <c r="C18" s="51"/>
      <c r="D18" s="51"/>
      <c r="E18" s="51"/>
      <c r="F18" s="51"/>
      <c r="G18" s="51"/>
      <c r="H18" s="51"/>
      <c r="I18" s="51"/>
      <c r="J18" s="51"/>
      <c r="K18" s="290">
        <v>5.55</v>
      </c>
    </row>
    <row r="19" spans="1:11" ht="15" x14ac:dyDescent="0.25">
      <c r="A19" s="289" t="s">
        <v>51</v>
      </c>
      <c r="B19" s="50" t="s">
        <v>89</v>
      </c>
      <c r="C19" s="51"/>
      <c r="D19" s="51"/>
      <c r="E19" s="51"/>
      <c r="F19" s="51"/>
      <c r="G19" s="51"/>
      <c r="H19" s="51"/>
      <c r="I19" s="51"/>
      <c r="J19" s="51"/>
      <c r="K19" s="290">
        <v>5.25</v>
      </c>
    </row>
    <row r="20" spans="1:11" ht="15" x14ac:dyDescent="0.25">
      <c r="A20" s="289" t="s">
        <v>51</v>
      </c>
      <c r="B20" s="50" t="s">
        <v>133</v>
      </c>
      <c r="C20" s="51"/>
      <c r="D20" s="51"/>
      <c r="E20" s="51"/>
      <c r="F20" s="51"/>
      <c r="G20" s="51"/>
      <c r="H20" s="51"/>
      <c r="I20" s="51"/>
      <c r="J20" s="51"/>
      <c r="K20" s="290">
        <v>5.3</v>
      </c>
    </row>
    <row r="21" spans="1:11" ht="15" x14ac:dyDescent="0.25">
      <c r="A21" s="289" t="s">
        <v>51</v>
      </c>
      <c r="B21" s="50" t="s">
        <v>99</v>
      </c>
      <c r="C21" s="51"/>
      <c r="D21" s="51"/>
      <c r="E21" s="51"/>
      <c r="F21" s="51"/>
      <c r="G21" s="51"/>
      <c r="H21" s="51"/>
      <c r="I21" s="51"/>
      <c r="J21" s="51"/>
      <c r="K21" s="290">
        <v>5.7</v>
      </c>
    </row>
    <row r="22" spans="1:11" ht="15" x14ac:dyDescent="0.25">
      <c r="A22" s="289" t="s">
        <v>51</v>
      </c>
      <c r="B22" s="50" t="s">
        <v>100</v>
      </c>
      <c r="C22" s="51"/>
      <c r="D22" s="51"/>
      <c r="E22" s="51"/>
      <c r="F22" s="51"/>
      <c r="G22" s="51"/>
      <c r="H22" s="51"/>
      <c r="I22" s="51"/>
      <c r="J22" s="51"/>
      <c r="K22" s="290">
        <v>5.5</v>
      </c>
    </row>
    <row r="23" spans="1:11" ht="15" x14ac:dyDescent="0.25">
      <c r="A23" s="289" t="s">
        <v>51</v>
      </c>
      <c r="B23" s="50" t="s">
        <v>101</v>
      </c>
      <c r="C23" s="51"/>
      <c r="D23" s="51"/>
      <c r="E23" s="51"/>
      <c r="F23" s="51"/>
      <c r="G23" s="51"/>
      <c r="H23" s="51"/>
      <c r="I23" s="51">
        <v>3.15</v>
      </c>
      <c r="J23" s="51"/>
      <c r="K23" s="290"/>
    </row>
    <row r="24" spans="1:11" ht="15" x14ac:dyDescent="0.25">
      <c r="A24" s="289" t="s">
        <v>57</v>
      </c>
      <c r="B24" s="50" t="s">
        <v>127</v>
      </c>
      <c r="C24" s="51"/>
      <c r="D24" s="51"/>
      <c r="E24" s="51"/>
      <c r="F24" s="51"/>
      <c r="G24" s="51"/>
      <c r="H24" s="51"/>
      <c r="I24" s="51"/>
      <c r="J24" s="51"/>
      <c r="K24" s="290">
        <v>4.0999999999999996</v>
      </c>
    </row>
    <row r="25" spans="1:11" ht="15" x14ac:dyDescent="0.25">
      <c r="A25" s="289" t="s">
        <v>53</v>
      </c>
      <c r="B25" s="50" t="s">
        <v>880</v>
      </c>
      <c r="C25" s="51"/>
      <c r="D25" s="51"/>
      <c r="E25" s="51"/>
      <c r="F25" s="51"/>
      <c r="G25" s="51"/>
      <c r="H25" s="51"/>
      <c r="I25" s="51"/>
      <c r="J25" s="51"/>
      <c r="K25" s="290">
        <v>0</v>
      </c>
    </row>
    <row r="26" spans="1:11" ht="15" x14ac:dyDescent="0.25">
      <c r="A26" s="289" t="s">
        <v>54</v>
      </c>
      <c r="B26" s="50" t="s">
        <v>64</v>
      </c>
      <c r="C26" s="51"/>
      <c r="D26" s="51"/>
      <c r="E26" s="51"/>
      <c r="F26" s="51"/>
      <c r="G26" s="51"/>
      <c r="H26" s="51"/>
      <c r="I26" s="51">
        <v>3.12</v>
      </c>
      <c r="J26" s="51">
        <v>3.71</v>
      </c>
      <c r="K26" s="290">
        <v>3.61</v>
      </c>
    </row>
    <row r="27" spans="1:11" ht="15" x14ac:dyDescent="0.25">
      <c r="A27" s="289" t="s">
        <v>54</v>
      </c>
      <c r="B27" s="50" t="s">
        <v>65</v>
      </c>
      <c r="C27" s="51"/>
      <c r="D27" s="51"/>
      <c r="E27" s="51"/>
      <c r="F27" s="51">
        <v>3.1</v>
      </c>
      <c r="G27" s="51">
        <v>2.97</v>
      </c>
      <c r="H27" s="51"/>
      <c r="I27" s="51">
        <v>2.99</v>
      </c>
      <c r="J27" s="51">
        <v>3.5</v>
      </c>
      <c r="K27" s="290">
        <v>0.98</v>
      </c>
    </row>
    <row r="28" spans="1:11" ht="15" x14ac:dyDescent="0.25">
      <c r="A28" s="289" t="s">
        <v>54</v>
      </c>
      <c r="B28" s="50" t="s">
        <v>67</v>
      </c>
      <c r="C28" s="51"/>
      <c r="D28" s="51">
        <v>2.4900000000000002</v>
      </c>
      <c r="E28" s="51"/>
      <c r="F28" s="51"/>
      <c r="G28" s="51"/>
      <c r="H28" s="51"/>
      <c r="I28" s="51">
        <v>1.95</v>
      </c>
      <c r="J28" s="51"/>
      <c r="K28" s="290">
        <v>3.42</v>
      </c>
    </row>
    <row r="29" spans="1:11" ht="15" x14ac:dyDescent="0.25">
      <c r="A29" s="289" t="s">
        <v>54</v>
      </c>
      <c r="B29" s="50" t="s">
        <v>68</v>
      </c>
      <c r="C29" s="51">
        <v>3</v>
      </c>
      <c r="D29" s="51">
        <v>2.75</v>
      </c>
      <c r="E29" s="51"/>
      <c r="F29" s="51">
        <v>2.74</v>
      </c>
      <c r="G29" s="51">
        <v>3.6</v>
      </c>
      <c r="H29" s="51"/>
      <c r="I29" s="51">
        <v>3.27</v>
      </c>
      <c r="J29" s="51">
        <v>3.59</v>
      </c>
      <c r="K29" s="290">
        <v>2.2200000000000002</v>
      </c>
    </row>
    <row r="30" spans="1:11" ht="15" x14ac:dyDescent="0.25">
      <c r="A30" s="289" t="s">
        <v>54</v>
      </c>
      <c r="B30" s="50" t="s">
        <v>69</v>
      </c>
      <c r="C30" s="51"/>
      <c r="D30" s="51"/>
      <c r="E30" s="51"/>
      <c r="F30" s="51"/>
      <c r="G30" s="51"/>
      <c r="H30" s="51"/>
      <c r="I30" s="51"/>
      <c r="J30" s="51">
        <v>3.89</v>
      </c>
      <c r="K30" s="290">
        <v>2.74</v>
      </c>
    </row>
    <row r="31" spans="1:11" ht="15" x14ac:dyDescent="0.25">
      <c r="A31" s="289" t="s">
        <v>54</v>
      </c>
      <c r="B31" s="50" t="s">
        <v>71</v>
      </c>
      <c r="C31" s="51">
        <v>2.9</v>
      </c>
      <c r="D31" s="51">
        <v>2.86</v>
      </c>
      <c r="E31" s="51"/>
      <c r="F31" s="51"/>
      <c r="G31" s="51">
        <v>3.6</v>
      </c>
      <c r="H31" s="51"/>
      <c r="I31" s="51">
        <v>3.62</v>
      </c>
      <c r="J31" s="51">
        <v>3.65</v>
      </c>
      <c r="K31" s="290">
        <v>3.18</v>
      </c>
    </row>
    <row r="32" spans="1:11" ht="15" x14ac:dyDescent="0.25">
      <c r="A32" s="289" t="s">
        <v>54</v>
      </c>
      <c r="B32" s="50" t="s">
        <v>72</v>
      </c>
      <c r="C32" s="51"/>
      <c r="D32" s="51"/>
      <c r="E32" s="51"/>
      <c r="F32" s="51"/>
      <c r="G32" s="51"/>
      <c r="H32" s="51"/>
      <c r="I32" s="51">
        <v>3.04</v>
      </c>
      <c r="J32" s="51">
        <v>2.88</v>
      </c>
      <c r="K32" s="290">
        <v>2.36</v>
      </c>
    </row>
    <row r="33" spans="1:11" ht="15" x14ac:dyDescent="0.25">
      <c r="A33" s="289" t="s">
        <v>54</v>
      </c>
      <c r="B33" s="50" t="s">
        <v>73</v>
      </c>
      <c r="C33" s="51">
        <v>2.5</v>
      </c>
      <c r="D33" s="51"/>
      <c r="E33" s="51"/>
      <c r="F33" s="51">
        <v>3.32</v>
      </c>
      <c r="G33" s="51"/>
      <c r="H33" s="51"/>
      <c r="I33" s="51">
        <v>3.37</v>
      </c>
      <c r="J33" s="51">
        <v>3.85</v>
      </c>
      <c r="K33" s="290">
        <v>3.05</v>
      </c>
    </row>
    <row r="34" spans="1:11" ht="15" x14ac:dyDescent="0.25">
      <c r="A34" s="289" t="s">
        <v>54</v>
      </c>
      <c r="B34" s="50" t="s">
        <v>112</v>
      </c>
      <c r="C34" s="51">
        <v>4.5999999999999996</v>
      </c>
      <c r="D34" s="51">
        <v>4.66</v>
      </c>
      <c r="E34" s="51"/>
      <c r="F34" s="51"/>
      <c r="G34" s="51"/>
      <c r="H34" s="51"/>
      <c r="I34" s="51"/>
      <c r="J34" s="51">
        <v>4</v>
      </c>
      <c r="K34" s="290"/>
    </row>
    <row r="35" spans="1:11" ht="15" x14ac:dyDescent="0.25">
      <c r="A35" s="289" t="s">
        <v>54</v>
      </c>
      <c r="B35" s="50" t="s">
        <v>113</v>
      </c>
      <c r="C35" s="51"/>
      <c r="D35" s="51"/>
      <c r="E35" s="51"/>
      <c r="F35" s="51"/>
      <c r="G35" s="51"/>
      <c r="H35" s="51"/>
      <c r="I35" s="51">
        <v>1.97</v>
      </c>
      <c r="J35" s="51"/>
      <c r="K35" s="290"/>
    </row>
    <row r="36" spans="1:11" ht="15" x14ac:dyDescent="0.25">
      <c r="A36" s="289" t="s">
        <v>54</v>
      </c>
      <c r="B36" s="50" t="s">
        <v>79</v>
      </c>
      <c r="C36" s="51">
        <v>3.5</v>
      </c>
      <c r="D36" s="51"/>
      <c r="E36" s="51"/>
      <c r="F36" s="51"/>
      <c r="G36" s="51"/>
      <c r="H36" s="51"/>
      <c r="I36" s="51"/>
      <c r="J36" s="51">
        <v>3.39</v>
      </c>
      <c r="K36" s="290">
        <v>0.78</v>
      </c>
    </row>
    <row r="37" spans="1:11" ht="15" x14ac:dyDescent="0.25">
      <c r="A37" s="289" t="s">
        <v>54</v>
      </c>
      <c r="B37" s="50" t="s">
        <v>80</v>
      </c>
      <c r="C37" s="51"/>
      <c r="D37" s="51">
        <v>3</v>
      </c>
      <c r="E37" s="51"/>
      <c r="F37" s="51"/>
      <c r="G37" s="51"/>
      <c r="H37" s="51"/>
      <c r="I37" s="51"/>
      <c r="J37" s="51">
        <v>4.28</v>
      </c>
      <c r="K37" s="290"/>
    </row>
    <row r="38" spans="1:11" ht="15" x14ac:dyDescent="0.25">
      <c r="A38" s="289" t="s">
        <v>54</v>
      </c>
      <c r="B38" s="50" t="s">
        <v>81</v>
      </c>
      <c r="C38" s="51"/>
      <c r="D38" s="51">
        <v>3.7</v>
      </c>
      <c r="E38" s="51"/>
      <c r="F38" s="51"/>
      <c r="G38" s="51"/>
      <c r="H38" s="51"/>
      <c r="I38" s="51">
        <v>3.4</v>
      </c>
      <c r="J38" s="51">
        <v>4.13</v>
      </c>
      <c r="K38" s="290">
        <v>3.2</v>
      </c>
    </row>
    <row r="39" spans="1:11" ht="15" x14ac:dyDescent="0.25">
      <c r="A39" s="289" t="s">
        <v>54</v>
      </c>
      <c r="B39" s="50" t="s">
        <v>84</v>
      </c>
      <c r="C39" s="51"/>
      <c r="D39" s="51"/>
      <c r="E39" s="51"/>
      <c r="F39" s="51"/>
      <c r="G39" s="51">
        <v>6.5</v>
      </c>
      <c r="H39" s="51"/>
      <c r="I39" s="51">
        <v>5.18</v>
      </c>
      <c r="J39" s="51"/>
      <c r="K39" s="290"/>
    </row>
    <row r="40" spans="1:11" ht="15" x14ac:dyDescent="0.25">
      <c r="A40" s="289" t="s">
        <v>54</v>
      </c>
      <c r="B40" s="50" t="s">
        <v>85</v>
      </c>
      <c r="C40" s="51">
        <v>6.28</v>
      </c>
      <c r="D40" s="51">
        <v>5.72</v>
      </c>
      <c r="E40" s="51">
        <v>6.9</v>
      </c>
      <c r="F40" s="51">
        <v>6.55</v>
      </c>
      <c r="G40" s="51">
        <v>6.29</v>
      </c>
      <c r="H40" s="51">
        <v>7</v>
      </c>
      <c r="I40" s="51"/>
      <c r="J40" s="51">
        <v>7.5</v>
      </c>
      <c r="K40" s="290"/>
    </row>
    <row r="41" spans="1:11" ht="15" x14ac:dyDescent="0.25">
      <c r="A41" s="289" t="s">
        <v>54</v>
      </c>
      <c r="B41" s="50" t="s">
        <v>88</v>
      </c>
      <c r="C41" s="51"/>
      <c r="D41" s="51"/>
      <c r="E41" s="51"/>
      <c r="F41" s="51"/>
      <c r="G41" s="51"/>
      <c r="H41" s="51">
        <v>3</v>
      </c>
      <c r="I41" s="51">
        <v>3</v>
      </c>
      <c r="J41" s="51">
        <v>3.8</v>
      </c>
      <c r="K41" s="290">
        <v>4.0599999999999996</v>
      </c>
    </row>
    <row r="42" spans="1:11" ht="15" x14ac:dyDescent="0.25">
      <c r="A42" s="289" t="s">
        <v>55</v>
      </c>
      <c r="B42" s="50" t="s">
        <v>63</v>
      </c>
      <c r="C42" s="51"/>
      <c r="D42" s="51"/>
      <c r="E42" s="51"/>
      <c r="F42" s="51"/>
      <c r="G42" s="51"/>
      <c r="H42" s="51"/>
      <c r="I42" s="51"/>
      <c r="J42" s="51">
        <v>0.25</v>
      </c>
      <c r="K42" s="290"/>
    </row>
    <row r="43" spans="1:11" ht="15" x14ac:dyDescent="0.25">
      <c r="A43" s="289" t="s">
        <v>59</v>
      </c>
      <c r="B43" s="50" t="s">
        <v>100</v>
      </c>
      <c r="C43" s="51"/>
      <c r="D43" s="51"/>
      <c r="E43" s="51"/>
      <c r="F43" s="51"/>
      <c r="G43" s="51"/>
      <c r="H43" s="51"/>
      <c r="I43" s="51">
        <v>4.76</v>
      </c>
      <c r="J43" s="51"/>
      <c r="K43" s="290"/>
    </row>
    <row r="44" spans="1:11" ht="15" x14ac:dyDescent="0.25">
      <c r="A44" s="289" t="s">
        <v>56</v>
      </c>
      <c r="B44" s="50" t="s">
        <v>129</v>
      </c>
      <c r="C44" s="51"/>
      <c r="D44" s="51"/>
      <c r="E44" s="51"/>
      <c r="F44" s="51"/>
      <c r="G44" s="51"/>
      <c r="H44" s="51"/>
      <c r="I44" s="51"/>
      <c r="J44" s="51">
        <v>5.29</v>
      </c>
      <c r="K44" s="290"/>
    </row>
    <row r="45" spans="1:11" ht="15" x14ac:dyDescent="0.25">
      <c r="A45" s="289" t="s">
        <v>56</v>
      </c>
      <c r="B45" s="50" t="s">
        <v>132</v>
      </c>
      <c r="C45" s="51"/>
      <c r="D45" s="51"/>
      <c r="E45" s="51"/>
      <c r="F45" s="51"/>
      <c r="G45" s="51"/>
      <c r="H45" s="51"/>
      <c r="I45" s="51"/>
      <c r="J45" s="51">
        <v>4.5</v>
      </c>
      <c r="K45" s="290"/>
    </row>
    <row r="46" spans="1:11" ht="14.25" customHeight="1" x14ac:dyDescent="0.25">
      <c r="A46" s="289" t="s">
        <v>56</v>
      </c>
      <c r="B46" s="50" t="s">
        <v>95</v>
      </c>
      <c r="C46" s="51"/>
      <c r="D46" s="51"/>
      <c r="E46" s="51"/>
      <c r="F46" s="51"/>
      <c r="G46" s="51"/>
      <c r="H46" s="51"/>
      <c r="I46" s="51"/>
      <c r="J46" s="51">
        <v>4.7</v>
      </c>
      <c r="K46" s="290"/>
    </row>
    <row r="47" spans="1:11" ht="14.25" customHeight="1" thickBot="1" x14ac:dyDescent="0.3">
      <c r="A47" s="289" t="s">
        <v>56</v>
      </c>
      <c r="B47" s="50" t="s">
        <v>96</v>
      </c>
      <c r="C47" s="51"/>
      <c r="D47" s="51"/>
      <c r="E47" s="51"/>
      <c r="F47" s="51"/>
      <c r="G47" s="51"/>
      <c r="H47" s="51"/>
      <c r="I47" s="51"/>
      <c r="J47" s="51"/>
      <c r="K47" s="290">
        <v>4.8</v>
      </c>
    </row>
    <row r="48" spans="1:11" ht="14.25" customHeight="1" thickBot="1" x14ac:dyDescent="0.3">
      <c r="A48" s="528" t="s">
        <v>1003</v>
      </c>
      <c r="B48" s="529"/>
      <c r="C48" s="529"/>
      <c r="D48" s="529"/>
      <c r="E48" s="529"/>
      <c r="F48" s="529"/>
      <c r="G48" s="529"/>
      <c r="H48" s="529"/>
      <c r="I48" s="529"/>
      <c r="J48" s="529"/>
      <c r="K48" s="530"/>
    </row>
    <row r="49" spans="1:11" ht="15" x14ac:dyDescent="0.25">
      <c r="A49" s="289" t="s">
        <v>54</v>
      </c>
      <c r="B49" s="50" t="s">
        <v>68</v>
      </c>
      <c r="C49" s="50"/>
      <c r="D49" s="50"/>
      <c r="E49" s="50"/>
      <c r="F49" s="50"/>
      <c r="G49" s="50"/>
      <c r="H49" s="50"/>
      <c r="I49" s="50"/>
      <c r="J49" s="50">
        <v>0.75</v>
      </c>
      <c r="K49" s="291"/>
    </row>
    <row r="50" spans="1:11" ht="15" x14ac:dyDescent="0.25">
      <c r="A50" s="289" t="s">
        <v>54</v>
      </c>
      <c r="B50" s="50" t="s">
        <v>69</v>
      </c>
      <c r="C50" s="50"/>
      <c r="D50" s="50"/>
      <c r="E50" s="50"/>
      <c r="F50" s="50"/>
      <c r="G50" s="50"/>
      <c r="H50" s="50"/>
      <c r="I50" s="50">
        <v>0.94</v>
      </c>
      <c r="J50" s="50"/>
      <c r="K50" s="291"/>
    </row>
    <row r="51" spans="1:11" ht="15" x14ac:dyDescent="0.25">
      <c r="A51" s="289" t="s">
        <v>54</v>
      </c>
      <c r="B51" s="50" t="s">
        <v>73</v>
      </c>
      <c r="C51" s="50">
        <v>0.1</v>
      </c>
      <c r="D51" s="50"/>
      <c r="E51" s="50">
        <v>0.5</v>
      </c>
      <c r="F51" s="50">
        <v>0.5</v>
      </c>
      <c r="G51" s="50"/>
      <c r="H51" s="50"/>
      <c r="I51" s="50">
        <v>0.44</v>
      </c>
      <c r="J51" s="50">
        <v>1.35</v>
      </c>
      <c r="K51" s="291"/>
    </row>
    <row r="52" spans="1:11" ht="13.5" customHeight="1" thickBot="1" x14ac:dyDescent="0.3">
      <c r="A52" s="292" t="s">
        <v>54</v>
      </c>
      <c r="B52" s="293" t="s">
        <v>81</v>
      </c>
      <c r="C52" s="293"/>
      <c r="D52" s="293"/>
      <c r="E52" s="293"/>
      <c r="F52" s="293"/>
      <c r="G52" s="293"/>
      <c r="H52" s="293">
        <v>1.05</v>
      </c>
      <c r="I52" s="293"/>
      <c r="J52" s="293">
        <v>1.1200000000000001</v>
      </c>
      <c r="K52" s="294"/>
    </row>
    <row r="53" spans="1:11" ht="5.25" customHeight="1" thickBot="1" x14ac:dyDescent="0.3">
      <c r="A53" s="286"/>
      <c r="B53" s="287"/>
      <c r="C53" s="287"/>
      <c r="D53" s="287"/>
      <c r="E53" s="288"/>
      <c r="F53" s="287"/>
      <c r="G53" s="287"/>
      <c r="H53" s="287"/>
      <c r="I53" s="287"/>
      <c r="J53" s="287"/>
      <c r="K53" s="287"/>
    </row>
    <row r="54" spans="1:11" ht="15" x14ac:dyDescent="0.25">
      <c r="A54" s="7" t="s">
        <v>34</v>
      </c>
    </row>
    <row r="55" spans="1:11" ht="15" x14ac:dyDescent="0.25"/>
    <row r="56" spans="1:11" ht="15" customHeight="1" x14ac:dyDescent="0.25"/>
    <row r="57" spans="1:11" ht="15" customHeight="1" x14ac:dyDescent="0.25"/>
    <row r="58" spans="1:11" ht="15" customHeight="1" x14ac:dyDescent="0.25"/>
    <row r="59" spans="1:11" ht="15" customHeight="1" x14ac:dyDescent="0.25"/>
    <row r="60" spans="1:11" ht="15" customHeight="1" x14ac:dyDescent="0.25"/>
    <row r="61" spans="1:11" ht="15" customHeight="1" x14ac:dyDescent="0.25"/>
    <row r="62" spans="1:11" ht="15" customHeight="1" x14ac:dyDescent="0.25"/>
    <row r="63" spans="1:11" ht="15" customHeight="1" x14ac:dyDescent="0.25"/>
    <row r="64" spans="1:11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102" ht="15" customHeight="1" x14ac:dyDescent="0.25"/>
    <row r="103" ht="15" customHeight="1" x14ac:dyDescent="0.25"/>
    <row r="104" ht="15" customHeight="1" x14ac:dyDescent="0.25"/>
    <row r="106" ht="15" customHeight="1" x14ac:dyDescent="0.25"/>
    <row r="107" ht="15" customHeight="1" x14ac:dyDescent="0.25"/>
    <row r="112" ht="15" customHeight="1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1" ht="15" customHeight="1" x14ac:dyDescent="0.25"/>
    <row r="132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</sheetData>
  <mergeCells count="11">
    <mergeCell ref="L5:L6"/>
    <mergeCell ref="M5:M6"/>
    <mergeCell ref="A7:K7"/>
    <mergeCell ref="A48:K48"/>
    <mergeCell ref="A1:K1"/>
    <mergeCell ref="A2:K2"/>
    <mergeCell ref="A3:K3"/>
    <mergeCell ref="A4:E4"/>
    <mergeCell ref="A5:A6"/>
    <mergeCell ref="B5:B6"/>
    <mergeCell ref="C5:K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WVP505"/>
  <sheetViews>
    <sheetView workbookViewId="0">
      <selection activeCell="A2" sqref="A2:H2"/>
    </sheetView>
  </sheetViews>
  <sheetFormatPr defaultColWidth="0" defaultRowHeight="15" zeroHeight="1" x14ac:dyDescent="0.25"/>
  <cols>
    <col min="1" max="8" width="14" customWidth="1"/>
    <col min="9" max="13" width="10.7109375" style="57" customWidth="1"/>
    <col min="14" max="14" width="10.5703125" style="57" customWidth="1"/>
    <col min="15" max="27" width="9.140625" style="57" customWidth="1"/>
    <col min="28" max="256" width="9.140625" customWidth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16" ht="18" x14ac:dyDescent="0.25">
      <c r="A1" s="543" t="s">
        <v>881</v>
      </c>
      <c r="B1" s="544"/>
      <c r="C1" s="544"/>
      <c r="D1" s="544"/>
      <c r="E1" s="544"/>
      <c r="F1" s="544"/>
      <c r="G1" s="544"/>
      <c r="H1" s="545"/>
      <c r="I1" s="55"/>
      <c r="J1" s="55"/>
      <c r="K1" s="55"/>
      <c r="L1" s="55"/>
      <c r="M1" s="55"/>
      <c r="N1" s="56"/>
    </row>
    <row r="2" spans="1:16" ht="18.75" x14ac:dyDescent="0.25">
      <c r="A2" s="546" t="s">
        <v>1004</v>
      </c>
      <c r="B2" s="547"/>
      <c r="C2" s="547"/>
      <c r="D2" s="547"/>
      <c r="E2" s="547"/>
      <c r="F2" s="547"/>
      <c r="G2" s="547"/>
      <c r="H2" s="548"/>
      <c r="I2" s="56"/>
      <c r="J2" s="56"/>
      <c r="K2" s="56"/>
      <c r="L2" s="56"/>
      <c r="M2" s="56"/>
      <c r="N2" s="56"/>
    </row>
    <row r="3" spans="1:16" ht="18" x14ac:dyDescent="0.25">
      <c r="A3" s="549"/>
      <c r="B3" s="550"/>
      <c r="C3" s="550"/>
      <c r="D3" s="550"/>
      <c r="E3" s="550"/>
      <c r="F3" s="550"/>
      <c r="G3" s="550"/>
      <c r="H3" s="551"/>
      <c r="I3" s="55"/>
      <c r="J3" s="55"/>
      <c r="K3" s="55"/>
      <c r="L3" s="55"/>
      <c r="M3" s="55"/>
      <c r="N3" s="56"/>
    </row>
    <row r="4" spans="1:16" ht="5.25" customHeight="1" thickBot="1" x14ac:dyDescent="0.3">
      <c r="A4" s="537"/>
      <c r="B4" s="523"/>
      <c r="C4" s="523"/>
      <c r="D4" s="523"/>
      <c r="E4" s="523"/>
      <c r="F4" s="284"/>
      <c r="G4" s="284"/>
      <c r="H4" s="295"/>
    </row>
    <row r="5" spans="1:16" x14ac:dyDescent="0.25">
      <c r="A5" s="552" t="s">
        <v>866</v>
      </c>
      <c r="B5" s="554" t="s">
        <v>867</v>
      </c>
      <c r="C5" s="556" t="s">
        <v>1002</v>
      </c>
      <c r="D5" s="557"/>
      <c r="E5" s="557"/>
      <c r="F5" s="557"/>
      <c r="G5" s="557"/>
      <c r="H5" s="558"/>
      <c r="I5" s="56"/>
      <c r="J5" s="56"/>
      <c r="K5" s="56"/>
      <c r="L5" s="56"/>
      <c r="M5" s="56"/>
      <c r="N5" s="58"/>
      <c r="O5" s="524"/>
      <c r="P5" s="524"/>
    </row>
    <row r="6" spans="1:16" ht="15.75" thickBot="1" x14ac:dyDescent="0.3">
      <c r="A6" s="553"/>
      <c r="B6" s="555"/>
      <c r="C6" s="296" t="s">
        <v>882</v>
      </c>
      <c r="D6" s="296" t="s">
        <v>883</v>
      </c>
      <c r="E6" s="296" t="s">
        <v>884</v>
      </c>
      <c r="F6" s="296" t="s">
        <v>885</v>
      </c>
      <c r="G6" s="296" t="s">
        <v>886</v>
      </c>
      <c r="H6" s="297" t="s">
        <v>887</v>
      </c>
      <c r="I6" s="59"/>
      <c r="J6" s="59"/>
      <c r="K6" s="59"/>
      <c r="L6" s="59"/>
      <c r="M6" s="59"/>
      <c r="N6" s="59"/>
      <c r="O6" s="524"/>
      <c r="P6" s="524"/>
    </row>
    <row r="7" spans="1:16" x14ac:dyDescent="0.25">
      <c r="A7" s="508" t="s">
        <v>877</v>
      </c>
      <c r="B7" s="509"/>
      <c r="C7" s="509"/>
      <c r="D7" s="509"/>
      <c r="E7" s="509"/>
      <c r="F7" s="509"/>
      <c r="G7" s="509"/>
      <c r="H7" s="542"/>
      <c r="I7" s="60"/>
      <c r="J7" s="60"/>
      <c r="K7" s="60"/>
      <c r="L7" s="60"/>
      <c r="M7" s="60"/>
      <c r="N7" s="61"/>
    </row>
    <row r="8" spans="1:16" x14ac:dyDescent="0.25">
      <c r="A8" s="289" t="s">
        <v>50</v>
      </c>
      <c r="B8" s="50" t="s">
        <v>64</v>
      </c>
      <c r="C8" s="50"/>
      <c r="D8" s="50"/>
      <c r="E8" s="50"/>
      <c r="F8" s="50"/>
      <c r="G8" s="50">
        <v>3.5</v>
      </c>
      <c r="H8" s="291">
        <v>2.5</v>
      </c>
      <c r="I8" s="62"/>
      <c r="J8" s="62"/>
      <c r="K8" s="62"/>
      <c r="L8" s="62"/>
      <c r="M8" s="62"/>
      <c r="N8" s="62"/>
    </row>
    <row r="9" spans="1:16" x14ac:dyDescent="0.25">
      <c r="A9" s="289" t="s">
        <v>50</v>
      </c>
      <c r="B9" s="50" t="s">
        <v>68</v>
      </c>
      <c r="C9" s="50"/>
      <c r="D9" s="50"/>
      <c r="E9" s="50"/>
      <c r="F9" s="50"/>
      <c r="G9" s="50"/>
      <c r="H9" s="291">
        <v>3.48</v>
      </c>
      <c r="I9" s="63"/>
      <c r="J9" s="63"/>
      <c r="K9" s="63"/>
      <c r="L9" s="63"/>
      <c r="M9" s="63"/>
      <c r="N9" s="63"/>
    </row>
    <row r="10" spans="1:16" x14ac:dyDescent="0.25">
      <c r="A10" s="289" t="s">
        <v>50</v>
      </c>
      <c r="B10" s="50" t="s">
        <v>69</v>
      </c>
      <c r="C10" s="50"/>
      <c r="D10" s="50"/>
      <c r="E10" s="50">
        <v>5</v>
      </c>
      <c r="F10" s="50">
        <v>3.25</v>
      </c>
      <c r="G10" s="50"/>
      <c r="H10" s="291">
        <v>3.31</v>
      </c>
      <c r="I10" s="63"/>
      <c r="J10" s="63"/>
      <c r="K10" s="63"/>
      <c r="L10" s="63"/>
      <c r="M10" s="63"/>
      <c r="N10" s="63"/>
    </row>
    <row r="11" spans="1:16" x14ac:dyDescent="0.25">
      <c r="A11" s="289" t="s">
        <v>50</v>
      </c>
      <c r="B11" s="50" t="s">
        <v>73</v>
      </c>
      <c r="C11" s="50"/>
      <c r="D11" s="50"/>
      <c r="E11" s="50"/>
      <c r="F11" s="50"/>
      <c r="G11" s="50"/>
      <c r="H11" s="291">
        <v>2.08</v>
      </c>
      <c r="I11" s="63"/>
      <c r="J11" s="63"/>
      <c r="K11" s="63"/>
      <c r="L11" s="63"/>
      <c r="M11" s="63"/>
      <c r="N11" s="63"/>
    </row>
    <row r="12" spans="1:16" x14ac:dyDescent="0.25">
      <c r="A12" s="289" t="s">
        <v>50</v>
      </c>
      <c r="B12" s="50" t="s">
        <v>79</v>
      </c>
      <c r="C12" s="50"/>
      <c r="D12" s="50"/>
      <c r="E12" s="50"/>
      <c r="F12" s="50"/>
      <c r="G12" s="50">
        <v>4</v>
      </c>
      <c r="H12" s="291">
        <v>3.56</v>
      </c>
      <c r="I12" s="63"/>
      <c r="J12" s="63"/>
      <c r="K12" s="63"/>
      <c r="L12" s="63"/>
      <c r="M12" s="63"/>
      <c r="N12" s="63"/>
    </row>
    <row r="13" spans="1:16" x14ac:dyDescent="0.25">
      <c r="A13" s="289" t="s">
        <v>50</v>
      </c>
      <c r="B13" s="50" t="s">
        <v>80</v>
      </c>
      <c r="C13" s="50"/>
      <c r="D13" s="50"/>
      <c r="E13" s="50"/>
      <c r="F13" s="50"/>
      <c r="G13" s="50"/>
      <c r="H13" s="291">
        <v>3.86</v>
      </c>
      <c r="I13" s="63"/>
      <c r="J13" s="63"/>
      <c r="K13" s="63"/>
      <c r="L13" s="63"/>
      <c r="M13" s="63"/>
      <c r="N13" s="63"/>
    </row>
    <row r="14" spans="1:16" x14ac:dyDescent="0.25">
      <c r="A14" s="289" t="s">
        <v>50</v>
      </c>
      <c r="B14" s="50" t="s">
        <v>81</v>
      </c>
      <c r="C14" s="50">
        <v>3.5</v>
      </c>
      <c r="D14" s="50">
        <v>2.2599999999999998</v>
      </c>
      <c r="E14" s="50"/>
      <c r="F14" s="50"/>
      <c r="G14" s="50"/>
      <c r="H14" s="291">
        <v>2.0299999999999998</v>
      </c>
      <c r="I14" s="63"/>
      <c r="J14" s="63"/>
      <c r="K14" s="63"/>
      <c r="L14" s="63"/>
      <c r="M14" s="63"/>
      <c r="N14" s="63"/>
    </row>
    <row r="15" spans="1:16" x14ac:dyDescent="0.25">
      <c r="A15" s="289" t="s">
        <v>51</v>
      </c>
      <c r="B15" s="50" t="s">
        <v>66</v>
      </c>
      <c r="C15" s="50"/>
      <c r="D15" s="50"/>
      <c r="E15" s="50"/>
      <c r="F15" s="50"/>
      <c r="G15" s="50"/>
      <c r="H15" s="291">
        <v>4.5</v>
      </c>
      <c r="I15" s="63"/>
      <c r="J15" s="63"/>
      <c r="K15" s="63"/>
      <c r="L15" s="63"/>
      <c r="M15" s="63"/>
      <c r="N15" s="63"/>
    </row>
    <row r="16" spans="1:16" x14ac:dyDescent="0.25">
      <c r="A16" s="289" t="s">
        <v>51</v>
      </c>
      <c r="B16" s="50" t="s">
        <v>70</v>
      </c>
      <c r="C16" s="50"/>
      <c r="D16" s="50"/>
      <c r="E16" s="50"/>
      <c r="F16" s="50"/>
      <c r="G16" s="50"/>
      <c r="H16" s="291">
        <v>2.6</v>
      </c>
      <c r="I16" s="63"/>
      <c r="J16" s="63"/>
      <c r="K16" s="63"/>
      <c r="L16" s="63"/>
      <c r="M16" s="63"/>
      <c r="N16" s="63"/>
    </row>
    <row r="17" spans="1:27" x14ac:dyDescent="0.25">
      <c r="A17" s="289" t="s">
        <v>51</v>
      </c>
      <c r="B17" s="50" t="s">
        <v>111</v>
      </c>
      <c r="C17" s="50"/>
      <c r="D17" s="50"/>
      <c r="E17" s="50"/>
      <c r="F17" s="50">
        <v>2.5</v>
      </c>
      <c r="G17" s="50"/>
      <c r="H17" s="291"/>
      <c r="I17" s="63"/>
      <c r="J17" s="63"/>
      <c r="K17" s="63"/>
      <c r="L17" s="63"/>
      <c r="M17" s="63"/>
      <c r="N17" s="63"/>
    </row>
    <row r="18" spans="1:27" x14ac:dyDescent="0.25">
      <c r="A18" s="289" t="s">
        <v>51</v>
      </c>
      <c r="B18" s="50" t="s">
        <v>879</v>
      </c>
      <c r="C18" s="50"/>
      <c r="D18" s="50"/>
      <c r="E18" s="50"/>
      <c r="F18" s="50"/>
      <c r="G18" s="50"/>
      <c r="H18" s="291">
        <v>3.5</v>
      </c>
      <c r="I18" s="63"/>
      <c r="J18" s="63"/>
      <c r="K18" s="63"/>
      <c r="L18" s="63"/>
      <c r="M18" s="63"/>
      <c r="N18" s="63"/>
    </row>
    <row r="19" spans="1:27" x14ac:dyDescent="0.25">
      <c r="A19" s="289" t="s">
        <v>51</v>
      </c>
      <c r="B19" s="50" t="s">
        <v>74</v>
      </c>
      <c r="C19" s="50"/>
      <c r="D19" s="50"/>
      <c r="E19" s="50"/>
      <c r="F19" s="50"/>
      <c r="G19" s="50">
        <v>4.5</v>
      </c>
      <c r="H19" s="291">
        <v>3.81</v>
      </c>
      <c r="I19" s="63"/>
      <c r="J19" s="63"/>
      <c r="K19" s="63"/>
      <c r="L19" s="63"/>
      <c r="M19" s="63"/>
      <c r="N19" s="63"/>
    </row>
    <row r="20" spans="1:27" x14ac:dyDescent="0.25">
      <c r="A20" s="289" t="s">
        <v>51</v>
      </c>
      <c r="B20" s="50" t="s">
        <v>75</v>
      </c>
      <c r="C20" s="50"/>
      <c r="D20" s="50"/>
      <c r="E20" s="50"/>
      <c r="F20" s="50"/>
      <c r="G20" s="50"/>
      <c r="H20" s="291">
        <v>3.83</v>
      </c>
      <c r="I20" s="63"/>
      <c r="J20" s="63"/>
      <c r="K20" s="63"/>
      <c r="L20" s="63"/>
      <c r="M20" s="63"/>
      <c r="N20" s="63"/>
    </row>
    <row r="21" spans="1:27" x14ac:dyDescent="0.25">
      <c r="A21" s="289" t="s">
        <v>51</v>
      </c>
      <c r="B21" s="50" t="s">
        <v>120</v>
      </c>
      <c r="C21" s="50"/>
      <c r="D21" s="50"/>
      <c r="E21" s="50"/>
      <c r="F21" s="50"/>
      <c r="G21" s="50"/>
      <c r="H21" s="291">
        <v>3</v>
      </c>
      <c r="I21" s="63"/>
      <c r="J21" s="63"/>
      <c r="K21" s="63"/>
      <c r="L21" s="63"/>
      <c r="M21" s="63"/>
      <c r="N21" s="63"/>
    </row>
    <row r="22" spans="1:27" x14ac:dyDescent="0.25">
      <c r="A22" s="289" t="s">
        <v>51</v>
      </c>
      <c r="B22" s="50" t="s">
        <v>124</v>
      </c>
      <c r="C22" s="50"/>
      <c r="D22" s="50"/>
      <c r="E22" s="50"/>
      <c r="F22" s="50"/>
      <c r="G22" s="50"/>
      <c r="H22" s="291">
        <v>2.5</v>
      </c>
      <c r="I22" s="63"/>
      <c r="J22" s="63"/>
      <c r="K22" s="63"/>
      <c r="L22" s="63"/>
      <c r="M22" s="63"/>
      <c r="N22" s="63"/>
    </row>
    <row r="23" spans="1:27" x14ac:dyDescent="0.25">
      <c r="A23" s="289" t="s">
        <v>51</v>
      </c>
      <c r="B23" s="50" t="s">
        <v>89</v>
      </c>
      <c r="C23" s="50"/>
      <c r="D23" s="50"/>
      <c r="E23" s="50"/>
      <c r="F23" s="50"/>
      <c r="G23" s="50"/>
      <c r="H23" s="291">
        <v>3.5</v>
      </c>
      <c r="I23" s="63"/>
      <c r="J23" s="63"/>
      <c r="K23" s="63"/>
      <c r="L23" s="63"/>
      <c r="M23" s="63"/>
      <c r="N23" s="63"/>
    </row>
    <row r="24" spans="1:27" x14ac:dyDescent="0.25">
      <c r="A24" s="289" t="s">
        <v>51</v>
      </c>
      <c r="B24" s="50" t="s">
        <v>90</v>
      </c>
      <c r="C24" s="50"/>
      <c r="D24" s="50"/>
      <c r="E24" s="50"/>
      <c r="F24" s="50">
        <v>1.5</v>
      </c>
      <c r="G24" s="50"/>
      <c r="H24" s="291">
        <v>2.4900000000000002</v>
      </c>
      <c r="I24" s="63"/>
      <c r="J24" s="63"/>
      <c r="K24" s="63"/>
      <c r="L24" s="63"/>
      <c r="M24" s="63"/>
      <c r="N24" s="63"/>
    </row>
    <row r="25" spans="1:27" x14ac:dyDescent="0.25">
      <c r="A25" s="289" t="s">
        <v>51</v>
      </c>
      <c r="B25" s="50" t="s">
        <v>92</v>
      </c>
      <c r="C25" s="50"/>
      <c r="D25" s="50"/>
      <c r="E25" s="50">
        <v>3.3</v>
      </c>
      <c r="F25" s="50"/>
      <c r="G25" s="50"/>
      <c r="H25" s="291">
        <v>4.49</v>
      </c>
      <c r="I25" s="63"/>
      <c r="J25" s="63"/>
      <c r="K25" s="63"/>
      <c r="L25" s="63"/>
      <c r="M25" s="63"/>
      <c r="N25" s="63"/>
    </row>
    <row r="26" spans="1:27" x14ac:dyDescent="0.25">
      <c r="A26" s="289" t="s">
        <v>51</v>
      </c>
      <c r="B26" s="50" t="s">
        <v>97</v>
      </c>
      <c r="C26" s="50"/>
      <c r="D26" s="50"/>
      <c r="E26" s="50"/>
      <c r="F26" s="50"/>
      <c r="G26" s="50"/>
      <c r="H26" s="291">
        <v>4.5</v>
      </c>
      <c r="I26" s="63"/>
      <c r="J26" s="63"/>
      <c r="K26" s="63"/>
      <c r="L26" s="63"/>
      <c r="M26" s="63"/>
      <c r="N26" s="63"/>
    </row>
    <row r="27" spans="1:27" x14ac:dyDescent="0.25">
      <c r="A27" s="289" t="s">
        <v>51</v>
      </c>
      <c r="B27" s="50" t="s">
        <v>99</v>
      </c>
      <c r="C27" s="50"/>
      <c r="D27" s="50"/>
      <c r="E27" s="50"/>
      <c r="F27" s="50">
        <v>3</v>
      </c>
      <c r="G27" s="50">
        <v>2.5</v>
      </c>
      <c r="H27" s="291">
        <v>2.77</v>
      </c>
      <c r="I27" s="63"/>
      <c r="J27" s="63"/>
      <c r="K27" s="63"/>
      <c r="L27" s="63"/>
      <c r="M27" s="63"/>
      <c r="N27" s="63"/>
    </row>
    <row r="28" spans="1:27" x14ac:dyDescent="0.25">
      <c r="A28" s="289" t="s">
        <v>51</v>
      </c>
      <c r="B28" s="50" t="s">
        <v>101</v>
      </c>
      <c r="C28" s="50"/>
      <c r="D28" s="50"/>
      <c r="E28" s="50"/>
      <c r="F28" s="50"/>
      <c r="G28" s="50"/>
      <c r="H28" s="291">
        <v>4.01</v>
      </c>
      <c r="I28" s="63"/>
      <c r="J28" s="63"/>
      <c r="K28" s="63"/>
      <c r="L28" s="63"/>
      <c r="M28" s="63"/>
      <c r="N28" s="63"/>
    </row>
    <row r="29" spans="1:27" x14ac:dyDescent="0.25">
      <c r="A29" s="289" t="s">
        <v>52</v>
      </c>
      <c r="B29" s="50" t="s">
        <v>103</v>
      </c>
      <c r="C29" s="50"/>
      <c r="D29" s="50"/>
      <c r="E29" s="50"/>
      <c r="F29" s="50"/>
      <c r="G29" s="50"/>
      <c r="H29" s="291">
        <v>3.81</v>
      </c>
      <c r="I29" s="63"/>
      <c r="J29" s="63"/>
      <c r="K29" s="63"/>
      <c r="L29" s="63"/>
      <c r="M29" s="63"/>
      <c r="N29" s="63"/>
    </row>
    <row r="30" spans="1:27" x14ac:dyDescent="0.25">
      <c r="A30" s="289" t="s">
        <v>58</v>
      </c>
      <c r="B30" s="50" t="s">
        <v>103</v>
      </c>
      <c r="C30" s="50"/>
      <c r="D30" s="50"/>
      <c r="E30" s="50"/>
      <c r="F30" s="50">
        <v>2.5</v>
      </c>
      <c r="G30" s="50">
        <v>4.26</v>
      </c>
      <c r="H30" s="291">
        <v>3.98</v>
      </c>
      <c r="I30" s="63"/>
      <c r="J30" s="63"/>
      <c r="K30" s="63"/>
      <c r="L30" s="63"/>
      <c r="M30" s="63"/>
      <c r="N30" s="63"/>
    </row>
    <row r="31" spans="1:27" x14ac:dyDescent="0.25">
      <c r="A31" s="289" t="s">
        <v>54</v>
      </c>
      <c r="B31" s="50" t="s">
        <v>64</v>
      </c>
      <c r="C31" s="50">
        <v>1.06</v>
      </c>
      <c r="D31" s="50">
        <v>1.24</v>
      </c>
      <c r="E31" s="50">
        <v>1.45</v>
      </c>
      <c r="F31" s="50">
        <v>0.99</v>
      </c>
      <c r="G31" s="50">
        <v>1.1000000000000001</v>
      </c>
      <c r="H31" s="291">
        <v>1.02</v>
      </c>
      <c r="I31" s="63"/>
      <c r="J31" s="63"/>
      <c r="K31" s="63"/>
      <c r="L31" s="63"/>
      <c r="M31" s="63"/>
      <c r="N31" s="63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5">
      <c r="A32" s="289" t="s">
        <v>54</v>
      </c>
      <c r="B32" s="50" t="s">
        <v>65</v>
      </c>
      <c r="C32" s="50"/>
      <c r="D32" s="50">
        <v>0.99</v>
      </c>
      <c r="E32" s="50">
        <v>2.4</v>
      </c>
      <c r="F32" s="50">
        <v>2.88</v>
      </c>
      <c r="G32" s="50">
        <v>3.55</v>
      </c>
      <c r="H32" s="291">
        <v>1.72</v>
      </c>
      <c r="I32" s="63"/>
      <c r="J32" s="63"/>
      <c r="K32" s="63"/>
      <c r="L32" s="63"/>
      <c r="M32" s="63"/>
      <c r="N32" s="63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5">
      <c r="A33" s="289" t="s">
        <v>54</v>
      </c>
      <c r="B33" s="50" t="s">
        <v>67</v>
      </c>
      <c r="C33" s="50">
        <v>1</v>
      </c>
      <c r="D33" s="50">
        <v>0.72</v>
      </c>
      <c r="E33" s="50">
        <v>0.54</v>
      </c>
      <c r="F33" s="50">
        <v>0.83</v>
      </c>
      <c r="G33" s="50">
        <v>0.89</v>
      </c>
      <c r="H33" s="291">
        <v>1.05</v>
      </c>
      <c r="I33" s="63"/>
      <c r="J33" s="63"/>
      <c r="K33" s="63"/>
      <c r="L33" s="63"/>
      <c r="M33" s="63"/>
      <c r="N33" s="6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 s="289" t="s">
        <v>54</v>
      </c>
      <c r="B34" s="50" t="s">
        <v>68</v>
      </c>
      <c r="C34" s="50">
        <v>5.44</v>
      </c>
      <c r="D34" s="50">
        <v>1.1399999999999999</v>
      </c>
      <c r="E34" s="50">
        <v>3.29</v>
      </c>
      <c r="F34" s="50">
        <v>3.39</v>
      </c>
      <c r="G34" s="50">
        <v>3.54</v>
      </c>
      <c r="H34" s="291">
        <v>3.03</v>
      </c>
      <c r="I34" s="63"/>
      <c r="J34" s="63"/>
      <c r="K34" s="63"/>
      <c r="L34" s="63"/>
      <c r="M34" s="63"/>
      <c r="N34" s="63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5">
      <c r="A35" s="289" t="s">
        <v>54</v>
      </c>
      <c r="B35" s="50" t="s">
        <v>69</v>
      </c>
      <c r="C35" s="50">
        <v>3.44</v>
      </c>
      <c r="D35" s="50">
        <v>1.7</v>
      </c>
      <c r="E35" s="50">
        <v>1.48</v>
      </c>
      <c r="F35" s="50">
        <v>1.48</v>
      </c>
      <c r="G35" s="50">
        <v>2.0499999999999998</v>
      </c>
      <c r="H35" s="291">
        <v>1.95</v>
      </c>
      <c r="I35" s="63"/>
      <c r="J35" s="63"/>
      <c r="K35" s="63"/>
      <c r="L35" s="63"/>
      <c r="M35" s="63"/>
      <c r="N35" s="63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25">
      <c r="A36" s="289" t="s">
        <v>54</v>
      </c>
      <c r="B36" s="50" t="s">
        <v>71</v>
      </c>
      <c r="C36" s="50">
        <v>3.61</v>
      </c>
      <c r="D36" s="50">
        <v>1.21</v>
      </c>
      <c r="E36" s="50">
        <v>2.17</v>
      </c>
      <c r="F36" s="50">
        <v>1.47</v>
      </c>
      <c r="G36" s="50">
        <v>1.66</v>
      </c>
      <c r="H36" s="291">
        <v>1.93</v>
      </c>
      <c r="I36" s="63"/>
      <c r="J36" s="63"/>
      <c r="K36" s="63"/>
      <c r="L36" s="63"/>
      <c r="M36" s="63"/>
      <c r="N36" s="63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25">
      <c r="A37" s="289" t="s">
        <v>54</v>
      </c>
      <c r="B37" s="50" t="s">
        <v>72</v>
      </c>
      <c r="C37" s="50">
        <v>1.1200000000000001</v>
      </c>
      <c r="D37" s="50">
        <v>0.59</v>
      </c>
      <c r="E37" s="50">
        <v>0.88</v>
      </c>
      <c r="F37" s="50">
        <v>0.71</v>
      </c>
      <c r="G37" s="50">
        <v>0.8</v>
      </c>
      <c r="H37" s="291">
        <v>0.55000000000000004</v>
      </c>
      <c r="I37" s="63"/>
      <c r="J37" s="63"/>
      <c r="K37" s="63"/>
      <c r="L37" s="63"/>
      <c r="M37" s="63"/>
      <c r="N37" s="63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x14ac:dyDescent="0.25">
      <c r="A38" s="289" t="s">
        <v>54</v>
      </c>
      <c r="B38" s="50" t="s">
        <v>73</v>
      </c>
      <c r="C38" s="50">
        <v>2.52</v>
      </c>
      <c r="D38" s="50">
        <v>0.88</v>
      </c>
      <c r="E38" s="50">
        <v>0.8</v>
      </c>
      <c r="F38" s="50"/>
      <c r="G38" s="50"/>
      <c r="H38" s="291">
        <v>0.59</v>
      </c>
      <c r="I38" s="63"/>
      <c r="J38" s="63"/>
      <c r="K38" s="63"/>
      <c r="L38" s="63"/>
      <c r="M38" s="63"/>
      <c r="N38" s="63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5">
      <c r="A39" s="289" t="s">
        <v>54</v>
      </c>
      <c r="B39" s="50" t="s">
        <v>113</v>
      </c>
      <c r="C39" s="50"/>
      <c r="D39" s="50">
        <v>3.8</v>
      </c>
      <c r="E39" s="50">
        <v>2.9</v>
      </c>
      <c r="F39" s="50">
        <v>2.64</v>
      </c>
      <c r="G39" s="50">
        <v>2.71</v>
      </c>
      <c r="H39" s="291"/>
      <c r="I39" s="63"/>
      <c r="J39" s="63"/>
      <c r="K39" s="63"/>
      <c r="L39" s="63"/>
      <c r="M39" s="63"/>
      <c r="N39" s="63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5">
      <c r="A40" s="289" t="s">
        <v>54</v>
      </c>
      <c r="B40" s="50" t="s">
        <v>74</v>
      </c>
      <c r="C40" s="50"/>
      <c r="D40" s="50"/>
      <c r="E40" s="50"/>
      <c r="F40" s="50"/>
      <c r="G40" s="50"/>
      <c r="H40" s="291">
        <v>4.5</v>
      </c>
      <c r="I40" s="63"/>
      <c r="J40" s="63"/>
      <c r="K40" s="63"/>
      <c r="L40" s="63"/>
      <c r="M40" s="63"/>
      <c r="N40" s="63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x14ac:dyDescent="0.25">
      <c r="A41" s="289" t="s">
        <v>54</v>
      </c>
      <c r="B41" s="50" t="s">
        <v>79</v>
      </c>
      <c r="C41" s="50">
        <v>2.38</v>
      </c>
      <c r="D41" s="50">
        <v>1.4</v>
      </c>
      <c r="E41" s="50">
        <v>1.18</v>
      </c>
      <c r="F41" s="50">
        <v>1.94</v>
      </c>
      <c r="G41" s="50">
        <v>1.94</v>
      </c>
      <c r="H41" s="291">
        <v>2.65</v>
      </c>
      <c r="I41" s="63"/>
      <c r="J41" s="63"/>
      <c r="K41" s="63"/>
      <c r="L41" s="63"/>
      <c r="M41" s="63"/>
      <c r="N41" s="63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25">
      <c r="A42" s="289" t="s">
        <v>54</v>
      </c>
      <c r="B42" s="50" t="s">
        <v>80</v>
      </c>
      <c r="C42" s="50"/>
      <c r="D42" s="50"/>
      <c r="E42" s="50"/>
      <c r="F42" s="50">
        <v>1.65</v>
      </c>
      <c r="G42" s="50">
        <v>1.71</v>
      </c>
      <c r="H42" s="291">
        <v>1.96</v>
      </c>
      <c r="I42" s="63"/>
      <c r="J42" s="63"/>
      <c r="K42" s="63"/>
      <c r="L42" s="63"/>
      <c r="M42" s="63"/>
      <c r="N42" s="63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x14ac:dyDescent="0.25">
      <c r="A43" s="289" t="s">
        <v>54</v>
      </c>
      <c r="B43" s="50" t="s">
        <v>81</v>
      </c>
      <c r="C43" s="50">
        <v>3.36</v>
      </c>
      <c r="D43" s="50">
        <v>2.0099999999999998</v>
      </c>
      <c r="E43" s="50">
        <v>4.5599999999999996</v>
      </c>
      <c r="F43" s="50">
        <v>1.04</v>
      </c>
      <c r="G43" s="50">
        <v>1.91</v>
      </c>
      <c r="H43" s="291">
        <v>1.63</v>
      </c>
      <c r="I43" s="63"/>
      <c r="J43" s="63"/>
      <c r="K43" s="63"/>
      <c r="L43" s="63"/>
      <c r="M43" s="63"/>
      <c r="N43" s="6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25">
      <c r="A44" s="289" t="s">
        <v>54</v>
      </c>
      <c r="B44" s="50" t="s">
        <v>84</v>
      </c>
      <c r="C44" s="50"/>
      <c r="D44" s="50"/>
      <c r="E44" s="50"/>
      <c r="F44" s="50"/>
      <c r="G44" s="50"/>
      <c r="H44" s="291">
        <v>7.56</v>
      </c>
      <c r="I44" s="63"/>
      <c r="J44" s="63"/>
      <c r="K44" s="63"/>
      <c r="L44" s="63"/>
      <c r="M44" s="63"/>
      <c r="N44" s="63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x14ac:dyDescent="0.25">
      <c r="A45" s="289" t="s">
        <v>54</v>
      </c>
      <c r="B45" s="50" t="s">
        <v>85</v>
      </c>
      <c r="C45" s="50"/>
      <c r="D45" s="50"/>
      <c r="E45" s="50"/>
      <c r="F45" s="50"/>
      <c r="G45" s="50"/>
      <c r="H45" s="291">
        <v>4.6399999999999997</v>
      </c>
      <c r="I45" s="63"/>
      <c r="J45" s="63"/>
      <c r="K45" s="63"/>
      <c r="L45" s="63"/>
      <c r="M45" s="63"/>
      <c r="N45" s="63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x14ac:dyDescent="0.25">
      <c r="A46" s="289" t="s">
        <v>54</v>
      </c>
      <c r="B46" s="50" t="s">
        <v>88</v>
      </c>
      <c r="C46" s="50">
        <v>1</v>
      </c>
      <c r="D46" s="50">
        <v>0.77</v>
      </c>
      <c r="E46" s="50">
        <v>0.92</v>
      </c>
      <c r="F46" s="50">
        <v>1.02</v>
      </c>
      <c r="G46" s="50">
        <v>1.43</v>
      </c>
      <c r="H46" s="291">
        <v>1.02</v>
      </c>
      <c r="I46" s="63"/>
      <c r="J46" s="63"/>
      <c r="K46" s="63"/>
      <c r="L46" s="63"/>
      <c r="M46" s="63"/>
      <c r="N46" s="63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x14ac:dyDescent="0.25">
      <c r="A47" s="289" t="s">
        <v>59</v>
      </c>
      <c r="B47" s="50" t="s">
        <v>100</v>
      </c>
      <c r="C47" s="50"/>
      <c r="D47" s="50"/>
      <c r="E47" s="50"/>
      <c r="F47" s="50"/>
      <c r="G47" s="50">
        <v>4</v>
      </c>
      <c r="H47" s="291"/>
      <c r="I47" s="63"/>
      <c r="J47" s="63"/>
      <c r="K47" s="63"/>
      <c r="L47" s="63"/>
      <c r="M47" s="63"/>
      <c r="N47" s="63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25">
      <c r="A48" s="289" t="s">
        <v>56</v>
      </c>
      <c r="B48" s="50" t="s">
        <v>115</v>
      </c>
      <c r="C48" s="50">
        <v>7</v>
      </c>
      <c r="D48" s="50">
        <v>7</v>
      </c>
      <c r="E48" s="50"/>
      <c r="F48" s="50"/>
      <c r="G48" s="50"/>
      <c r="H48" s="291">
        <v>7</v>
      </c>
      <c r="I48" s="63"/>
      <c r="J48" s="63"/>
      <c r="K48" s="63"/>
      <c r="L48" s="63"/>
      <c r="M48" s="63"/>
      <c r="N48" s="63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25">
      <c r="A49" s="289" t="s">
        <v>56</v>
      </c>
      <c r="B49" s="50" t="s">
        <v>119</v>
      </c>
      <c r="C49" s="50"/>
      <c r="D49" s="50"/>
      <c r="E49" s="50"/>
      <c r="F49" s="50">
        <v>4.74</v>
      </c>
      <c r="G49" s="50"/>
      <c r="H49" s="291">
        <v>4.5</v>
      </c>
      <c r="I49" s="63"/>
      <c r="J49" s="63"/>
      <c r="K49" s="63"/>
      <c r="L49" s="63"/>
      <c r="M49" s="63"/>
      <c r="N49" s="63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x14ac:dyDescent="0.25">
      <c r="A50" s="289" t="s">
        <v>56</v>
      </c>
      <c r="B50" s="50" t="s">
        <v>888</v>
      </c>
      <c r="C50" s="50"/>
      <c r="D50" s="50"/>
      <c r="E50" s="50"/>
      <c r="F50" s="50"/>
      <c r="G50" s="50"/>
      <c r="H50" s="291">
        <v>4</v>
      </c>
      <c r="I50" s="63"/>
      <c r="J50" s="63"/>
      <c r="K50" s="63"/>
      <c r="L50" s="63"/>
      <c r="M50" s="63"/>
      <c r="N50" s="63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ht="15.75" customHeight="1" thickBot="1" x14ac:dyDescent="0.3">
      <c r="A51" s="289" t="s">
        <v>56</v>
      </c>
      <c r="B51" s="50" t="s">
        <v>134</v>
      </c>
      <c r="C51" s="50"/>
      <c r="D51" s="50"/>
      <c r="E51" s="50"/>
      <c r="F51" s="50">
        <v>2.5</v>
      </c>
      <c r="G51" s="50">
        <v>2.5</v>
      </c>
      <c r="H51" s="291">
        <v>2.5</v>
      </c>
      <c r="I51" s="63"/>
      <c r="J51" s="63"/>
      <c r="K51" s="63"/>
      <c r="L51" s="63"/>
      <c r="M51" s="63"/>
      <c r="N51" s="63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ht="15.75" customHeight="1" x14ac:dyDescent="0.25">
      <c r="A52" s="298" t="s">
        <v>1003</v>
      </c>
      <c r="B52" s="299"/>
      <c r="C52" s="299"/>
      <c r="D52" s="299"/>
      <c r="E52" s="299"/>
      <c r="F52" s="299"/>
      <c r="G52" s="299"/>
      <c r="H52" s="300"/>
      <c r="I52" s="65"/>
      <c r="J52" s="65"/>
      <c r="K52" s="65"/>
      <c r="L52" s="65"/>
      <c r="M52" s="65"/>
      <c r="N52" s="61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ht="15.75" customHeight="1" x14ac:dyDescent="0.25">
      <c r="A53" s="304" t="s">
        <v>50</v>
      </c>
      <c r="B53" s="64" t="s">
        <v>68</v>
      </c>
      <c r="C53" s="64"/>
      <c r="D53" s="64"/>
      <c r="E53" s="64"/>
      <c r="F53" s="64"/>
      <c r="G53" s="64">
        <v>0.5</v>
      </c>
      <c r="H53" s="305">
        <v>0.79</v>
      </c>
      <c r="I53" s="65"/>
      <c r="J53" s="65"/>
      <c r="K53" s="65"/>
      <c r="L53" s="65"/>
      <c r="M53" s="65"/>
      <c r="N53" s="61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 s="304" t="s">
        <v>50</v>
      </c>
      <c r="B54" s="64" t="s">
        <v>81</v>
      </c>
      <c r="C54" s="64"/>
      <c r="D54" s="64"/>
      <c r="E54" s="64"/>
      <c r="F54" s="64"/>
      <c r="G54" s="64">
        <v>0.8</v>
      </c>
      <c r="H54" s="305"/>
      <c r="I54" s="65"/>
      <c r="J54" s="65"/>
      <c r="K54" s="65"/>
      <c r="L54" s="65"/>
      <c r="M54" s="65"/>
      <c r="N54" s="61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304" t="s">
        <v>50</v>
      </c>
      <c r="B55" s="64" t="s">
        <v>85</v>
      </c>
      <c r="C55" s="64"/>
      <c r="D55" s="64"/>
      <c r="E55" s="64"/>
      <c r="F55" s="64"/>
      <c r="G55" s="64"/>
      <c r="H55" s="305">
        <v>2</v>
      </c>
      <c r="I55" s="65"/>
      <c r="J55" s="65"/>
      <c r="K55" s="65"/>
      <c r="L55" s="65"/>
      <c r="M55" s="65"/>
      <c r="N55" s="61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 s="304" t="s">
        <v>51</v>
      </c>
      <c r="B56" s="64" t="s">
        <v>97</v>
      </c>
      <c r="C56" s="64"/>
      <c r="D56" s="64"/>
      <c r="E56" s="64"/>
      <c r="F56" s="64">
        <v>0.9</v>
      </c>
      <c r="G56" s="64">
        <v>0.72</v>
      </c>
      <c r="H56" s="305">
        <v>0.79</v>
      </c>
      <c r="I56" s="65"/>
      <c r="J56" s="65"/>
      <c r="K56" s="65"/>
      <c r="L56" s="65"/>
      <c r="M56" s="65"/>
      <c r="N56" s="61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 s="304" t="s">
        <v>51</v>
      </c>
      <c r="B57" s="64" t="s">
        <v>105</v>
      </c>
      <c r="C57" s="64"/>
      <c r="D57" s="64"/>
      <c r="E57" s="64">
        <v>3</v>
      </c>
      <c r="F57" s="64">
        <v>2.8</v>
      </c>
      <c r="G57" s="64"/>
      <c r="H57" s="305">
        <v>2.8</v>
      </c>
      <c r="I57" s="65"/>
      <c r="J57" s="65"/>
      <c r="K57" s="65"/>
      <c r="L57" s="65"/>
      <c r="M57" s="65"/>
      <c r="N57" s="61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A58" s="304" t="s">
        <v>54</v>
      </c>
      <c r="B58" s="64" t="s">
        <v>67</v>
      </c>
      <c r="C58" s="64"/>
      <c r="D58" s="64"/>
      <c r="E58" s="64"/>
      <c r="F58" s="64"/>
      <c r="G58" s="64"/>
      <c r="H58" s="305">
        <v>0.97</v>
      </c>
      <c r="I58" s="65"/>
      <c r="J58" s="65"/>
      <c r="K58" s="65"/>
      <c r="L58" s="65"/>
      <c r="M58" s="65"/>
      <c r="N58" s="61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x14ac:dyDescent="0.25">
      <c r="A59" s="304" t="s">
        <v>54</v>
      </c>
      <c r="B59" s="64" t="s">
        <v>69</v>
      </c>
      <c r="C59" s="64">
        <v>0.2</v>
      </c>
      <c r="D59" s="64">
        <v>0.9</v>
      </c>
      <c r="E59" s="64"/>
      <c r="F59" s="64">
        <v>0.77</v>
      </c>
      <c r="G59" s="64"/>
      <c r="H59" s="305"/>
      <c r="I59" s="65"/>
      <c r="J59" s="65"/>
      <c r="K59" s="65"/>
      <c r="L59" s="65"/>
      <c r="M59" s="65"/>
      <c r="N59" s="61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x14ac:dyDescent="0.25">
      <c r="A60" s="304" t="s">
        <v>54</v>
      </c>
      <c r="B60" s="64" t="s">
        <v>73</v>
      </c>
      <c r="C60" s="64">
        <v>0.1</v>
      </c>
      <c r="D60" s="64"/>
      <c r="E60" s="64"/>
      <c r="F60" s="64"/>
      <c r="G60" s="64"/>
      <c r="H60" s="305">
        <v>0.8</v>
      </c>
      <c r="I60" s="65"/>
      <c r="J60" s="65"/>
      <c r="K60" s="65"/>
      <c r="L60" s="65"/>
      <c r="M60" s="65"/>
      <c r="N60" s="61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t="16.5" customHeight="1" thickBot="1" x14ac:dyDescent="0.3">
      <c r="A61" s="306" t="s">
        <v>54</v>
      </c>
      <c r="B61" s="307" t="s">
        <v>81</v>
      </c>
      <c r="C61" s="307"/>
      <c r="D61" s="307"/>
      <c r="E61" s="307"/>
      <c r="F61" s="307"/>
      <c r="G61" s="307"/>
      <c r="H61" s="308">
        <v>0.9</v>
      </c>
      <c r="I61" s="65"/>
      <c r="J61" s="65"/>
      <c r="K61" s="65"/>
      <c r="L61" s="65"/>
      <c r="M61" s="65"/>
      <c r="N61" s="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t="6" customHeight="1" x14ac:dyDescent="0.25">
      <c r="A62" s="301"/>
      <c r="B62" s="301"/>
      <c r="C62" s="302"/>
      <c r="D62" s="301"/>
      <c r="E62" s="303"/>
      <c r="F62" s="301"/>
      <c r="G62" s="301"/>
      <c r="H62" s="301"/>
      <c r="I62" s="66"/>
      <c r="J62" s="66"/>
      <c r="K62" s="66"/>
      <c r="L62" s="66"/>
      <c r="M62" s="67"/>
      <c r="N62" s="67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25">
      <c r="A63" s="69" t="s">
        <v>34</v>
      </c>
      <c r="B63" s="68"/>
      <c r="C63" s="68"/>
      <c r="D63" s="68"/>
      <c r="E63" s="68"/>
      <c r="F63" s="68"/>
      <c r="G63" s="68"/>
      <c r="H63" s="68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x14ac:dyDescent="0.25">
      <c r="A64" s="68"/>
      <c r="B64" s="68"/>
      <c r="C64" s="68"/>
      <c r="D64" s="68"/>
      <c r="E64" s="68"/>
      <c r="F64" s="68"/>
      <c r="G64" s="68"/>
      <c r="H64" s="68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68"/>
      <c r="B65" s="68"/>
      <c r="C65" s="68"/>
      <c r="D65" s="68"/>
      <c r="E65" s="68"/>
      <c r="F65" s="68"/>
      <c r="G65" s="68"/>
      <c r="H65" s="68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68"/>
      <c r="B66" s="68"/>
      <c r="C66" s="68"/>
      <c r="D66" s="68"/>
      <c r="E66" s="68"/>
      <c r="F66" s="68"/>
      <c r="G66" s="68"/>
      <c r="H66" s="68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68"/>
      <c r="B67" s="68"/>
      <c r="C67" s="68"/>
      <c r="D67" s="68"/>
      <c r="E67" s="68"/>
      <c r="F67" s="68"/>
      <c r="G67" s="68"/>
      <c r="H67" s="68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68"/>
      <c r="B68" s="68"/>
      <c r="C68" s="68"/>
      <c r="D68" s="68"/>
      <c r="E68" s="68"/>
      <c r="F68" s="68"/>
      <c r="G68" s="68"/>
      <c r="H68" s="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68"/>
      <c r="B69" s="68"/>
      <c r="C69" s="68"/>
      <c r="D69" s="68"/>
      <c r="E69" s="68"/>
      <c r="F69" s="68"/>
      <c r="G69" s="68"/>
      <c r="H69" s="68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68"/>
      <c r="B70" s="68"/>
      <c r="C70" s="68"/>
      <c r="D70" s="68"/>
      <c r="E70" s="68"/>
      <c r="F70" s="68"/>
      <c r="G70" s="68"/>
      <c r="H70" s="68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68"/>
      <c r="B71" s="68"/>
      <c r="C71" s="68"/>
      <c r="D71" s="68"/>
      <c r="E71" s="68"/>
      <c r="F71" s="68"/>
      <c r="G71" s="68"/>
      <c r="H71" s="68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68"/>
      <c r="B72" s="68"/>
      <c r="C72" s="68"/>
      <c r="D72" s="68"/>
      <c r="E72" s="68"/>
      <c r="F72" s="68"/>
      <c r="G72" s="68"/>
      <c r="H72" s="68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68"/>
      <c r="B73" s="68"/>
      <c r="C73" s="68"/>
      <c r="D73" s="68"/>
      <c r="E73" s="68"/>
      <c r="F73" s="68"/>
      <c r="G73" s="68"/>
      <c r="H73" s="68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68"/>
      <c r="B74" s="68"/>
      <c r="C74" s="68"/>
      <c r="D74" s="68"/>
      <c r="E74" s="68"/>
      <c r="F74" s="68"/>
      <c r="G74" s="68"/>
      <c r="H74" s="68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68"/>
      <c r="B75" s="68"/>
      <c r="C75" s="68"/>
      <c r="D75" s="68"/>
      <c r="E75" s="68"/>
      <c r="F75" s="68"/>
      <c r="G75" s="68"/>
      <c r="H75" s="68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68"/>
      <c r="B76" s="68"/>
      <c r="C76" s="68"/>
      <c r="D76" s="68"/>
      <c r="E76" s="68"/>
      <c r="F76" s="68"/>
      <c r="G76" s="68"/>
      <c r="H76" s="68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68"/>
      <c r="B77" s="68"/>
      <c r="C77" s="68"/>
      <c r="D77" s="68"/>
      <c r="E77" s="68"/>
      <c r="F77" s="68"/>
      <c r="G77" s="68"/>
      <c r="H77" s="68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68"/>
      <c r="B78" s="68"/>
      <c r="C78" s="68"/>
      <c r="D78" s="68"/>
      <c r="E78" s="68"/>
      <c r="F78" s="68"/>
      <c r="G78" s="68"/>
      <c r="H78" s="6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68"/>
      <c r="B79" s="68"/>
      <c r="C79" s="68"/>
      <c r="D79" s="68"/>
      <c r="E79" s="68"/>
      <c r="F79" s="68"/>
      <c r="G79" s="68"/>
      <c r="H79" s="68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68"/>
      <c r="B80" s="68"/>
      <c r="C80" s="68"/>
      <c r="D80" s="68"/>
      <c r="E80" s="68"/>
      <c r="F80" s="68"/>
      <c r="G80" s="68"/>
      <c r="H80" s="68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68"/>
      <c r="B81" s="68"/>
      <c r="C81" s="68"/>
      <c r="D81" s="68"/>
      <c r="E81" s="68"/>
      <c r="F81" s="68"/>
      <c r="G81" s="68"/>
      <c r="H81" s="68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68"/>
      <c r="B82" s="68"/>
      <c r="C82" s="68"/>
      <c r="D82" s="68"/>
      <c r="E82" s="68"/>
      <c r="F82" s="68"/>
      <c r="G82" s="68"/>
      <c r="H82" s="68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68"/>
      <c r="B83" s="68"/>
      <c r="C83" s="68"/>
      <c r="D83" s="68"/>
      <c r="E83" s="68"/>
      <c r="F83" s="68"/>
      <c r="G83" s="68"/>
      <c r="H83" s="68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68"/>
      <c r="B84" s="68"/>
      <c r="C84" s="68"/>
      <c r="D84" s="68"/>
      <c r="E84" s="68"/>
      <c r="F84" s="68"/>
      <c r="G84" s="68"/>
      <c r="H84" s="68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68"/>
      <c r="B85" s="68"/>
      <c r="C85" s="68"/>
      <c r="D85" s="68"/>
      <c r="E85" s="68"/>
      <c r="F85" s="68"/>
      <c r="G85" s="68"/>
      <c r="H85" s="68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68"/>
      <c r="B86" s="68"/>
      <c r="C86" s="68"/>
      <c r="D86" s="68"/>
      <c r="E86" s="68"/>
      <c r="F86" s="68"/>
      <c r="G86" s="68"/>
      <c r="H86" s="68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68"/>
      <c r="B87" s="68"/>
      <c r="C87" s="68"/>
      <c r="D87" s="68"/>
      <c r="E87" s="68"/>
      <c r="F87" s="68"/>
      <c r="G87" s="68"/>
      <c r="H87" s="68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68"/>
      <c r="B88" s="68"/>
      <c r="C88" s="68"/>
      <c r="D88" s="68"/>
      <c r="E88" s="68"/>
      <c r="F88" s="68"/>
      <c r="G88" s="68"/>
      <c r="H88" s="6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68"/>
      <c r="B89" s="68"/>
      <c r="C89" s="68"/>
      <c r="D89" s="68"/>
      <c r="E89" s="68"/>
      <c r="F89" s="68"/>
      <c r="G89" s="68"/>
      <c r="H89" s="68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68"/>
      <c r="B90" s="68"/>
      <c r="C90" s="68"/>
      <c r="D90" s="68"/>
      <c r="E90" s="68"/>
      <c r="F90" s="68"/>
      <c r="G90" s="68"/>
      <c r="H90" s="68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68"/>
      <c r="B91" s="68"/>
      <c r="C91" s="68"/>
      <c r="D91" s="68"/>
      <c r="E91" s="68"/>
      <c r="F91" s="68"/>
      <c r="G91" s="68"/>
      <c r="H91" s="68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68"/>
      <c r="B92" s="68"/>
      <c r="C92" s="68"/>
      <c r="D92" s="68"/>
      <c r="E92" s="68"/>
      <c r="F92" s="68"/>
      <c r="G92" s="68"/>
      <c r="H92" s="68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68"/>
      <c r="B93" s="68"/>
      <c r="C93" s="68"/>
      <c r="D93" s="68"/>
      <c r="E93" s="68"/>
      <c r="F93" s="68"/>
      <c r="G93" s="68"/>
      <c r="H93" s="68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idden="1" x14ac:dyDescent="0.25">
      <c r="A94" s="68"/>
      <c r="B94" s="68"/>
      <c r="C94" s="68"/>
      <c r="D94" s="68"/>
      <c r="E94" s="68"/>
      <c r="F94" s="68"/>
      <c r="G94" s="68"/>
      <c r="H94" s="68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hidden="1" x14ac:dyDescent="0.25">
      <c r="A95" s="68"/>
      <c r="B95" s="68"/>
      <c r="C95" s="68"/>
      <c r="D95" s="68"/>
      <c r="E95" s="68"/>
      <c r="F95" s="68"/>
      <c r="G95" s="68"/>
      <c r="H95" s="68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hidden="1" x14ac:dyDescent="0.25">
      <c r="A96" s="68"/>
      <c r="B96" s="68"/>
      <c r="C96" s="68"/>
      <c r="D96" s="68"/>
      <c r="E96" s="68"/>
      <c r="F96" s="68"/>
      <c r="G96" s="68"/>
      <c r="H96" s="68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hidden="1" x14ac:dyDescent="0.25">
      <c r="A97" s="68"/>
      <c r="B97" s="68"/>
      <c r="C97" s="68"/>
      <c r="D97" s="68"/>
      <c r="E97" s="68"/>
      <c r="F97" s="68"/>
      <c r="G97" s="68"/>
      <c r="H97" s="68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hidden="1" x14ac:dyDescent="0.25">
      <c r="A98" s="68"/>
      <c r="B98" s="68"/>
      <c r="C98" s="68"/>
      <c r="D98" s="68"/>
      <c r="E98" s="68"/>
      <c r="F98" s="68"/>
      <c r="G98" s="68"/>
      <c r="H98" s="6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hidden="1" x14ac:dyDescent="0.25">
      <c r="A99" s="68"/>
      <c r="B99" s="68"/>
      <c r="C99" s="68"/>
      <c r="D99" s="68"/>
      <c r="E99" s="68"/>
      <c r="F99" s="68"/>
      <c r="G99" s="68"/>
      <c r="H99" s="68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hidden="1" x14ac:dyDescent="0.25">
      <c r="A100" s="68"/>
      <c r="B100" s="68"/>
      <c r="C100" s="68"/>
      <c r="D100" s="68"/>
      <c r="E100" s="68"/>
      <c r="F100" s="68"/>
      <c r="G100" s="68"/>
      <c r="H100" s="68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hidden="1" x14ac:dyDescent="0.25">
      <c r="A101" s="68"/>
      <c r="B101" s="68"/>
      <c r="C101" s="68"/>
      <c r="D101" s="68"/>
      <c r="E101" s="68"/>
      <c r="F101" s="68"/>
      <c r="G101" s="68"/>
      <c r="H101" s="68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68"/>
      <c r="B102" s="68"/>
      <c r="C102" s="68"/>
      <c r="D102" s="68"/>
      <c r="E102" s="68"/>
      <c r="F102" s="68"/>
      <c r="G102" s="68"/>
      <c r="H102" s="68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68"/>
      <c r="B103" s="68"/>
      <c r="C103" s="68"/>
      <c r="D103" s="68"/>
      <c r="E103" s="68"/>
      <c r="F103" s="68"/>
      <c r="G103" s="68"/>
      <c r="H103" s="68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68"/>
      <c r="B104" s="68"/>
      <c r="C104" s="68"/>
      <c r="D104" s="68"/>
      <c r="E104" s="68"/>
      <c r="F104" s="68"/>
      <c r="G104" s="68"/>
      <c r="H104" s="68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68"/>
      <c r="B105" s="68"/>
      <c r="C105" s="68"/>
      <c r="D105" s="68"/>
      <c r="E105" s="68"/>
      <c r="F105" s="68"/>
      <c r="G105" s="68"/>
      <c r="H105" s="68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68"/>
      <c r="B106" s="68"/>
      <c r="C106" s="68"/>
      <c r="D106" s="68"/>
      <c r="E106" s="68"/>
      <c r="F106" s="68"/>
      <c r="G106" s="68"/>
      <c r="H106" s="68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68"/>
      <c r="B107" s="68"/>
      <c r="C107" s="68"/>
      <c r="D107" s="68"/>
      <c r="E107" s="68"/>
      <c r="F107" s="68"/>
      <c r="G107" s="68"/>
      <c r="H107" s="68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68"/>
      <c r="B108" s="68"/>
      <c r="C108" s="68"/>
      <c r="D108" s="68"/>
      <c r="E108" s="68"/>
      <c r="F108" s="68"/>
      <c r="G108" s="68"/>
      <c r="H108" s="6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68"/>
      <c r="B109" s="68"/>
      <c r="C109" s="68"/>
      <c r="D109" s="68"/>
      <c r="E109" s="68"/>
      <c r="F109" s="68"/>
      <c r="G109" s="68"/>
      <c r="H109" s="68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68"/>
      <c r="B110" s="68"/>
      <c r="C110" s="68"/>
      <c r="D110" s="68"/>
      <c r="E110" s="68"/>
      <c r="F110" s="68"/>
      <c r="G110" s="68"/>
      <c r="H110" s="68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68"/>
      <c r="B111" s="68"/>
      <c r="C111" s="68"/>
      <c r="D111" s="68"/>
      <c r="E111" s="68"/>
      <c r="F111" s="68"/>
      <c r="G111" s="68"/>
      <c r="H111" s="68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68"/>
      <c r="B112" s="68"/>
      <c r="C112" s="68"/>
      <c r="D112" s="68"/>
      <c r="E112" s="68"/>
      <c r="F112" s="68"/>
      <c r="G112" s="68"/>
      <c r="H112" s="68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68"/>
      <c r="B113" s="68"/>
      <c r="C113" s="68"/>
      <c r="D113" s="68"/>
      <c r="E113" s="68"/>
      <c r="F113" s="68"/>
      <c r="G113" s="68"/>
      <c r="H113" s="68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68"/>
      <c r="B114" s="68"/>
      <c r="C114" s="68"/>
      <c r="D114" s="68"/>
      <c r="E114" s="68"/>
      <c r="F114" s="68"/>
      <c r="G114" s="68"/>
      <c r="H114" s="68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68"/>
      <c r="B115" s="68"/>
      <c r="C115" s="68"/>
      <c r="D115" s="68"/>
      <c r="E115" s="68"/>
      <c r="F115" s="68"/>
      <c r="G115" s="68"/>
      <c r="H115" s="68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68"/>
      <c r="B116" s="68"/>
      <c r="C116" s="68"/>
      <c r="D116" s="68"/>
      <c r="E116" s="68"/>
      <c r="F116" s="68"/>
      <c r="G116" s="68"/>
      <c r="H116" s="68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68"/>
      <c r="B117" s="68"/>
      <c r="C117" s="68"/>
      <c r="D117" s="68"/>
      <c r="E117" s="68"/>
      <c r="F117" s="68"/>
      <c r="G117" s="68"/>
      <c r="H117" s="68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68"/>
      <c r="B118" s="68"/>
      <c r="C118" s="68"/>
      <c r="D118" s="68"/>
      <c r="E118" s="68"/>
      <c r="F118" s="68"/>
      <c r="G118" s="68"/>
      <c r="H118" s="6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68"/>
      <c r="B119" s="68"/>
      <c r="C119" s="68"/>
      <c r="D119" s="68"/>
      <c r="E119" s="68"/>
      <c r="F119" s="68"/>
      <c r="G119" s="68"/>
      <c r="H119" s="68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68"/>
      <c r="B120" s="68"/>
      <c r="C120" s="68"/>
      <c r="D120" s="68"/>
      <c r="E120" s="68"/>
      <c r="F120" s="68"/>
      <c r="G120" s="68"/>
      <c r="H120" s="68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68"/>
      <c r="B121" s="68"/>
      <c r="C121" s="68"/>
      <c r="D121" s="68"/>
      <c r="E121" s="68"/>
      <c r="F121" s="68"/>
      <c r="G121" s="68"/>
      <c r="H121" s="68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68"/>
      <c r="B122" s="68"/>
      <c r="C122" s="68"/>
      <c r="D122" s="68"/>
      <c r="E122" s="68"/>
      <c r="F122" s="68"/>
      <c r="G122" s="68"/>
      <c r="H122" s="68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68"/>
      <c r="B123" s="68"/>
      <c r="C123" s="68"/>
      <c r="D123" s="68"/>
      <c r="E123" s="68"/>
      <c r="F123" s="68"/>
      <c r="G123" s="68"/>
      <c r="H123" s="68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68"/>
      <c r="B124" s="68"/>
      <c r="C124" s="68"/>
      <c r="D124" s="68"/>
      <c r="E124" s="68"/>
      <c r="F124" s="68"/>
      <c r="G124" s="68"/>
      <c r="H124" s="68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 s="68"/>
      <c r="B125" s="68"/>
      <c r="C125" s="68"/>
      <c r="D125" s="68"/>
      <c r="E125" s="68"/>
      <c r="F125" s="68"/>
      <c r="G125" s="68"/>
      <c r="H125" s="68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A126" s="68"/>
      <c r="B126" s="68"/>
      <c r="C126" s="68"/>
      <c r="D126" s="68"/>
      <c r="E126" s="68"/>
      <c r="F126" s="68"/>
      <c r="G126" s="68"/>
      <c r="H126" s="68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A127" s="68"/>
      <c r="B127" s="68"/>
      <c r="C127" s="68"/>
      <c r="D127" s="68"/>
      <c r="E127" s="68"/>
      <c r="F127" s="68"/>
      <c r="G127" s="68"/>
      <c r="H127" s="68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A128" s="68"/>
      <c r="B128" s="68"/>
      <c r="C128" s="68"/>
      <c r="D128" s="68"/>
      <c r="E128" s="68"/>
      <c r="F128" s="68"/>
      <c r="G128" s="68"/>
      <c r="H128" s="6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25">
      <c r="A129" s="68"/>
      <c r="B129" s="68"/>
      <c r="C129" s="68"/>
      <c r="D129" s="68"/>
      <c r="E129" s="68"/>
      <c r="F129" s="68"/>
      <c r="G129" s="68"/>
      <c r="H129" s="68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5">
      <c r="A130" s="68"/>
      <c r="B130" s="68"/>
      <c r="C130" s="68"/>
      <c r="D130" s="68"/>
      <c r="E130" s="68"/>
      <c r="F130" s="68"/>
      <c r="G130" s="68"/>
      <c r="H130" s="68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5">
      <c r="A131" s="68"/>
      <c r="B131" s="68"/>
      <c r="C131" s="68"/>
      <c r="D131" s="68"/>
      <c r="E131" s="68"/>
      <c r="F131" s="68"/>
      <c r="G131" s="68"/>
      <c r="H131" s="68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5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5"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5"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25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5"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5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25"/>
    <row r="143" spans="1:27" x14ac:dyDescent="0.25"/>
    <row r="144" spans="1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</sheetData>
  <mergeCells count="10"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F2"/>
    </sheetView>
  </sheetViews>
  <sheetFormatPr defaultColWidth="11.42578125" defaultRowHeight="15" x14ac:dyDescent="0.25"/>
  <cols>
    <col min="1" max="1" width="18.85546875" style="309" customWidth="1"/>
    <col min="2" max="2" width="18.7109375" style="309" customWidth="1"/>
    <col min="3" max="3" width="2" style="309" bestFit="1" customWidth="1"/>
    <col min="4" max="4" width="19.5703125" style="309" bestFit="1" customWidth="1"/>
    <col min="5" max="5" width="2" style="309" bestFit="1" customWidth="1"/>
    <col min="6" max="6" width="18.85546875" style="309" customWidth="1"/>
    <col min="7" max="7" width="11.42578125" style="309"/>
    <col min="8" max="8" width="13.140625" style="309" bestFit="1" customWidth="1"/>
    <col min="9" max="16384" width="11.42578125" style="309"/>
  </cols>
  <sheetData>
    <row r="1" spans="1:6" ht="18.75" x14ac:dyDescent="0.3">
      <c r="A1" s="559" t="s">
        <v>35</v>
      </c>
      <c r="B1" s="560"/>
      <c r="C1" s="560"/>
      <c r="D1" s="560"/>
      <c r="E1" s="560"/>
      <c r="F1" s="561"/>
    </row>
    <row r="2" spans="1:6" ht="15.75" x14ac:dyDescent="0.25">
      <c r="A2" s="562" t="s">
        <v>891</v>
      </c>
      <c r="B2" s="453"/>
      <c r="C2" s="453"/>
      <c r="D2" s="453"/>
      <c r="E2" s="453"/>
      <c r="F2" s="563"/>
    </row>
    <row r="3" spans="1:6" x14ac:dyDescent="0.25">
      <c r="A3" s="564" t="s">
        <v>1005</v>
      </c>
      <c r="B3" s="565"/>
      <c r="C3" s="565"/>
      <c r="D3" s="565"/>
      <c r="E3" s="565"/>
      <c r="F3" s="566"/>
    </row>
    <row r="4" spans="1:6" ht="8.25" customHeight="1" x14ac:dyDescent="0.25">
      <c r="A4" s="310"/>
      <c r="B4" s="311"/>
      <c r="C4" s="311"/>
      <c r="D4" s="312"/>
      <c r="E4" s="312"/>
      <c r="F4" s="313"/>
    </row>
    <row r="5" spans="1:6" x14ac:dyDescent="0.25">
      <c r="A5" s="314" t="s">
        <v>1006</v>
      </c>
      <c r="B5" s="315" t="s">
        <v>1007</v>
      </c>
      <c r="C5" s="316"/>
      <c r="D5" s="315" t="s">
        <v>1008</v>
      </c>
      <c r="E5" s="317"/>
      <c r="F5" s="318" t="s">
        <v>49</v>
      </c>
    </row>
    <row r="6" spans="1:6" x14ac:dyDescent="0.25">
      <c r="A6" s="319" t="s">
        <v>37</v>
      </c>
      <c r="B6" s="320">
        <v>100424.87248640003</v>
      </c>
      <c r="C6" s="321"/>
      <c r="D6" s="320">
        <v>1270634.7196116003</v>
      </c>
      <c r="E6" s="321" t="s">
        <v>1009</v>
      </c>
      <c r="F6" s="322">
        <f>SUM(B6+D6)</f>
        <v>1371059.5920980002</v>
      </c>
    </row>
    <row r="7" spans="1:6" x14ac:dyDescent="0.25">
      <c r="A7" s="319" t="s">
        <v>38</v>
      </c>
      <c r="B7" s="320">
        <v>9362.0452617999999</v>
      </c>
      <c r="C7" s="323" t="s">
        <v>1009</v>
      </c>
      <c r="D7" s="320">
        <v>643191.22218680009</v>
      </c>
      <c r="E7" s="321" t="s">
        <v>1009</v>
      </c>
      <c r="F7" s="322">
        <f t="shared" ref="F7:F17" si="0">SUM(B7+D7)</f>
        <v>652553.26744860015</v>
      </c>
    </row>
    <row r="8" spans="1:6" x14ac:dyDescent="0.25">
      <c r="A8" s="319" t="s">
        <v>39</v>
      </c>
      <c r="B8" s="320">
        <v>0</v>
      </c>
      <c r="C8" s="321"/>
      <c r="D8" s="320">
        <v>3924303.6538692</v>
      </c>
      <c r="E8" s="321"/>
      <c r="F8" s="322">
        <f t="shared" si="0"/>
        <v>3924303.6538692</v>
      </c>
    </row>
    <row r="9" spans="1:6" x14ac:dyDescent="0.25">
      <c r="A9" s="319" t="s">
        <v>40</v>
      </c>
      <c r="B9" s="320">
        <v>1530.0858188</v>
      </c>
      <c r="C9" s="321"/>
      <c r="D9" s="320">
        <v>618175.76529519993</v>
      </c>
      <c r="E9" s="321" t="s">
        <v>1009</v>
      </c>
      <c r="F9" s="322">
        <f t="shared" si="0"/>
        <v>619705.85111399996</v>
      </c>
    </row>
    <row r="10" spans="1:6" x14ac:dyDescent="0.25">
      <c r="A10" s="319" t="s">
        <v>41</v>
      </c>
      <c r="B10" s="320">
        <v>7148.8944940000001</v>
      </c>
      <c r="C10" s="321"/>
      <c r="D10" s="320">
        <v>234254.35883919999</v>
      </c>
      <c r="E10" s="320"/>
      <c r="F10" s="322">
        <f t="shared" si="0"/>
        <v>241403.2533332</v>
      </c>
    </row>
    <row r="11" spans="1:6" x14ac:dyDescent="0.25">
      <c r="A11" s="319" t="s">
        <v>42</v>
      </c>
      <c r="B11" s="320">
        <v>2823.6711482000001</v>
      </c>
      <c r="C11" s="321"/>
      <c r="D11" s="320">
        <v>938905.93881980015</v>
      </c>
      <c r="E11" s="320"/>
      <c r="F11" s="322">
        <f t="shared" si="0"/>
        <v>941729.60996800021</v>
      </c>
    </row>
    <row r="12" spans="1:6" x14ac:dyDescent="0.25">
      <c r="A12" s="319" t="s">
        <v>43</v>
      </c>
      <c r="B12" s="320">
        <v>5798.67911</v>
      </c>
      <c r="C12" s="323" t="s">
        <v>1009</v>
      </c>
      <c r="D12" s="320">
        <v>3649393.6106739999</v>
      </c>
      <c r="E12" s="321"/>
      <c r="F12" s="322">
        <f t="shared" si="0"/>
        <v>3655192.2897839998</v>
      </c>
    </row>
    <row r="13" spans="1:6" x14ac:dyDescent="0.25">
      <c r="A13" s="319" t="s">
        <v>44</v>
      </c>
      <c r="B13" s="320">
        <v>19355.0455406</v>
      </c>
      <c r="C13" s="321"/>
      <c r="D13" s="320">
        <v>2773797.1358566005</v>
      </c>
      <c r="E13" s="321"/>
      <c r="F13" s="322">
        <f t="shared" si="0"/>
        <v>2793152.1813972006</v>
      </c>
    </row>
    <row r="14" spans="1:6" x14ac:dyDescent="0.25">
      <c r="A14" s="319" t="s">
        <v>45</v>
      </c>
      <c r="B14" s="320">
        <v>6732.5245987999997</v>
      </c>
      <c r="C14" s="321" t="s">
        <v>1009</v>
      </c>
      <c r="D14" s="320">
        <v>855496.80152159999</v>
      </c>
      <c r="E14" s="321" t="s">
        <v>1009</v>
      </c>
      <c r="F14" s="322">
        <f t="shared" si="0"/>
        <v>862229.32612039999</v>
      </c>
    </row>
    <row r="15" spans="1:6" x14ac:dyDescent="0.25">
      <c r="A15" s="319" t="s">
        <v>46</v>
      </c>
      <c r="B15" s="320">
        <v>5704.105778000001</v>
      </c>
      <c r="C15" s="321"/>
      <c r="D15" s="320">
        <v>3014096.5050868001</v>
      </c>
      <c r="E15" s="320"/>
      <c r="F15" s="322">
        <f t="shared" si="0"/>
        <v>3019800.6108647999</v>
      </c>
    </row>
    <row r="16" spans="1:6" x14ac:dyDescent="0.25">
      <c r="A16" s="319" t="s">
        <v>47</v>
      </c>
      <c r="B16" s="320">
        <v>1599.3607056000001</v>
      </c>
      <c r="C16" s="321"/>
      <c r="D16" s="320">
        <v>5049988.9993826002</v>
      </c>
      <c r="E16" s="321" t="s">
        <v>1009</v>
      </c>
      <c r="F16" s="322">
        <f t="shared" si="0"/>
        <v>5051588.3600882003</v>
      </c>
    </row>
    <row r="17" spans="1:6" ht="15.75" thickBot="1" x14ac:dyDescent="0.3">
      <c r="A17" s="319" t="s">
        <v>48</v>
      </c>
      <c r="B17" s="320">
        <v>63377.045429600017</v>
      </c>
      <c r="C17" s="321"/>
      <c r="D17" s="320">
        <v>6934943.8678687997</v>
      </c>
      <c r="E17" s="321"/>
      <c r="F17" s="322">
        <f t="shared" si="0"/>
        <v>6998320.9132984001</v>
      </c>
    </row>
    <row r="18" spans="1:6" ht="15.75" thickBot="1" x14ac:dyDescent="0.3">
      <c r="A18" s="256" t="s">
        <v>49</v>
      </c>
      <c r="B18" s="324">
        <f>SUM(B6:B17)</f>
        <v>223856.33037180002</v>
      </c>
      <c r="C18" s="324"/>
      <c r="D18" s="324">
        <f>SUM(D6:D17)</f>
        <v>29907182.5790122</v>
      </c>
      <c r="E18" s="324"/>
      <c r="F18" s="325">
        <f>SUM(F6:F17)</f>
        <v>30131038.909384005</v>
      </c>
    </row>
    <row r="19" spans="1:6" ht="6.75" customHeight="1" x14ac:dyDescent="0.25">
      <c r="A19" s="326"/>
      <c r="B19" s="326"/>
      <c r="C19" s="326"/>
      <c r="D19" s="326"/>
      <c r="E19" s="326"/>
      <c r="F19" s="327"/>
    </row>
    <row r="20" spans="1:6" x14ac:dyDescent="0.25">
      <c r="A20" s="328" t="s">
        <v>1010</v>
      </c>
      <c r="B20" s="328"/>
      <c r="C20" s="328"/>
      <c r="D20" s="328"/>
      <c r="E20" s="328"/>
      <c r="F20" s="328"/>
    </row>
    <row r="21" spans="1:6" x14ac:dyDescent="0.25">
      <c r="A21" s="328" t="s">
        <v>1011</v>
      </c>
      <c r="B21" s="328"/>
      <c r="C21" s="328"/>
      <c r="D21" s="328"/>
      <c r="E21" s="328"/>
      <c r="F21" s="328"/>
    </row>
    <row r="22" spans="1:6" x14ac:dyDescent="0.25">
      <c r="A22" s="328" t="s">
        <v>34</v>
      </c>
      <c r="B22" s="328"/>
      <c r="C22" s="328"/>
    </row>
    <row r="23" spans="1:6" x14ac:dyDescent="0.25">
      <c r="A23" s="328"/>
      <c r="B23" s="328"/>
      <c r="C23" s="328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7"/>
  <sheetViews>
    <sheetView workbookViewId="0">
      <selection activeCell="A3" sqref="A3:C3"/>
    </sheetView>
  </sheetViews>
  <sheetFormatPr defaultColWidth="11.42578125" defaultRowHeight="15" x14ac:dyDescent="0.25"/>
  <cols>
    <col min="1" max="1" width="44.140625" style="348" customWidth="1"/>
    <col min="2" max="3" width="24.85546875" style="348" customWidth="1"/>
    <col min="4" max="4" width="12.7109375" style="329" bestFit="1" customWidth="1"/>
    <col min="5" max="16384" width="11.42578125" style="329"/>
  </cols>
  <sheetData>
    <row r="1" spans="1:255" ht="15.75" x14ac:dyDescent="0.25">
      <c r="A1" s="571" t="s">
        <v>858</v>
      </c>
      <c r="B1" s="572"/>
      <c r="C1" s="573"/>
    </row>
    <row r="2" spans="1:255" ht="15.75" x14ac:dyDescent="0.25">
      <c r="A2" s="568" t="s">
        <v>1012</v>
      </c>
      <c r="B2" s="569"/>
      <c r="C2" s="570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B2" s="567"/>
      <c r="AC2" s="567"/>
      <c r="AD2" s="567"/>
      <c r="AE2" s="567"/>
      <c r="AF2" s="567"/>
      <c r="AG2" s="567"/>
      <c r="AH2" s="567"/>
      <c r="AI2" s="567"/>
      <c r="AJ2" s="567"/>
      <c r="AK2" s="567"/>
      <c r="AL2" s="567"/>
      <c r="AM2" s="567"/>
      <c r="AN2" s="567"/>
      <c r="AO2" s="567"/>
      <c r="AP2" s="567"/>
      <c r="AQ2" s="567"/>
      <c r="AR2" s="567"/>
      <c r="AS2" s="567"/>
      <c r="AT2" s="567"/>
      <c r="AU2" s="567"/>
      <c r="AV2" s="567"/>
      <c r="AW2" s="567"/>
      <c r="AX2" s="567"/>
      <c r="AY2" s="567"/>
      <c r="AZ2" s="567"/>
      <c r="BA2" s="567"/>
      <c r="BB2" s="567"/>
      <c r="BC2" s="567"/>
      <c r="BD2" s="567"/>
      <c r="BE2" s="567"/>
      <c r="BF2" s="567"/>
      <c r="BG2" s="567"/>
      <c r="BH2" s="567"/>
      <c r="BI2" s="567"/>
      <c r="BJ2" s="567"/>
      <c r="BK2" s="567"/>
      <c r="BL2" s="567"/>
      <c r="BM2" s="567"/>
      <c r="BN2" s="567"/>
      <c r="BO2" s="567"/>
      <c r="BP2" s="567"/>
      <c r="BQ2" s="567"/>
      <c r="BR2" s="567"/>
      <c r="BS2" s="567"/>
      <c r="BT2" s="567"/>
      <c r="BU2" s="567"/>
      <c r="BV2" s="567"/>
      <c r="BW2" s="567"/>
      <c r="BX2" s="567"/>
      <c r="BY2" s="567"/>
      <c r="BZ2" s="567"/>
      <c r="CA2" s="567"/>
      <c r="CB2" s="567"/>
      <c r="CC2" s="567"/>
      <c r="CD2" s="567"/>
      <c r="CE2" s="567"/>
      <c r="CF2" s="567"/>
      <c r="CG2" s="567"/>
      <c r="CH2" s="567"/>
      <c r="CI2" s="567"/>
      <c r="CJ2" s="567"/>
      <c r="CK2" s="567"/>
      <c r="CL2" s="567"/>
      <c r="CM2" s="567"/>
      <c r="CN2" s="567"/>
      <c r="CO2" s="567"/>
      <c r="CP2" s="567"/>
      <c r="CQ2" s="567"/>
      <c r="CR2" s="567"/>
      <c r="CS2" s="567"/>
      <c r="CT2" s="567"/>
      <c r="CU2" s="567"/>
      <c r="CV2" s="567"/>
      <c r="CW2" s="567"/>
      <c r="CX2" s="567"/>
      <c r="CY2" s="567"/>
      <c r="CZ2" s="567"/>
      <c r="DA2" s="567"/>
      <c r="DB2" s="567"/>
      <c r="DC2" s="567"/>
      <c r="DD2" s="567"/>
      <c r="DE2" s="567"/>
      <c r="DF2" s="567"/>
      <c r="DG2" s="567"/>
      <c r="DH2" s="567"/>
      <c r="DI2" s="567"/>
      <c r="DJ2" s="567"/>
      <c r="DK2" s="567"/>
      <c r="DL2" s="567"/>
      <c r="DM2" s="567"/>
      <c r="DN2" s="567"/>
      <c r="DO2" s="567"/>
      <c r="DP2" s="567"/>
      <c r="DQ2" s="567"/>
      <c r="DR2" s="567"/>
      <c r="DS2" s="567"/>
      <c r="DT2" s="567"/>
      <c r="DU2" s="567"/>
      <c r="DV2" s="567"/>
      <c r="DW2" s="567"/>
      <c r="DX2" s="567"/>
      <c r="DY2" s="567"/>
      <c r="DZ2" s="567"/>
      <c r="EA2" s="567"/>
      <c r="EB2" s="567"/>
      <c r="EC2" s="567"/>
      <c r="ED2" s="567"/>
      <c r="EE2" s="567"/>
      <c r="EF2" s="567"/>
      <c r="EG2" s="567"/>
      <c r="EH2" s="567"/>
      <c r="EI2" s="567"/>
      <c r="EJ2" s="567"/>
      <c r="EK2" s="567"/>
      <c r="EL2" s="567"/>
      <c r="EM2" s="567"/>
      <c r="EN2" s="567"/>
      <c r="EO2" s="567"/>
      <c r="EP2" s="567"/>
      <c r="EQ2" s="567"/>
      <c r="ER2" s="567"/>
      <c r="ES2" s="567"/>
      <c r="ET2" s="567"/>
      <c r="EU2" s="567"/>
      <c r="EV2" s="567"/>
      <c r="EW2" s="567"/>
      <c r="EX2" s="567"/>
      <c r="EY2" s="567"/>
      <c r="EZ2" s="567"/>
      <c r="FA2" s="567"/>
      <c r="FB2" s="567"/>
      <c r="FC2" s="567"/>
      <c r="FD2" s="567"/>
      <c r="FE2" s="567"/>
      <c r="FF2" s="567"/>
      <c r="FG2" s="567"/>
      <c r="FH2" s="567"/>
      <c r="FI2" s="567"/>
      <c r="FJ2" s="567"/>
      <c r="FK2" s="567"/>
      <c r="FL2" s="567"/>
      <c r="FM2" s="567"/>
      <c r="FN2" s="567"/>
      <c r="FO2" s="567"/>
      <c r="FP2" s="567"/>
      <c r="FQ2" s="567"/>
      <c r="FR2" s="567"/>
      <c r="FS2" s="567"/>
      <c r="FT2" s="567"/>
      <c r="FU2" s="567"/>
      <c r="FV2" s="567"/>
      <c r="FW2" s="567"/>
      <c r="FX2" s="567"/>
      <c r="FY2" s="567"/>
      <c r="FZ2" s="567"/>
      <c r="GA2" s="567"/>
      <c r="GB2" s="567"/>
      <c r="GC2" s="567"/>
      <c r="GD2" s="567"/>
      <c r="GE2" s="567"/>
      <c r="GF2" s="567"/>
      <c r="GG2" s="567"/>
      <c r="GH2" s="567"/>
      <c r="GI2" s="567"/>
      <c r="GJ2" s="567"/>
      <c r="GK2" s="567"/>
      <c r="GL2" s="567"/>
      <c r="GM2" s="567"/>
      <c r="GN2" s="567"/>
      <c r="GO2" s="567"/>
      <c r="GP2" s="567"/>
      <c r="GQ2" s="567"/>
      <c r="GR2" s="567"/>
      <c r="GS2" s="567"/>
      <c r="GT2" s="567"/>
      <c r="GU2" s="567"/>
      <c r="GV2" s="567"/>
      <c r="GW2" s="567"/>
      <c r="GX2" s="567"/>
      <c r="GY2" s="567"/>
      <c r="GZ2" s="567"/>
      <c r="HA2" s="567"/>
      <c r="HB2" s="567"/>
      <c r="HC2" s="567"/>
      <c r="HD2" s="567"/>
      <c r="HE2" s="567"/>
      <c r="HF2" s="567"/>
      <c r="HG2" s="567"/>
      <c r="HH2" s="567"/>
      <c r="HI2" s="567"/>
      <c r="HJ2" s="567"/>
      <c r="HK2" s="567"/>
      <c r="HL2" s="567"/>
      <c r="HM2" s="567"/>
      <c r="HN2" s="567"/>
      <c r="HO2" s="567"/>
      <c r="HP2" s="567"/>
      <c r="HQ2" s="567"/>
      <c r="HR2" s="567"/>
      <c r="HS2" s="567"/>
      <c r="HT2" s="567"/>
      <c r="HU2" s="567"/>
      <c r="HV2" s="567"/>
      <c r="HW2" s="567"/>
      <c r="HX2" s="567"/>
      <c r="HY2" s="567"/>
      <c r="HZ2" s="567"/>
      <c r="IA2" s="567"/>
      <c r="IB2" s="567"/>
      <c r="IC2" s="567"/>
      <c r="ID2" s="567"/>
      <c r="IE2" s="567"/>
      <c r="IF2" s="567"/>
      <c r="IG2" s="567"/>
      <c r="IH2" s="567"/>
      <c r="II2" s="567"/>
      <c r="IJ2" s="567"/>
      <c r="IK2" s="567"/>
      <c r="IL2" s="567"/>
      <c r="IM2" s="567"/>
      <c r="IN2" s="567"/>
      <c r="IO2" s="567"/>
      <c r="IP2" s="567"/>
      <c r="IQ2" s="567"/>
      <c r="IR2" s="567"/>
      <c r="IS2" s="567"/>
      <c r="IT2" s="567"/>
      <c r="IU2" s="567"/>
    </row>
    <row r="3" spans="1:255" ht="15.75" x14ac:dyDescent="0.25">
      <c r="A3" s="568" t="s">
        <v>891</v>
      </c>
      <c r="B3" s="569"/>
      <c r="C3" s="570"/>
      <c r="D3" s="567"/>
      <c r="E3" s="567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  <c r="T3" s="567"/>
      <c r="U3" s="567"/>
      <c r="V3" s="567"/>
      <c r="W3" s="567"/>
      <c r="X3" s="567"/>
      <c r="Y3" s="567"/>
      <c r="Z3" s="567"/>
      <c r="AA3" s="567"/>
      <c r="AB3" s="567"/>
      <c r="AC3" s="567"/>
      <c r="AD3" s="567"/>
      <c r="AE3" s="567"/>
      <c r="AF3" s="567"/>
      <c r="AG3" s="567"/>
      <c r="AH3" s="567"/>
      <c r="AI3" s="567"/>
      <c r="AJ3" s="567"/>
      <c r="AK3" s="567"/>
      <c r="AL3" s="567"/>
      <c r="AM3" s="567"/>
      <c r="AN3" s="567"/>
      <c r="AO3" s="567"/>
      <c r="AP3" s="567"/>
      <c r="AQ3" s="567"/>
      <c r="AR3" s="567"/>
      <c r="AS3" s="567"/>
      <c r="AT3" s="567"/>
      <c r="AU3" s="567"/>
      <c r="AV3" s="567"/>
      <c r="AW3" s="567"/>
      <c r="AX3" s="567"/>
      <c r="AY3" s="567"/>
      <c r="AZ3" s="567"/>
      <c r="BA3" s="567"/>
      <c r="BB3" s="567"/>
      <c r="BC3" s="567"/>
      <c r="BD3" s="567"/>
      <c r="BE3" s="567"/>
      <c r="BF3" s="567"/>
      <c r="BG3" s="567"/>
      <c r="BH3" s="567"/>
      <c r="BI3" s="567"/>
      <c r="BJ3" s="567"/>
      <c r="BK3" s="567"/>
      <c r="BL3" s="567"/>
      <c r="BM3" s="567"/>
      <c r="BN3" s="567"/>
      <c r="BO3" s="567"/>
      <c r="BP3" s="567"/>
      <c r="BQ3" s="567"/>
      <c r="BR3" s="567"/>
      <c r="BS3" s="567"/>
      <c r="BT3" s="567"/>
      <c r="BU3" s="567"/>
      <c r="BV3" s="567"/>
      <c r="BW3" s="567"/>
      <c r="BX3" s="567"/>
      <c r="BY3" s="567"/>
      <c r="BZ3" s="567"/>
      <c r="CA3" s="567"/>
      <c r="CB3" s="567"/>
      <c r="CC3" s="567"/>
      <c r="CD3" s="567"/>
      <c r="CE3" s="567"/>
      <c r="CF3" s="567"/>
      <c r="CG3" s="567"/>
      <c r="CH3" s="567"/>
      <c r="CI3" s="567"/>
      <c r="CJ3" s="567"/>
      <c r="CK3" s="567"/>
      <c r="CL3" s="567"/>
      <c r="CM3" s="567"/>
      <c r="CN3" s="567"/>
      <c r="CO3" s="567"/>
      <c r="CP3" s="567"/>
      <c r="CQ3" s="567"/>
      <c r="CR3" s="567"/>
      <c r="CS3" s="567"/>
      <c r="CT3" s="567"/>
      <c r="CU3" s="567"/>
      <c r="CV3" s="567"/>
      <c r="CW3" s="567"/>
      <c r="CX3" s="567"/>
      <c r="CY3" s="567"/>
      <c r="CZ3" s="567"/>
      <c r="DA3" s="567"/>
      <c r="DB3" s="567"/>
      <c r="DC3" s="567"/>
      <c r="DD3" s="567"/>
      <c r="DE3" s="567"/>
      <c r="DF3" s="567"/>
      <c r="DG3" s="567"/>
      <c r="DH3" s="567"/>
      <c r="DI3" s="567"/>
      <c r="DJ3" s="567"/>
      <c r="DK3" s="567"/>
      <c r="DL3" s="567"/>
      <c r="DM3" s="567"/>
      <c r="DN3" s="567"/>
      <c r="DO3" s="567"/>
      <c r="DP3" s="567"/>
      <c r="DQ3" s="567"/>
      <c r="DR3" s="567"/>
      <c r="DS3" s="567"/>
      <c r="DT3" s="567"/>
      <c r="DU3" s="567"/>
      <c r="DV3" s="567"/>
      <c r="DW3" s="567"/>
      <c r="DX3" s="567"/>
      <c r="DY3" s="567"/>
      <c r="DZ3" s="567"/>
      <c r="EA3" s="567"/>
      <c r="EB3" s="567"/>
      <c r="EC3" s="567"/>
      <c r="ED3" s="567"/>
      <c r="EE3" s="567"/>
      <c r="EF3" s="567"/>
      <c r="EG3" s="567"/>
      <c r="EH3" s="567"/>
      <c r="EI3" s="567"/>
      <c r="EJ3" s="567"/>
      <c r="EK3" s="567"/>
      <c r="EL3" s="567"/>
      <c r="EM3" s="567"/>
      <c r="EN3" s="567"/>
      <c r="EO3" s="567"/>
      <c r="EP3" s="567"/>
      <c r="EQ3" s="567"/>
      <c r="ER3" s="567"/>
      <c r="ES3" s="567"/>
      <c r="ET3" s="567"/>
      <c r="EU3" s="567"/>
      <c r="EV3" s="567"/>
      <c r="EW3" s="567"/>
      <c r="EX3" s="567"/>
      <c r="EY3" s="567"/>
      <c r="EZ3" s="567"/>
      <c r="FA3" s="567"/>
      <c r="FB3" s="567"/>
      <c r="FC3" s="567"/>
      <c r="FD3" s="567"/>
      <c r="FE3" s="567"/>
      <c r="FF3" s="567"/>
      <c r="FG3" s="567"/>
      <c r="FH3" s="567"/>
      <c r="FI3" s="567"/>
      <c r="FJ3" s="567"/>
      <c r="FK3" s="567"/>
      <c r="FL3" s="567"/>
      <c r="FM3" s="567"/>
      <c r="FN3" s="567"/>
      <c r="FO3" s="567"/>
      <c r="FP3" s="567"/>
      <c r="FQ3" s="567"/>
      <c r="FR3" s="567"/>
      <c r="FS3" s="567"/>
      <c r="FT3" s="567"/>
      <c r="FU3" s="567"/>
      <c r="FV3" s="567"/>
      <c r="FW3" s="567"/>
      <c r="FX3" s="567"/>
      <c r="FY3" s="567"/>
      <c r="FZ3" s="567"/>
      <c r="GA3" s="567"/>
      <c r="GB3" s="567"/>
      <c r="GC3" s="567"/>
      <c r="GD3" s="567"/>
      <c r="GE3" s="567"/>
      <c r="GF3" s="567"/>
      <c r="GG3" s="567"/>
      <c r="GH3" s="567"/>
      <c r="GI3" s="567"/>
      <c r="GJ3" s="567"/>
      <c r="GK3" s="567"/>
      <c r="GL3" s="567"/>
      <c r="GM3" s="567"/>
      <c r="GN3" s="567"/>
      <c r="GO3" s="567"/>
      <c r="GP3" s="567"/>
      <c r="GQ3" s="567"/>
      <c r="GR3" s="567"/>
      <c r="GS3" s="567"/>
      <c r="GT3" s="567"/>
      <c r="GU3" s="567"/>
      <c r="GV3" s="567"/>
      <c r="GW3" s="567"/>
      <c r="GX3" s="567"/>
      <c r="GY3" s="567"/>
      <c r="GZ3" s="567"/>
      <c r="HA3" s="567"/>
      <c r="HB3" s="567"/>
      <c r="HC3" s="567"/>
      <c r="HD3" s="567"/>
      <c r="HE3" s="567"/>
      <c r="HF3" s="567"/>
      <c r="HG3" s="567"/>
      <c r="HH3" s="567"/>
      <c r="HI3" s="567"/>
      <c r="HJ3" s="567"/>
      <c r="HK3" s="567"/>
      <c r="HL3" s="567"/>
      <c r="HM3" s="567"/>
      <c r="HN3" s="567"/>
      <c r="HO3" s="567"/>
      <c r="HP3" s="567"/>
      <c r="HQ3" s="567"/>
      <c r="HR3" s="567"/>
      <c r="HS3" s="567"/>
      <c r="HT3" s="567"/>
      <c r="HU3" s="567"/>
      <c r="HV3" s="567"/>
      <c r="HW3" s="567"/>
      <c r="HX3" s="567"/>
      <c r="HY3" s="567"/>
      <c r="HZ3" s="567"/>
      <c r="IA3" s="567"/>
      <c r="IB3" s="567"/>
      <c r="IC3" s="567"/>
      <c r="ID3" s="567"/>
      <c r="IE3" s="567"/>
      <c r="IF3" s="567"/>
      <c r="IG3" s="567"/>
      <c r="IH3" s="567"/>
      <c r="II3" s="567"/>
      <c r="IJ3" s="567"/>
      <c r="IK3" s="567"/>
      <c r="IL3" s="567"/>
      <c r="IM3" s="567"/>
      <c r="IN3" s="567"/>
      <c r="IO3" s="567"/>
      <c r="IP3" s="567"/>
      <c r="IQ3" s="567"/>
      <c r="IR3" s="567"/>
      <c r="IS3" s="567"/>
      <c r="IT3" s="567"/>
      <c r="IU3" s="567"/>
    </row>
    <row r="4" spans="1:255" ht="15.75" x14ac:dyDescent="0.25">
      <c r="A4" s="568" t="s">
        <v>971</v>
      </c>
      <c r="B4" s="569"/>
      <c r="C4" s="570"/>
    </row>
    <row r="5" spans="1:255" ht="6" customHeight="1" x14ac:dyDescent="0.25">
      <c r="A5" s="330"/>
      <c r="B5" s="331"/>
      <c r="C5" s="332"/>
    </row>
    <row r="6" spans="1:255" x14ac:dyDescent="0.25">
      <c r="A6" s="333" t="s">
        <v>1013</v>
      </c>
      <c r="B6" s="334" t="s">
        <v>1014</v>
      </c>
      <c r="C6" s="335" t="s">
        <v>1015</v>
      </c>
    </row>
    <row r="7" spans="1:255" x14ac:dyDescent="0.25">
      <c r="A7" s="336" t="s">
        <v>982</v>
      </c>
      <c r="B7" s="337">
        <v>4172.9085705999996</v>
      </c>
      <c r="C7" s="338">
        <v>1.8641012133403915E-2</v>
      </c>
      <c r="D7" s="336"/>
      <c r="E7" s="336"/>
      <c r="F7" s="337"/>
    </row>
    <row r="8" spans="1:255" x14ac:dyDescent="0.25">
      <c r="A8" s="336" t="s">
        <v>983</v>
      </c>
      <c r="B8" s="337">
        <v>6020.9660223999999</v>
      </c>
      <c r="C8" s="338">
        <v>2.6896563578969857E-2</v>
      </c>
      <c r="D8" s="336"/>
      <c r="E8" s="336"/>
      <c r="F8" s="337"/>
    </row>
    <row r="9" spans="1:255" x14ac:dyDescent="0.25">
      <c r="A9" s="336" t="s">
        <v>984</v>
      </c>
      <c r="B9" s="337">
        <v>1241.8774619999999</v>
      </c>
      <c r="C9" s="338">
        <v>5.5476539793955434E-3</v>
      </c>
      <c r="D9" s="336"/>
      <c r="E9" s="336"/>
      <c r="F9" s="337"/>
    </row>
    <row r="10" spans="1:255" x14ac:dyDescent="0.25">
      <c r="A10" s="336" t="s">
        <v>985</v>
      </c>
      <c r="B10" s="337">
        <v>29705.011887600002</v>
      </c>
      <c r="C10" s="338">
        <v>0.13269676956762108</v>
      </c>
      <c r="D10" s="336"/>
      <c r="E10" s="336"/>
      <c r="F10" s="337"/>
    </row>
    <row r="11" spans="1:255" x14ac:dyDescent="0.25">
      <c r="A11" s="336" t="s">
        <v>1016</v>
      </c>
      <c r="B11" s="337">
        <v>4398.1930972000009</v>
      </c>
      <c r="C11" s="338">
        <v>1.9647392101421031E-2</v>
      </c>
      <c r="D11" s="336"/>
      <c r="E11" s="336"/>
      <c r="F11" s="337"/>
    </row>
    <row r="12" spans="1:255" x14ac:dyDescent="0.25">
      <c r="A12" s="339" t="s">
        <v>1017</v>
      </c>
      <c r="B12" s="337">
        <v>6081.4083162000006</v>
      </c>
      <c r="C12" s="338">
        <v>2.7166568424039961E-2</v>
      </c>
      <c r="D12" s="336"/>
      <c r="E12" s="336"/>
      <c r="F12" s="337"/>
    </row>
    <row r="13" spans="1:255" x14ac:dyDescent="0.25">
      <c r="A13" s="336" t="s">
        <v>988</v>
      </c>
      <c r="B13" s="337">
        <v>85120.551439000032</v>
      </c>
      <c r="C13" s="338">
        <v>0.38024634504471877</v>
      </c>
      <c r="D13" s="336"/>
      <c r="E13" s="336"/>
      <c r="F13" s="337"/>
    </row>
    <row r="14" spans="1:255" ht="26.25" x14ac:dyDescent="0.25">
      <c r="A14" s="339" t="s">
        <v>990</v>
      </c>
      <c r="B14" s="337">
        <v>499.92997739999998</v>
      </c>
      <c r="C14" s="338">
        <v>2.2332626313031796E-3</v>
      </c>
      <c r="D14" s="336"/>
      <c r="E14" s="336"/>
      <c r="F14" s="337"/>
    </row>
    <row r="15" spans="1:255" x14ac:dyDescent="0.25">
      <c r="A15" s="336" t="s">
        <v>992</v>
      </c>
      <c r="B15" s="337">
        <v>79429.918289400011</v>
      </c>
      <c r="C15" s="338">
        <v>0.35482542824442759</v>
      </c>
      <c r="D15" s="336"/>
      <c r="E15" s="336"/>
      <c r="F15" s="337"/>
    </row>
    <row r="16" spans="1:255" ht="15.75" thickBot="1" x14ac:dyDescent="0.3">
      <c r="A16" s="336" t="s">
        <v>1018</v>
      </c>
      <c r="B16" s="337">
        <v>7185.5653100000009</v>
      </c>
      <c r="C16" s="338">
        <v>3.2099004294699147E-2</v>
      </c>
      <c r="D16" s="336"/>
      <c r="E16" s="336"/>
      <c r="F16" s="337"/>
    </row>
    <row r="17" spans="1:15" ht="15.75" thickBot="1" x14ac:dyDescent="0.3">
      <c r="A17" s="340" t="s">
        <v>49</v>
      </c>
      <c r="B17" s="341">
        <f>SUM(B7:B16)</f>
        <v>223856.33037180002</v>
      </c>
      <c r="C17" s="358">
        <v>1</v>
      </c>
    </row>
    <row r="18" spans="1:15" ht="5.25" customHeight="1" thickBot="1" x14ac:dyDescent="0.3">
      <c r="A18" s="342"/>
      <c r="B18" s="343"/>
      <c r="C18" s="344"/>
    </row>
    <row r="19" spans="1:15" x14ac:dyDescent="0.25">
      <c r="A19" s="69" t="s">
        <v>34</v>
      </c>
      <c r="B19" s="345"/>
      <c r="C19" s="345"/>
    </row>
    <row r="20" spans="1:15" x14ac:dyDescent="0.25">
      <c r="A20" s="336"/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37"/>
    </row>
    <row r="21" spans="1:15" x14ac:dyDescent="0.25">
      <c r="A21" s="336"/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37"/>
    </row>
    <row r="22" spans="1:15" x14ac:dyDescent="0.25">
      <c r="A22" s="336"/>
      <c r="B22" s="346"/>
      <c r="C22" s="346"/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37"/>
    </row>
    <row r="23" spans="1:15" x14ac:dyDescent="0.25">
      <c r="A23" s="336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37"/>
    </row>
    <row r="24" spans="1:15" x14ac:dyDescent="0.25">
      <c r="A24" s="33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37"/>
    </row>
    <row r="25" spans="1:15" x14ac:dyDescent="0.25">
      <c r="A25" s="336"/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37"/>
    </row>
    <row r="26" spans="1:15" x14ac:dyDescent="0.25">
      <c r="A26" s="336"/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37"/>
    </row>
    <row r="27" spans="1:15" x14ac:dyDescent="0.25">
      <c r="A27" s="336"/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37"/>
    </row>
    <row r="28" spans="1:15" x14ac:dyDescent="0.25">
      <c r="A28" s="336"/>
      <c r="B28" s="346"/>
      <c r="C28" s="346"/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37"/>
    </row>
    <row r="29" spans="1:15" x14ac:dyDescent="0.25">
      <c r="A29" s="336"/>
      <c r="B29" s="346"/>
      <c r="C29" s="346"/>
      <c r="D29" s="346"/>
      <c r="E29" s="346"/>
      <c r="F29" s="346"/>
      <c r="G29" s="346"/>
      <c r="H29" s="346"/>
      <c r="I29" s="346"/>
      <c r="J29" s="346"/>
      <c r="K29" s="346"/>
      <c r="L29" s="346"/>
      <c r="M29" s="346"/>
      <c r="N29" s="337"/>
    </row>
    <row r="30" spans="1:15" x14ac:dyDescent="0.25">
      <c r="A30" s="336"/>
      <c r="B30" s="336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</row>
    <row r="31" spans="1:15" x14ac:dyDescent="0.25">
      <c r="A31" s="336"/>
      <c r="B31" s="336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</row>
    <row r="32" spans="1:15" x14ac:dyDescent="0.25">
      <c r="A32" s="329"/>
      <c r="B32" s="329"/>
      <c r="C32" s="329"/>
    </row>
    <row r="33" spans="1:3" x14ac:dyDescent="0.25">
      <c r="A33" s="329"/>
      <c r="B33" s="329"/>
      <c r="C33" s="329"/>
    </row>
    <row r="34" spans="1:3" x14ac:dyDescent="0.25">
      <c r="A34" s="347"/>
      <c r="B34" s="347"/>
    </row>
    <row r="35" spans="1:3" x14ac:dyDescent="0.25">
      <c r="A35" s="347"/>
      <c r="B35" s="347"/>
    </row>
    <row r="36" spans="1:3" x14ac:dyDescent="0.25">
      <c r="A36" s="347"/>
      <c r="B36" s="347"/>
    </row>
    <row r="37" spans="1:3" x14ac:dyDescent="0.25">
      <c r="A37" s="347"/>
      <c r="B37" s="347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4"/>
  <sheetViews>
    <sheetView zoomScaleNormal="100" workbookViewId="0">
      <selection activeCell="A3" sqref="A3:C3"/>
    </sheetView>
  </sheetViews>
  <sheetFormatPr defaultColWidth="11.42578125" defaultRowHeight="15" x14ac:dyDescent="0.25"/>
  <cols>
    <col min="1" max="1" width="48.140625" customWidth="1"/>
    <col min="2" max="3" width="24.85546875" customWidth="1"/>
    <col min="4" max="4" width="15.140625" style="49" bestFit="1" customWidth="1"/>
    <col min="5" max="5" width="12.7109375" style="49" bestFit="1" customWidth="1"/>
    <col min="6" max="6" width="16.85546875" style="49" bestFit="1" customWidth="1"/>
    <col min="7" max="13" width="11.42578125" style="49"/>
    <col min="14" max="14" width="14" style="49" customWidth="1"/>
    <col min="15" max="16384" width="11.42578125" style="49"/>
  </cols>
  <sheetData>
    <row r="1" spans="1:255" ht="15.75" x14ac:dyDescent="0.25">
      <c r="A1" s="575" t="s">
        <v>858</v>
      </c>
      <c r="B1" s="576"/>
      <c r="C1" s="577"/>
    </row>
    <row r="2" spans="1:255" ht="15.75" x14ac:dyDescent="0.25">
      <c r="A2" s="562" t="s">
        <v>1019</v>
      </c>
      <c r="B2" s="453"/>
      <c r="C2" s="563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574"/>
      <c r="R2" s="574"/>
      <c r="S2" s="574"/>
      <c r="T2" s="574"/>
      <c r="U2" s="574"/>
      <c r="V2" s="574"/>
      <c r="W2" s="574"/>
      <c r="X2" s="574"/>
      <c r="Y2" s="574"/>
      <c r="Z2" s="574"/>
      <c r="AA2" s="574"/>
      <c r="AB2" s="574"/>
      <c r="AC2" s="574"/>
      <c r="AD2" s="574"/>
      <c r="AE2" s="574"/>
      <c r="AF2" s="574"/>
      <c r="AG2" s="574"/>
      <c r="AH2" s="574"/>
      <c r="AI2" s="574"/>
      <c r="AJ2" s="574"/>
      <c r="AK2" s="574"/>
      <c r="AL2" s="574"/>
      <c r="AM2" s="574"/>
      <c r="AN2" s="574"/>
      <c r="AO2" s="574"/>
      <c r="AP2" s="574"/>
      <c r="AQ2" s="574"/>
      <c r="AR2" s="574"/>
      <c r="AS2" s="574"/>
      <c r="AT2" s="574"/>
      <c r="AU2" s="574"/>
      <c r="AV2" s="574"/>
      <c r="AW2" s="574"/>
      <c r="AX2" s="574"/>
      <c r="AY2" s="574"/>
      <c r="AZ2" s="574"/>
      <c r="BA2" s="574"/>
      <c r="BB2" s="574"/>
      <c r="BC2" s="574"/>
      <c r="BD2" s="574"/>
      <c r="BE2" s="574"/>
      <c r="BF2" s="574"/>
      <c r="BG2" s="574"/>
      <c r="BH2" s="574"/>
      <c r="BI2" s="574"/>
      <c r="BJ2" s="574"/>
      <c r="BK2" s="574"/>
      <c r="BL2" s="574"/>
      <c r="BM2" s="574"/>
      <c r="BN2" s="574"/>
      <c r="BO2" s="574"/>
      <c r="BP2" s="574"/>
      <c r="BQ2" s="574"/>
      <c r="BR2" s="574"/>
      <c r="BS2" s="574"/>
      <c r="BT2" s="574"/>
      <c r="BU2" s="574"/>
      <c r="BV2" s="574"/>
      <c r="BW2" s="574"/>
      <c r="BX2" s="574"/>
      <c r="BY2" s="574"/>
      <c r="BZ2" s="574"/>
      <c r="CA2" s="574"/>
      <c r="CB2" s="574"/>
      <c r="CC2" s="574"/>
      <c r="CD2" s="574"/>
      <c r="CE2" s="574"/>
      <c r="CF2" s="574"/>
      <c r="CG2" s="574"/>
      <c r="CH2" s="574"/>
      <c r="CI2" s="574"/>
      <c r="CJ2" s="574"/>
      <c r="CK2" s="574"/>
      <c r="CL2" s="574"/>
      <c r="CM2" s="574"/>
      <c r="CN2" s="574"/>
      <c r="CO2" s="574"/>
      <c r="CP2" s="574"/>
      <c r="CQ2" s="574"/>
      <c r="CR2" s="574"/>
      <c r="CS2" s="574"/>
      <c r="CT2" s="574"/>
      <c r="CU2" s="574"/>
      <c r="CV2" s="574"/>
      <c r="CW2" s="574"/>
      <c r="CX2" s="574"/>
      <c r="CY2" s="574"/>
      <c r="CZ2" s="574"/>
      <c r="DA2" s="574"/>
      <c r="DB2" s="574"/>
      <c r="DC2" s="574"/>
      <c r="DD2" s="574"/>
      <c r="DE2" s="574"/>
      <c r="DF2" s="574"/>
      <c r="DG2" s="574"/>
      <c r="DH2" s="574"/>
      <c r="DI2" s="574"/>
      <c r="DJ2" s="574"/>
      <c r="DK2" s="574"/>
      <c r="DL2" s="574"/>
      <c r="DM2" s="574"/>
      <c r="DN2" s="574"/>
      <c r="DO2" s="574"/>
      <c r="DP2" s="574"/>
      <c r="DQ2" s="574"/>
      <c r="DR2" s="574"/>
      <c r="DS2" s="574"/>
      <c r="DT2" s="574"/>
      <c r="DU2" s="574"/>
      <c r="DV2" s="574"/>
      <c r="DW2" s="574"/>
      <c r="DX2" s="574"/>
      <c r="DY2" s="574"/>
      <c r="DZ2" s="574"/>
      <c r="EA2" s="574"/>
      <c r="EB2" s="574"/>
      <c r="EC2" s="574"/>
      <c r="ED2" s="574"/>
      <c r="EE2" s="574"/>
      <c r="EF2" s="574"/>
      <c r="EG2" s="574"/>
      <c r="EH2" s="574"/>
      <c r="EI2" s="574"/>
      <c r="EJ2" s="574"/>
      <c r="EK2" s="574"/>
      <c r="EL2" s="574"/>
      <c r="EM2" s="574"/>
      <c r="EN2" s="574"/>
      <c r="EO2" s="574"/>
      <c r="EP2" s="574"/>
      <c r="EQ2" s="574"/>
      <c r="ER2" s="574"/>
      <c r="ES2" s="574"/>
      <c r="ET2" s="574"/>
      <c r="EU2" s="574"/>
      <c r="EV2" s="574"/>
      <c r="EW2" s="574"/>
      <c r="EX2" s="574"/>
      <c r="EY2" s="574"/>
      <c r="EZ2" s="574"/>
      <c r="FA2" s="574"/>
      <c r="FB2" s="574"/>
      <c r="FC2" s="574"/>
      <c r="FD2" s="574"/>
      <c r="FE2" s="574"/>
      <c r="FF2" s="574"/>
      <c r="FG2" s="574"/>
      <c r="FH2" s="574"/>
      <c r="FI2" s="574"/>
      <c r="FJ2" s="574"/>
      <c r="FK2" s="574"/>
      <c r="FL2" s="574"/>
      <c r="FM2" s="574"/>
      <c r="FN2" s="574"/>
      <c r="FO2" s="574"/>
      <c r="FP2" s="574"/>
      <c r="FQ2" s="574"/>
      <c r="FR2" s="574"/>
      <c r="FS2" s="574"/>
      <c r="FT2" s="574"/>
      <c r="FU2" s="574"/>
      <c r="FV2" s="574"/>
      <c r="FW2" s="574"/>
      <c r="FX2" s="574"/>
      <c r="FY2" s="574"/>
      <c r="FZ2" s="574"/>
      <c r="GA2" s="574"/>
      <c r="GB2" s="574"/>
      <c r="GC2" s="574"/>
      <c r="GD2" s="574"/>
      <c r="GE2" s="574"/>
      <c r="GF2" s="574"/>
      <c r="GG2" s="574"/>
      <c r="GH2" s="574"/>
      <c r="GI2" s="574"/>
      <c r="GJ2" s="574"/>
      <c r="GK2" s="574"/>
      <c r="GL2" s="574"/>
      <c r="GM2" s="574"/>
      <c r="GN2" s="574"/>
      <c r="GO2" s="574"/>
      <c r="GP2" s="574"/>
      <c r="GQ2" s="574"/>
      <c r="GR2" s="574"/>
      <c r="GS2" s="574"/>
      <c r="GT2" s="574"/>
      <c r="GU2" s="574"/>
      <c r="GV2" s="574"/>
      <c r="GW2" s="574"/>
      <c r="GX2" s="574"/>
      <c r="GY2" s="574"/>
      <c r="GZ2" s="574"/>
      <c r="HA2" s="574"/>
      <c r="HB2" s="574"/>
      <c r="HC2" s="574"/>
      <c r="HD2" s="574"/>
      <c r="HE2" s="574"/>
      <c r="HF2" s="574"/>
      <c r="HG2" s="574"/>
      <c r="HH2" s="574"/>
      <c r="HI2" s="574"/>
      <c r="HJ2" s="574"/>
      <c r="HK2" s="574"/>
      <c r="HL2" s="574"/>
      <c r="HM2" s="574"/>
      <c r="HN2" s="574"/>
      <c r="HO2" s="574"/>
      <c r="HP2" s="574"/>
      <c r="HQ2" s="574"/>
      <c r="HR2" s="574"/>
      <c r="HS2" s="574"/>
      <c r="HT2" s="574"/>
      <c r="HU2" s="574"/>
      <c r="HV2" s="574"/>
      <c r="HW2" s="574"/>
      <c r="HX2" s="574"/>
      <c r="HY2" s="574"/>
      <c r="HZ2" s="574"/>
      <c r="IA2" s="574"/>
      <c r="IB2" s="574"/>
      <c r="IC2" s="574"/>
      <c r="ID2" s="574"/>
      <c r="IE2" s="574"/>
      <c r="IF2" s="574"/>
      <c r="IG2" s="574"/>
      <c r="IH2" s="574"/>
      <c r="II2" s="574"/>
      <c r="IJ2" s="574"/>
      <c r="IK2" s="574"/>
      <c r="IL2" s="574"/>
      <c r="IM2" s="574"/>
      <c r="IN2" s="574"/>
      <c r="IO2" s="574"/>
      <c r="IP2" s="574"/>
      <c r="IQ2" s="574"/>
      <c r="IR2" s="574"/>
      <c r="IS2" s="574"/>
      <c r="IT2" s="574"/>
      <c r="IU2" s="574"/>
    </row>
    <row r="3" spans="1:255" ht="15.75" x14ac:dyDescent="0.25">
      <c r="A3" s="562" t="s">
        <v>891</v>
      </c>
      <c r="B3" s="453"/>
      <c r="C3" s="563"/>
      <c r="D3" s="574"/>
      <c r="E3" s="574"/>
      <c r="F3" s="574"/>
      <c r="G3" s="574"/>
      <c r="H3" s="574"/>
      <c r="I3" s="574"/>
      <c r="J3" s="574"/>
      <c r="K3" s="574"/>
      <c r="L3" s="574"/>
      <c r="M3" s="574"/>
      <c r="N3" s="574"/>
      <c r="O3" s="574"/>
      <c r="P3" s="574"/>
      <c r="Q3" s="574"/>
      <c r="R3" s="574"/>
      <c r="S3" s="574"/>
      <c r="T3" s="574"/>
      <c r="U3" s="574"/>
      <c r="V3" s="574"/>
      <c r="W3" s="574"/>
      <c r="X3" s="574"/>
      <c r="Y3" s="574"/>
      <c r="Z3" s="574"/>
      <c r="AA3" s="574"/>
      <c r="AB3" s="574"/>
      <c r="AC3" s="574"/>
      <c r="AD3" s="574"/>
      <c r="AE3" s="574"/>
      <c r="AF3" s="574"/>
      <c r="AG3" s="574"/>
      <c r="AH3" s="574"/>
      <c r="AI3" s="574"/>
      <c r="AJ3" s="574"/>
      <c r="AK3" s="574"/>
      <c r="AL3" s="574"/>
      <c r="AM3" s="574"/>
      <c r="AN3" s="574"/>
      <c r="AO3" s="574"/>
      <c r="AP3" s="574"/>
      <c r="AQ3" s="574"/>
      <c r="AR3" s="574"/>
      <c r="AS3" s="574"/>
      <c r="AT3" s="574"/>
      <c r="AU3" s="574"/>
      <c r="AV3" s="574"/>
      <c r="AW3" s="574"/>
      <c r="AX3" s="574"/>
      <c r="AY3" s="574"/>
      <c r="AZ3" s="574"/>
      <c r="BA3" s="574"/>
      <c r="BB3" s="574"/>
      <c r="BC3" s="574"/>
      <c r="BD3" s="574"/>
      <c r="BE3" s="574"/>
      <c r="BF3" s="574"/>
      <c r="BG3" s="574"/>
      <c r="BH3" s="574"/>
      <c r="BI3" s="574"/>
      <c r="BJ3" s="574"/>
      <c r="BK3" s="574"/>
      <c r="BL3" s="574"/>
      <c r="BM3" s="574"/>
      <c r="BN3" s="574"/>
      <c r="BO3" s="574"/>
      <c r="BP3" s="574"/>
      <c r="BQ3" s="574"/>
      <c r="BR3" s="574"/>
      <c r="BS3" s="574"/>
      <c r="BT3" s="574"/>
      <c r="BU3" s="574"/>
      <c r="BV3" s="574"/>
      <c r="BW3" s="574"/>
      <c r="BX3" s="574"/>
      <c r="BY3" s="574"/>
      <c r="BZ3" s="574"/>
      <c r="CA3" s="574"/>
      <c r="CB3" s="574"/>
      <c r="CC3" s="574"/>
      <c r="CD3" s="574"/>
      <c r="CE3" s="574"/>
      <c r="CF3" s="574"/>
      <c r="CG3" s="574"/>
      <c r="CH3" s="574"/>
      <c r="CI3" s="574"/>
      <c r="CJ3" s="574"/>
      <c r="CK3" s="574"/>
      <c r="CL3" s="574"/>
      <c r="CM3" s="574"/>
      <c r="CN3" s="574"/>
      <c r="CO3" s="574"/>
      <c r="CP3" s="574"/>
      <c r="CQ3" s="574"/>
      <c r="CR3" s="574"/>
      <c r="CS3" s="574"/>
      <c r="CT3" s="574"/>
      <c r="CU3" s="574"/>
      <c r="CV3" s="574"/>
      <c r="CW3" s="574"/>
      <c r="CX3" s="574"/>
      <c r="CY3" s="574"/>
      <c r="CZ3" s="574"/>
      <c r="DA3" s="574"/>
      <c r="DB3" s="574"/>
      <c r="DC3" s="574"/>
      <c r="DD3" s="574"/>
      <c r="DE3" s="574"/>
      <c r="DF3" s="574"/>
      <c r="DG3" s="574"/>
      <c r="DH3" s="574"/>
      <c r="DI3" s="574"/>
      <c r="DJ3" s="574"/>
      <c r="DK3" s="574"/>
      <c r="DL3" s="574"/>
      <c r="DM3" s="574"/>
      <c r="DN3" s="574"/>
      <c r="DO3" s="574"/>
      <c r="DP3" s="574"/>
      <c r="DQ3" s="574"/>
      <c r="DR3" s="574"/>
      <c r="DS3" s="574"/>
      <c r="DT3" s="574"/>
      <c r="DU3" s="574"/>
      <c r="DV3" s="574"/>
      <c r="DW3" s="574"/>
      <c r="DX3" s="574"/>
      <c r="DY3" s="574"/>
      <c r="DZ3" s="574"/>
      <c r="EA3" s="574"/>
      <c r="EB3" s="574"/>
      <c r="EC3" s="574"/>
      <c r="ED3" s="574"/>
      <c r="EE3" s="574"/>
      <c r="EF3" s="574"/>
      <c r="EG3" s="574"/>
      <c r="EH3" s="574"/>
      <c r="EI3" s="574"/>
      <c r="EJ3" s="574"/>
      <c r="EK3" s="574"/>
      <c r="EL3" s="574"/>
      <c r="EM3" s="574"/>
      <c r="EN3" s="574"/>
      <c r="EO3" s="574"/>
      <c r="EP3" s="574"/>
      <c r="EQ3" s="574"/>
      <c r="ER3" s="574"/>
      <c r="ES3" s="574"/>
      <c r="ET3" s="574"/>
      <c r="EU3" s="574"/>
      <c r="EV3" s="574"/>
      <c r="EW3" s="574"/>
      <c r="EX3" s="574"/>
      <c r="EY3" s="574"/>
      <c r="EZ3" s="574"/>
      <c r="FA3" s="574"/>
      <c r="FB3" s="574"/>
      <c r="FC3" s="574"/>
      <c r="FD3" s="574"/>
      <c r="FE3" s="574"/>
      <c r="FF3" s="574"/>
      <c r="FG3" s="574"/>
      <c r="FH3" s="574"/>
      <c r="FI3" s="574"/>
      <c r="FJ3" s="574"/>
      <c r="FK3" s="574"/>
      <c r="FL3" s="574"/>
      <c r="FM3" s="574"/>
      <c r="FN3" s="574"/>
      <c r="FO3" s="574"/>
      <c r="FP3" s="574"/>
      <c r="FQ3" s="574"/>
      <c r="FR3" s="574"/>
      <c r="FS3" s="574"/>
      <c r="FT3" s="574"/>
      <c r="FU3" s="574"/>
      <c r="FV3" s="574"/>
      <c r="FW3" s="574"/>
      <c r="FX3" s="574"/>
      <c r="FY3" s="574"/>
      <c r="FZ3" s="574"/>
      <c r="GA3" s="574"/>
      <c r="GB3" s="574"/>
      <c r="GC3" s="574"/>
      <c r="GD3" s="574"/>
      <c r="GE3" s="574"/>
      <c r="GF3" s="574"/>
      <c r="GG3" s="574"/>
      <c r="GH3" s="574"/>
      <c r="GI3" s="574"/>
      <c r="GJ3" s="574"/>
      <c r="GK3" s="574"/>
      <c r="GL3" s="574"/>
      <c r="GM3" s="574"/>
      <c r="GN3" s="574"/>
      <c r="GO3" s="574"/>
      <c r="GP3" s="574"/>
      <c r="GQ3" s="574"/>
      <c r="GR3" s="574"/>
      <c r="GS3" s="574"/>
      <c r="GT3" s="574"/>
      <c r="GU3" s="574"/>
      <c r="GV3" s="574"/>
      <c r="GW3" s="574"/>
      <c r="GX3" s="574"/>
      <c r="GY3" s="574"/>
      <c r="GZ3" s="574"/>
      <c r="HA3" s="574"/>
      <c r="HB3" s="574"/>
      <c r="HC3" s="574"/>
      <c r="HD3" s="574"/>
      <c r="HE3" s="574"/>
      <c r="HF3" s="574"/>
      <c r="HG3" s="574"/>
      <c r="HH3" s="574"/>
      <c r="HI3" s="574"/>
      <c r="HJ3" s="574"/>
      <c r="HK3" s="574"/>
      <c r="HL3" s="574"/>
      <c r="HM3" s="574"/>
      <c r="HN3" s="574"/>
      <c r="HO3" s="574"/>
      <c r="HP3" s="574"/>
      <c r="HQ3" s="574"/>
      <c r="HR3" s="574"/>
      <c r="HS3" s="574"/>
      <c r="HT3" s="574"/>
      <c r="HU3" s="574"/>
      <c r="HV3" s="574"/>
      <c r="HW3" s="574"/>
      <c r="HX3" s="574"/>
      <c r="HY3" s="574"/>
      <c r="HZ3" s="574"/>
      <c r="IA3" s="574"/>
      <c r="IB3" s="574"/>
      <c r="IC3" s="574"/>
      <c r="ID3" s="574"/>
      <c r="IE3" s="574"/>
      <c r="IF3" s="574"/>
      <c r="IG3" s="574"/>
      <c r="IH3" s="574"/>
      <c r="II3" s="574"/>
      <c r="IJ3" s="574"/>
      <c r="IK3" s="574"/>
      <c r="IL3" s="574"/>
      <c r="IM3" s="574"/>
      <c r="IN3" s="574"/>
      <c r="IO3" s="574"/>
      <c r="IP3" s="574"/>
      <c r="IQ3" s="574"/>
      <c r="IR3" s="574"/>
      <c r="IS3" s="574"/>
      <c r="IT3" s="574"/>
      <c r="IU3" s="574"/>
    </row>
    <row r="4" spans="1:255" ht="15.75" x14ac:dyDescent="0.25">
      <c r="A4" s="562" t="s">
        <v>971</v>
      </c>
      <c r="B4" s="453"/>
      <c r="C4" s="563"/>
    </row>
    <row r="5" spans="1:255" ht="5.25" customHeight="1" x14ac:dyDescent="0.25">
      <c r="A5" s="349"/>
      <c r="B5" s="284"/>
      <c r="C5" s="295"/>
    </row>
    <row r="6" spans="1:255" x14ac:dyDescent="0.25">
      <c r="A6" s="314" t="s">
        <v>1013</v>
      </c>
      <c r="B6" s="315" t="s">
        <v>1014</v>
      </c>
      <c r="C6" s="318" t="s">
        <v>1015</v>
      </c>
    </row>
    <row r="7" spans="1:255" x14ac:dyDescent="0.25">
      <c r="A7" s="350" t="s">
        <v>982</v>
      </c>
      <c r="B7" s="351">
        <v>4827667.4155822005</v>
      </c>
      <c r="C7" s="352">
        <v>0.16142167196217561</v>
      </c>
      <c r="D7" s="4"/>
      <c r="E7" s="4"/>
      <c r="F7" s="353"/>
    </row>
    <row r="8" spans="1:255" x14ac:dyDescent="0.25">
      <c r="A8" s="350" t="s">
        <v>983</v>
      </c>
      <c r="B8" s="351">
        <v>239638.57767219999</v>
      </c>
      <c r="C8" s="352">
        <v>8.0127433280983758E-3</v>
      </c>
      <c r="D8" s="4"/>
      <c r="E8" s="4"/>
      <c r="F8" s="353"/>
    </row>
    <row r="9" spans="1:255" x14ac:dyDescent="0.25">
      <c r="A9" s="350" t="s">
        <v>984</v>
      </c>
      <c r="B9" s="351">
        <v>625620.6097246001</v>
      </c>
      <c r="C9" s="352">
        <v>2.0918741110827286E-2</v>
      </c>
      <c r="D9" s="4"/>
      <c r="E9" s="4"/>
      <c r="F9" s="353"/>
    </row>
    <row r="10" spans="1:255" x14ac:dyDescent="0.25">
      <c r="A10" s="350" t="s">
        <v>985</v>
      </c>
      <c r="B10" s="351">
        <v>966092.55785980006</v>
      </c>
      <c r="C10" s="352">
        <v>3.2303028053794994E-2</v>
      </c>
      <c r="D10" s="4"/>
      <c r="E10" s="4"/>
      <c r="F10" s="353"/>
    </row>
    <row r="11" spans="1:255" x14ac:dyDescent="0.25">
      <c r="A11" s="350" t="s">
        <v>1020</v>
      </c>
      <c r="B11" s="351">
        <v>34804.880839400001</v>
      </c>
      <c r="C11" s="352">
        <v>1.163763278184045E-3</v>
      </c>
      <c r="D11" s="4"/>
      <c r="E11" s="4"/>
      <c r="F11" s="353"/>
    </row>
    <row r="12" spans="1:255" ht="25.5" x14ac:dyDescent="0.25">
      <c r="A12" s="354" t="s">
        <v>1021</v>
      </c>
      <c r="B12" s="351">
        <v>617.01762360000009</v>
      </c>
      <c r="C12" s="355">
        <v>2.0631084923158264E-5</v>
      </c>
      <c r="D12" s="4"/>
      <c r="E12" s="4"/>
      <c r="F12" s="353"/>
    </row>
    <row r="13" spans="1:255" x14ac:dyDescent="0.25">
      <c r="A13" s="350" t="s">
        <v>1016</v>
      </c>
      <c r="B13" s="351">
        <v>734567.96973420004</v>
      </c>
      <c r="C13" s="352">
        <v>2.4561590440474783E-2</v>
      </c>
      <c r="D13" s="4"/>
      <c r="E13" s="4"/>
      <c r="F13" s="353"/>
    </row>
    <row r="14" spans="1:255" x14ac:dyDescent="0.25">
      <c r="A14" s="354" t="s">
        <v>1017</v>
      </c>
      <c r="B14" s="351">
        <v>2018657.7768630001</v>
      </c>
      <c r="C14" s="352">
        <v>6.7497423788746402E-2</v>
      </c>
      <c r="D14" s="4"/>
      <c r="E14" s="4"/>
      <c r="F14" s="353"/>
    </row>
    <row r="15" spans="1:255" x14ac:dyDescent="0.25">
      <c r="A15" s="350" t="s">
        <v>1022</v>
      </c>
      <c r="B15" s="351">
        <v>512332.21118800004</v>
      </c>
      <c r="C15" s="352">
        <v>1.7130741414189132E-2</v>
      </c>
      <c r="D15" s="4"/>
      <c r="E15" s="4"/>
      <c r="F15" s="353"/>
    </row>
    <row r="16" spans="1:255" x14ac:dyDescent="0.25">
      <c r="A16" s="350" t="s">
        <v>988</v>
      </c>
      <c r="B16" s="351">
        <v>18766736.887963399</v>
      </c>
      <c r="C16" s="352">
        <v>0.62749932523343843</v>
      </c>
      <c r="D16" s="4"/>
      <c r="E16" s="4"/>
      <c r="F16" s="353"/>
    </row>
    <row r="17" spans="1:14" x14ac:dyDescent="0.25">
      <c r="A17" s="350" t="s">
        <v>169</v>
      </c>
      <c r="B17" s="351">
        <v>49855.999972800011</v>
      </c>
      <c r="C17" s="352">
        <v>1.6670242956214533E-3</v>
      </c>
      <c r="D17" s="4"/>
      <c r="E17" s="4"/>
      <c r="F17" s="353"/>
    </row>
    <row r="18" spans="1:14" x14ac:dyDescent="0.25">
      <c r="A18" s="350" t="s">
        <v>990</v>
      </c>
      <c r="B18" s="351">
        <v>199.99801780000001</v>
      </c>
      <c r="C18" s="356">
        <v>6.6872904952388102E-6</v>
      </c>
      <c r="D18" s="4"/>
      <c r="E18" s="4"/>
      <c r="F18" s="353"/>
    </row>
    <row r="19" spans="1:14" x14ac:dyDescent="0.25">
      <c r="A19" s="350" t="s">
        <v>991</v>
      </c>
      <c r="B19" s="351">
        <v>35293.544090000003</v>
      </c>
      <c r="C19" s="352">
        <v>1.1801026056786693E-3</v>
      </c>
      <c r="D19" s="4"/>
      <c r="E19" s="4"/>
      <c r="F19" s="353"/>
    </row>
    <row r="20" spans="1:14" x14ac:dyDescent="0.25">
      <c r="A20" s="350" t="s">
        <v>1023</v>
      </c>
      <c r="B20" s="351">
        <v>2755.7156451999999</v>
      </c>
      <c r="C20" s="352">
        <v>9.2142268430656636E-5</v>
      </c>
      <c r="D20" s="4"/>
      <c r="E20" s="4"/>
      <c r="F20" s="353"/>
    </row>
    <row r="21" spans="1:14" x14ac:dyDescent="0.25">
      <c r="A21" s="350" t="s">
        <v>992</v>
      </c>
      <c r="B21" s="351">
        <v>121149.5360292</v>
      </c>
      <c r="C21" s="352">
        <v>4.050850851936098E-3</v>
      </c>
      <c r="D21" s="4"/>
      <c r="E21" s="4"/>
      <c r="F21" s="353"/>
    </row>
    <row r="22" spans="1:14" ht="15.75" thickBot="1" x14ac:dyDescent="0.3">
      <c r="A22" s="350" t="s">
        <v>1018</v>
      </c>
      <c r="B22" s="351">
        <v>971191.88020679995</v>
      </c>
      <c r="C22" s="352">
        <v>3.2473532992985707E-2</v>
      </c>
      <c r="D22" s="4"/>
      <c r="E22" s="4"/>
    </row>
    <row r="23" spans="1:14" ht="15.75" customHeight="1" thickBot="1" x14ac:dyDescent="0.3">
      <c r="A23" s="256" t="s">
        <v>49</v>
      </c>
      <c r="B23" s="257">
        <f>SUM(B7:B22)</f>
        <v>29907182.5790122</v>
      </c>
      <c r="C23" s="357">
        <v>1</v>
      </c>
      <c r="E23" s="4"/>
    </row>
    <row r="24" spans="1:14" ht="5.25" customHeight="1" x14ac:dyDescent="0.25">
      <c r="A24" s="326"/>
      <c r="B24" s="326"/>
      <c r="C24" s="326"/>
    </row>
    <row r="25" spans="1:14" x14ac:dyDescent="0.25">
      <c r="A25" s="7" t="s">
        <v>1024</v>
      </c>
      <c r="B25" s="7"/>
      <c r="C25" s="7"/>
    </row>
    <row r="26" spans="1:14" x14ac:dyDescent="0.25">
      <c r="A26" s="69" t="s">
        <v>34</v>
      </c>
    </row>
    <row r="27" spans="1:14" x14ac:dyDescent="0.25">
      <c r="A27" s="4"/>
    </row>
    <row r="28" spans="1:14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</row>
    <row r="29" spans="1:14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</row>
    <row r="30" spans="1:14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6"/>
    </row>
    <row r="31" spans="1:14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6"/>
    </row>
    <row r="32" spans="1:14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</row>
    <row r="33" spans="1:15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/>
    </row>
    <row r="34" spans="1:15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</row>
    <row r="35" spans="1:15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6"/>
    </row>
    <row r="36" spans="1:15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</row>
    <row r="37" spans="1:15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</row>
    <row r="38" spans="1:15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</row>
    <row r="39" spans="1:15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/>
    </row>
    <row r="40" spans="1:15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6"/>
    </row>
    <row r="41" spans="1:15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</row>
    <row r="42" spans="1:15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</row>
    <row r="43" spans="1:15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</row>
    <row r="44" spans="1:1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WVJ147"/>
  <sheetViews>
    <sheetView workbookViewId="0">
      <selection activeCell="A2" sqref="A2:B2"/>
    </sheetView>
  </sheetViews>
  <sheetFormatPr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" ht="30.75" customHeight="1" x14ac:dyDescent="0.25">
      <c r="A1" s="484" t="s">
        <v>1025</v>
      </c>
      <c r="B1" s="486"/>
    </row>
    <row r="2" spans="1:2" x14ac:dyDescent="0.25">
      <c r="A2" s="476" t="s">
        <v>891</v>
      </c>
      <c r="B2" s="478"/>
    </row>
    <row r="3" spans="1:2" ht="6.75" customHeight="1" thickBot="1" x14ac:dyDescent="0.3">
      <c r="A3" s="204"/>
      <c r="B3" s="206"/>
    </row>
    <row r="4" spans="1:2" x14ac:dyDescent="0.25">
      <c r="A4" s="578" t="s">
        <v>1026</v>
      </c>
      <c r="B4" s="580" t="s">
        <v>859</v>
      </c>
    </row>
    <row r="5" spans="1:2" x14ac:dyDescent="0.25">
      <c r="A5" s="579"/>
      <c r="B5" s="581"/>
    </row>
    <row r="6" spans="1:2" x14ac:dyDescent="0.25">
      <c r="A6" s="82" t="s">
        <v>160</v>
      </c>
      <c r="B6" s="363">
        <v>89</v>
      </c>
    </row>
    <row r="7" spans="1:2" x14ac:dyDescent="0.25">
      <c r="A7" s="82" t="s">
        <v>202</v>
      </c>
      <c r="B7" s="363">
        <v>1340</v>
      </c>
    </row>
    <row r="8" spans="1:2" x14ac:dyDescent="0.25">
      <c r="A8" s="82" t="s">
        <v>152</v>
      </c>
      <c r="B8" s="363">
        <v>120</v>
      </c>
    </row>
    <row r="9" spans="1:2" x14ac:dyDescent="0.25">
      <c r="A9" s="82" t="s">
        <v>1027</v>
      </c>
      <c r="B9" s="363">
        <v>21</v>
      </c>
    </row>
    <row r="10" spans="1:2" x14ac:dyDescent="0.25">
      <c r="A10" s="82" t="s">
        <v>219</v>
      </c>
      <c r="B10" s="363">
        <v>50</v>
      </c>
    </row>
    <row r="11" spans="1:2" x14ac:dyDescent="0.25">
      <c r="A11" s="82" t="s">
        <v>578</v>
      </c>
      <c r="B11" s="363">
        <v>11</v>
      </c>
    </row>
    <row r="12" spans="1:2" x14ac:dyDescent="0.25">
      <c r="A12" s="82" t="s">
        <v>240</v>
      </c>
      <c r="B12" s="363">
        <v>70</v>
      </c>
    </row>
    <row r="13" spans="1:2" x14ac:dyDescent="0.25">
      <c r="A13" s="82" t="s">
        <v>860</v>
      </c>
      <c r="B13" s="363">
        <v>12</v>
      </c>
    </row>
    <row r="14" spans="1:2" x14ac:dyDescent="0.25">
      <c r="A14" s="82" t="s">
        <v>153</v>
      </c>
      <c r="B14" s="363">
        <v>103</v>
      </c>
    </row>
    <row r="15" spans="1:2" x14ac:dyDescent="0.25">
      <c r="A15" s="82" t="s">
        <v>745</v>
      </c>
      <c r="B15" s="363">
        <v>17</v>
      </c>
    </row>
    <row r="16" spans="1:2" x14ac:dyDescent="0.25">
      <c r="A16" s="82" t="s">
        <v>346</v>
      </c>
      <c r="B16" s="363">
        <v>23</v>
      </c>
    </row>
    <row r="17" spans="1:2" x14ac:dyDescent="0.25">
      <c r="A17" s="82" t="s">
        <v>362</v>
      </c>
      <c r="B17" s="363">
        <v>34</v>
      </c>
    </row>
    <row r="18" spans="1:2" ht="0" hidden="1" customHeight="1" x14ac:dyDescent="0.25">
      <c r="A18" s="82"/>
      <c r="B18" s="363"/>
    </row>
    <row r="19" spans="1:2" ht="0" hidden="1" customHeight="1" x14ac:dyDescent="0.25">
      <c r="A19" s="82"/>
      <c r="B19" s="363"/>
    </row>
    <row r="20" spans="1:2" ht="0" hidden="1" customHeight="1" x14ac:dyDescent="0.25">
      <c r="A20" s="82"/>
      <c r="B20" s="363"/>
    </row>
    <row r="21" spans="1:2" ht="0" hidden="1" customHeight="1" x14ac:dyDescent="0.25">
      <c r="A21" s="82"/>
      <c r="B21" s="363"/>
    </row>
    <row r="22" spans="1:2" ht="0" hidden="1" customHeight="1" x14ac:dyDescent="0.25">
      <c r="A22" s="82"/>
      <c r="B22" s="363"/>
    </row>
    <row r="23" spans="1:2" ht="0" hidden="1" customHeight="1" x14ac:dyDescent="0.25">
      <c r="A23" s="82"/>
      <c r="B23" s="363"/>
    </row>
    <row r="24" spans="1:2" ht="0" hidden="1" customHeight="1" x14ac:dyDescent="0.25">
      <c r="A24" s="82"/>
      <c r="B24" s="363"/>
    </row>
    <row r="25" spans="1:2" ht="0" hidden="1" customHeight="1" x14ac:dyDescent="0.25">
      <c r="A25" s="82"/>
      <c r="B25" s="363"/>
    </row>
    <row r="26" spans="1:2" ht="0" hidden="1" customHeight="1" x14ac:dyDescent="0.25">
      <c r="A26" s="82"/>
      <c r="B26" s="363"/>
    </row>
    <row r="27" spans="1:2" ht="0" hidden="1" customHeight="1" x14ac:dyDescent="0.25">
      <c r="A27" s="82"/>
      <c r="B27" s="363"/>
    </row>
    <row r="28" spans="1:2" ht="0" hidden="1" customHeight="1" x14ac:dyDescent="0.25">
      <c r="A28" s="82"/>
      <c r="B28" s="363"/>
    </row>
    <row r="29" spans="1:2" ht="0" hidden="1" customHeight="1" x14ac:dyDescent="0.25">
      <c r="A29" s="82"/>
      <c r="B29" s="363"/>
    </row>
    <row r="30" spans="1:2" ht="0" hidden="1" customHeight="1" x14ac:dyDescent="0.25">
      <c r="A30" s="82"/>
      <c r="B30" s="363"/>
    </row>
    <row r="31" spans="1:2" ht="0" hidden="1" customHeight="1" x14ac:dyDescent="0.25">
      <c r="A31" s="82"/>
      <c r="B31" s="363"/>
    </row>
    <row r="32" spans="1:2" ht="0" hidden="1" customHeight="1" x14ac:dyDescent="0.25">
      <c r="A32" s="82"/>
      <c r="B32" s="363"/>
    </row>
    <row r="33" spans="1:2" ht="0" hidden="1" customHeight="1" x14ac:dyDescent="0.25">
      <c r="A33" s="82"/>
      <c r="B33" s="363"/>
    </row>
    <row r="34" spans="1:2" ht="0" hidden="1" customHeight="1" x14ac:dyDescent="0.25">
      <c r="A34" s="82"/>
      <c r="B34" s="363"/>
    </row>
    <row r="35" spans="1:2" ht="0" hidden="1" customHeight="1" x14ac:dyDescent="0.25">
      <c r="A35" s="82"/>
      <c r="B35" s="363"/>
    </row>
    <row r="36" spans="1:2" ht="0" hidden="1" customHeight="1" x14ac:dyDescent="0.25">
      <c r="A36" s="82"/>
      <c r="B36" s="363"/>
    </row>
    <row r="37" spans="1:2" ht="0" hidden="1" customHeight="1" x14ac:dyDescent="0.25">
      <c r="A37" s="82"/>
      <c r="B37" s="363"/>
    </row>
    <row r="38" spans="1:2" ht="0" hidden="1" customHeight="1" x14ac:dyDescent="0.25">
      <c r="A38" s="82"/>
      <c r="B38" s="363"/>
    </row>
    <row r="39" spans="1:2" ht="0" hidden="1" customHeight="1" x14ac:dyDescent="0.25">
      <c r="A39" s="82"/>
      <c r="B39" s="363"/>
    </row>
    <row r="40" spans="1:2" ht="0" hidden="1" customHeight="1" x14ac:dyDescent="0.25">
      <c r="A40" s="82"/>
      <c r="B40" s="363"/>
    </row>
    <row r="41" spans="1:2" ht="0" hidden="1" customHeight="1" x14ac:dyDescent="0.25">
      <c r="A41" s="82"/>
      <c r="B41" s="363"/>
    </row>
    <row r="42" spans="1:2" ht="0" hidden="1" customHeight="1" x14ac:dyDescent="0.25">
      <c r="A42" s="82"/>
      <c r="B42" s="363"/>
    </row>
    <row r="43" spans="1:2" ht="0" hidden="1" customHeight="1" x14ac:dyDescent="0.25">
      <c r="A43" s="82"/>
      <c r="B43" s="363"/>
    </row>
    <row r="44" spans="1:2" ht="0" hidden="1" customHeight="1" x14ac:dyDescent="0.25">
      <c r="A44" s="82"/>
      <c r="B44" s="363"/>
    </row>
    <row r="45" spans="1:2" ht="0" hidden="1" customHeight="1" x14ac:dyDescent="0.25">
      <c r="A45" s="82"/>
      <c r="B45" s="363"/>
    </row>
    <row r="46" spans="1:2" ht="0" hidden="1" customHeight="1" x14ac:dyDescent="0.25">
      <c r="A46" s="82"/>
      <c r="B46" s="363"/>
    </row>
    <row r="47" spans="1:2" ht="0" hidden="1" customHeight="1" x14ac:dyDescent="0.25">
      <c r="A47" s="82"/>
      <c r="B47" s="363"/>
    </row>
    <row r="48" spans="1:2" ht="0" hidden="1" customHeight="1" x14ac:dyDescent="0.25">
      <c r="A48" s="82"/>
      <c r="B48" s="363"/>
    </row>
    <row r="49" spans="1:2" ht="0" hidden="1" customHeight="1" x14ac:dyDescent="0.25">
      <c r="A49" s="82"/>
      <c r="B49" s="363"/>
    </row>
    <row r="50" spans="1:2" ht="0" hidden="1" customHeight="1" x14ac:dyDescent="0.25">
      <c r="A50" s="82"/>
      <c r="B50" s="363"/>
    </row>
    <row r="51" spans="1:2" ht="0" hidden="1" customHeight="1" x14ac:dyDescent="0.25">
      <c r="A51" s="82"/>
      <c r="B51" s="363"/>
    </row>
    <row r="52" spans="1:2" ht="0" hidden="1" customHeight="1" x14ac:dyDescent="0.25">
      <c r="A52" s="82"/>
      <c r="B52" s="363"/>
    </row>
    <row r="53" spans="1:2" ht="0" hidden="1" customHeight="1" x14ac:dyDescent="0.25">
      <c r="A53" s="82"/>
      <c r="B53" s="363"/>
    </row>
    <row r="54" spans="1:2" ht="0" hidden="1" customHeight="1" x14ac:dyDescent="0.25">
      <c r="A54" s="82"/>
      <c r="B54" s="363"/>
    </row>
    <row r="55" spans="1:2" ht="0" hidden="1" customHeight="1" x14ac:dyDescent="0.25">
      <c r="A55" s="82"/>
      <c r="B55" s="363"/>
    </row>
    <row r="56" spans="1:2" ht="0" hidden="1" customHeight="1" x14ac:dyDescent="0.25">
      <c r="A56" s="82"/>
      <c r="B56" s="363"/>
    </row>
    <row r="57" spans="1:2" ht="0" hidden="1" customHeight="1" x14ac:dyDescent="0.25">
      <c r="A57" s="82"/>
      <c r="B57" s="363"/>
    </row>
    <row r="58" spans="1:2" ht="0" hidden="1" customHeight="1" x14ac:dyDescent="0.25">
      <c r="A58" s="82"/>
      <c r="B58" s="363"/>
    </row>
    <row r="59" spans="1:2" ht="0" hidden="1" customHeight="1" x14ac:dyDescent="0.25">
      <c r="A59" s="82"/>
      <c r="B59" s="363"/>
    </row>
    <row r="60" spans="1:2" ht="0" hidden="1" customHeight="1" x14ac:dyDescent="0.25">
      <c r="A60" s="364"/>
      <c r="B60" s="363"/>
    </row>
    <row r="61" spans="1:2" ht="0" hidden="1" customHeight="1" x14ac:dyDescent="0.25">
      <c r="A61" s="364"/>
      <c r="B61" s="363"/>
    </row>
    <row r="62" spans="1:2" ht="0" hidden="1" customHeight="1" x14ac:dyDescent="0.25">
      <c r="A62" s="364"/>
      <c r="B62" s="363"/>
    </row>
    <row r="63" spans="1:2" ht="0" hidden="1" customHeight="1" x14ac:dyDescent="0.25">
      <c r="A63" s="364"/>
      <c r="B63" s="363"/>
    </row>
    <row r="64" spans="1:2" ht="0" hidden="1" customHeight="1" x14ac:dyDescent="0.25">
      <c r="A64" s="364"/>
      <c r="B64" s="363"/>
    </row>
    <row r="65" spans="1:2" ht="0" hidden="1" customHeight="1" x14ac:dyDescent="0.25">
      <c r="A65" s="364"/>
      <c r="B65" s="363"/>
    </row>
    <row r="66" spans="1:2" ht="0" hidden="1" customHeight="1" x14ac:dyDescent="0.25">
      <c r="A66" s="364"/>
      <c r="B66" s="363"/>
    </row>
    <row r="67" spans="1:2" ht="0" hidden="1" customHeight="1" x14ac:dyDescent="0.25">
      <c r="A67" s="364"/>
      <c r="B67" s="363"/>
    </row>
    <row r="68" spans="1:2" ht="0" hidden="1" customHeight="1" x14ac:dyDescent="0.25">
      <c r="A68" s="364"/>
      <c r="B68" s="363"/>
    </row>
    <row r="69" spans="1:2" ht="0" hidden="1" customHeight="1" x14ac:dyDescent="0.25">
      <c r="A69" s="364"/>
      <c r="B69" s="363"/>
    </row>
    <row r="70" spans="1:2" ht="0" hidden="1" customHeight="1" x14ac:dyDescent="0.25">
      <c r="A70" s="364"/>
      <c r="B70" s="363"/>
    </row>
    <row r="71" spans="1:2" ht="0" hidden="1" customHeight="1" x14ac:dyDescent="0.25">
      <c r="A71" s="364"/>
      <c r="B71" s="363"/>
    </row>
    <row r="72" spans="1:2" ht="0" hidden="1" customHeight="1" x14ac:dyDescent="0.25">
      <c r="A72" s="364"/>
      <c r="B72" s="363"/>
    </row>
    <row r="73" spans="1:2" ht="0" hidden="1" customHeight="1" x14ac:dyDescent="0.25">
      <c r="A73" s="364"/>
      <c r="B73" s="363"/>
    </row>
    <row r="74" spans="1:2" ht="0" hidden="1" customHeight="1" x14ac:dyDescent="0.25">
      <c r="A74" s="364"/>
      <c r="B74" s="363"/>
    </row>
    <row r="75" spans="1:2" ht="0" hidden="1" customHeight="1" x14ac:dyDescent="0.25">
      <c r="A75" s="364"/>
      <c r="B75" s="363"/>
    </row>
    <row r="76" spans="1:2" ht="0" hidden="1" customHeight="1" x14ac:dyDescent="0.25">
      <c r="A76" s="365"/>
      <c r="B76" s="366"/>
    </row>
    <row r="77" spans="1:2" ht="0" hidden="1" customHeight="1" x14ac:dyDescent="0.25">
      <c r="A77" s="365"/>
      <c r="B77" s="366"/>
    </row>
    <row r="78" spans="1:2" ht="0" hidden="1" customHeight="1" x14ac:dyDescent="0.25">
      <c r="A78" s="365"/>
      <c r="B78" s="366"/>
    </row>
    <row r="79" spans="1:2" ht="0" hidden="1" customHeight="1" x14ac:dyDescent="0.25">
      <c r="A79" s="365"/>
      <c r="B79" s="366"/>
    </row>
    <row r="80" spans="1:2" ht="0" hidden="1" customHeight="1" x14ac:dyDescent="0.25">
      <c r="A80" s="365"/>
      <c r="B80" s="366"/>
    </row>
    <row r="81" spans="1:2" ht="0" hidden="1" customHeight="1" x14ac:dyDescent="0.25">
      <c r="A81" s="365"/>
      <c r="B81" s="366"/>
    </row>
    <row r="82" spans="1:2" ht="0" hidden="1" customHeight="1" x14ac:dyDescent="0.25">
      <c r="A82" s="365"/>
      <c r="B82" s="366"/>
    </row>
    <row r="83" spans="1:2" ht="0" hidden="1" customHeight="1" x14ac:dyDescent="0.25">
      <c r="A83" s="365"/>
      <c r="B83" s="366"/>
    </row>
    <row r="84" spans="1:2" ht="0" hidden="1" customHeight="1" x14ac:dyDescent="0.25">
      <c r="A84" s="365"/>
      <c r="B84" s="366"/>
    </row>
    <row r="85" spans="1:2" ht="0" hidden="1" customHeight="1" x14ac:dyDescent="0.25">
      <c r="A85" s="365"/>
      <c r="B85" s="366"/>
    </row>
    <row r="86" spans="1:2" ht="0" hidden="1" customHeight="1" x14ac:dyDescent="0.25">
      <c r="A86" s="365"/>
      <c r="B86" s="366"/>
    </row>
    <row r="87" spans="1:2" ht="0" hidden="1" customHeight="1" x14ac:dyDescent="0.25">
      <c r="A87" s="365"/>
      <c r="B87" s="366"/>
    </row>
    <row r="88" spans="1:2" ht="0" hidden="1" customHeight="1" x14ac:dyDescent="0.25">
      <c r="A88" s="365"/>
      <c r="B88" s="366"/>
    </row>
    <row r="89" spans="1:2" ht="0" hidden="1" customHeight="1" x14ac:dyDescent="0.25">
      <c r="A89" s="365"/>
      <c r="B89" s="366"/>
    </row>
    <row r="90" spans="1:2" ht="0" hidden="1" customHeight="1" x14ac:dyDescent="0.25">
      <c r="A90" s="365"/>
      <c r="B90" s="366"/>
    </row>
    <row r="91" spans="1:2" ht="0" hidden="1" customHeight="1" x14ac:dyDescent="0.25">
      <c r="A91" s="365"/>
      <c r="B91" s="366"/>
    </row>
    <row r="92" spans="1:2" ht="0" hidden="1" customHeight="1" x14ac:dyDescent="0.25">
      <c r="A92" s="365"/>
      <c r="B92" s="366"/>
    </row>
    <row r="93" spans="1:2" ht="0" hidden="1" customHeight="1" x14ac:dyDescent="0.25">
      <c r="A93" s="365"/>
      <c r="B93" s="366"/>
    </row>
    <row r="94" spans="1:2" ht="0" hidden="1" customHeight="1" x14ac:dyDescent="0.25">
      <c r="A94" s="365"/>
      <c r="B94" s="366"/>
    </row>
    <row r="95" spans="1:2" ht="0" hidden="1" customHeight="1" x14ac:dyDescent="0.25">
      <c r="A95" s="365"/>
      <c r="B95" s="366"/>
    </row>
    <row r="96" spans="1:2" ht="0" hidden="1" customHeight="1" x14ac:dyDescent="0.25">
      <c r="A96" s="365"/>
      <c r="B96" s="366"/>
    </row>
    <row r="97" spans="1:2" ht="0" hidden="1" customHeight="1" x14ac:dyDescent="0.25">
      <c r="A97" s="365"/>
      <c r="B97" s="366"/>
    </row>
    <row r="98" spans="1:2" ht="0" hidden="1" customHeight="1" x14ac:dyDescent="0.25">
      <c r="A98" s="365"/>
      <c r="B98" s="366"/>
    </row>
    <row r="99" spans="1:2" ht="0" hidden="1" customHeight="1" x14ac:dyDescent="0.25">
      <c r="A99" s="365"/>
      <c r="B99" s="366"/>
    </row>
    <row r="100" spans="1:2" ht="3.75" customHeight="1" x14ac:dyDescent="0.25">
      <c r="A100" s="367"/>
      <c r="B100" s="368"/>
    </row>
    <row r="101" spans="1:2" ht="15.75" thickBot="1" x14ac:dyDescent="0.3">
      <c r="A101" s="180" t="s">
        <v>7</v>
      </c>
      <c r="B101" s="359">
        <f>SUM(B6:B17)</f>
        <v>1890</v>
      </c>
    </row>
    <row r="102" spans="1:2" ht="3.75" customHeight="1" x14ac:dyDescent="0.25">
      <c r="A102" s="277"/>
      <c r="B102" s="277"/>
    </row>
    <row r="103" spans="1:2" x14ac:dyDescent="0.25">
      <c r="A103" s="7" t="s">
        <v>34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VS59"/>
  <sheetViews>
    <sheetView zoomScale="85" zoomScaleNormal="85" workbookViewId="0">
      <selection activeCell="A2" sqref="A2:K2"/>
    </sheetView>
  </sheetViews>
  <sheetFormatPr defaultColWidth="0" defaultRowHeight="15" zeroHeight="1" x14ac:dyDescent="0.25"/>
  <cols>
    <col min="1" max="1" width="56.42578125" customWidth="1"/>
    <col min="2" max="2" width="17.42578125" customWidth="1"/>
    <col min="3" max="3" width="18.5703125" customWidth="1"/>
    <col min="4" max="4" width="17.42578125" customWidth="1"/>
    <col min="5" max="5" width="16.85546875" customWidth="1"/>
    <col min="6" max="6" width="20.28515625" customWidth="1"/>
    <col min="7" max="7" width="19.85546875" customWidth="1"/>
    <col min="8" max="8" width="19.7109375" customWidth="1"/>
    <col min="9" max="9" width="20.28515625" customWidth="1"/>
    <col min="10" max="10" width="22.5703125" customWidth="1"/>
    <col min="11" max="11" width="24.42578125" customWidth="1"/>
    <col min="12" max="256" width="11.42578125" hidden="1"/>
    <col min="257" max="257" width="56.42578125" customWidth="1"/>
    <col min="258" max="258" width="17.42578125" customWidth="1"/>
    <col min="259" max="259" width="18.5703125" customWidth="1"/>
    <col min="260" max="260" width="16.42578125" customWidth="1"/>
    <col min="261" max="261" width="16.85546875" customWidth="1"/>
    <col min="262" max="262" width="20.28515625" customWidth="1"/>
    <col min="263" max="263" width="19.85546875" customWidth="1"/>
    <col min="264" max="264" width="19.7109375" customWidth="1"/>
    <col min="265" max="265" width="20.28515625" customWidth="1"/>
    <col min="266" max="266" width="22.5703125" customWidth="1"/>
    <col min="267" max="267" width="24.42578125" customWidth="1"/>
    <col min="268" max="512" width="11.42578125" hidden="1"/>
    <col min="513" max="513" width="56.42578125" customWidth="1"/>
    <col min="514" max="514" width="17.42578125" customWidth="1"/>
    <col min="515" max="515" width="18.5703125" customWidth="1"/>
    <col min="516" max="516" width="16.42578125" customWidth="1"/>
    <col min="517" max="517" width="16.85546875" customWidth="1"/>
    <col min="518" max="518" width="20.28515625" customWidth="1"/>
    <col min="519" max="519" width="19.85546875" customWidth="1"/>
    <col min="520" max="520" width="19.7109375" customWidth="1"/>
    <col min="521" max="521" width="20.28515625" customWidth="1"/>
    <col min="522" max="522" width="22.5703125" customWidth="1"/>
    <col min="523" max="523" width="24.42578125" customWidth="1"/>
    <col min="524" max="768" width="11.42578125" hidden="1"/>
    <col min="769" max="769" width="56.42578125" customWidth="1"/>
    <col min="770" max="770" width="17.42578125" customWidth="1"/>
    <col min="771" max="771" width="18.5703125" customWidth="1"/>
    <col min="772" max="772" width="16.42578125" customWidth="1"/>
    <col min="773" max="773" width="16.85546875" customWidth="1"/>
    <col min="774" max="774" width="20.28515625" customWidth="1"/>
    <col min="775" max="775" width="19.85546875" customWidth="1"/>
    <col min="776" max="776" width="19.7109375" customWidth="1"/>
    <col min="777" max="777" width="20.28515625" customWidth="1"/>
    <col min="778" max="778" width="22.5703125" customWidth="1"/>
    <col min="779" max="779" width="24.42578125" customWidth="1"/>
    <col min="780" max="1024" width="11.42578125" hidden="1"/>
    <col min="1025" max="1025" width="56.42578125" customWidth="1"/>
    <col min="1026" max="1026" width="17.42578125" customWidth="1"/>
    <col min="1027" max="1027" width="18.5703125" customWidth="1"/>
    <col min="1028" max="1028" width="16.42578125" customWidth="1"/>
    <col min="1029" max="1029" width="16.85546875" customWidth="1"/>
    <col min="1030" max="1030" width="20.28515625" customWidth="1"/>
    <col min="1031" max="1031" width="19.85546875" customWidth="1"/>
    <col min="1032" max="1032" width="19.7109375" customWidth="1"/>
    <col min="1033" max="1033" width="20.28515625" customWidth="1"/>
    <col min="1034" max="1034" width="22.5703125" customWidth="1"/>
    <col min="1035" max="1035" width="24.42578125" customWidth="1"/>
    <col min="1036" max="1280" width="11.42578125" hidden="1"/>
    <col min="1281" max="1281" width="56.42578125" customWidth="1"/>
    <col min="1282" max="1282" width="17.42578125" customWidth="1"/>
    <col min="1283" max="1283" width="18.5703125" customWidth="1"/>
    <col min="1284" max="1284" width="16.42578125" customWidth="1"/>
    <col min="1285" max="1285" width="16.85546875" customWidth="1"/>
    <col min="1286" max="1286" width="20.28515625" customWidth="1"/>
    <col min="1287" max="1287" width="19.85546875" customWidth="1"/>
    <col min="1288" max="1288" width="19.7109375" customWidth="1"/>
    <col min="1289" max="1289" width="20.28515625" customWidth="1"/>
    <col min="1290" max="1290" width="22.5703125" customWidth="1"/>
    <col min="1291" max="1291" width="24.42578125" customWidth="1"/>
    <col min="1292" max="1536" width="11.42578125" hidden="1"/>
    <col min="1537" max="1537" width="56.42578125" customWidth="1"/>
    <col min="1538" max="1538" width="17.42578125" customWidth="1"/>
    <col min="1539" max="1539" width="18.5703125" customWidth="1"/>
    <col min="1540" max="1540" width="16.42578125" customWidth="1"/>
    <col min="1541" max="1541" width="16.85546875" customWidth="1"/>
    <col min="1542" max="1542" width="20.28515625" customWidth="1"/>
    <col min="1543" max="1543" width="19.85546875" customWidth="1"/>
    <col min="1544" max="1544" width="19.7109375" customWidth="1"/>
    <col min="1545" max="1545" width="20.28515625" customWidth="1"/>
    <col min="1546" max="1546" width="22.5703125" customWidth="1"/>
    <col min="1547" max="1547" width="24.42578125" customWidth="1"/>
    <col min="1548" max="1792" width="11.42578125" hidden="1"/>
    <col min="1793" max="1793" width="56.42578125" customWidth="1"/>
    <col min="1794" max="1794" width="17.42578125" customWidth="1"/>
    <col min="1795" max="1795" width="18.5703125" customWidth="1"/>
    <col min="1796" max="1796" width="16.42578125" customWidth="1"/>
    <col min="1797" max="1797" width="16.85546875" customWidth="1"/>
    <col min="1798" max="1798" width="20.28515625" customWidth="1"/>
    <col min="1799" max="1799" width="19.85546875" customWidth="1"/>
    <col min="1800" max="1800" width="19.7109375" customWidth="1"/>
    <col min="1801" max="1801" width="20.28515625" customWidth="1"/>
    <col min="1802" max="1802" width="22.5703125" customWidth="1"/>
    <col min="1803" max="1803" width="24.42578125" customWidth="1"/>
    <col min="1804" max="2048" width="11.42578125" hidden="1"/>
    <col min="2049" max="2049" width="56.42578125" customWidth="1"/>
    <col min="2050" max="2050" width="17.42578125" customWidth="1"/>
    <col min="2051" max="2051" width="18.5703125" customWidth="1"/>
    <col min="2052" max="2052" width="16.42578125" customWidth="1"/>
    <col min="2053" max="2053" width="16.85546875" customWidth="1"/>
    <col min="2054" max="2054" width="20.28515625" customWidth="1"/>
    <col min="2055" max="2055" width="19.85546875" customWidth="1"/>
    <col min="2056" max="2056" width="19.7109375" customWidth="1"/>
    <col min="2057" max="2057" width="20.28515625" customWidth="1"/>
    <col min="2058" max="2058" width="22.5703125" customWidth="1"/>
    <col min="2059" max="2059" width="24.42578125" customWidth="1"/>
    <col min="2060" max="2304" width="11.42578125" hidden="1"/>
    <col min="2305" max="2305" width="56.42578125" customWidth="1"/>
    <col min="2306" max="2306" width="17.42578125" customWidth="1"/>
    <col min="2307" max="2307" width="18.5703125" customWidth="1"/>
    <col min="2308" max="2308" width="16.42578125" customWidth="1"/>
    <col min="2309" max="2309" width="16.85546875" customWidth="1"/>
    <col min="2310" max="2310" width="20.28515625" customWidth="1"/>
    <col min="2311" max="2311" width="19.85546875" customWidth="1"/>
    <col min="2312" max="2312" width="19.7109375" customWidth="1"/>
    <col min="2313" max="2313" width="20.28515625" customWidth="1"/>
    <col min="2314" max="2314" width="22.5703125" customWidth="1"/>
    <col min="2315" max="2315" width="24.42578125" customWidth="1"/>
    <col min="2316" max="2560" width="11.42578125" hidden="1"/>
    <col min="2561" max="2561" width="56.42578125" customWidth="1"/>
    <col min="2562" max="2562" width="17.42578125" customWidth="1"/>
    <col min="2563" max="2563" width="18.5703125" customWidth="1"/>
    <col min="2564" max="2564" width="16.42578125" customWidth="1"/>
    <col min="2565" max="2565" width="16.85546875" customWidth="1"/>
    <col min="2566" max="2566" width="20.28515625" customWidth="1"/>
    <col min="2567" max="2567" width="19.85546875" customWidth="1"/>
    <col min="2568" max="2568" width="19.7109375" customWidth="1"/>
    <col min="2569" max="2569" width="20.28515625" customWidth="1"/>
    <col min="2570" max="2570" width="22.5703125" customWidth="1"/>
    <col min="2571" max="2571" width="24.42578125" customWidth="1"/>
    <col min="2572" max="2816" width="11.42578125" hidden="1"/>
    <col min="2817" max="2817" width="56.42578125" customWidth="1"/>
    <col min="2818" max="2818" width="17.42578125" customWidth="1"/>
    <col min="2819" max="2819" width="18.5703125" customWidth="1"/>
    <col min="2820" max="2820" width="16.42578125" customWidth="1"/>
    <col min="2821" max="2821" width="16.85546875" customWidth="1"/>
    <col min="2822" max="2822" width="20.28515625" customWidth="1"/>
    <col min="2823" max="2823" width="19.85546875" customWidth="1"/>
    <col min="2824" max="2824" width="19.7109375" customWidth="1"/>
    <col min="2825" max="2825" width="20.28515625" customWidth="1"/>
    <col min="2826" max="2826" width="22.5703125" customWidth="1"/>
    <col min="2827" max="2827" width="24.42578125" customWidth="1"/>
    <col min="2828" max="3072" width="11.42578125" hidden="1"/>
    <col min="3073" max="3073" width="56.42578125" customWidth="1"/>
    <col min="3074" max="3074" width="17.42578125" customWidth="1"/>
    <col min="3075" max="3075" width="18.5703125" customWidth="1"/>
    <col min="3076" max="3076" width="16.42578125" customWidth="1"/>
    <col min="3077" max="3077" width="16.85546875" customWidth="1"/>
    <col min="3078" max="3078" width="20.28515625" customWidth="1"/>
    <col min="3079" max="3079" width="19.85546875" customWidth="1"/>
    <col min="3080" max="3080" width="19.7109375" customWidth="1"/>
    <col min="3081" max="3081" width="20.28515625" customWidth="1"/>
    <col min="3082" max="3082" width="22.5703125" customWidth="1"/>
    <col min="3083" max="3083" width="24.42578125" customWidth="1"/>
    <col min="3084" max="3328" width="11.42578125" hidden="1"/>
    <col min="3329" max="3329" width="56.42578125" customWidth="1"/>
    <col min="3330" max="3330" width="17.42578125" customWidth="1"/>
    <col min="3331" max="3331" width="18.5703125" customWidth="1"/>
    <col min="3332" max="3332" width="16.42578125" customWidth="1"/>
    <col min="3333" max="3333" width="16.85546875" customWidth="1"/>
    <col min="3334" max="3334" width="20.28515625" customWidth="1"/>
    <col min="3335" max="3335" width="19.85546875" customWidth="1"/>
    <col min="3336" max="3336" width="19.7109375" customWidth="1"/>
    <col min="3337" max="3337" width="20.28515625" customWidth="1"/>
    <col min="3338" max="3338" width="22.5703125" customWidth="1"/>
    <col min="3339" max="3339" width="24.42578125" customWidth="1"/>
    <col min="3340" max="3584" width="11.42578125" hidden="1"/>
    <col min="3585" max="3585" width="56.42578125" customWidth="1"/>
    <col min="3586" max="3586" width="17.42578125" customWidth="1"/>
    <col min="3587" max="3587" width="18.5703125" customWidth="1"/>
    <col min="3588" max="3588" width="16.42578125" customWidth="1"/>
    <col min="3589" max="3589" width="16.85546875" customWidth="1"/>
    <col min="3590" max="3590" width="20.28515625" customWidth="1"/>
    <col min="3591" max="3591" width="19.85546875" customWidth="1"/>
    <col min="3592" max="3592" width="19.7109375" customWidth="1"/>
    <col min="3593" max="3593" width="20.28515625" customWidth="1"/>
    <col min="3594" max="3594" width="22.5703125" customWidth="1"/>
    <col min="3595" max="3595" width="24.42578125" customWidth="1"/>
    <col min="3596" max="3840" width="11.42578125" hidden="1"/>
    <col min="3841" max="3841" width="56.42578125" customWidth="1"/>
    <col min="3842" max="3842" width="17.42578125" customWidth="1"/>
    <col min="3843" max="3843" width="18.5703125" customWidth="1"/>
    <col min="3844" max="3844" width="16.42578125" customWidth="1"/>
    <col min="3845" max="3845" width="16.85546875" customWidth="1"/>
    <col min="3846" max="3846" width="20.28515625" customWidth="1"/>
    <col min="3847" max="3847" width="19.85546875" customWidth="1"/>
    <col min="3848" max="3848" width="19.7109375" customWidth="1"/>
    <col min="3849" max="3849" width="20.28515625" customWidth="1"/>
    <col min="3850" max="3850" width="22.5703125" customWidth="1"/>
    <col min="3851" max="3851" width="24.42578125" customWidth="1"/>
    <col min="3852" max="4096" width="11.42578125" hidden="1"/>
    <col min="4097" max="4097" width="56.42578125" customWidth="1"/>
    <col min="4098" max="4098" width="17.42578125" customWidth="1"/>
    <col min="4099" max="4099" width="18.5703125" customWidth="1"/>
    <col min="4100" max="4100" width="16.42578125" customWidth="1"/>
    <col min="4101" max="4101" width="16.85546875" customWidth="1"/>
    <col min="4102" max="4102" width="20.28515625" customWidth="1"/>
    <col min="4103" max="4103" width="19.85546875" customWidth="1"/>
    <col min="4104" max="4104" width="19.7109375" customWidth="1"/>
    <col min="4105" max="4105" width="20.28515625" customWidth="1"/>
    <col min="4106" max="4106" width="22.5703125" customWidth="1"/>
    <col min="4107" max="4107" width="24.42578125" customWidth="1"/>
    <col min="4108" max="4352" width="11.42578125" hidden="1"/>
    <col min="4353" max="4353" width="56.42578125" customWidth="1"/>
    <col min="4354" max="4354" width="17.42578125" customWidth="1"/>
    <col min="4355" max="4355" width="18.5703125" customWidth="1"/>
    <col min="4356" max="4356" width="16.42578125" customWidth="1"/>
    <col min="4357" max="4357" width="16.85546875" customWidth="1"/>
    <col min="4358" max="4358" width="20.28515625" customWidth="1"/>
    <col min="4359" max="4359" width="19.85546875" customWidth="1"/>
    <col min="4360" max="4360" width="19.7109375" customWidth="1"/>
    <col min="4361" max="4361" width="20.28515625" customWidth="1"/>
    <col min="4362" max="4362" width="22.5703125" customWidth="1"/>
    <col min="4363" max="4363" width="24.42578125" customWidth="1"/>
    <col min="4364" max="4608" width="11.42578125" hidden="1"/>
    <col min="4609" max="4609" width="56.42578125" customWidth="1"/>
    <col min="4610" max="4610" width="17.42578125" customWidth="1"/>
    <col min="4611" max="4611" width="18.5703125" customWidth="1"/>
    <col min="4612" max="4612" width="16.42578125" customWidth="1"/>
    <col min="4613" max="4613" width="16.85546875" customWidth="1"/>
    <col min="4614" max="4614" width="20.28515625" customWidth="1"/>
    <col min="4615" max="4615" width="19.85546875" customWidth="1"/>
    <col min="4616" max="4616" width="19.7109375" customWidth="1"/>
    <col min="4617" max="4617" width="20.28515625" customWidth="1"/>
    <col min="4618" max="4618" width="22.5703125" customWidth="1"/>
    <col min="4619" max="4619" width="24.42578125" customWidth="1"/>
    <col min="4620" max="4864" width="11.42578125" hidden="1"/>
    <col min="4865" max="4865" width="56.42578125" customWidth="1"/>
    <col min="4866" max="4866" width="17.42578125" customWidth="1"/>
    <col min="4867" max="4867" width="18.5703125" customWidth="1"/>
    <col min="4868" max="4868" width="16.42578125" customWidth="1"/>
    <col min="4869" max="4869" width="16.85546875" customWidth="1"/>
    <col min="4870" max="4870" width="20.28515625" customWidth="1"/>
    <col min="4871" max="4871" width="19.85546875" customWidth="1"/>
    <col min="4872" max="4872" width="19.7109375" customWidth="1"/>
    <col min="4873" max="4873" width="20.28515625" customWidth="1"/>
    <col min="4874" max="4874" width="22.5703125" customWidth="1"/>
    <col min="4875" max="4875" width="24.42578125" customWidth="1"/>
    <col min="4876" max="5120" width="11.42578125" hidden="1"/>
    <col min="5121" max="5121" width="56.42578125" customWidth="1"/>
    <col min="5122" max="5122" width="17.42578125" customWidth="1"/>
    <col min="5123" max="5123" width="18.5703125" customWidth="1"/>
    <col min="5124" max="5124" width="16.42578125" customWidth="1"/>
    <col min="5125" max="5125" width="16.85546875" customWidth="1"/>
    <col min="5126" max="5126" width="20.28515625" customWidth="1"/>
    <col min="5127" max="5127" width="19.85546875" customWidth="1"/>
    <col min="5128" max="5128" width="19.7109375" customWidth="1"/>
    <col min="5129" max="5129" width="20.28515625" customWidth="1"/>
    <col min="5130" max="5130" width="22.5703125" customWidth="1"/>
    <col min="5131" max="5131" width="24.42578125" customWidth="1"/>
    <col min="5132" max="5376" width="11.42578125" hidden="1"/>
    <col min="5377" max="5377" width="56.42578125" customWidth="1"/>
    <col min="5378" max="5378" width="17.42578125" customWidth="1"/>
    <col min="5379" max="5379" width="18.5703125" customWidth="1"/>
    <col min="5380" max="5380" width="16.42578125" customWidth="1"/>
    <col min="5381" max="5381" width="16.85546875" customWidth="1"/>
    <col min="5382" max="5382" width="20.28515625" customWidth="1"/>
    <col min="5383" max="5383" width="19.85546875" customWidth="1"/>
    <col min="5384" max="5384" width="19.7109375" customWidth="1"/>
    <col min="5385" max="5385" width="20.28515625" customWidth="1"/>
    <col min="5386" max="5386" width="22.5703125" customWidth="1"/>
    <col min="5387" max="5387" width="24.42578125" customWidth="1"/>
    <col min="5388" max="5632" width="11.42578125" hidden="1"/>
    <col min="5633" max="5633" width="56.42578125" customWidth="1"/>
    <col min="5634" max="5634" width="17.42578125" customWidth="1"/>
    <col min="5635" max="5635" width="18.5703125" customWidth="1"/>
    <col min="5636" max="5636" width="16.42578125" customWidth="1"/>
    <col min="5637" max="5637" width="16.85546875" customWidth="1"/>
    <col min="5638" max="5638" width="20.28515625" customWidth="1"/>
    <col min="5639" max="5639" width="19.85546875" customWidth="1"/>
    <col min="5640" max="5640" width="19.7109375" customWidth="1"/>
    <col min="5641" max="5641" width="20.28515625" customWidth="1"/>
    <col min="5642" max="5642" width="22.5703125" customWidth="1"/>
    <col min="5643" max="5643" width="24.42578125" customWidth="1"/>
    <col min="5644" max="5888" width="11.42578125" hidden="1"/>
    <col min="5889" max="5889" width="56.42578125" customWidth="1"/>
    <col min="5890" max="5890" width="17.42578125" customWidth="1"/>
    <col min="5891" max="5891" width="18.5703125" customWidth="1"/>
    <col min="5892" max="5892" width="16.42578125" customWidth="1"/>
    <col min="5893" max="5893" width="16.85546875" customWidth="1"/>
    <col min="5894" max="5894" width="20.28515625" customWidth="1"/>
    <col min="5895" max="5895" width="19.85546875" customWidth="1"/>
    <col min="5896" max="5896" width="19.7109375" customWidth="1"/>
    <col min="5897" max="5897" width="20.28515625" customWidth="1"/>
    <col min="5898" max="5898" width="22.5703125" customWidth="1"/>
    <col min="5899" max="5899" width="24.42578125" customWidth="1"/>
    <col min="5900" max="6144" width="11.42578125" hidden="1"/>
    <col min="6145" max="6145" width="56.42578125" customWidth="1"/>
    <col min="6146" max="6146" width="17.42578125" customWidth="1"/>
    <col min="6147" max="6147" width="18.5703125" customWidth="1"/>
    <col min="6148" max="6148" width="16.42578125" customWidth="1"/>
    <col min="6149" max="6149" width="16.85546875" customWidth="1"/>
    <col min="6150" max="6150" width="20.28515625" customWidth="1"/>
    <col min="6151" max="6151" width="19.85546875" customWidth="1"/>
    <col min="6152" max="6152" width="19.7109375" customWidth="1"/>
    <col min="6153" max="6153" width="20.28515625" customWidth="1"/>
    <col min="6154" max="6154" width="22.5703125" customWidth="1"/>
    <col min="6155" max="6155" width="24.42578125" customWidth="1"/>
    <col min="6156" max="6400" width="11.42578125" hidden="1"/>
    <col min="6401" max="6401" width="56.42578125" customWidth="1"/>
    <col min="6402" max="6402" width="17.42578125" customWidth="1"/>
    <col min="6403" max="6403" width="18.5703125" customWidth="1"/>
    <col min="6404" max="6404" width="16.42578125" customWidth="1"/>
    <col min="6405" max="6405" width="16.85546875" customWidth="1"/>
    <col min="6406" max="6406" width="20.28515625" customWidth="1"/>
    <col min="6407" max="6407" width="19.85546875" customWidth="1"/>
    <col min="6408" max="6408" width="19.7109375" customWidth="1"/>
    <col min="6409" max="6409" width="20.28515625" customWidth="1"/>
    <col min="6410" max="6410" width="22.5703125" customWidth="1"/>
    <col min="6411" max="6411" width="24.42578125" customWidth="1"/>
    <col min="6412" max="6656" width="11.42578125" hidden="1"/>
    <col min="6657" max="6657" width="56.42578125" customWidth="1"/>
    <col min="6658" max="6658" width="17.42578125" customWidth="1"/>
    <col min="6659" max="6659" width="18.5703125" customWidth="1"/>
    <col min="6660" max="6660" width="16.42578125" customWidth="1"/>
    <col min="6661" max="6661" width="16.85546875" customWidth="1"/>
    <col min="6662" max="6662" width="20.28515625" customWidth="1"/>
    <col min="6663" max="6663" width="19.85546875" customWidth="1"/>
    <col min="6664" max="6664" width="19.7109375" customWidth="1"/>
    <col min="6665" max="6665" width="20.28515625" customWidth="1"/>
    <col min="6666" max="6666" width="22.5703125" customWidth="1"/>
    <col min="6667" max="6667" width="24.42578125" customWidth="1"/>
    <col min="6668" max="6912" width="11.42578125" hidden="1"/>
    <col min="6913" max="6913" width="56.42578125" customWidth="1"/>
    <col min="6914" max="6914" width="17.42578125" customWidth="1"/>
    <col min="6915" max="6915" width="18.5703125" customWidth="1"/>
    <col min="6916" max="6916" width="16.42578125" customWidth="1"/>
    <col min="6917" max="6917" width="16.85546875" customWidth="1"/>
    <col min="6918" max="6918" width="20.28515625" customWidth="1"/>
    <col min="6919" max="6919" width="19.85546875" customWidth="1"/>
    <col min="6920" max="6920" width="19.7109375" customWidth="1"/>
    <col min="6921" max="6921" width="20.28515625" customWidth="1"/>
    <col min="6922" max="6922" width="22.5703125" customWidth="1"/>
    <col min="6923" max="6923" width="24.42578125" customWidth="1"/>
    <col min="6924" max="7168" width="11.42578125" hidden="1"/>
    <col min="7169" max="7169" width="56.42578125" customWidth="1"/>
    <col min="7170" max="7170" width="17.42578125" customWidth="1"/>
    <col min="7171" max="7171" width="18.5703125" customWidth="1"/>
    <col min="7172" max="7172" width="16.42578125" customWidth="1"/>
    <col min="7173" max="7173" width="16.85546875" customWidth="1"/>
    <col min="7174" max="7174" width="20.28515625" customWidth="1"/>
    <col min="7175" max="7175" width="19.85546875" customWidth="1"/>
    <col min="7176" max="7176" width="19.7109375" customWidth="1"/>
    <col min="7177" max="7177" width="20.28515625" customWidth="1"/>
    <col min="7178" max="7178" width="22.5703125" customWidth="1"/>
    <col min="7179" max="7179" width="24.42578125" customWidth="1"/>
    <col min="7180" max="7424" width="11.42578125" hidden="1"/>
    <col min="7425" max="7425" width="56.42578125" customWidth="1"/>
    <col min="7426" max="7426" width="17.42578125" customWidth="1"/>
    <col min="7427" max="7427" width="18.5703125" customWidth="1"/>
    <col min="7428" max="7428" width="16.42578125" customWidth="1"/>
    <col min="7429" max="7429" width="16.85546875" customWidth="1"/>
    <col min="7430" max="7430" width="20.28515625" customWidth="1"/>
    <col min="7431" max="7431" width="19.85546875" customWidth="1"/>
    <col min="7432" max="7432" width="19.7109375" customWidth="1"/>
    <col min="7433" max="7433" width="20.28515625" customWidth="1"/>
    <col min="7434" max="7434" width="22.5703125" customWidth="1"/>
    <col min="7435" max="7435" width="24.42578125" customWidth="1"/>
    <col min="7436" max="7680" width="11.42578125" hidden="1"/>
    <col min="7681" max="7681" width="56.42578125" customWidth="1"/>
    <col min="7682" max="7682" width="17.42578125" customWidth="1"/>
    <col min="7683" max="7683" width="18.5703125" customWidth="1"/>
    <col min="7684" max="7684" width="16.42578125" customWidth="1"/>
    <col min="7685" max="7685" width="16.85546875" customWidth="1"/>
    <col min="7686" max="7686" width="20.28515625" customWidth="1"/>
    <col min="7687" max="7687" width="19.85546875" customWidth="1"/>
    <col min="7688" max="7688" width="19.7109375" customWidth="1"/>
    <col min="7689" max="7689" width="20.28515625" customWidth="1"/>
    <col min="7690" max="7690" width="22.5703125" customWidth="1"/>
    <col min="7691" max="7691" width="24.42578125" customWidth="1"/>
    <col min="7692" max="7936" width="11.42578125" hidden="1"/>
    <col min="7937" max="7937" width="56.42578125" customWidth="1"/>
    <col min="7938" max="7938" width="17.42578125" customWidth="1"/>
    <col min="7939" max="7939" width="18.5703125" customWidth="1"/>
    <col min="7940" max="7940" width="16.42578125" customWidth="1"/>
    <col min="7941" max="7941" width="16.85546875" customWidth="1"/>
    <col min="7942" max="7942" width="20.28515625" customWidth="1"/>
    <col min="7943" max="7943" width="19.85546875" customWidth="1"/>
    <col min="7944" max="7944" width="19.7109375" customWidth="1"/>
    <col min="7945" max="7945" width="20.28515625" customWidth="1"/>
    <col min="7946" max="7946" width="22.5703125" customWidth="1"/>
    <col min="7947" max="7947" width="24.42578125" customWidth="1"/>
    <col min="7948" max="8192" width="11.42578125" hidden="1"/>
    <col min="8193" max="8193" width="56.42578125" customWidth="1"/>
    <col min="8194" max="8194" width="17.42578125" customWidth="1"/>
    <col min="8195" max="8195" width="18.5703125" customWidth="1"/>
    <col min="8196" max="8196" width="16.42578125" customWidth="1"/>
    <col min="8197" max="8197" width="16.85546875" customWidth="1"/>
    <col min="8198" max="8198" width="20.28515625" customWidth="1"/>
    <col min="8199" max="8199" width="19.85546875" customWidth="1"/>
    <col min="8200" max="8200" width="19.7109375" customWidth="1"/>
    <col min="8201" max="8201" width="20.28515625" customWidth="1"/>
    <col min="8202" max="8202" width="22.5703125" customWidth="1"/>
    <col min="8203" max="8203" width="24.42578125" customWidth="1"/>
    <col min="8204" max="8448" width="11.42578125" hidden="1"/>
    <col min="8449" max="8449" width="56.42578125" customWidth="1"/>
    <col min="8450" max="8450" width="17.42578125" customWidth="1"/>
    <col min="8451" max="8451" width="18.5703125" customWidth="1"/>
    <col min="8452" max="8452" width="16.42578125" customWidth="1"/>
    <col min="8453" max="8453" width="16.85546875" customWidth="1"/>
    <col min="8454" max="8454" width="20.28515625" customWidth="1"/>
    <col min="8455" max="8455" width="19.85546875" customWidth="1"/>
    <col min="8456" max="8456" width="19.7109375" customWidth="1"/>
    <col min="8457" max="8457" width="20.28515625" customWidth="1"/>
    <col min="8458" max="8458" width="22.5703125" customWidth="1"/>
    <col min="8459" max="8459" width="24.42578125" customWidth="1"/>
    <col min="8460" max="8704" width="11.42578125" hidden="1"/>
    <col min="8705" max="8705" width="56.42578125" customWidth="1"/>
    <col min="8706" max="8706" width="17.42578125" customWidth="1"/>
    <col min="8707" max="8707" width="18.5703125" customWidth="1"/>
    <col min="8708" max="8708" width="16.42578125" customWidth="1"/>
    <col min="8709" max="8709" width="16.85546875" customWidth="1"/>
    <col min="8710" max="8710" width="20.28515625" customWidth="1"/>
    <col min="8711" max="8711" width="19.85546875" customWidth="1"/>
    <col min="8712" max="8712" width="19.7109375" customWidth="1"/>
    <col min="8713" max="8713" width="20.28515625" customWidth="1"/>
    <col min="8714" max="8714" width="22.5703125" customWidth="1"/>
    <col min="8715" max="8715" width="24.42578125" customWidth="1"/>
    <col min="8716" max="8960" width="11.42578125" hidden="1"/>
    <col min="8961" max="8961" width="56.42578125" customWidth="1"/>
    <col min="8962" max="8962" width="17.42578125" customWidth="1"/>
    <col min="8963" max="8963" width="18.5703125" customWidth="1"/>
    <col min="8964" max="8964" width="16.42578125" customWidth="1"/>
    <col min="8965" max="8965" width="16.85546875" customWidth="1"/>
    <col min="8966" max="8966" width="20.28515625" customWidth="1"/>
    <col min="8967" max="8967" width="19.85546875" customWidth="1"/>
    <col min="8968" max="8968" width="19.7109375" customWidth="1"/>
    <col min="8969" max="8969" width="20.28515625" customWidth="1"/>
    <col min="8970" max="8970" width="22.5703125" customWidth="1"/>
    <col min="8971" max="8971" width="24.42578125" customWidth="1"/>
    <col min="8972" max="9216" width="11.42578125" hidden="1"/>
    <col min="9217" max="9217" width="56.42578125" customWidth="1"/>
    <col min="9218" max="9218" width="17.42578125" customWidth="1"/>
    <col min="9219" max="9219" width="18.5703125" customWidth="1"/>
    <col min="9220" max="9220" width="16.42578125" customWidth="1"/>
    <col min="9221" max="9221" width="16.85546875" customWidth="1"/>
    <col min="9222" max="9222" width="20.28515625" customWidth="1"/>
    <col min="9223" max="9223" width="19.85546875" customWidth="1"/>
    <col min="9224" max="9224" width="19.7109375" customWidth="1"/>
    <col min="9225" max="9225" width="20.28515625" customWidth="1"/>
    <col min="9226" max="9226" width="22.5703125" customWidth="1"/>
    <col min="9227" max="9227" width="24.42578125" customWidth="1"/>
    <col min="9228" max="9472" width="11.42578125" hidden="1"/>
    <col min="9473" max="9473" width="56.42578125" customWidth="1"/>
    <col min="9474" max="9474" width="17.42578125" customWidth="1"/>
    <col min="9475" max="9475" width="18.5703125" customWidth="1"/>
    <col min="9476" max="9476" width="16.42578125" customWidth="1"/>
    <col min="9477" max="9477" width="16.85546875" customWidth="1"/>
    <col min="9478" max="9478" width="20.28515625" customWidth="1"/>
    <col min="9479" max="9479" width="19.85546875" customWidth="1"/>
    <col min="9480" max="9480" width="19.7109375" customWidth="1"/>
    <col min="9481" max="9481" width="20.28515625" customWidth="1"/>
    <col min="9482" max="9482" width="22.5703125" customWidth="1"/>
    <col min="9483" max="9483" width="24.42578125" customWidth="1"/>
    <col min="9484" max="9728" width="11.42578125" hidden="1"/>
    <col min="9729" max="9729" width="56.42578125" customWidth="1"/>
    <col min="9730" max="9730" width="17.42578125" customWidth="1"/>
    <col min="9731" max="9731" width="18.5703125" customWidth="1"/>
    <col min="9732" max="9732" width="16.42578125" customWidth="1"/>
    <col min="9733" max="9733" width="16.85546875" customWidth="1"/>
    <col min="9734" max="9734" width="20.28515625" customWidth="1"/>
    <col min="9735" max="9735" width="19.85546875" customWidth="1"/>
    <col min="9736" max="9736" width="19.7109375" customWidth="1"/>
    <col min="9737" max="9737" width="20.28515625" customWidth="1"/>
    <col min="9738" max="9738" width="22.5703125" customWidth="1"/>
    <col min="9739" max="9739" width="24.42578125" customWidth="1"/>
    <col min="9740" max="9984" width="11.42578125" hidden="1"/>
    <col min="9985" max="9985" width="56.42578125" customWidth="1"/>
    <col min="9986" max="9986" width="17.42578125" customWidth="1"/>
    <col min="9987" max="9987" width="18.5703125" customWidth="1"/>
    <col min="9988" max="9988" width="16.42578125" customWidth="1"/>
    <col min="9989" max="9989" width="16.85546875" customWidth="1"/>
    <col min="9990" max="9990" width="20.28515625" customWidth="1"/>
    <col min="9991" max="9991" width="19.85546875" customWidth="1"/>
    <col min="9992" max="9992" width="19.7109375" customWidth="1"/>
    <col min="9993" max="9993" width="20.28515625" customWidth="1"/>
    <col min="9994" max="9994" width="22.5703125" customWidth="1"/>
    <col min="9995" max="9995" width="24.42578125" customWidth="1"/>
    <col min="9996" max="10240" width="11.42578125" hidden="1"/>
    <col min="10241" max="10241" width="56.42578125" customWidth="1"/>
    <col min="10242" max="10242" width="17.42578125" customWidth="1"/>
    <col min="10243" max="10243" width="18.5703125" customWidth="1"/>
    <col min="10244" max="10244" width="16.42578125" customWidth="1"/>
    <col min="10245" max="10245" width="16.85546875" customWidth="1"/>
    <col min="10246" max="10246" width="20.28515625" customWidth="1"/>
    <col min="10247" max="10247" width="19.85546875" customWidth="1"/>
    <col min="10248" max="10248" width="19.7109375" customWidth="1"/>
    <col min="10249" max="10249" width="20.28515625" customWidth="1"/>
    <col min="10250" max="10250" width="22.5703125" customWidth="1"/>
    <col min="10251" max="10251" width="24.42578125" customWidth="1"/>
    <col min="10252" max="10496" width="11.42578125" hidden="1"/>
    <col min="10497" max="10497" width="56.42578125" customWidth="1"/>
    <col min="10498" max="10498" width="17.42578125" customWidth="1"/>
    <col min="10499" max="10499" width="18.5703125" customWidth="1"/>
    <col min="10500" max="10500" width="16.42578125" customWidth="1"/>
    <col min="10501" max="10501" width="16.85546875" customWidth="1"/>
    <col min="10502" max="10502" width="20.28515625" customWidth="1"/>
    <col min="10503" max="10503" width="19.85546875" customWidth="1"/>
    <col min="10504" max="10504" width="19.7109375" customWidth="1"/>
    <col min="10505" max="10505" width="20.28515625" customWidth="1"/>
    <col min="10506" max="10506" width="22.5703125" customWidth="1"/>
    <col min="10507" max="10507" width="24.42578125" customWidth="1"/>
    <col min="10508" max="10752" width="11.42578125" hidden="1"/>
    <col min="10753" max="10753" width="56.42578125" customWidth="1"/>
    <col min="10754" max="10754" width="17.42578125" customWidth="1"/>
    <col min="10755" max="10755" width="18.5703125" customWidth="1"/>
    <col min="10756" max="10756" width="16.42578125" customWidth="1"/>
    <col min="10757" max="10757" width="16.85546875" customWidth="1"/>
    <col min="10758" max="10758" width="20.28515625" customWidth="1"/>
    <col min="10759" max="10759" width="19.85546875" customWidth="1"/>
    <col min="10760" max="10760" width="19.7109375" customWidth="1"/>
    <col min="10761" max="10761" width="20.28515625" customWidth="1"/>
    <col min="10762" max="10762" width="22.5703125" customWidth="1"/>
    <col min="10763" max="10763" width="24.42578125" customWidth="1"/>
    <col min="10764" max="11008" width="11.42578125" hidden="1"/>
    <col min="11009" max="11009" width="56.42578125" customWidth="1"/>
    <col min="11010" max="11010" width="17.42578125" customWidth="1"/>
    <col min="11011" max="11011" width="18.5703125" customWidth="1"/>
    <col min="11012" max="11012" width="16.42578125" customWidth="1"/>
    <col min="11013" max="11013" width="16.85546875" customWidth="1"/>
    <col min="11014" max="11014" width="20.28515625" customWidth="1"/>
    <col min="11015" max="11015" width="19.85546875" customWidth="1"/>
    <col min="11016" max="11016" width="19.7109375" customWidth="1"/>
    <col min="11017" max="11017" width="20.28515625" customWidth="1"/>
    <col min="11018" max="11018" width="22.5703125" customWidth="1"/>
    <col min="11019" max="11019" width="24.42578125" customWidth="1"/>
    <col min="11020" max="11264" width="11.42578125" hidden="1"/>
    <col min="11265" max="11265" width="56.42578125" customWidth="1"/>
    <col min="11266" max="11266" width="17.42578125" customWidth="1"/>
    <col min="11267" max="11267" width="18.5703125" customWidth="1"/>
    <col min="11268" max="11268" width="16.42578125" customWidth="1"/>
    <col min="11269" max="11269" width="16.85546875" customWidth="1"/>
    <col min="11270" max="11270" width="20.28515625" customWidth="1"/>
    <col min="11271" max="11271" width="19.85546875" customWidth="1"/>
    <col min="11272" max="11272" width="19.7109375" customWidth="1"/>
    <col min="11273" max="11273" width="20.28515625" customWidth="1"/>
    <col min="11274" max="11274" width="22.5703125" customWidth="1"/>
    <col min="11275" max="11275" width="24.42578125" customWidth="1"/>
    <col min="11276" max="11520" width="11.42578125" hidden="1"/>
    <col min="11521" max="11521" width="56.42578125" customWidth="1"/>
    <col min="11522" max="11522" width="17.42578125" customWidth="1"/>
    <col min="11523" max="11523" width="18.5703125" customWidth="1"/>
    <col min="11524" max="11524" width="16.42578125" customWidth="1"/>
    <col min="11525" max="11525" width="16.85546875" customWidth="1"/>
    <col min="11526" max="11526" width="20.28515625" customWidth="1"/>
    <col min="11527" max="11527" width="19.85546875" customWidth="1"/>
    <col min="11528" max="11528" width="19.7109375" customWidth="1"/>
    <col min="11529" max="11529" width="20.28515625" customWidth="1"/>
    <col min="11530" max="11530" width="22.5703125" customWidth="1"/>
    <col min="11531" max="11531" width="24.42578125" customWidth="1"/>
    <col min="11532" max="11776" width="11.42578125" hidden="1"/>
    <col min="11777" max="11777" width="56.42578125" customWidth="1"/>
    <col min="11778" max="11778" width="17.42578125" customWidth="1"/>
    <col min="11779" max="11779" width="18.5703125" customWidth="1"/>
    <col min="11780" max="11780" width="16.42578125" customWidth="1"/>
    <col min="11781" max="11781" width="16.85546875" customWidth="1"/>
    <col min="11782" max="11782" width="20.28515625" customWidth="1"/>
    <col min="11783" max="11783" width="19.85546875" customWidth="1"/>
    <col min="11784" max="11784" width="19.7109375" customWidth="1"/>
    <col min="11785" max="11785" width="20.28515625" customWidth="1"/>
    <col min="11786" max="11786" width="22.5703125" customWidth="1"/>
    <col min="11787" max="11787" width="24.42578125" customWidth="1"/>
    <col min="11788" max="12032" width="11.42578125" hidden="1"/>
    <col min="12033" max="12033" width="56.42578125" customWidth="1"/>
    <col min="12034" max="12034" width="17.42578125" customWidth="1"/>
    <col min="12035" max="12035" width="18.5703125" customWidth="1"/>
    <col min="12036" max="12036" width="16.42578125" customWidth="1"/>
    <col min="12037" max="12037" width="16.85546875" customWidth="1"/>
    <col min="12038" max="12038" width="20.28515625" customWidth="1"/>
    <col min="12039" max="12039" width="19.85546875" customWidth="1"/>
    <col min="12040" max="12040" width="19.7109375" customWidth="1"/>
    <col min="12041" max="12041" width="20.28515625" customWidth="1"/>
    <col min="12042" max="12042" width="22.5703125" customWidth="1"/>
    <col min="12043" max="12043" width="24.42578125" customWidth="1"/>
    <col min="12044" max="12288" width="11.42578125" hidden="1"/>
    <col min="12289" max="12289" width="56.42578125" customWidth="1"/>
    <col min="12290" max="12290" width="17.42578125" customWidth="1"/>
    <col min="12291" max="12291" width="18.5703125" customWidth="1"/>
    <col min="12292" max="12292" width="16.42578125" customWidth="1"/>
    <col min="12293" max="12293" width="16.85546875" customWidth="1"/>
    <col min="12294" max="12294" width="20.28515625" customWidth="1"/>
    <col min="12295" max="12295" width="19.85546875" customWidth="1"/>
    <col min="12296" max="12296" width="19.7109375" customWidth="1"/>
    <col min="12297" max="12297" width="20.28515625" customWidth="1"/>
    <col min="12298" max="12298" width="22.5703125" customWidth="1"/>
    <col min="12299" max="12299" width="24.42578125" customWidth="1"/>
    <col min="12300" max="12544" width="11.42578125" hidden="1"/>
    <col min="12545" max="12545" width="56.42578125" customWidth="1"/>
    <col min="12546" max="12546" width="17.42578125" customWidth="1"/>
    <col min="12547" max="12547" width="18.5703125" customWidth="1"/>
    <col min="12548" max="12548" width="16.42578125" customWidth="1"/>
    <col min="12549" max="12549" width="16.85546875" customWidth="1"/>
    <col min="12550" max="12550" width="20.28515625" customWidth="1"/>
    <col min="12551" max="12551" width="19.85546875" customWidth="1"/>
    <col min="12552" max="12552" width="19.7109375" customWidth="1"/>
    <col min="12553" max="12553" width="20.28515625" customWidth="1"/>
    <col min="12554" max="12554" width="22.5703125" customWidth="1"/>
    <col min="12555" max="12555" width="24.42578125" customWidth="1"/>
    <col min="12556" max="12800" width="11.42578125" hidden="1"/>
    <col min="12801" max="12801" width="56.42578125" customWidth="1"/>
    <col min="12802" max="12802" width="17.42578125" customWidth="1"/>
    <col min="12803" max="12803" width="18.5703125" customWidth="1"/>
    <col min="12804" max="12804" width="16.42578125" customWidth="1"/>
    <col min="12805" max="12805" width="16.85546875" customWidth="1"/>
    <col min="12806" max="12806" width="20.28515625" customWidth="1"/>
    <col min="12807" max="12807" width="19.85546875" customWidth="1"/>
    <col min="12808" max="12808" width="19.7109375" customWidth="1"/>
    <col min="12809" max="12809" width="20.28515625" customWidth="1"/>
    <col min="12810" max="12810" width="22.5703125" customWidth="1"/>
    <col min="12811" max="12811" width="24.42578125" customWidth="1"/>
    <col min="12812" max="13056" width="11.42578125" hidden="1"/>
    <col min="13057" max="13057" width="56.42578125" customWidth="1"/>
    <col min="13058" max="13058" width="17.42578125" customWidth="1"/>
    <col min="13059" max="13059" width="18.5703125" customWidth="1"/>
    <col min="13060" max="13060" width="16.42578125" customWidth="1"/>
    <col min="13061" max="13061" width="16.85546875" customWidth="1"/>
    <col min="13062" max="13062" width="20.28515625" customWidth="1"/>
    <col min="13063" max="13063" width="19.85546875" customWidth="1"/>
    <col min="13064" max="13064" width="19.7109375" customWidth="1"/>
    <col min="13065" max="13065" width="20.28515625" customWidth="1"/>
    <col min="13066" max="13066" width="22.5703125" customWidth="1"/>
    <col min="13067" max="13067" width="24.42578125" customWidth="1"/>
    <col min="13068" max="13312" width="11.42578125" hidden="1"/>
    <col min="13313" max="13313" width="56.42578125" customWidth="1"/>
    <col min="13314" max="13314" width="17.42578125" customWidth="1"/>
    <col min="13315" max="13315" width="18.5703125" customWidth="1"/>
    <col min="13316" max="13316" width="16.42578125" customWidth="1"/>
    <col min="13317" max="13317" width="16.85546875" customWidth="1"/>
    <col min="13318" max="13318" width="20.28515625" customWidth="1"/>
    <col min="13319" max="13319" width="19.85546875" customWidth="1"/>
    <col min="13320" max="13320" width="19.7109375" customWidth="1"/>
    <col min="13321" max="13321" width="20.28515625" customWidth="1"/>
    <col min="13322" max="13322" width="22.5703125" customWidth="1"/>
    <col min="13323" max="13323" width="24.42578125" customWidth="1"/>
    <col min="13324" max="13568" width="11.42578125" hidden="1"/>
    <col min="13569" max="13569" width="56.42578125" customWidth="1"/>
    <col min="13570" max="13570" width="17.42578125" customWidth="1"/>
    <col min="13571" max="13571" width="18.5703125" customWidth="1"/>
    <col min="13572" max="13572" width="16.42578125" customWidth="1"/>
    <col min="13573" max="13573" width="16.85546875" customWidth="1"/>
    <col min="13574" max="13574" width="20.28515625" customWidth="1"/>
    <col min="13575" max="13575" width="19.85546875" customWidth="1"/>
    <col min="13576" max="13576" width="19.7109375" customWidth="1"/>
    <col min="13577" max="13577" width="20.28515625" customWidth="1"/>
    <col min="13578" max="13578" width="22.5703125" customWidth="1"/>
    <col min="13579" max="13579" width="24.42578125" customWidth="1"/>
    <col min="13580" max="13824" width="11.42578125" hidden="1"/>
    <col min="13825" max="13825" width="56.42578125" customWidth="1"/>
    <col min="13826" max="13826" width="17.42578125" customWidth="1"/>
    <col min="13827" max="13827" width="18.5703125" customWidth="1"/>
    <col min="13828" max="13828" width="16.42578125" customWidth="1"/>
    <col min="13829" max="13829" width="16.85546875" customWidth="1"/>
    <col min="13830" max="13830" width="20.28515625" customWidth="1"/>
    <col min="13831" max="13831" width="19.85546875" customWidth="1"/>
    <col min="13832" max="13832" width="19.7109375" customWidth="1"/>
    <col min="13833" max="13833" width="20.28515625" customWidth="1"/>
    <col min="13834" max="13834" width="22.5703125" customWidth="1"/>
    <col min="13835" max="13835" width="24.42578125" customWidth="1"/>
    <col min="13836" max="14080" width="11.42578125" hidden="1"/>
    <col min="14081" max="14081" width="56.42578125" customWidth="1"/>
    <col min="14082" max="14082" width="17.42578125" customWidth="1"/>
    <col min="14083" max="14083" width="18.5703125" customWidth="1"/>
    <col min="14084" max="14084" width="16.42578125" customWidth="1"/>
    <col min="14085" max="14085" width="16.85546875" customWidth="1"/>
    <col min="14086" max="14086" width="20.28515625" customWidth="1"/>
    <col min="14087" max="14087" width="19.85546875" customWidth="1"/>
    <col min="14088" max="14088" width="19.7109375" customWidth="1"/>
    <col min="14089" max="14089" width="20.28515625" customWidth="1"/>
    <col min="14090" max="14090" width="22.5703125" customWidth="1"/>
    <col min="14091" max="14091" width="24.42578125" customWidth="1"/>
    <col min="14092" max="14336" width="11.42578125" hidden="1"/>
    <col min="14337" max="14337" width="56.42578125" customWidth="1"/>
    <col min="14338" max="14338" width="17.42578125" customWidth="1"/>
    <col min="14339" max="14339" width="18.5703125" customWidth="1"/>
    <col min="14340" max="14340" width="16.42578125" customWidth="1"/>
    <col min="14341" max="14341" width="16.85546875" customWidth="1"/>
    <col min="14342" max="14342" width="20.28515625" customWidth="1"/>
    <col min="14343" max="14343" width="19.85546875" customWidth="1"/>
    <col min="14344" max="14344" width="19.7109375" customWidth="1"/>
    <col min="14345" max="14345" width="20.28515625" customWidth="1"/>
    <col min="14346" max="14346" width="22.5703125" customWidth="1"/>
    <col min="14347" max="14347" width="24.42578125" customWidth="1"/>
    <col min="14348" max="14592" width="11.42578125" hidden="1"/>
    <col min="14593" max="14593" width="56.42578125" customWidth="1"/>
    <col min="14594" max="14594" width="17.42578125" customWidth="1"/>
    <col min="14595" max="14595" width="18.5703125" customWidth="1"/>
    <col min="14596" max="14596" width="16.42578125" customWidth="1"/>
    <col min="14597" max="14597" width="16.85546875" customWidth="1"/>
    <col min="14598" max="14598" width="20.28515625" customWidth="1"/>
    <col min="14599" max="14599" width="19.85546875" customWidth="1"/>
    <col min="14600" max="14600" width="19.7109375" customWidth="1"/>
    <col min="14601" max="14601" width="20.28515625" customWidth="1"/>
    <col min="14602" max="14602" width="22.5703125" customWidth="1"/>
    <col min="14603" max="14603" width="24.42578125" customWidth="1"/>
    <col min="14604" max="14848" width="11.42578125" hidden="1"/>
    <col min="14849" max="14849" width="56.42578125" customWidth="1"/>
    <col min="14850" max="14850" width="17.42578125" customWidth="1"/>
    <col min="14851" max="14851" width="18.5703125" customWidth="1"/>
    <col min="14852" max="14852" width="16.42578125" customWidth="1"/>
    <col min="14853" max="14853" width="16.85546875" customWidth="1"/>
    <col min="14854" max="14854" width="20.28515625" customWidth="1"/>
    <col min="14855" max="14855" width="19.85546875" customWidth="1"/>
    <col min="14856" max="14856" width="19.7109375" customWidth="1"/>
    <col min="14857" max="14857" width="20.28515625" customWidth="1"/>
    <col min="14858" max="14858" width="22.5703125" customWidth="1"/>
    <col min="14859" max="14859" width="24.42578125" customWidth="1"/>
    <col min="14860" max="15104" width="11.42578125" hidden="1"/>
    <col min="15105" max="15105" width="56.42578125" customWidth="1"/>
    <col min="15106" max="15106" width="17.42578125" customWidth="1"/>
    <col min="15107" max="15107" width="18.5703125" customWidth="1"/>
    <col min="15108" max="15108" width="16.42578125" customWidth="1"/>
    <col min="15109" max="15109" width="16.85546875" customWidth="1"/>
    <col min="15110" max="15110" width="20.28515625" customWidth="1"/>
    <col min="15111" max="15111" width="19.85546875" customWidth="1"/>
    <col min="15112" max="15112" width="19.7109375" customWidth="1"/>
    <col min="15113" max="15113" width="20.28515625" customWidth="1"/>
    <col min="15114" max="15114" width="22.5703125" customWidth="1"/>
    <col min="15115" max="15115" width="24.42578125" customWidth="1"/>
    <col min="15116" max="15360" width="11.42578125" hidden="1"/>
    <col min="15361" max="15361" width="56.42578125" customWidth="1"/>
    <col min="15362" max="15362" width="17.42578125" customWidth="1"/>
    <col min="15363" max="15363" width="18.5703125" customWidth="1"/>
    <col min="15364" max="15364" width="16.42578125" customWidth="1"/>
    <col min="15365" max="15365" width="16.85546875" customWidth="1"/>
    <col min="15366" max="15366" width="20.28515625" customWidth="1"/>
    <col min="15367" max="15367" width="19.85546875" customWidth="1"/>
    <col min="15368" max="15368" width="19.7109375" customWidth="1"/>
    <col min="15369" max="15369" width="20.28515625" customWidth="1"/>
    <col min="15370" max="15370" width="22.5703125" customWidth="1"/>
    <col min="15371" max="15371" width="24.42578125" customWidth="1"/>
    <col min="15372" max="15616" width="11.42578125" hidden="1"/>
    <col min="15617" max="15617" width="56.42578125" customWidth="1"/>
    <col min="15618" max="15618" width="17.42578125" customWidth="1"/>
    <col min="15619" max="15619" width="18.5703125" customWidth="1"/>
    <col min="15620" max="15620" width="16.42578125" customWidth="1"/>
    <col min="15621" max="15621" width="16.85546875" customWidth="1"/>
    <col min="15622" max="15622" width="20.28515625" customWidth="1"/>
    <col min="15623" max="15623" width="19.85546875" customWidth="1"/>
    <col min="15624" max="15624" width="19.7109375" customWidth="1"/>
    <col min="15625" max="15625" width="20.28515625" customWidth="1"/>
    <col min="15626" max="15626" width="22.5703125" customWidth="1"/>
    <col min="15627" max="15627" width="24.42578125" customWidth="1"/>
    <col min="15628" max="15872" width="11.42578125" hidden="1"/>
    <col min="15873" max="15873" width="56.42578125" customWidth="1"/>
    <col min="15874" max="15874" width="17.42578125" customWidth="1"/>
    <col min="15875" max="15875" width="18.5703125" customWidth="1"/>
    <col min="15876" max="15876" width="16.42578125" customWidth="1"/>
    <col min="15877" max="15877" width="16.85546875" customWidth="1"/>
    <col min="15878" max="15878" width="20.28515625" customWidth="1"/>
    <col min="15879" max="15879" width="19.85546875" customWidth="1"/>
    <col min="15880" max="15880" width="19.7109375" customWidth="1"/>
    <col min="15881" max="15881" width="20.28515625" customWidth="1"/>
    <col min="15882" max="15882" width="22.5703125" customWidth="1"/>
    <col min="15883" max="15883" width="24.42578125" customWidth="1"/>
    <col min="15884" max="16128" width="11.42578125" hidden="1"/>
    <col min="16129" max="16129" width="56.42578125" customWidth="1"/>
    <col min="16130" max="16130" width="17.42578125" customWidth="1"/>
    <col min="16131" max="16131" width="18.5703125" customWidth="1"/>
    <col min="16132" max="16132" width="16.42578125" customWidth="1"/>
    <col min="16133" max="16133" width="16.85546875" customWidth="1"/>
    <col min="16134" max="16134" width="20.28515625" customWidth="1"/>
    <col min="16135" max="16135" width="19.85546875" customWidth="1"/>
    <col min="16136" max="16136" width="19.7109375" customWidth="1"/>
    <col min="16137" max="16137" width="20.28515625" customWidth="1"/>
    <col min="16138" max="16138" width="22.5703125" customWidth="1"/>
    <col min="16139" max="16139" width="24.42578125" customWidth="1"/>
    <col min="16140" max="16384" width="11.42578125" hidden="1"/>
  </cols>
  <sheetData>
    <row r="1" spans="1:11" ht="15.75" x14ac:dyDescent="0.25">
      <c r="A1" s="406" t="s">
        <v>0</v>
      </c>
      <c r="B1" s="407"/>
      <c r="C1" s="407"/>
      <c r="D1" s="407"/>
      <c r="E1" s="407"/>
      <c r="F1" s="407"/>
      <c r="G1" s="407"/>
      <c r="H1" s="407"/>
      <c r="I1" s="407"/>
      <c r="J1" s="407"/>
      <c r="K1" s="408"/>
    </row>
    <row r="2" spans="1:11" x14ac:dyDescent="0.25">
      <c r="A2" s="409" t="s">
        <v>891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</row>
    <row r="3" spans="1:11" x14ac:dyDescent="0.25">
      <c r="A3" s="410" t="s">
        <v>889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</row>
    <row r="4" spans="1:11" ht="5.25" customHeight="1" x14ac:dyDescent="0.25">
      <c r="A4" s="410"/>
      <c r="B4" s="411"/>
      <c r="C4" s="411"/>
      <c r="D4" s="411"/>
      <c r="E4" s="411"/>
      <c r="F4" s="411"/>
      <c r="G4" s="411"/>
      <c r="H4" s="411"/>
      <c r="I4" s="411"/>
      <c r="J4" s="411"/>
      <c r="K4" s="411"/>
    </row>
    <row r="5" spans="1:11" ht="9" customHeight="1" thickBot="1" x14ac:dyDescent="0.3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ht="9.75" hidden="1" customHeight="1" thickBot="1" x14ac:dyDescent="0.3">
      <c r="A6" s="412" t="s">
        <v>2</v>
      </c>
      <c r="B6" s="79"/>
      <c r="C6" s="413" t="s">
        <v>3</v>
      </c>
      <c r="D6" s="413"/>
      <c r="E6" s="413"/>
      <c r="F6" s="77"/>
      <c r="G6" s="77"/>
      <c r="H6" s="77"/>
      <c r="I6" s="77"/>
      <c r="J6" s="78" t="s">
        <v>4</v>
      </c>
      <c r="K6" s="78" t="s">
        <v>5</v>
      </c>
    </row>
    <row r="7" spans="1:11" ht="15.75" thickBot="1" x14ac:dyDescent="0.3">
      <c r="A7" s="412"/>
      <c r="B7" s="412" t="s">
        <v>6</v>
      </c>
      <c r="C7" s="412"/>
      <c r="D7" s="412"/>
      <c r="E7" s="412"/>
      <c r="F7" s="412" t="s">
        <v>5</v>
      </c>
      <c r="G7" s="412"/>
      <c r="H7" s="412"/>
      <c r="I7" s="412"/>
      <c r="J7" s="412" t="s">
        <v>7</v>
      </c>
      <c r="K7" s="412"/>
    </row>
    <row r="8" spans="1:11" s="1" customFormat="1" ht="39.75" customHeight="1" thickBot="1" x14ac:dyDescent="0.3">
      <c r="A8" s="412"/>
      <c r="B8" s="83" t="s">
        <v>8</v>
      </c>
      <c r="C8" s="87" t="s">
        <v>9</v>
      </c>
      <c r="D8" s="87" t="s">
        <v>10</v>
      </c>
      <c r="E8" s="80" t="s">
        <v>11</v>
      </c>
      <c r="F8" s="83" t="s">
        <v>8</v>
      </c>
      <c r="G8" s="87" t="s">
        <v>9</v>
      </c>
      <c r="H8" s="87" t="s">
        <v>10</v>
      </c>
      <c r="I8" s="80" t="s">
        <v>11</v>
      </c>
      <c r="J8" s="88" t="s">
        <v>6</v>
      </c>
      <c r="K8" s="84" t="s">
        <v>12</v>
      </c>
    </row>
    <row r="9" spans="1:11" x14ac:dyDescent="0.25">
      <c r="A9" s="82" t="s">
        <v>13</v>
      </c>
      <c r="B9" s="85">
        <v>1884</v>
      </c>
      <c r="C9" s="3">
        <v>425</v>
      </c>
      <c r="D9" s="3">
        <v>0</v>
      </c>
      <c r="E9" s="86">
        <v>0</v>
      </c>
      <c r="F9" s="85">
        <v>69664736.310000002</v>
      </c>
      <c r="G9" s="3">
        <v>32885517.800000001</v>
      </c>
      <c r="H9" s="3">
        <v>0</v>
      </c>
      <c r="I9" s="86">
        <v>0</v>
      </c>
      <c r="J9" s="85">
        <v>2309</v>
      </c>
      <c r="K9" s="86">
        <v>102550254.11</v>
      </c>
    </row>
    <row r="10" spans="1:11" x14ac:dyDescent="0.25">
      <c r="A10" s="82" t="s">
        <v>14</v>
      </c>
      <c r="B10" s="85">
        <v>1870</v>
      </c>
      <c r="C10" s="3">
        <v>118</v>
      </c>
      <c r="D10" s="3">
        <v>0</v>
      </c>
      <c r="E10" s="86">
        <v>0</v>
      </c>
      <c r="F10" s="85">
        <v>128432298.56999999</v>
      </c>
      <c r="G10" s="3">
        <v>6223004.3300000001</v>
      </c>
      <c r="H10" s="3">
        <v>0</v>
      </c>
      <c r="I10" s="86">
        <v>0</v>
      </c>
      <c r="J10" s="85">
        <v>1988</v>
      </c>
      <c r="K10" s="86">
        <v>134655302.90000001</v>
      </c>
    </row>
    <row r="11" spans="1:11" x14ac:dyDescent="0.25">
      <c r="A11" s="82" t="s">
        <v>15</v>
      </c>
      <c r="B11" s="85">
        <v>1436</v>
      </c>
      <c r="C11" s="3">
        <v>66</v>
      </c>
      <c r="D11" s="3">
        <v>0</v>
      </c>
      <c r="E11" s="86">
        <v>0</v>
      </c>
      <c r="F11" s="85">
        <v>159410683.30000001</v>
      </c>
      <c r="G11" s="3">
        <v>13720000</v>
      </c>
      <c r="H11" s="3">
        <v>0</v>
      </c>
      <c r="I11" s="86">
        <v>0</v>
      </c>
      <c r="J11" s="85">
        <v>1502</v>
      </c>
      <c r="K11" s="86">
        <v>173130683.30000001</v>
      </c>
    </row>
    <row r="12" spans="1:11" x14ac:dyDescent="0.25">
      <c r="A12" s="82" t="s">
        <v>16</v>
      </c>
      <c r="B12" s="85">
        <v>2043</v>
      </c>
      <c r="C12" s="3">
        <v>117</v>
      </c>
      <c r="D12" s="3">
        <v>0</v>
      </c>
      <c r="E12" s="86">
        <v>0</v>
      </c>
      <c r="F12" s="85">
        <v>111358473.03</v>
      </c>
      <c r="G12" s="3">
        <v>23375607.079999998</v>
      </c>
      <c r="H12" s="3">
        <v>0</v>
      </c>
      <c r="I12" s="86">
        <v>0</v>
      </c>
      <c r="J12" s="85">
        <v>2160</v>
      </c>
      <c r="K12" s="86">
        <v>134734080.11000001</v>
      </c>
    </row>
    <row r="13" spans="1:11" x14ac:dyDescent="0.25">
      <c r="A13" s="82" t="s">
        <v>17</v>
      </c>
      <c r="B13" s="85">
        <v>20516</v>
      </c>
      <c r="C13" s="3">
        <v>2338</v>
      </c>
      <c r="D13" s="3">
        <v>0</v>
      </c>
      <c r="E13" s="86">
        <v>0</v>
      </c>
      <c r="F13" s="85">
        <v>910132939.95000005</v>
      </c>
      <c r="G13" s="3">
        <v>95128258.060000002</v>
      </c>
      <c r="H13" s="3">
        <v>0</v>
      </c>
      <c r="I13" s="86">
        <v>0</v>
      </c>
      <c r="J13" s="85">
        <v>22854</v>
      </c>
      <c r="K13" s="86">
        <v>1005261198.01</v>
      </c>
    </row>
    <row r="14" spans="1:11" x14ac:dyDescent="0.25">
      <c r="A14" s="82" t="s">
        <v>18</v>
      </c>
      <c r="B14" s="85">
        <v>2084</v>
      </c>
      <c r="C14" s="3">
        <v>106</v>
      </c>
      <c r="D14" s="3">
        <v>0</v>
      </c>
      <c r="E14" s="86">
        <v>0</v>
      </c>
      <c r="F14" s="85">
        <v>136859296.18000001</v>
      </c>
      <c r="G14" s="3">
        <v>23684922.91</v>
      </c>
      <c r="H14" s="3">
        <v>0</v>
      </c>
      <c r="I14" s="86">
        <v>0</v>
      </c>
      <c r="J14" s="85">
        <v>2190</v>
      </c>
      <c r="K14" s="86">
        <v>160544219.09</v>
      </c>
    </row>
    <row r="15" spans="1:11" x14ac:dyDescent="0.25">
      <c r="A15" s="82" t="s">
        <v>19</v>
      </c>
      <c r="B15" s="85">
        <v>1406</v>
      </c>
      <c r="C15" s="3">
        <v>204</v>
      </c>
      <c r="D15" s="3">
        <v>0</v>
      </c>
      <c r="E15" s="86">
        <v>0</v>
      </c>
      <c r="F15" s="85">
        <v>15327776.07</v>
      </c>
      <c r="G15" s="3">
        <v>18783784.629999999</v>
      </c>
      <c r="H15" s="3">
        <v>0</v>
      </c>
      <c r="I15" s="86">
        <v>0</v>
      </c>
      <c r="J15" s="85">
        <v>1610</v>
      </c>
      <c r="K15" s="86">
        <v>34111560.700000003</v>
      </c>
    </row>
    <row r="16" spans="1:11" x14ac:dyDescent="0.25">
      <c r="A16" s="82" t="s">
        <v>20</v>
      </c>
      <c r="B16" s="85">
        <v>6342</v>
      </c>
      <c r="C16" s="3">
        <v>1177</v>
      </c>
      <c r="D16" s="3">
        <v>0</v>
      </c>
      <c r="E16" s="86">
        <v>2</v>
      </c>
      <c r="F16" s="85">
        <v>85019871.519999996</v>
      </c>
      <c r="G16" s="3">
        <v>11160186.33</v>
      </c>
      <c r="H16" s="3">
        <v>0</v>
      </c>
      <c r="I16" s="86">
        <v>0</v>
      </c>
      <c r="J16" s="85">
        <v>7521</v>
      </c>
      <c r="K16" s="86">
        <v>96180057.849999994</v>
      </c>
    </row>
    <row r="17" spans="1:11" x14ac:dyDescent="0.25">
      <c r="A17" s="82" t="s">
        <v>21</v>
      </c>
      <c r="B17" s="85">
        <v>4559</v>
      </c>
      <c r="C17" s="3">
        <v>829</v>
      </c>
      <c r="D17" s="3">
        <v>0</v>
      </c>
      <c r="E17" s="86">
        <v>0</v>
      </c>
      <c r="F17" s="85">
        <v>364276387.11000001</v>
      </c>
      <c r="G17" s="3">
        <v>139591779.71000001</v>
      </c>
      <c r="H17" s="3">
        <v>0</v>
      </c>
      <c r="I17" s="86">
        <v>0</v>
      </c>
      <c r="J17" s="85">
        <v>5388</v>
      </c>
      <c r="K17" s="86">
        <v>503868166.81999999</v>
      </c>
    </row>
    <row r="18" spans="1:11" x14ac:dyDescent="0.25">
      <c r="A18" s="82" t="s">
        <v>22</v>
      </c>
      <c r="B18" s="85">
        <v>20558</v>
      </c>
      <c r="C18" s="3">
        <v>794</v>
      </c>
      <c r="D18" s="3">
        <v>0</v>
      </c>
      <c r="E18" s="86">
        <v>6</v>
      </c>
      <c r="F18" s="85">
        <v>238292328.11000001</v>
      </c>
      <c r="G18" s="3">
        <v>10808315.949999999</v>
      </c>
      <c r="H18" s="3">
        <v>0</v>
      </c>
      <c r="I18" s="86">
        <v>1812188.12</v>
      </c>
      <c r="J18" s="85">
        <v>21358</v>
      </c>
      <c r="K18" s="86">
        <v>250912832.18000001</v>
      </c>
    </row>
    <row r="19" spans="1:11" x14ac:dyDescent="0.25">
      <c r="A19" s="82" t="s">
        <v>23</v>
      </c>
      <c r="B19" s="85">
        <v>43652</v>
      </c>
      <c r="C19" s="3">
        <v>398</v>
      </c>
      <c r="D19" s="3">
        <v>0</v>
      </c>
      <c r="E19" s="86">
        <v>0</v>
      </c>
      <c r="F19" s="85">
        <v>422059624.00999999</v>
      </c>
      <c r="G19" s="3">
        <v>7678281.1299999999</v>
      </c>
      <c r="H19" s="3">
        <v>0</v>
      </c>
      <c r="I19" s="86">
        <v>0</v>
      </c>
      <c r="J19" s="85">
        <v>44050</v>
      </c>
      <c r="K19" s="86">
        <v>429737905.13999999</v>
      </c>
    </row>
    <row r="20" spans="1:11" x14ac:dyDescent="0.25">
      <c r="A20" s="82" t="s">
        <v>24</v>
      </c>
      <c r="B20" s="85">
        <v>694</v>
      </c>
      <c r="C20" s="3">
        <v>190</v>
      </c>
      <c r="D20" s="3">
        <v>0</v>
      </c>
      <c r="E20" s="86">
        <v>0</v>
      </c>
      <c r="F20" s="85">
        <v>25538501.039999999</v>
      </c>
      <c r="G20" s="3">
        <v>2711240.97</v>
      </c>
      <c r="H20" s="3">
        <v>0</v>
      </c>
      <c r="I20" s="86">
        <v>0</v>
      </c>
      <c r="J20" s="85">
        <v>884</v>
      </c>
      <c r="K20" s="86">
        <v>28249742.010000002</v>
      </c>
    </row>
    <row r="21" spans="1:11" x14ac:dyDescent="0.25">
      <c r="A21" s="82" t="s">
        <v>25</v>
      </c>
      <c r="B21" s="85">
        <v>16451</v>
      </c>
      <c r="C21" s="3">
        <v>64</v>
      </c>
      <c r="D21" s="3">
        <v>0</v>
      </c>
      <c r="E21" s="86">
        <v>0</v>
      </c>
      <c r="F21" s="85">
        <v>235639535.16999999</v>
      </c>
      <c r="G21" s="3">
        <v>5468194.0700000003</v>
      </c>
      <c r="H21" s="3">
        <v>0</v>
      </c>
      <c r="I21" s="86">
        <v>0</v>
      </c>
      <c r="J21" s="85">
        <v>16515</v>
      </c>
      <c r="K21" s="86">
        <v>241107729.24000001</v>
      </c>
    </row>
    <row r="22" spans="1:11" x14ac:dyDescent="0.25">
      <c r="A22" s="82" t="s">
        <v>26</v>
      </c>
      <c r="B22" s="85">
        <v>36047</v>
      </c>
      <c r="C22" s="3">
        <v>235</v>
      </c>
      <c r="D22" s="3">
        <v>0</v>
      </c>
      <c r="E22" s="86">
        <v>0</v>
      </c>
      <c r="F22" s="85">
        <v>645253861.51999998</v>
      </c>
      <c r="G22" s="3">
        <v>2214275.62</v>
      </c>
      <c r="H22" s="3">
        <v>0</v>
      </c>
      <c r="I22" s="86">
        <v>0</v>
      </c>
      <c r="J22" s="85">
        <v>36282</v>
      </c>
      <c r="K22" s="86">
        <v>647468137.13999999</v>
      </c>
    </row>
    <row r="23" spans="1:11" x14ac:dyDescent="0.25">
      <c r="A23" s="82" t="s">
        <v>27</v>
      </c>
      <c r="B23" s="85">
        <v>18816</v>
      </c>
      <c r="C23" s="3">
        <v>515</v>
      </c>
      <c r="D23" s="3">
        <v>0</v>
      </c>
      <c r="E23" s="86">
        <v>0</v>
      </c>
      <c r="F23" s="85">
        <v>470682586.56999999</v>
      </c>
      <c r="G23" s="3">
        <v>392918785.36000001</v>
      </c>
      <c r="H23" s="3">
        <v>0</v>
      </c>
      <c r="I23" s="86">
        <v>0</v>
      </c>
      <c r="J23" s="85">
        <v>19331</v>
      </c>
      <c r="K23" s="86">
        <v>863601371.92999995</v>
      </c>
    </row>
    <row r="24" spans="1:11" x14ac:dyDescent="0.25">
      <c r="A24" s="82" t="s">
        <v>28</v>
      </c>
      <c r="B24" s="85">
        <v>3211</v>
      </c>
      <c r="C24" s="3">
        <v>1280</v>
      </c>
      <c r="D24" s="3">
        <v>0</v>
      </c>
      <c r="E24" s="86">
        <v>0</v>
      </c>
      <c r="F24" s="85">
        <v>47586390.030000001</v>
      </c>
      <c r="G24" s="3">
        <v>43951854.829999998</v>
      </c>
      <c r="H24" s="3">
        <v>0</v>
      </c>
      <c r="I24" s="86">
        <v>0</v>
      </c>
      <c r="J24" s="85">
        <v>4491</v>
      </c>
      <c r="K24" s="86">
        <v>91538244.859999999</v>
      </c>
    </row>
    <row r="25" spans="1:11" x14ac:dyDescent="0.25">
      <c r="A25" s="82" t="s">
        <v>29</v>
      </c>
      <c r="B25" s="85">
        <v>412</v>
      </c>
      <c r="C25" s="3">
        <v>131</v>
      </c>
      <c r="D25" s="3">
        <v>0</v>
      </c>
      <c r="E25" s="86">
        <v>0</v>
      </c>
      <c r="F25" s="85">
        <v>33276701.309999999</v>
      </c>
      <c r="G25" s="3">
        <v>5558470.6500000004</v>
      </c>
      <c r="H25" s="3">
        <v>0</v>
      </c>
      <c r="I25" s="86">
        <v>0</v>
      </c>
      <c r="J25" s="85">
        <v>543</v>
      </c>
      <c r="K25" s="86">
        <v>38835171.960000001</v>
      </c>
    </row>
    <row r="26" spans="1:11" x14ac:dyDescent="0.25">
      <c r="A26" s="82" t="s">
        <v>30</v>
      </c>
      <c r="B26" s="85">
        <v>725</v>
      </c>
      <c r="C26" s="3">
        <v>7</v>
      </c>
      <c r="D26" s="3">
        <v>0</v>
      </c>
      <c r="E26" s="86">
        <v>0</v>
      </c>
      <c r="F26" s="85">
        <v>3518368.14</v>
      </c>
      <c r="G26" s="3">
        <v>6862.47</v>
      </c>
      <c r="H26" s="3">
        <v>0</v>
      </c>
      <c r="I26" s="86">
        <v>0</v>
      </c>
      <c r="J26" s="85">
        <v>732</v>
      </c>
      <c r="K26" s="86">
        <v>3525230.61</v>
      </c>
    </row>
    <row r="27" spans="1:11" ht="15.75" thickBot="1" x14ac:dyDescent="0.3">
      <c r="A27" s="82" t="s">
        <v>31</v>
      </c>
      <c r="B27" s="85">
        <v>4</v>
      </c>
      <c r="C27" s="3">
        <v>0</v>
      </c>
      <c r="D27" s="3">
        <v>0</v>
      </c>
      <c r="E27" s="86">
        <v>0</v>
      </c>
      <c r="F27" s="85">
        <v>5000</v>
      </c>
      <c r="G27" s="3">
        <v>0</v>
      </c>
      <c r="H27" s="3">
        <v>0</v>
      </c>
      <c r="I27" s="86">
        <v>0</v>
      </c>
      <c r="J27" s="85">
        <v>4</v>
      </c>
      <c r="K27" s="86">
        <v>5000</v>
      </c>
    </row>
    <row r="28" spans="1:11" ht="15.75" thickBot="1" x14ac:dyDescent="0.3">
      <c r="A28" s="77" t="s">
        <v>32</v>
      </c>
      <c r="B28" s="89">
        <f t="shared" ref="B28:K28" si="0">SUM(B9:B27)</f>
        <v>182710</v>
      </c>
      <c r="C28" s="90">
        <f t="shared" si="0"/>
        <v>8994</v>
      </c>
      <c r="D28" s="90">
        <f t="shared" si="0"/>
        <v>0</v>
      </c>
      <c r="E28" s="91">
        <f t="shared" si="0"/>
        <v>8</v>
      </c>
      <c r="F28" s="89">
        <f t="shared" si="0"/>
        <v>4102335357.9400001</v>
      </c>
      <c r="G28" s="90">
        <f t="shared" si="0"/>
        <v>835869341.9000001</v>
      </c>
      <c r="H28" s="90">
        <f t="shared" si="0"/>
        <v>0</v>
      </c>
      <c r="I28" s="91">
        <f t="shared" si="0"/>
        <v>1812188.12</v>
      </c>
      <c r="J28" s="89">
        <f t="shared" si="0"/>
        <v>191712</v>
      </c>
      <c r="K28" s="91">
        <f t="shared" si="0"/>
        <v>4940016887.9599991</v>
      </c>
    </row>
    <row r="29" spans="1:11" ht="8.25" customHeight="1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1:11" x14ac:dyDescent="0.25">
      <c r="A30" s="405" t="s">
        <v>33</v>
      </c>
      <c r="B30" s="405"/>
      <c r="C30" s="405"/>
      <c r="D30" s="405"/>
      <c r="E30" s="405"/>
      <c r="F30" s="405"/>
      <c r="G30" s="405"/>
    </row>
    <row r="31" spans="1:11" ht="15" customHeight="1" x14ac:dyDescent="0.25">
      <c r="A31" s="400" t="s">
        <v>34</v>
      </c>
      <c r="B31" s="400"/>
      <c r="C31" s="400"/>
      <c r="D31" s="400"/>
      <c r="E31" s="400"/>
      <c r="F31" s="400"/>
      <c r="G31" s="400"/>
    </row>
    <row r="32" spans="1:11" x14ac:dyDescent="0.25"/>
    <row r="33" spans="2:11" x14ac:dyDescent="0.25">
      <c r="B33" s="131"/>
      <c r="C33" s="131"/>
      <c r="D33" s="131"/>
      <c r="E33" s="131"/>
      <c r="F33" s="131"/>
      <c r="G33" s="131"/>
      <c r="H33" s="131"/>
      <c r="I33" s="131"/>
      <c r="J33" s="131"/>
      <c r="K33" s="131"/>
    </row>
    <row r="34" spans="2:11" x14ac:dyDescent="0.25"/>
    <row r="35" spans="2:11" x14ac:dyDescent="0.25"/>
    <row r="36" spans="2:11" x14ac:dyDescent="0.25"/>
    <row r="37" spans="2:11" x14ac:dyDescent="0.25"/>
    <row r="38" spans="2:11" x14ac:dyDescent="0.25"/>
    <row r="39" spans="2:11" x14ac:dyDescent="0.25"/>
    <row r="40" spans="2:11" x14ac:dyDescent="0.25"/>
    <row r="41" spans="2:11" x14ac:dyDescent="0.25"/>
    <row r="42" spans="2:11" x14ac:dyDescent="0.25"/>
    <row r="43" spans="2:11" x14ac:dyDescent="0.25"/>
    <row r="44" spans="2:11" x14ac:dyDescent="0.25"/>
    <row r="45" spans="2:11" x14ac:dyDescent="0.25"/>
    <row r="46" spans="2:11" x14ac:dyDescent="0.25"/>
    <row r="47" spans="2:11" x14ac:dyDescent="0.25"/>
    <row r="48" spans="2:11" x14ac:dyDescent="0.25"/>
    <row r="49" x14ac:dyDescent="0.25"/>
    <row r="50" x14ac:dyDescent="0.25"/>
    <row r="51" x14ac:dyDescent="0.25"/>
    <row r="52" x14ac:dyDescent="0.25"/>
    <row r="53" x14ac:dyDescent="0.25"/>
    <row r="54" ht="14.25" customHeight="1" x14ac:dyDescent="0.25"/>
    <row r="55" x14ac:dyDescent="0.25"/>
    <row r="56" x14ac:dyDescent="0.25"/>
    <row r="57" x14ac:dyDescent="0.25"/>
    <row r="58" x14ac:dyDescent="0.25"/>
    <row r="59" x14ac:dyDescent="0.25"/>
  </sheetData>
  <mergeCells count="10">
    <mergeCell ref="A30:G30"/>
    <mergeCell ref="A1:K1"/>
    <mergeCell ref="A2:K2"/>
    <mergeCell ref="A3:K3"/>
    <mergeCell ref="A4:K4"/>
    <mergeCell ref="A6:A8"/>
    <mergeCell ref="C6:E6"/>
    <mergeCell ref="B7:E7"/>
    <mergeCell ref="F7:I7"/>
    <mergeCell ref="J7:K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VM61"/>
  <sheetViews>
    <sheetView workbookViewId="0">
      <selection activeCell="A2" sqref="A2:E2"/>
    </sheetView>
  </sheetViews>
  <sheetFormatPr defaultColWidth="0" defaultRowHeight="15" customHeight="1" zeroHeight="1" x14ac:dyDescent="0.25"/>
  <cols>
    <col min="1" max="1" width="15" customWidth="1"/>
    <col min="2" max="5" width="27.7109375" customWidth="1"/>
    <col min="6" max="256" width="11.42578125" hidden="1"/>
    <col min="257" max="257" width="15" customWidth="1"/>
    <col min="258" max="261" width="27.7109375" customWidth="1"/>
    <col min="262" max="512" width="11.42578125" hidden="1"/>
    <col min="513" max="513" width="15" customWidth="1"/>
    <col min="514" max="517" width="27.7109375" customWidth="1"/>
    <col min="518" max="768" width="11.42578125" hidden="1"/>
    <col min="769" max="769" width="15" customWidth="1"/>
    <col min="770" max="773" width="27.7109375" customWidth="1"/>
    <col min="774" max="1024" width="11.42578125" hidden="1"/>
    <col min="1025" max="1025" width="15" customWidth="1"/>
    <col min="1026" max="1029" width="27.7109375" customWidth="1"/>
    <col min="1030" max="1280" width="11.42578125" hidden="1"/>
    <col min="1281" max="1281" width="15" customWidth="1"/>
    <col min="1282" max="1285" width="27.7109375" customWidth="1"/>
    <col min="1286" max="1536" width="11.42578125" hidden="1"/>
    <col min="1537" max="1537" width="15" customWidth="1"/>
    <col min="1538" max="1541" width="27.7109375" customWidth="1"/>
    <col min="1542" max="1792" width="11.42578125" hidden="1"/>
    <col min="1793" max="1793" width="15" customWidth="1"/>
    <col min="1794" max="1797" width="27.7109375" customWidth="1"/>
    <col min="1798" max="2048" width="11.42578125" hidden="1"/>
    <col min="2049" max="2049" width="15" customWidth="1"/>
    <col min="2050" max="2053" width="27.7109375" customWidth="1"/>
    <col min="2054" max="2304" width="11.42578125" hidden="1"/>
    <col min="2305" max="2305" width="15" customWidth="1"/>
    <col min="2306" max="2309" width="27.7109375" customWidth="1"/>
    <col min="2310" max="2560" width="11.42578125" hidden="1"/>
    <col min="2561" max="2561" width="15" customWidth="1"/>
    <col min="2562" max="2565" width="27.7109375" customWidth="1"/>
    <col min="2566" max="2816" width="11.42578125" hidden="1"/>
    <col min="2817" max="2817" width="15" customWidth="1"/>
    <col min="2818" max="2821" width="27.7109375" customWidth="1"/>
    <col min="2822" max="3072" width="11.42578125" hidden="1"/>
    <col min="3073" max="3073" width="15" customWidth="1"/>
    <col min="3074" max="3077" width="27.7109375" customWidth="1"/>
    <col min="3078" max="3328" width="11.42578125" hidden="1"/>
    <col min="3329" max="3329" width="15" customWidth="1"/>
    <col min="3330" max="3333" width="27.7109375" customWidth="1"/>
    <col min="3334" max="3584" width="11.42578125" hidden="1"/>
    <col min="3585" max="3585" width="15" customWidth="1"/>
    <col min="3586" max="3589" width="27.7109375" customWidth="1"/>
    <col min="3590" max="3840" width="11.42578125" hidden="1"/>
    <col min="3841" max="3841" width="15" customWidth="1"/>
    <col min="3842" max="3845" width="27.7109375" customWidth="1"/>
    <col min="3846" max="4096" width="11.42578125" hidden="1"/>
    <col min="4097" max="4097" width="15" customWidth="1"/>
    <col min="4098" max="4101" width="27.7109375" customWidth="1"/>
    <col min="4102" max="4352" width="11.42578125" hidden="1"/>
    <col min="4353" max="4353" width="15" customWidth="1"/>
    <col min="4354" max="4357" width="27.7109375" customWidth="1"/>
    <col min="4358" max="4608" width="11.42578125" hidden="1"/>
    <col min="4609" max="4609" width="15" customWidth="1"/>
    <col min="4610" max="4613" width="27.7109375" customWidth="1"/>
    <col min="4614" max="4864" width="11.42578125" hidden="1"/>
    <col min="4865" max="4865" width="15" customWidth="1"/>
    <col min="4866" max="4869" width="27.7109375" customWidth="1"/>
    <col min="4870" max="5120" width="11.42578125" hidden="1"/>
    <col min="5121" max="5121" width="15" customWidth="1"/>
    <col min="5122" max="5125" width="27.7109375" customWidth="1"/>
    <col min="5126" max="5376" width="11.42578125" hidden="1"/>
    <col min="5377" max="5377" width="15" customWidth="1"/>
    <col min="5378" max="5381" width="27.7109375" customWidth="1"/>
    <col min="5382" max="5632" width="11.42578125" hidden="1"/>
    <col min="5633" max="5633" width="15" customWidth="1"/>
    <col min="5634" max="5637" width="27.7109375" customWidth="1"/>
    <col min="5638" max="5888" width="11.42578125" hidden="1"/>
    <col min="5889" max="5889" width="15" customWidth="1"/>
    <col min="5890" max="5893" width="27.7109375" customWidth="1"/>
    <col min="5894" max="6144" width="11.42578125" hidden="1"/>
    <col min="6145" max="6145" width="15" customWidth="1"/>
    <col min="6146" max="6149" width="27.7109375" customWidth="1"/>
    <col min="6150" max="6400" width="11.42578125" hidden="1"/>
    <col min="6401" max="6401" width="15" customWidth="1"/>
    <col min="6402" max="6405" width="27.7109375" customWidth="1"/>
    <col min="6406" max="6656" width="11.42578125" hidden="1"/>
    <col min="6657" max="6657" width="15" customWidth="1"/>
    <col min="6658" max="6661" width="27.7109375" customWidth="1"/>
    <col min="6662" max="6912" width="11.42578125" hidden="1"/>
    <col min="6913" max="6913" width="15" customWidth="1"/>
    <col min="6914" max="6917" width="27.7109375" customWidth="1"/>
    <col min="6918" max="7168" width="11.42578125" hidden="1"/>
    <col min="7169" max="7169" width="15" customWidth="1"/>
    <col min="7170" max="7173" width="27.7109375" customWidth="1"/>
    <col min="7174" max="7424" width="11.42578125" hidden="1"/>
    <col min="7425" max="7425" width="15" customWidth="1"/>
    <col min="7426" max="7429" width="27.7109375" customWidth="1"/>
    <col min="7430" max="7680" width="11.42578125" hidden="1"/>
    <col min="7681" max="7681" width="15" customWidth="1"/>
    <col min="7682" max="7685" width="27.7109375" customWidth="1"/>
    <col min="7686" max="7936" width="11.42578125" hidden="1"/>
    <col min="7937" max="7937" width="15" customWidth="1"/>
    <col min="7938" max="7941" width="27.7109375" customWidth="1"/>
    <col min="7942" max="8192" width="11.42578125" hidden="1"/>
    <col min="8193" max="8193" width="15" customWidth="1"/>
    <col min="8194" max="8197" width="27.7109375" customWidth="1"/>
    <col min="8198" max="8448" width="11.42578125" hidden="1"/>
    <col min="8449" max="8449" width="15" customWidth="1"/>
    <col min="8450" max="8453" width="27.7109375" customWidth="1"/>
    <col min="8454" max="8704" width="11.42578125" hidden="1"/>
    <col min="8705" max="8705" width="15" customWidth="1"/>
    <col min="8706" max="8709" width="27.7109375" customWidth="1"/>
    <col min="8710" max="8960" width="11.42578125" hidden="1"/>
    <col min="8961" max="8961" width="15" customWidth="1"/>
    <col min="8962" max="8965" width="27.7109375" customWidth="1"/>
    <col min="8966" max="9216" width="11.42578125" hidden="1"/>
    <col min="9217" max="9217" width="15" customWidth="1"/>
    <col min="9218" max="9221" width="27.7109375" customWidth="1"/>
    <col min="9222" max="9472" width="11.42578125" hidden="1"/>
    <col min="9473" max="9473" width="15" customWidth="1"/>
    <col min="9474" max="9477" width="27.7109375" customWidth="1"/>
    <col min="9478" max="9728" width="11.42578125" hidden="1"/>
    <col min="9729" max="9729" width="15" customWidth="1"/>
    <col min="9730" max="9733" width="27.7109375" customWidth="1"/>
    <col min="9734" max="9984" width="11.42578125" hidden="1"/>
    <col min="9985" max="9985" width="15" customWidth="1"/>
    <col min="9986" max="9989" width="27.7109375" customWidth="1"/>
    <col min="9990" max="10240" width="11.42578125" hidden="1"/>
    <col min="10241" max="10241" width="15" customWidth="1"/>
    <col min="10242" max="10245" width="27.7109375" customWidth="1"/>
    <col min="10246" max="10496" width="11.42578125" hidden="1"/>
    <col min="10497" max="10497" width="15" customWidth="1"/>
    <col min="10498" max="10501" width="27.7109375" customWidth="1"/>
    <col min="10502" max="10752" width="11.42578125" hidden="1"/>
    <col min="10753" max="10753" width="15" customWidth="1"/>
    <col min="10754" max="10757" width="27.7109375" customWidth="1"/>
    <col min="10758" max="11008" width="11.42578125" hidden="1"/>
    <col min="11009" max="11009" width="15" customWidth="1"/>
    <col min="11010" max="11013" width="27.7109375" customWidth="1"/>
    <col min="11014" max="11264" width="11.42578125" hidden="1"/>
    <col min="11265" max="11265" width="15" customWidth="1"/>
    <col min="11266" max="11269" width="27.7109375" customWidth="1"/>
    <col min="11270" max="11520" width="11.42578125" hidden="1"/>
    <col min="11521" max="11521" width="15" customWidth="1"/>
    <col min="11522" max="11525" width="27.7109375" customWidth="1"/>
    <col min="11526" max="11776" width="11.42578125" hidden="1"/>
    <col min="11777" max="11777" width="15" customWidth="1"/>
    <col min="11778" max="11781" width="27.7109375" customWidth="1"/>
    <col min="11782" max="12032" width="11.42578125" hidden="1"/>
    <col min="12033" max="12033" width="15" customWidth="1"/>
    <col min="12034" max="12037" width="27.7109375" customWidth="1"/>
    <col min="12038" max="12288" width="11.42578125" hidden="1"/>
    <col min="12289" max="12289" width="15" customWidth="1"/>
    <col min="12290" max="12293" width="27.7109375" customWidth="1"/>
    <col min="12294" max="12544" width="11.42578125" hidden="1"/>
    <col min="12545" max="12545" width="15" customWidth="1"/>
    <col min="12546" max="12549" width="27.7109375" customWidth="1"/>
    <col min="12550" max="12800" width="11.42578125" hidden="1"/>
    <col min="12801" max="12801" width="15" customWidth="1"/>
    <col min="12802" max="12805" width="27.7109375" customWidth="1"/>
    <col min="12806" max="13056" width="11.42578125" hidden="1"/>
    <col min="13057" max="13057" width="15" customWidth="1"/>
    <col min="13058" max="13061" width="27.7109375" customWidth="1"/>
    <col min="13062" max="13312" width="11.42578125" hidden="1"/>
    <col min="13313" max="13313" width="15" customWidth="1"/>
    <col min="13314" max="13317" width="27.7109375" customWidth="1"/>
    <col min="13318" max="13568" width="11.42578125" hidden="1"/>
    <col min="13569" max="13569" width="15" customWidth="1"/>
    <col min="13570" max="13573" width="27.7109375" customWidth="1"/>
    <col min="13574" max="13824" width="11.42578125" hidden="1"/>
    <col min="13825" max="13825" width="15" customWidth="1"/>
    <col min="13826" max="13829" width="27.7109375" customWidth="1"/>
    <col min="13830" max="14080" width="11.42578125" hidden="1"/>
    <col min="14081" max="14081" width="15" customWidth="1"/>
    <col min="14082" max="14085" width="27.7109375" customWidth="1"/>
    <col min="14086" max="14336" width="11.42578125" hidden="1"/>
    <col min="14337" max="14337" width="15" customWidth="1"/>
    <col min="14338" max="14341" width="27.7109375" customWidth="1"/>
    <col min="14342" max="14592" width="11.42578125" hidden="1"/>
    <col min="14593" max="14593" width="15" customWidth="1"/>
    <col min="14594" max="14597" width="27.7109375" customWidth="1"/>
    <col min="14598" max="14848" width="11.42578125" hidden="1"/>
    <col min="14849" max="14849" width="15" customWidth="1"/>
    <col min="14850" max="14853" width="27.7109375" customWidth="1"/>
    <col min="14854" max="15104" width="11.42578125" hidden="1"/>
    <col min="15105" max="15105" width="15" customWidth="1"/>
    <col min="15106" max="15109" width="27.7109375" customWidth="1"/>
    <col min="15110" max="15360" width="11.42578125" hidden="1"/>
    <col min="15361" max="15361" width="15" customWidth="1"/>
    <col min="15362" max="15365" width="27.7109375" customWidth="1"/>
    <col min="15366" max="15616" width="11.42578125" hidden="1"/>
    <col min="15617" max="15617" width="15" customWidth="1"/>
    <col min="15618" max="15621" width="27.7109375" customWidth="1"/>
    <col min="15622" max="15872" width="11.42578125" hidden="1"/>
    <col min="15873" max="15873" width="15" customWidth="1"/>
    <col min="15874" max="15877" width="27.7109375" customWidth="1"/>
    <col min="15878" max="16128" width="11.42578125" hidden="1"/>
    <col min="16129" max="16129" width="15" customWidth="1"/>
    <col min="16130" max="16133" width="27.7109375" customWidth="1"/>
    <col min="16134" max="16384" width="11.42578125" hidden="1"/>
  </cols>
  <sheetData>
    <row r="1" spans="1:5" ht="25.5" customHeight="1" x14ac:dyDescent="0.25">
      <c r="A1" s="582" t="s">
        <v>1028</v>
      </c>
      <c r="B1" s="583"/>
      <c r="C1" s="583"/>
      <c r="D1" s="583"/>
      <c r="E1" s="584"/>
    </row>
    <row r="2" spans="1:5" x14ac:dyDescent="0.25">
      <c r="A2" s="585" t="s">
        <v>1004</v>
      </c>
      <c r="B2" s="586"/>
      <c r="C2" s="586"/>
      <c r="D2" s="586"/>
      <c r="E2" s="587"/>
    </row>
    <row r="3" spans="1:5" x14ac:dyDescent="0.25">
      <c r="A3" s="585" t="s">
        <v>997</v>
      </c>
      <c r="B3" s="586"/>
      <c r="C3" s="586"/>
      <c r="D3" s="586"/>
      <c r="E3" s="587"/>
    </row>
    <row r="4" spans="1:5" ht="6" customHeight="1" thickBot="1" x14ac:dyDescent="0.3">
      <c r="A4" s="360"/>
      <c r="B4" s="361"/>
      <c r="C4" s="361"/>
      <c r="D4" s="361"/>
      <c r="E4" s="362"/>
    </row>
    <row r="5" spans="1:5" x14ac:dyDescent="0.25">
      <c r="A5" s="371" t="s">
        <v>861</v>
      </c>
      <c r="B5" s="372" t="s">
        <v>862</v>
      </c>
      <c r="C5" s="372" t="s">
        <v>863</v>
      </c>
      <c r="D5" s="372" t="s">
        <v>864</v>
      </c>
      <c r="E5" s="373" t="s">
        <v>7</v>
      </c>
    </row>
    <row r="6" spans="1:5" x14ac:dyDescent="0.25">
      <c r="A6" s="374">
        <v>44929</v>
      </c>
      <c r="B6" s="46">
        <v>69429.572528400007</v>
      </c>
      <c r="C6" s="46">
        <v>0</v>
      </c>
      <c r="D6" s="46">
        <v>244014.65200279999</v>
      </c>
      <c r="E6" s="375">
        <v>313444.22453120007</v>
      </c>
    </row>
    <row r="7" spans="1:5" x14ac:dyDescent="0.25">
      <c r="A7" s="374">
        <v>44930</v>
      </c>
      <c r="B7" s="46">
        <v>61626.654826800012</v>
      </c>
      <c r="C7" s="46">
        <v>0</v>
      </c>
      <c r="D7" s="46">
        <v>254512.65968799999</v>
      </c>
      <c r="E7" s="375">
        <v>316139.31451480003</v>
      </c>
    </row>
    <row r="8" spans="1:5" x14ac:dyDescent="0.25">
      <c r="A8" s="374">
        <v>44931</v>
      </c>
      <c r="B8" s="46">
        <v>12609.4485258</v>
      </c>
      <c r="C8" s="46">
        <v>170135.8439298</v>
      </c>
      <c r="D8" s="46">
        <v>134927.07620000001</v>
      </c>
      <c r="E8" s="375">
        <v>317672.3686556</v>
      </c>
    </row>
    <row r="9" spans="1:5" x14ac:dyDescent="0.25">
      <c r="A9" s="374">
        <v>44932</v>
      </c>
      <c r="B9" s="46">
        <v>15798.662251400001</v>
      </c>
      <c r="C9" s="46">
        <v>0</v>
      </c>
      <c r="D9" s="46">
        <v>332371.06619640003</v>
      </c>
      <c r="E9" s="375">
        <v>348169.72844779998</v>
      </c>
    </row>
    <row r="10" spans="1:5" x14ac:dyDescent="0.25">
      <c r="A10" s="374">
        <v>44935</v>
      </c>
      <c r="B10" s="46">
        <v>130519.20069300002</v>
      </c>
      <c r="C10" s="46">
        <v>0</v>
      </c>
      <c r="D10" s="46">
        <v>281347.55383699998</v>
      </c>
      <c r="E10" s="375">
        <v>411866.75453000003</v>
      </c>
    </row>
    <row r="11" spans="1:5" x14ac:dyDescent="0.25">
      <c r="A11" s="374">
        <v>44936</v>
      </c>
      <c r="B11" s="46">
        <v>30675.890125999998</v>
      </c>
      <c r="C11" s="46">
        <v>0</v>
      </c>
      <c r="D11" s="46">
        <v>280830.66292120004</v>
      </c>
      <c r="E11" s="375">
        <v>311506.55304720002</v>
      </c>
    </row>
    <row r="12" spans="1:5" x14ac:dyDescent="0.25">
      <c r="A12" s="374">
        <v>44937</v>
      </c>
      <c r="B12" s="46">
        <v>86650.943008000017</v>
      </c>
      <c r="C12" s="46">
        <v>0</v>
      </c>
      <c r="D12" s="46">
        <v>268524.40773620002</v>
      </c>
      <c r="E12" s="375">
        <v>355175.3507442</v>
      </c>
    </row>
    <row r="13" spans="1:5" x14ac:dyDescent="0.25">
      <c r="A13" s="374">
        <v>44938</v>
      </c>
      <c r="B13" s="46">
        <v>107717.62179780001</v>
      </c>
      <c r="C13" s="46">
        <v>0</v>
      </c>
      <c r="D13" s="46">
        <v>217637.59946740002</v>
      </c>
      <c r="E13" s="375">
        <v>325355.2212652</v>
      </c>
    </row>
    <row r="14" spans="1:5" x14ac:dyDescent="0.25">
      <c r="A14" s="374">
        <v>44939</v>
      </c>
      <c r="B14" s="46">
        <v>53434.475960600001</v>
      </c>
      <c r="C14" s="46">
        <v>0</v>
      </c>
      <c r="D14" s="46">
        <v>166815.29015340001</v>
      </c>
      <c r="E14" s="375">
        <v>220249.766114</v>
      </c>
    </row>
    <row r="15" spans="1:5" x14ac:dyDescent="0.25">
      <c r="A15" s="374">
        <v>44942</v>
      </c>
      <c r="B15" s="46">
        <v>24448.07617</v>
      </c>
      <c r="C15" s="46">
        <v>0</v>
      </c>
      <c r="D15" s="46">
        <v>346337.26363880001</v>
      </c>
      <c r="E15" s="375">
        <v>370785.33980879997</v>
      </c>
    </row>
    <row r="16" spans="1:5" x14ac:dyDescent="0.25">
      <c r="A16" s="374">
        <v>44943</v>
      </c>
      <c r="B16" s="46">
        <v>85537.963025200006</v>
      </c>
      <c r="C16" s="46">
        <v>0</v>
      </c>
      <c r="D16" s="46">
        <v>253054.33461419999</v>
      </c>
      <c r="E16" s="375">
        <v>338592.2976394</v>
      </c>
    </row>
    <row r="17" spans="1:5" x14ac:dyDescent="0.25">
      <c r="A17" s="374">
        <v>44944</v>
      </c>
      <c r="B17" s="46">
        <v>69938.411930800008</v>
      </c>
      <c r="C17" s="46">
        <v>7.0279328000000003</v>
      </c>
      <c r="D17" s="46">
        <v>319613.00640359998</v>
      </c>
      <c r="E17" s="375">
        <v>389558.44626720005</v>
      </c>
    </row>
    <row r="18" spans="1:5" x14ac:dyDescent="0.25">
      <c r="A18" s="374">
        <v>44945</v>
      </c>
      <c r="B18" s="46">
        <v>93582.101102000001</v>
      </c>
      <c r="C18" s="46">
        <v>0</v>
      </c>
      <c r="D18" s="46">
        <v>234549.9481444</v>
      </c>
      <c r="E18" s="375">
        <v>328132.04924640007</v>
      </c>
    </row>
    <row r="19" spans="1:5" x14ac:dyDescent="0.25">
      <c r="A19" s="374">
        <v>44946</v>
      </c>
      <c r="B19" s="46">
        <v>153593.7785704</v>
      </c>
      <c r="C19" s="46">
        <v>0</v>
      </c>
      <c r="D19" s="46">
        <v>269405.45496060001</v>
      </c>
      <c r="E19" s="375">
        <v>422999.23353100003</v>
      </c>
    </row>
    <row r="20" spans="1:5" x14ac:dyDescent="0.25">
      <c r="A20" s="374">
        <v>44950</v>
      </c>
      <c r="B20" s="46">
        <v>108520.24056300001</v>
      </c>
      <c r="C20" s="46">
        <v>0</v>
      </c>
      <c r="D20" s="46">
        <v>337134.11429320002</v>
      </c>
      <c r="E20" s="375">
        <v>445654.35485620005</v>
      </c>
    </row>
    <row r="21" spans="1:5" x14ac:dyDescent="0.25">
      <c r="A21" s="374">
        <v>44951</v>
      </c>
      <c r="B21" s="46">
        <v>118010.66955860003</v>
      </c>
      <c r="C21" s="46">
        <v>0</v>
      </c>
      <c r="D21" s="46">
        <v>293713.84685019997</v>
      </c>
      <c r="E21" s="375">
        <v>411724.51640880003</v>
      </c>
    </row>
    <row r="22" spans="1:5" x14ac:dyDescent="0.25">
      <c r="A22" s="374">
        <v>44952</v>
      </c>
      <c r="B22" s="46">
        <v>133683.4816114</v>
      </c>
      <c r="C22" s="46">
        <v>20625.104500000001</v>
      </c>
      <c r="D22" s="46">
        <v>255013.40929819999</v>
      </c>
      <c r="E22" s="375">
        <v>409321.99540960003</v>
      </c>
    </row>
    <row r="23" spans="1:5" x14ac:dyDescent="0.25">
      <c r="A23" s="374">
        <v>44953</v>
      </c>
      <c r="B23" s="46">
        <v>212966.79250840002</v>
      </c>
      <c r="C23" s="46">
        <v>501.71247979999998</v>
      </c>
      <c r="D23" s="46">
        <v>214216.49558399999</v>
      </c>
      <c r="E23" s="375">
        <v>427685.00057220005</v>
      </c>
    </row>
    <row r="24" spans="1:5" x14ac:dyDescent="0.25">
      <c r="A24" s="374">
        <v>44956</v>
      </c>
      <c r="B24" s="46">
        <v>120910.40013360001</v>
      </c>
      <c r="C24" s="46">
        <v>0</v>
      </c>
      <c r="D24" s="46">
        <v>193879.70563360004</v>
      </c>
      <c r="E24" s="375">
        <v>314790.10576720006</v>
      </c>
    </row>
    <row r="25" spans="1:5" ht="15.75" thickBot="1" x14ac:dyDescent="0.3">
      <c r="A25" s="374">
        <v>44957</v>
      </c>
      <c r="B25" s="46">
        <v>66475.836191800001</v>
      </c>
      <c r="C25" s="46">
        <v>0</v>
      </c>
      <c r="D25" s="46">
        <v>86553.255441800007</v>
      </c>
      <c r="E25" s="375">
        <v>153029.09163360004</v>
      </c>
    </row>
    <row r="26" spans="1:5" ht="15.75" thickBot="1" x14ac:dyDescent="0.3">
      <c r="A26" s="369" t="s">
        <v>7</v>
      </c>
      <c r="B26" s="370">
        <v>1756130.2210830001</v>
      </c>
      <c r="C26" s="370">
        <v>191269.68884240001</v>
      </c>
      <c r="D26" s="370">
        <v>4984451.8030650001</v>
      </c>
      <c r="E26" s="376">
        <v>6931851.7129904004</v>
      </c>
    </row>
    <row r="27" spans="1:5" ht="5.25" customHeight="1" thickBot="1" x14ac:dyDescent="0.3">
      <c r="A27" s="588"/>
      <c r="B27" s="588"/>
      <c r="C27" s="588"/>
      <c r="D27" s="588"/>
      <c r="E27" s="588"/>
    </row>
    <row r="28" spans="1:5" ht="15.75" thickTop="1" x14ac:dyDescent="0.25">
      <c r="A28" s="47" t="s">
        <v>34</v>
      </c>
      <c r="B28" s="48"/>
      <c r="C28" s="48"/>
      <c r="D28" s="48"/>
      <c r="E28" s="48"/>
    </row>
    <row r="29" spans="1:5" x14ac:dyDescent="0.25"/>
    <row r="30" spans="1:5" x14ac:dyDescent="0.25"/>
    <row r="31" spans="1:5" x14ac:dyDescent="0.25"/>
    <row r="32" spans="1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</sheetData>
  <mergeCells count="4">
    <mergeCell ref="A1:E1"/>
    <mergeCell ref="A2:E2"/>
    <mergeCell ref="A3:E3"/>
    <mergeCell ref="A27:E2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workbookViewId="0">
      <selection sqref="A1:B1"/>
    </sheetView>
  </sheetViews>
  <sheetFormatPr defaultColWidth="11.42578125" defaultRowHeight="12.75" zeroHeight="1" x14ac:dyDescent="0.2"/>
  <cols>
    <col min="1" max="1" width="93.7109375" style="388" bestFit="1" customWidth="1"/>
    <col min="2" max="2" width="11.28515625" style="388" customWidth="1"/>
    <col min="3" max="16384" width="11.42578125" style="388"/>
  </cols>
  <sheetData>
    <row r="1" spans="1:2" ht="20.25" customHeight="1" x14ac:dyDescent="0.2">
      <c r="A1" s="589" t="s">
        <v>1054</v>
      </c>
      <c r="B1" s="589"/>
    </row>
    <row r="2" spans="1:2" x14ac:dyDescent="0.2">
      <c r="B2" s="389"/>
    </row>
    <row r="3" spans="1:2" ht="15.75" x14ac:dyDescent="0.25">
      <c r="A3" s="390" t="s">
        <v>36</v>
      </c>
      <c r="B3" s="389"/>
    </row>
    <row r="4" spans="1:2" x14ac:dyDescent="0.2">
      <c r="A4" s="391" t="s">
        <v>160</v>
      </c>
      <c r="B4" s="392" t="s">
        <v>37</v>
      </c>
    </row>
    <row r="5" spans="1:2" x14ac:dyDescent="0.2">
      <c r="A5" s="391" t="s">
        <v>1055</v>
      </c>
      <c r="B5" s="392" t="s">
        <v>44</v>
      </c>
    </row>
    <row r="6" spans="1:2" x14ac:dyDescent="0.2">
      <c r="A6" s="391" t="s">
        <v>1056</v>
      </c>
      <c r="B6" s="392" t="s">
        <v>38</v>
      </c>
    </row>
    <row r="7" spans="1:2" x14ac:dyDescent="0.2">
      <c r="A7" s="391" t="s">
        <v>1057</v>
      </c>
      <c r="B7" s="392" t="s">
        <v>39</v>
      </c>
    </row>
    <row r="8" spans="1:2" x14ac:dyDescent="0.2">
      <c r="A8" s="391" t="s">
        <v>1058</v>
      </c>
      <c r="B8" s="392" t="s">
        <v>41</v>
      </c>
    </row>
    <row r="9" spans="1:2" x14ac:dyDescent="0.2">
      <c r="A9" s="391" t="s">
        <v>1059</v>
      </c>
      <c r="B9" s="392" t="s">
        <v>43</v>
      </c>
    </row>
    <row r="10" spans="1:2" x14ac:dyDescent="0.2">
      <c r="A10" s="391" t="s">
        <v>1060</v>
      </c>
      <c r="B10" s="392" t="s">
        <v>45</v>
      </c>
    </row>
    <row r="11" spans="1:2" x14ac:dyDescent="0.2">
      <c r="A11" s="391" t="s">
        <v>1061</v>
      </c>
      <c r="B11" s="392" t="s">
        <v>47</v>
      </c>
    </row>
    <row r="12" spans="1:2" x14ac:dyDescent="0.2">
      <c r="A12" s="391" t="s">
        <v>1062</v>
      </c>
      <c r="B12" s="392" t="s">
        <v>46</v>
      </c>
    </row>
    <row r="13" spans="1:2" x14ac:dyDescent="0.2">
      <c r="A13" s="391" t="s">
        <v>1063</v>
      </c>
      <c r="B13" s="392" t="s">
        <v>48</v>
      </c>
    </row>
    <row r="14" spans="1:2" x14ac:dyDescent="0.2">
      <c r="A14" s="391" t="s">
        <v>219</v>
      </c>
      <c r="B14" s="392" t="s">
        <v>40</v>
      </c>
    </row>
    <row r="15" spans="1:2" x14ac:dyDescent="0.2">
      <c r="A15" s="393" t="s">
        <v>1064</v>
      </c>
      <c r="B15" s="392" t="s">
        <v>42</v>
      </c>
    </row>
    <row r="16" spans="1:2" x14ac:dyDescent="0.2">
      <c r="A16" s="391"/>
      <c r="B16" s="392"/>
    </row>
    <row r="17" spans="1:14" ht="15.75" x14ac:dyDescent="0.25">
      <c r="A17" s="394" t="s">
        <v>1065</v>
      </c>
      <c r="B17" s="392"/>
      <c r="H17" s="389"/>
    </row>
    <row r="18" spans="1:14" x14ac:dyDescent="0.2">
      <c r="A18" s="391" t="s">
        <v>1066</v>
      </c>
      <c r="B18" s="392" t="s">
        <v>1067</v>
      </c>
      <c r="H18" s="389"/>
    </row>
    <row r="19" spans="1:14" x14ac:dyDescent="0.2">
      <c r="A19" s="391"/>
      <c r="B19" s="392"/>
      <c r="H19" s="389"/>
    </row>
    <row r="20" spans="1:14" ht="15.75" x14ac:dyDescent="0.25">
      <c r="A20" s="394" t="s">
        <v>1068</v>
      </c>
      <c r="B20" s="392"/>
      <c r="H20" s="389"/>
    </row>
    <row r="21" spans="1:14" x14ac:dyDescent="0.2">
      <c r="A21" s="391" t="s">
        <v>833</v>
      </c>
      <c r="B21" s="392" t="s">
        <v>1069</v>
      </c>
      <c r="H21" s="392"/>
      <c r="I21" s="393"/>
    </row>
    <row r="22" spans="1:14" x14ac:dyDescent="0.2">
      <c r="A22" s="391" t="s">
        <v>834</v>
      </c>
      <c r="B22" s="392" t="s">
        <v>1070</v>
      </c>
      <c r="H22" s="389"/>
    </row>
    <row r="23" spans="1:14" x14ac:dyDescent="0.2">
      <c r="A23" s="391" t="s">
        <v>848</v>
      </c>
      <c r="B23" s="392" t="s">
        <v>1071</v>
      </c>
      <c r="H23" s="389"/>
    </row>
    <row r="24" spans="1:14" x14ac:dyDescent="0.2">
      <c r="A24" s="391" t="s">
        <v>835</v>
      </c>
      <c r="B24" s="392" t="s">
        <v>1072</v>
      </c>
      <c r="H24" s="389"/>
    </row>
    <row r="25" spans="1:14" x14ac:dyDescent="0.2">
      <c r="A25" s="391" t="s">
        <v>836</v>
      </c>
      <c r="B25" s="392" t="s">
        <v>1073</v>
      </c>
      <c r="H25" s="389"/>
    </row>
    <row r="26" spans="1:14" x14ac:dyDescent="0.2">
      <c r="A26" s="391" t="s">
        <v>1074</v>
      </c>
      <c r="B26" s="392" t="s">
        <v>1075</v>
      </c>
      <c r="H26" s="389"/>
      <c r="N26" s="395"/>
    </row>
    <row r="27" spans="1:14" x14ac:dyDescent="0.2">
      <c r="A27" s="391" t="s">
        <v>1076</v>
      </c>
      <c r="B27" s="392" t="s">
        <v>1077</v>
      </c>
      <c r="H27" s="389"/>
      <c r="N27" s="395"/>
    </row>
    <row r="28" spans="1:14" x14ac:dyDescent="0.2">
      <c r="A28" s="391" t="s">
        <v>840</v>
      </c>
      <c r="B28" s="392" t="s">
        <v>1078</v>
      </c>
      <c r="H28" s="389"/>
      <c r="N28" s="395"/>
    </row>
    <row r="29" spans="1:14" x14ac:dyDescent="0.2">
      <c r="A29" s="391" t="s">
        <v>1079</v>
      </c>
      <c r="B29" s="392" t="s">
        <v>1080</v>
      </c>
      <c r="H29" s="389"/>
      <c r="N29" s="395"/>
    </row>
    <row r="30" spans="1:14" x14ac:dyDescent="0.2">
      <c r="A30" s="396" t="s">
        <v>851</v>
      </c>
      <c r="B30" s="392" t="s">
        <v>1081</v>
      </c>
      <c r="H30" s="389"/>
      <c r="N30" s="395"/>
    </row>
    <row r="31" spans="1:14" x14ac:dyDescent="0.2">
      <c r="A31" s="393" t="s">
        <v>847</v>
      </c>
      <c r="B31" s="392" t="s">
        <v>1082</v>
      </c>
      <c r="H31" s="389"/>
      <c r="N31" s="395"/>
    </row>
    <row r="32" spans="1:14" x14ac:dyDescent="0.2">
      <c r="A32" s="393" t="s">
        <v>850</v>
      </c>
      <c r="B32" s="392" t="s">
        <v>1083</v>
      </c>
      <c r="H32" s="389"/>
      <c r="N32" s="395"/>
    </row>
    <row r="33" spans="1:14" x14ac:dyDescent="0.2">
      <c r="A33" s="393" t="s">
        <v>1084</v>
      </c>
      <c r="B33" s="392" t="s">
        <v>1085</v>
      </c>
      <c r="H33" s="389"/>
      <c r="N33" s="395"/>
    </row>
    <row r="34" spans="1:14" x14ac:dyDescent="0.2">
      <c r="A34" s="393" t="s">
        <v>837</v>
      </c>
      <c r="B34" s="392" t="s">
        <v>1086</v>
      </c>
      <c r="H34" s="389"/>
      <c r="N34" s="395"/>
    </row>
    <row r="35" spans="1:14" x14ac:dyDescent="0.2">
      <c r="A35" s="393" t="s">
        <v>1087</v>
      </c>
      <c r="B35" s="397" t="s">
        <v>1088</v>
      </c>
      <c r="H35" s="389"/>
      <c r="N35" s="395"/>
    </row>
    <row r="36" spans="1:14" x14ac:dyDescent="0.2">
      <c r="A36" s="391"/>
      <c r="B36" s="392"/>
      <c r="H36" s="389"/>
      <c r="N36" s="395"/>
    </row>
    <row r="37" spans="1:14" ht="15.75" x14ac:dyDescent="0.25">
      <c r="A37" s="394" t="s">
        <v>1089</v>
      </c>
      <c r="B37" s="392"/>
      <c r="H37" s="392"/>
      <c r="N37" s="395"/>
    </row>
    <row r="38" spans="1:14" x14ac:dyDescent="0.2">
      <c r="A38" s="391" t="s">
        <v>1090</v>
      </c>
      <c r="B38" s="392" t="s">
        <v>1091</v>
      </c>
      <c r="H38" s="397"/>
      <c r="N38" s="395"/>
    </row>
    <row r="39" spans="1:14" x14ac:dyDescent="0.2">
      <c r="A39" s="391" t="s">
        <v>1092</v>
      </c>
      <c r="B39" s="392" t="s">
        <v>1093</v>
      </c>
      <c r="H39" s="389"/>
      <c r="N39" s="395"/>
    </row>
    <row r="40" spans="1:14" x14ac:dyDescent="0.2">
      <c r="A40" s="391" t="s">
        <v>1094</v>
      </c>
      <c r="B40" s="392" t="s">
        <v>1095</v>
      </c>
      <c r="H40" s="389"/>
      <c r="N40" s="395"/>
    </row>
    <row r="41" spans="1:14" x14ac:dyDescent="0.2">
      <c r="A41" s="391"/>
      <c r="B41" s="392"/>
      <c r="H41" s="389"/>
      <c r="N41" s="395"/>
    </row>
    <row r="42" spans="1:14" ht="15.75" x14ac:dyDescent="0.25">
      <c r="A42" s="394" t="s">
        <v>1096</v>
      </c>
      <c r="B42" s="392"/>
      <c r="H42" s="389"/>
      <c r="N42" s="395"/>
    </row>
    <row r="43" spans="1:14" x14ac:dyDescent="0.2">
      <c r="A43" s="391" t="s">
        <v>1052</v>
      </c>
      <c r="B43" s="392" t="s">
        <v>1097</v>
      </c>
      <c r="H43" s="389"/>
      <c r="N43" s="395"/>
    </row>
    <row r="44" spans="1:14" x14ac:dyDescent="0.2">
      <c r="A44" s="391"/>
      <c r="B44" s="392"/>
      <c r="H44" s="389"/>
      <c r="N44" s="395"/>
    </row>
    <row r="45" spans="1:14" ht="15.75" x14ac:dyDescent="0.25">
      <c r="A45" s="394" t="s">
        <v>1098</v>
      </c>
      <c r="B45" s="392"/>
      <c r="H45" s="389"/>
      <c r="N45" s="395"/>
    </row>
    <row r="46" spans="1:14" x14ac:dyDescent="0.2">
      <c r="B46" s="389"/>
      <c r="H46" s="389"/>
      <c r="N46" s="395"/>
    </row>
    <row r="47" spans="1:14" x14ac:dyDescent="0.2">
      <c r="A47" s="388" t="s">
        <v>1099</v>
      </c>
      <c r="B47" s="389" t="s">
        <v>1100</v>
      </c>
      <c r="H47" s="389"/>
      <c r="N47" s="395"/>
    </row>
    <row r="48" spans="1:14" x14ac:dyDescent="0.2">
      <c r="A48" s="388" t="s">
        <v>1101</v>
      </c>
      <c r="B48" s="389" t="s">
        <v>1102</v>
      </c>
      <c r="H48" s="389"/>
      <c r="N48" s="395"/>
    </row>
    <row r="49" spans="1:14" x14ac:dyDescent="0.2">
      <c r="A49" s="388" t="s">
        <v>1103</v>
      </c>
      <c r="B49" s="389" t="s">
        <v>1104</v>
      </c>
      <c r="H49" s="389"/>
      <c r="N49" s="395"/>
    </row>
    <row r="50" spans="1:14" x14ac:dyDescent="0.2">
      <c r="A50" s="388" t="s">
        <v>1105</v>
      </c>
      <c r="B50" s="389" t="s">
        <v>67</v>
      </c>
      <c r="H50" s="389"/>
      <c r="N50" s="395"/>
    </row>
    <row r="51" spans="1:14" x14ac:dyDescent="0.2">
      <c r="A51" s="393" t="s">
        <v>168</v>
      </c>
      <c r="B51" s="392" t="s">
        <v>63</v>
      </c>
      <c r="E51" s="393"/>
      <c r="H51" s="389"/>
      <c r="N51" s="395"/>
    </row>
    <row r="52" spans="1:14" x14ac:dyDescent="0.2">
      <c r="A52" s="388" t="s">
        <v>14</v>
      </c>
      <c r="B52" s="389" t="s">
        <v>72</v>
      </c>
      <c r="H52" s="389"/>
      <c r="N52" s="395"/>
    </row>
    <row r="53" spans="1:14" x14ac:dyDescent="0.2">
      <c r="A53" s="388" t="s">
        <v>1106</v>
      </c>
      <c r="B53" s="389" t="s">
        <v>88</v>
      </c>
      <c r="H53" s="389"/>
      <c r="N53" s="395"/>
    </row>
    <row r="54" spans="1:14" x14ac:dyDescent="0.2">
      <c r="A54" s="388" t="s">
        <v>16</v>
      </c>
      <c r="B54" s="389" t="s">
        <v>64</v>
      </c>
      <c r="H54" s="389"/>
      <c r="N54" s="395"/>
    </row>
    <row r="55" spans="1:14" x14ac:dyDescent="0.2">
      <c r="A55" s="388" t="s">
        <v>19</v>
      </c>
      <c r="B55" s="389" t="s">
        <v>65</v>
      </c>
      <c r="H55" s="389"/>
      <c r="N55" s="395"/>
    </row>
    <row r="56" spans="1:14" x14ac:dyDescent="0.2">
      <c r="A56" s="388" t="s">
        <v>20</v>
      </c>
      <c r="B56" s="389" t="s">
        <v>68</v>
      </c>
      <c r="H56" s="389"/>
      <c r="N56" s="395"/>
    </row>
    <row r="57" spans="1:14" x14ac:dyDescent="0.2">
      <c r="A57" s="388" t="s">
        <v>21</v>
      </c>
      <c r="B57" s="389" t="s">
        <v>69</v>
      </c>
      <c r="H57" s="389"/>
      <c r="N57" s="395"/>
    </row>
    <row r="58" spans="1:14" x14ac:dyDescent="0.2">
      <c r="A58" s="388" t="s">
        <v>22</v>
      </c>
      <c r="B58" s="389" t="s">
        <v>81</v>
      </c>
      <c r="H58" s="389"/>
      <c r="N58" s="395"/>
    </row>
    <row r="59" spans="1:14" x14ac:dyDescent="0.2">
      <c r="A59" s="388" t="s">
        <v>26</v>
      </c>
      <c r="B59" s="389" t="s">
        <v>71</v>
      </c>
      <c r="H59" s="389"/>
    </row>
    <row r="60" spans="1:14" x14ac:dyDescent="0.2">
      <c r="A60" s="388" t="s">
        <v>27</v>
      </c>
      <c r="B60" s="389" t="s">
        <v>73</v>
      </c>
      <c r="H60" s="389"/>
    </row>
    <row r="61" spans="1:14" x14ac:dyDescent="0.2">
      <c r="A61" s="388" t="s">
        <v>17</v>
      </c>
      <c r="B61" s="389" t="s">
        <v>85</v>
      </c>
      <c r="H61" s="389"/>
    </row>
    <row r="62" spans="1:14" x14ac:dyDescent="0.2">
      <c r="A62" s="388" t="s">
        <v>18</v>
      </c>
      <c r="B62" s="389" t="s">
        <v>80</v>
      </c>
      <c r="H62" s="389"/>
    </row>
    <row r="63" spans="1:14" x14ac:dyDescent="0.2">
      <c r="A63" s="388" t="s">
        <v>23</v>
      </c>
      <c r="B63" s="389" t="s">
        <v>84</v>
      </c>
      <c r="H63" s="389"/>
    </row>
    <row r="64" spans="1:14" x14ac:dyDescent="0.2">
      <c r="A64" s="388" t="s">
        <v>331</v>
      </c>
      <c r="B64" s="389" t="s">
        <v>1107</v>
      </c>
      <c r="H64" s="389"/>
    </row>
    <row r="65" spans="1:8" x14ac:dyDescent="0.2">
      <c r="A65" s="388" t="s">
        <v>1108</v>
      </c>
      <c r="B65" s="389" t="s">
        <v>118</v>
      </c>
      <c r="H65" s="389"/>
    </row>
    <row r="66" spans="1:8" x14ac:dyDescent="0.2">
      <c r="A66" s="388" t="s">
        <v>1109</v>
      </c>
      <c r="B66" s="389" t="s">
        <v>79</v>
      </c>
      <c r="H66" s="389"/>
    </row>
    <row r="67" spans="1:8" x14ac:dyDescent="0.2">
      <c r="A67" s="388" t="s">
        <v>1110</v>
      </c>
      <c r="B67" s="392" t="s">
        <v>113</v>
      </c>
      <c r="E67" s="391"/>
      <c r="H67" s="389"/>
    </row>
    <row r="68" spans="1:8" x14ac:dyDescent="0.2">
      <c r="A68" s="388" t="s">
        <v>1111</v>
      </c>
      <c r="B68" s="397" t="s">
        <v>1112</v>
      </c>
      <c r="H68" s="389"/>
    </row>
    <row r="69" spans="1:8" x14ac:dyDescent="0.2">
      <c r="A69" s="388" t="s">
        <v>365</v>
      </c>
      <c r="B69" s="389" t="s">
        <v>66</v>
      </c>
      <c r="H69" s="389"/>
    </row>
    <row r="70" spans="1:8" x14ac:dyDescent="0.2">
      <c r="A70" s="388" t="s">
        <v>1113</v>
      </c>
      <c r="B70" s="389" t="s">
        <v>1114</v>
      </c>
      <c r="H70" s="389"/>
    </row>
    <row r="71" spans="1:8" x14ac:dyDescent="0.2">
      <c r="A71" s="388" t="s">
        <v>394</v>
      </c>
      <c r="B71" s="389" t="s">
        <v>70</v>
      </c>
      <c r="H71" s="389"/>
    </row>
    <row r="72" spans="1:8" x14ac:dyDescent="0.2">
      <c r="A72" s="388" t="s">
        <v>1115</v>
      </c>
      <c r="B72" s="389" t="s">
        <v>103</v>
      </c>
      <c r="H72" s="389"/>
    </row>
    <row r="73" spans="1:8" x14ac:dyDescent="0.2">
      <c r="A73" s="388" t="s">
        <v>1116</v>
      </c>
      <c r="B73" s="389" t="s">
        <v>1117</v>
      </c>
      <c r="H73" s="389"/>
    </row>
    <row r="74" spans="1:8" x14ac:dyDescent="0.2">
      <c r="A74" s="388" t="s">
        <v>1118</v>
      </c>
      <c r="B74" s="389" t="s">
        <v>1119</v>
      </c>
      <c r="H74" s="389"/>
    </row>
    <row r="75" spans="1:8" x14ac:dyDescent="0.2">
      <c r="A75" s="388" t="s">
        <v>430</v>
      </c>
      <c r="B75" s="389" t="s">
        <v>91</v>
      </c>
      <c r="H75" s="389"/>
    </row>
    <row r="76" spans="1:8" x14ac:dyDescent="0.2">
      <c r="A76" s="388" t="s">
        <v>1120</v>
      </c>
      <c r="B76" s="389" t="s">
        <v>1121</v>
      </c>
      <c r="H76" s="389"/>
    </row>
    <row r="77" spans="1:8" x14ac:dyDescent="0.2">
      <c r="A77" s="388" t="s">
        <v>1122</v>
      </c>
      <c r="B77" s="389" t="s">
        <v>111</v>
      </c>
      <c r="H77" s="389"/>
    </row>
    <row r="78" spans="1:8" x14ac:dyDescent="0.2">
      <c r="A78" s="388" t="s">
        <v>1123</v>
      </c>
      <c r="B78" s="389" t="s">
        <v>1124</v>
      </c>
      <c r="H78" s="389"/>
    </row>
    <row r="79" spans="1:8" x14ac:dyDescent="0.2">
      <c r="A79" s="388" t="s">
        <v>1125</v>
      </c>
      <c r="B79" s="389" t="s">
        <v>1126</v>
      </c>
      <c r="H79" s="389"/>
    </row>
    <row r="80" spans="1:8" x14ac:dyDescent="0.2">
      <c r="A80" s="388" t="s">
        <v>1127</v>
      </c>
      <c r="B80" s="389" t="s">
        <v>112</v>
      </c>
      <c r="H80" s="389"/>
    </row>
    <row r="81" spans="1:8" x14ac:dyDescent="0.2">
      <c r="A81" s="388" t="s">
        <v>1128</v>
      </c>
      <c r="B81" s="389" t="s">
        <v>1129</v>
      </c>
      <c r="H81" s="389"/>
    </row>
    <row r="82" spans="1:8" x14ac:dyDescent="0.2">
      <c r="A82" s="388" t="s">
        <v>1130</v>
      </c>
      <c r="B82" s="389" t="s">
        <v>1131</v>
      </c>
      <c r="H82" s="389"/>
    </row>
    <row r="83" spans="1:8" x14ac:dyDescent="0.2">
      <c r="A83" s="388" t="s">
        <v>1132</v>
      </c>
      <c r="B83" s="389" t="s">
        <v>1133</v>
      </c>
      <c r="H83" s="389"/>
    </row>
    <row r="84" spans="1:8" x14ac:dyDescent="0.2">
      <c r="A84" s="388" t="s">
        <v>1134</v>
      </c>
      <c r="B84" s="389" t="s">
        <v>1135</v>
      </c>
      <c r="H84" s="389"/>
    </row>
    <row r="85" spans="1:8" x14ac:dyDescent="0.2">
      <c r="A85" s="388" t="s">
        <v>1136</v>
      </c>
      <c r="B85" s="389" t="s">
        <v>75</v>
      </c>
      <c r="H85" s="389"/>
    </row>
    <row r="86" spans="1:8" x14ac:dyDescent="0.2">
      <c r="A86" s="388" t="s">
        <v>1137</v>
      </c>
      <c r="B86" s="389" t="s">
        <v>138</v>
      </c>
      <c r="H86" s="389"/>
    </row>
    <row r="87" spans="1:8" x14ac:dyDescent="0.2">
      <c r="A87" s="388" t="s">
        <v>1138</v>
      </c>
      <c r="B87" s="389" t="s">
        <v>116</v>
      </c>
      <c r="H87" s="389"/>
    </row>
    <row r="88" spans="1:8" x14ac:dyDescent="0.2">
      <c r="A88" s="388" t="s">
        <v>1139</v>
      </c>
      <c r="B88" s="389" t="s">
        <v>1140</v>
      </c>
      <c r="H88" s="389"/>
    </row>
    <row r="89" spans="1:8" x14ac:dyDescent="0.2">
      <c r="A89" s="388" t="s">
        <v>1141</v>
      </c>
      <c r="B89" s="389" t="s">
        <v>1142</v>
      </c>
      <c r="H89" s="389"/>
    </row>
    <row r="90" spans="1:8" x14ac:dyDescent="0.2">
      <c r="A90" s="388" t="s">
        <v>1143</v>
      </c>
      <c r="B90" s="389" t="s">
        <v>114</v>
      </c>
      <c r="H90" s="389"/>
    </row>
    <row r="91" spans="1:8" x14ac:dyDescent="0.2">
      <c r="A91" s="388" t="s">
        <v>1144</v>
      </c>
      <c r="B91" s="389" t="s">
        <v>1145</v>
      </c>
      <c r="H91" s="389"/>
    </row>
    <row r="92" spans="1:8" x14ac:dyDescent="0.2">
      <c r="A92" s="388" t="s">
        <v>1146</v>
      </c>
      <c r="B92" s="389" t="s">
        <v>137</v>
      </c>
      <c r="H92" s="389"/>
    </row>
    <row r="93" spans="1:8" x14ac:dyDescent="0.2">
      <c r="A93" s="388" t="s">
        <v>1147</v>
      </c>
      <c r="B93" s="389" t="s">
        <v>1148</v>
      </c>
      <c r="H93" s="389"/>
    </row>
    <row r="94" spans="1:8" x14ac:dyDescent="0.2">
      <c r="A94" s="388" t="s">
        <v>1149</v>
      </c>
      <c r="B94" s="389" t="s">
        <v>1150</v>
      </c>
      <c r="H94" s="389"/>
    </row>
    <row r="95" spans="1:8" x14ac:dyDescent="0.2">
      <c r="A95" s="388" t="s">
        <v>506</v>
      </c>
      <c r="B95" s="389" t="s">
        <v>78</v>
      </c>
      <c r="H95" s="398"/>
    </row>
    <row r="96" spans="1:8" x14ac:dyDescent="0.2">
      <c r="A96" s="388" t="s">
        <v>1151</v>
      </c>
      <c r="B96" s="389" t="s">
        <v>117</v>
      </c>
      <c r="H96" s="389"/>
    </row>
    <row r="97" spans="1:9" x14ac:dyDescent="0.2">
      <c r="A97" s="388" t="s">
        <v>1152</v>
      </c>
      <c r="B97" s="389" t="s">
        <v>77</v>
      </c>
      <c r="H97" s="389"/>
    </row>
    <row r="98" spans="1:9" x14ac:dyDescent="0.2">
      <c r="A98" s="388" t="s">
        <v>529</v>
      </c>
      <c r="B98" s="389" t="s">
        <v>83</v>
      </c>
      <c r="H98" s="389"/>
    </row>
    <row r="99" spans="1:9" x14ac:dyDescent="0.2">
      <c r="A99" s="388" t="s">
        <v>534</v>
      </c>
      <c r="B99" s="389" t="s">
        <v>120</v>
      </c>
      <c r="H99" s="389"/>
    </row>
    <row r="100" spans="1:9" x14ac:dyDescent="0.2">
      <c r="A100" s="388" t="s">
        <v>553</v>
      </c>
      <c r="B100" s="389" t="s">
        <v>127</v>
      </c>
      <c r="H100" s="389"/>
    </row>
    <row r="101" spans="1:9" x14ac:dyDescent="0.2">
      <c r="A101" s="388" t="s">
        <v>1153</v>
      </c>
      <c r="B101" s="389" t="s">
        <v>1154</v>
      </c>
      <c r="H101" s="389"/>
    </row>
    <row r="102" spans="1:9" x14ac:dyDescent="0.2">
      <c r="A102" s="388" t="s">
        <v>556</v>
      </c>
      <c r="B102" s="389" t="s">
        <v>99</v>
      </c>
      <c r="H102" s="389"/>
    </row>
    <row r="103" spans="1:9" x14ac:dyDescent="0.2">
      <c r="A103" s="388" t="s">
        <v>1155</v>
      </c>
      <c r="B103" s="389" t="s">
        <v>1156</v>
      </c>
      <c r="H103" s="389"/>
    </row>
    <row r="104" spans="1:9" x14ac:dyDescent="0.2">
      <c r="A104" s="388" t="s">
        <v>1157</v>
      </c>
      <c r="B104" s="389" t="s">
        <v>1158</v>
      </c>
      <c r="H104" s="389"/>
    </row>
    <row r="105" spans="1:9" x14ac:dyDescent="0.2">
      <c r="A105" s="388" t="s">
        <v>1159</v>
      </c>
      <c r="B105" s="389" t="s">
        <v>82</v>
      </c>
      <c r="H105" s="389"/>
    </row>
    <row r="106" spans="1:9" x14ac:dyDescent="0.2">
      <c r="A106" s="388" t="s">
        <v>579</v>
      </c>
      <c r="B106" s="389" t="s">
        <v>125</v>
      </c>
      <c r="H106" s="389"/>
    </row>
    <row r="107" spans="1:9" x14ac:dyDescent="0.2">
      <c r="A107" s="388" t="s">
        <v>586</v>
      </c>
      <c r="B107" s="389" t="s">
        <v>1160</v>
      </c>
      <c r="H107" s="389"/>
    </row>
    <row r="108" spans="1:9" x14ac:dyDescent="0.2">
      <c r="A108" s="388" t="s">
        <v>1161</v>
      </c>
      <c r="B108" s="389" t="s">
        <v>1162</v>
      </c>
      <c r="H108" s="389"/>
    </row>
    <row r="109" spans="1:9" x14ac:dyDescent="0.2">
      <c r="A109" s="388" t="s">
        <v>1163</v>
      </c>
      <c r="B109" s="389" t="s">
        <v>1164</v>
      </c>
      <c r="H109" s="389"/>
    </row>
    <row r="110" spans="1:9" x14ac:dyDescent="0.2">
      <c r="A110" s="388" t="s">
        <v>1165</v>
      </c>
      <c r="B110" s="389" t="s">
        <v>1166</v>
      </c>
      <c r="H110" s="397"/>
      <c r="I110" s="399"/>
    </row>
    <row r="111" spans="1:9" x14ac:dyDescent="0.2">
      <c r="A111" s="388" t="s">
        <v>1167</v>
      </c>
      <c r="B111" s="389" t="s">
        <v>1168</v>
      </c>
      <c r="H111" s="389"/>
      <c r="I111" s="399"/>
    </row>
    <row r="112" spans="1:9" x14ac:dyDescent="0.2">
      <c r="A112" s="388" t="s">
        <v>1169</v>
      </c>
      <c r="B112" s="389" t="s">
        <v>1170</v>
      </c>
      <c r="H112" s="389"/>
    </row>
    <row r="113" spans="1:9" x14ac:dyDescent="0.2">
      <c r="A113" s="388" t="s">
        <v>1171</v>
      </c>
      <c r="B113" s="389" t="s">
        <v>1172</v>
      </c>
      <c r="H113" s="392"/>
    </row>
    <row r="114" spans="1:9" x14ac:dyDescent="0.2">
      <c r="A114" s="388" t="s">
        <v>1173</v>
      </c>
      <c r="B114" s="389" t="s">
        <v>1174</v>
      </c>
      <c r="H114" s="392"/>
    </row>
    <row r="115" spans="1:9" x14ac:dyDescent="0.2">
      <c r="A115" s="388" t="s">
        <v>1175</v>
      </c>
      <c r="B115" s="389" t="s">
        <v>1176</v>
      </c>
      <c r="H115" s="392"/>
    </row>
    <row r="116" spans="1:9" x14ac:dyDescent="0.2">
      <c r="A116" s="388" t="s">
        <v>1177</v>
      </c>
      <c r="B116" s="389" t="s">
        <v>1178</v>
      </c>
      <c r="H116" s="392"/>
    </row>
    <row r="117" spans="1:9" x14ac:dyDescent="0.2">
      <c r="A117" s="388" t="s">
        <v>629</v>
      </c>
      <c r="B117" s="389" t="s">
        <v>94</v>
      </c>
      <c r="H117" s="392"/>
    </row>
    <row r="118" spans="1:9" x14ac:dyDescent="0.2">
      <c r="A118" s="388" t="s">
        <v>1179</v>
      </c>
      <c r="B118" s="389" t="s">
        <v>1180</v>
      </c>
      <c r="H118" s="397"/>
      <c r="I118" s="399"/>
    </row>
    <row r="119" spans="1:9" x14ac:dyDescent="0.2">
      <c r="A119" s="388" t="s">
        <v>1181</v>
      </c>
      <c r="B119" s="389" t="s">
        <v>1182</v>
      </c>
      <c r="H119" s="397"/>
    </row>
    <row r="120" spans="1:9" x14ac:dyDescent="0.2">
      <c r="A120" s="388" t="s">
        <v>1183</v>
      </c>
      <c r="B120" s="389" t="s">
        <v>131</v>
      </c>
      <c r="H120" s="397"/>
    </row>
    <row r="121" spans="1:9" x14ac:dyDescent="0.2">
      <c r="A121" s="388" t="s">
        <v>1184</v>
      </c>
      <c r="B121" s="389" t="s">
        <v>97</v>
      </c>
      <c r="H121" s="397"/>
    </row>
    <row r="122" spans="1:9" x14ac:dyDescent="0.2">
      <c r="A122" s="388" t="s">
        <v>1185</v>
      </c>
      <c r="B122" s="389" t="s">
        <v>1186</v>
      </c>
      <c r="H122" s="397"/>
    </row>
    <row r="123" spans="1:9" x14ac:dyDescent="0.2">
      <c r="A123" s="388" t="s">
        <v>1187</v>
      </c>
      <c r="B123" s="389" t="s">
        <v>1188</v>
      </c>
      <c r="H123" s="397"/>
    </row>
    <row r="124" spans="1:9" x14ac:dyDescent="0.2">
      <c r="A124" s="388" t="s">
        <v>1189</v>
      </c>
      <c r="B124" s="389" t="s">
        <v>135</v>
      </c>
      <c r="H124" s="397"/>
    </row>
    <row r="125" spans="1:9" x14ac:dyDescent="0.2">
      <c r="A125" s="388" t="s">
        <v>1190</v>
      </c>
      <c r="B125" s="398" t="s">
        <v>1191</v>
      </c>
      <c r="H125" s="397"/>
    </row>
    <row r="126" spans="1:9" x14ac:dyDescent="0.2">
      <c r="A126" s="388" t="s">
        <v>1192</v>
      </c>
      <c r="B126" s="389" t="s">
        <v>90</v>
      </c>
      <c r="H126" s="397"/>
    </row>
    <row r="127" spans="1:9" x14ac:dyDescent="0.2">
      <c r="A127" s="388" t="s">
        <v>1193</v>
      </c>
      <c r="B127" s="389" t="s">
        <v>98</v>
      </c>
      <c r="D127" s="8"/>
      <c r="H127" s="392"/>
      <c r="I127" s="391"/>
    </row>
    <row r="128" spans="1:9" x14ac:dyDescent="0.2">
      <c r="A128" s="388" t="s">
        <v>1194</v>
      </c>
      <c r="B128" s="389" t="s">
        <v>1195</v>
      </c>
      <c r="D128" s="8"/>
      <c r="H128" s="392"/>
      <c r="I128" s="393"/>
    </row>
    <row r="129" spans="1:9" x14ac:dyDescent="0.2">
      <c r="A129" s="388" t="s">
        <v>1196</v>
      </c>
      <c r="B129" s="389" t="s">
        <v>121</v>
      </c>
      <c r="D129" s="8"/>
      <c r="H129" s="392"/>
      <c r="I129" s="391"/>
    </row>
    <row r="130" spans="1:9" x14ac:dyDescent="0.2">
      <c r="A130" s="388" t="s">
        <v>1197</v>
      </c>
      <c r="B130" s="389" t="s">
        <v>101</v>
      </c>
      <c r="D130" s="8"/>
      <c r="H130" s="392"/>
      <c r="I130" s="393"/>
    </row>
    <row r="131" spans="1:9" x14ac:dyDescent="0.2">
      <c r="A131" s="388" t="s">
        <v>794</v>
      </c>
      <c r="B131" s="389" t="s">
        <v>106</v>
      </c>
      <c r="D131" s="8"/>
      <c r="H131" s="392"/>
      <c r="I131" s="393"/>
    </row>
    <row r="132" spans="1:9" x14ac:dyDescent="0.2">
      <c r="A132" s="388" t="s">
        <v>463</v>
      </c>
      <c r="B132" s="389" t="s">
        <v>102</v>
      </c>
      <c r="D132" s="8"/>
      <c r="H132" s="392"/>
    </row>
    <row r="133" spans="1:9" x14ac:dyDescent="0.2">
      <c r="A133" s="388" t="s">
        <v>1198</v>
      </c>
      <c r="B133" s="389" t="s">
        <v>1199</v>
      </c>
      <c r="D133" s="8"/>
      <c r="H133" s="392"/>
    </row>
    <row r="134" spans="1:9" x14ac:dyDescent="0.2">
      <c r="A134" s="388" t="s">
        <v>1200</v>
      </c>
      <c r="B134" s="389" t="s">
        <v>128</v>
      </c>
      <c r="D134" s="8"/>
      <c r="H134" s="392"/>
    </row>
    <row r="135" spans="1:9" x14ac:dyDescent="0.2">
      <c r="A135" s="388" t="s">
        <v>1201</v>
      </c>
      <c r="B135" s="389" t="s">
        <v>104</v>
      </c>
      <c r="D135" s="8"/>
      <c r="H135" s="392"/>
    </row>
    <row r="136" spans="1:9" x14ac:dyDescent="0.2">
      <c r="A136" s="388" t="s">
        <v>1202</v>
      </c>
      <c r="B136" s="389" t="s">
        <v>136</v>
      </c>
      <c r="D136" s="8"/>
      <c r="H136" s="392"/>
    </row>
    <row r="137" spans="1:9" x14ac:dyDescent="0.2">
      <c r="A137" s="388" t="s">
        <v>1203</v>
      </c>
      <c r="B137" s="389" t="s">
        <v>1204</v>
      </c>
      <c r="D137" s="8"/>
      <c r="H137" s="392"/>
    </row>
    <row r="138" spans="1:9" x14ac:dyDescent="0.2">
      <c r="A138" s="388" t="s">
        <v>1205</v>
      </c>
      <c r="B138" s="389" t="s">
        <v>89</v>
      </c>
      <c r="D138" s="8"/>
      <c r="H138" s="392"/>
    </row>
    <row r="139" spans="1:9" x14ac:dyDescent="0.2">
      <c r="A139" s="388" t="s">
        <v>1206</v>
      </c>
      <c r="B139" s="389" t="s">
        <v>105</v>
      </c>
      <c r="D139" s="8"/>
      <c r="H139" s="392"/>
    </row>
    <row r="140" spans="1:9" x14ac:dyDescent="0.2">
      <c r="A140" s="399" t="s">
        <v>1207</v>
      </c>
      <c r="B140" s="397" t="s">
        <v>1208</v>
      </c>
      <c r="D140" s="8"/>
      <c r="H140" s="392"/>
    </row>
    <row r="141" spans="1:9" x14ac:dyDescent="0.2">
      <c r="A141" s="399" t="s">
        <v>1209</v>
      </c>
      <c r="B141" s="389" t="s">
        <v>124</v>
      </c>
      <c r="D141" s="8"/>
      <c r="H141" s="392"/>
      <c r="I141" s="391"/>
    </row>
    <row r="142" spans="1:9" x14ac:dyDescent="0.2">
      <c r="A142" s="388" t="s">
        <v>1210</v>
      </c>
      <c r="B142" s="389" t="s">
        <v>1211</v>
      </c>
      <c r="D142" s="8"/>
      <c r="H142" s="392"/>
      <c r="I142" s="391"/>
    </row>
    <row r="143" spans="1:9" x14ac:dyDescent="0.2">
      <c r="A143" s="388" t="s">
        <v>1212</v>
      </c>
      <c r="B143" s="392" t="s">
        <v>122</v>
      </c>
      <c r="D143" s="8"/>
      <c r="H143" s="392"/>
      <c r="I143" s="391"/>
    </row>
    <row r="144" spans="1:9" x14ac:dyDescent="0.2">
      <c r="A144" s="388" t="s">
        <v>626</v>
      </c>
      <c r="B144" s="392" t="s">
        <v>1213</v>
      </c>
      <c r="D144" s="8"/>
      <c r="H144" s="392"/>
      <c r="I144" s="391"/>
    </row>
    <row r="145" spans="1:9" x14ac:dyDescent="0.2">
      <c r="A145" s="388" t="s">
        <v>1214</v>
      </c>
      <c r="B145" s="392" t="s">
        <v>879</v>
      </c>
      <c r="D145" s="8"/>
      <c r="H145" s="392"/>
    </row>
    <row r="146" spans="1:9" x14ac:dyDescent="0.2">
      <c r="A146" s="388" t="s">
        <v>437</v>
      </c>
      <c r="B146" s="392" t="s">
        <v>76</v>
      </c>
      <c r="D146" s="8"/>
      <c r="H146" s="392"/>
    </row>
    <row r="147" spans="1:9" x14ac:dyDescent="0.2">
      <c r="A147" s="388" t="s">
        <v>1215</v>
      </c>
      <c r="B147" s="392" t="s">
        <v>126</v>
      </c>
      <c r="D147" s="8"/>
      <c r="H147" s="392"/>
    </row>
    <row r="148" spans="1:9" x14ac:dyDescent="0.2">
      <c r="A148" s="399" t="s">
        <v>1216</v>
      </c>
      <c r="B148" s="397" t="s">
        <v>1217</v>
      </c>
      <c r="D148" s="8"/>
      <c r="H148" s="392"/>
    </row>
    <row r="149" spans="1:9" x14ac:dyDescent="0.2">
      <c r="A149" s="388" t="s">
        <v>1218</v>
      </c>
      <c r="B149" s="397" t="s">
        <v>1219</v>
      </c>
      <c r="D149" s="8"/>
      <c r="H149" s="392"/>
    </row>
    <row r="150" spans="1:9" x14ac:dyDescent="0.2">
      <c r="A150" s="388" t="s">
        <v>1220</v>
      </c>
      <c r="B150" s="397" t="s">
        <v>133</v>
      </c>
      <c r="D150" s="8"/>
      <c r="H150" s="392"/>
    </row>
    <row r="151" spans="1:9" x14ac:dyDescent="0.2">
      <c r="A151" s="388" t="s">
        <v>1221</v>
      </c>
      <c r="B151" s="397" t="s">
        <v>92</v>
      </c>
      <c r="D151" s="8"/>
      <c r="H151" s="392"/>
      <c r="I151" s="391"/>
    </row>
    <row r="152" spans="1:9" x14ac:dyDescent="0.2">
      <c r="A152" s="388" t="s">
        <v>597</v>
      </c>
      <c r="B152" s="397" t="s">
        <v>87</v>
      </c>
      <c r="D152" s="8"/>
      <c r="H152" s="392"/>
    </row>
    <row r="153" spans="1:9" x14ac:dyDescent="0.2">
      <c r="A153" s="388" t="s">
        <v>562</v>
      </c>
      <c r="B153" s="397" t="s">
        <v>86</v>
      </c>
      <c r="D153" s="8"/>
      <c r="H153" s="392"/>
    </row>
    <row r="154" spans="1:9" x14ac:dyDescent="0.2">
      <c r="A154" s="388" t="s">
        <v>29</v>
      </c>
      <c r="B154" s="397" t="s">
        <v>74</v>
      </c>
      <c r="D154" s="8"/>
      <c r="H154" s="392"/>
    </row>
    <row r="155" spans="1:9" x14ac:dyDescent="0.2">
      <c r="A155" s="388" t="s">
        <v>1222</v>
      </c>
      <c r="B155" s="397" t="s">
        <v>1223</v>
      </c>
      <c r="D155" s="8"/>
      <c r="H155" s="392"/>
    </row>
    <row r="156" spans="1:9" x14ac:dyDescent="0.2">
      <c r="A156" s="388" t="s">
        <v>1224</v>
      </c>
      <c r="B156" s="397" t="s">
        <v>1225</v>
      </c>
      <c r="D156" s="8"/>
      <c r="H156" s="392"/>
    </row>
    <row r="157" spans="1:9" x14ac:dyDescent="0.2">
      <c r="A157" s="391" t="s">
        <v>30</v>
      </c>
      <c r="B157" s="392" t="s">
        <v>123</v>
      </c>
      <c r="D157" s="8"/>
      <c r="H157" s="392"/>
    </row>
    <row r="158" spans="1:9" x14ac:dyDescent="0.2">
      <c r="A158" s="393" t="s">
        <v>783</v>
      </c>
      <c r="B158" s="392" t="s">
        <v>100</v>
      </c>
      <c r="D158" s="8"/>
      <c r="H158" s="392"/>
    </row>
    <row r="159" spans="1:9" x14ac:dyDescent="0.2">
      <c r="A159" s="391" t="s">
        <v>435</v>
      </c>
      <c r="B159" s="392" t="s">
        <v>880</v>
      </c>
      <c r="D159" s="8"/>
      <c r="H159" s="392"/>
      <c r="I159" s="391"/>
    </row>
    <row r="160" spans="1:9" x14ac:dyDescent="0.2">
      <c r="A160" s="393" t="s">
        <v>416</v>
      </c>
      <c r="B160" s="392" t="s">
        <v>1226</v>
      </c>
      <c r="D160" s="8"/>
      <c r="H160" s="392"/>
      <c r="I160" s="391"/>
    </row>
    <row r="161" spans="1:9" x14ac:dyDescent="0.2">
      <c r="A161" s="393" t="s">
        <v>1227</v>
      </c>
      <c r="B161" s="392" t="s">
        <v>1228</v>
      </c>
      <c r="D161" s="8"/>
      <c r="H161" s="392"/>
      <c r="I161" s="393"/>
    </row>
    <row r="162" spans="1:9" x14ac:dyDescent="0.2">
      <c r="A162" s="393" t="s">
        <v>1229</v>
      </c>
      <c r="B162" s="392" t="s">
        <v>1230</v>
      </c>
      <c r="D162" s="8"/>
      <c r="H162" s="397"/>
    </row>
    <row r="163" spans="1:9" x14ac:dyDescent="0.2">
      <c r="A163" s="393"/>
      <c r="B163" s="392"/>
      <c r="D163" s="8"/>
      <c r="H163" s="397"/>
    </row>
    <row r="164" spans="1:9" ht="15.75" x14ac:dyDescent="0.25">
      <c r="A164" s="394" t="s">
        <v>1231</v>
      </c>
      <c r="D164" s="8"/>
    </row>
    <row r="165" spans="1:9" x14ac:dyDescent="0.2">
      <c r="D165" s="8"/>
    </row>
    <row r="166" spans="1:9" x14ac:dyDescent="0.2">
      <c r="A166" s="388" t="s">
        <v>636</v>
      </c>
      <c r="B166" s="392" t="s">
        <v>1232</v>
      </c>
      <c r="D166" s="8"/>
    </row>
    <row r="167" spans="1:9" x14ac:dyDescent="0.2">
      <c r="A167" s="388" t="s">
        <v>1233</v>
      </c>
      <c r="B167" s="392" t="s">
        <v>129</v>
      </c>
      <c r="D167" s="8"/>
    </row>
    <row r="168" spans="1:9" x14ac:dyDescent="0.2">
      <c r="A168" s="388" t="s">
        <v>1234</v>
      </c>
      <c r="B168" s="392" t="s">
        <v>1235</v>
      </c>
      <c r="D168" s="8"/>
    </row>
    <row r="169" spans="1:9" x14ac:dyDescent="0.2">
      <c r="A169" s="388" t="s">
        <v>648</v>
      </c>
      <c r="B169" s="392" t="s">
        <v>1236</v>
      </c>
      <c r="D169" s="8"/>
    </row>
    <row r="170" spans="1:9" x14ac:dyDescent="0.2">
      <c r="A170" s="388" t="s">
        <v>1237</v>
      </c>
      <c r="B170" s="392" t="s">
        <v>1238</v>
      </c>
      <c r="D170" s="8"/>
    </row>
    <row r="171" spans="1:9" x14ac:dyDescent="0.2">
      <c r="A171" s="388" t="s">
        <v>1239</v>
      </c>
      <c r="B171" s="392" t="s">
        <v>1240</v>
      </c>
      <c r="D171" s="8"/>
    </row>
    <row r="172" spans="1:9" x14ac:dyDescent="0.2">
      <c r="A172" s="388" t="s">
        <v>1241</v>
      </c>
      <c r="B172" s="392" t="s">
        <v>1242</v>
      </c>
      <c r="D172" s="8"/>
    </row>
    <row r="173" spans="1:9" x14ac:dyDescent="0.2">
      <c r="A173" s="388" t="s">
        <v>663</v>
      </c>
      <c r="B173" s="392" t="s">
        <v>59</v>
      </c>
      <c r="D173" s="8"/>
    </row>
    <row r="174" spans="1:9" x14ac:dyDescent="0.2">
      <c r="A174" s="388" t="s">
        <v>667</v>
      </c>
      <c r="B174" s="392" t="s">
        <v>1243</v>
      </c>
      <c r="D174" s="8"/>
    </row>
    <row r="175" spans="1:9" x14ac:dyDescent="0.2">
      <c r="A175" s="391" t="s">
        <v>1244</v>
      </c>
      <c r="B175" s="392" t="s">
        <v>1245</v>
      </c>
      <c r="D175" s="8"/>
    </row>
    <row r="176" spans="1:9" x14ac:dyDescent="0.2">
      <c r="A176" s="391" t="s">
        <v>1246</v>
      </c>
      <c r="B176" s="392" t="s">
        <v>1247</v>
      </c>
      <c r="D176" s="8"/>
    </row>
    <row r="177" spans="1:4" x14ac:dyDescent="0.2">
      <c r="A177" s="391" t="s">
        <v>1248</v>
      </c>
      <c r="B177" s="392" t="s">
        <v>1249</v>
      </c>
      <c r="D177" s="8"/>
    </row>
    <row r="178" spans="1:4" x14ac:dyDescent="0.2">
      <c r="A178" s="391" t="s">
        <v>1241</v>
      </c>
      <c r="B178" s="392" t="s">
        <v>115</v>
      </c>
      <c r="D178" s="8"/>
    </row>
    <row r="179" spans="1:4" x14ac:dyDescent="0.2">
      <c r="A179" s="388" t="s">
        <v>1250</v>
      </c>
      <c r="B179" s="392" t="s">
        <v>1251</v>
      </c>
      <c r="D179" s="8"/>
    </row>
    <row r="180" spans="1:4" x14ac:dyDescent="0.2">
      <c r="A180" s="388" t="s">
        <v>1252</v>
      </c>
      <c r="B180" s="392" t="s">
        <v>1253</v>
      </c>
      <c r="D180" s="8"/>
    </row>
    <row r="181" spans="1:4" x14ac:dyDescent="0.2">
      <c r="A181" s="388" t="s">
        <v>1254</v>
      </c>
      <c r="B181" s="392" t="s">
        <v>1255</v>
      </c>
      <c r="D181" s="8"/>
    </row>
    <row r="182" spans="1:4" x14ac:dyDescent="0.2">
      <c r="A182" s="388" t="s">
        <v>1256</v>
      </c>
      <c r="B182" s="392" t="s">
        <v>1257</v>
      </c>
      <c r="D182" s="8"/>
    </row>
    <row r="183" spans="1:4" x14ac:dyDescent="0.2">
      <c r="A183" s="388" t="s">
        <v>1258</v>
      </c>
      <c r="B183" s="392" t="s">
        <v>1259</v>
      </c>
      <c r="D183" s="8"/>
    </row>
    <row r="184" spans="1:4" x14ac:dyDescent="0.2">
      <c r="A184" s="388" t="s">
        <v>1260</v>
      </c>
      <c r="B184" s="392" t="s">
        <v>1261</v>
      </c>
      <c r="D184" s="8"/>
    </row>
    <row r="185" spans="1:4" x14ac:dyDescent="0.2">
      <c r="A185" s="391" t="s">
        <v>1237</v>
      </c>
      <c r="B185" s="392" t="s">
        <v>1262</v>
      </c>
      <c r="D185" s="8"/>
    </row>
    <row r="186" spans="1:4" x14ac:dyDescent="0.2">
      <c r="A186" s="388" t="s">
        <v>1263</v>
      </c>
      <c r="B186" s="392" t="s">
        <v>1264</v>
      </c>
      <c r="D186" s="8"/>
    </row>
    <row r="187" spans="1:4" x14ac:dyDescent="0.2">
      <c r="A187" s="388" t="s">
        <v>1265</v>
      </c>
      <c r="B187" s="392" t="s">
        <v>132</v>
      </c>
      <c r="D187" s="8"/>
    </row>
    <row r="188" spans="1:4" x14ac:dyDescent="0.2">
      <c r="A188" s="388" t="s">
        <v>1266</v>
      </c>
      <c r="B188" s="392" t="s">
        <v>1267</v>
      </c>
      <c r="D188" s="8"/>
    </row>
    <row r="189" spans="1:4" x14ac:dyDescent="0.2">
      <c r="A189" s="388" t="s">
        <v>1268</v>
      </c>
      <c r="B189" s="392" t="s">
        <v>888</v>
      </c>
    </row>
    <row r="190" spans="1:4" x14ac:dyDescent="0.2">
      <c r="A190" s="388" t="s">
        <v>1269</v>
      </c>
      <c r="B190" s="392" t="s">
        <v>95</v>
      </c>
    </row>
    <row r="191" spans="1:4" x14ac:dyDescent="0.2">
      <c r="A191" s="388" t="s">
        <v>1270</v>
      </c>
      <c r="B191" s="392" t="s">
        <v>134</v>
      </c>
    </row>
    <row r="192" spans="1:4" x14ac:dyDescent="0.2">
      <c r="A192" s="388" t="s">
        <v>1271</v>
      </c>
      <c r="B192" s="392" t="s">
        <v>1272</v>
      </c>
    </row>
    <row r="193" spans="1:5" x14ac:dyDescent="0.2">
      <c r="A193" s="391" t="s">
        <v>1273</v>
      </c>
      <c r="B193" s="392" t="s">
        <v>1274</v>
      </c>
    </row>
    <row r="194" spans="1:5" x14ac:dyDescent="0.2">
      <c r="A194" s="391" t="s">
        <v>648</v>
      </c>
      <c r="B194" s="392" t="s">
        <v>119</v>
      </c>
    </row>
    <row r="195" spans="1:5" x14ac:dyDescent="0.2">
      <c r="A195" s="393" t="s">
        <v>652</v>
      </c>
      <c r="B195" s="392" t="s">
        <v>130</v>
      </c>
    </row>
    <row r="196" spans="1:5" x14ac:dyDescent="0.2">
      <c r="A196" s="388" t="s">
        <v>1275</v>
      </c>
      <c r="B196" s="397" t="s">
        <v>96</v>
      </c>
    </row>
    <row r="197" spans="1:5" x14ac:dyDescent="0.2">
      <c r="A197" s="388" t="s">
        <v>1276</v>
      </c>
      <c r="B197" s="397" t="s">
        <v>93</v>
      </c>
      <c r="E197" s="9"/>
    </row>
    <row r="198" spans="1:5" x14ac:dyDescent="0.2">
      <c r="E198" s="9"/>
    </row>
    <row r="199" spans="1:5" x14ac:dyDescent="0.2">
      <c r="E199" s="9"/>
    </row>
    <row r="200" spans="1:5" x14ac:dyDescent="0.2">
      <c r="E200" s="9"/>
    </row>
    <row r="201" spans="1:5" x14ac:dyDescent="0.2">
      <c r="E201" s="9"/>
    </row>
    <row r="202" spans="1:5" x14ac:dyDescent="0.2">
      <c r="E202" s="9"/>
    </row>
    <row r="203" spans="1:5" x14ac:dyDescent="0.2">
      <c r="E203" s="9"/>
    </row>
    <row r="204" spans="1:5" x14ac:dyDescent="0.2">
      <c r="E204" s="9"/>
    </row>
    <row r="205" spans="1:5" x14ac:dyDescent="0.2">
      <c r="E205" s="9"/>
    </row>
    <row r="206" spans="1:5" x14ac:dyDescent="0.2">
      <c r="E206" s="9"/>
    </row>
    <row r="207" spans="1:5" x14ac:dyDescent="0.2">
      <c r="E207" s="9"/>
    </row>
    <row r="208" spans="1:5" x14ac:dyDescent="0.2">
      <c r="E208" s="9"/>
    </row>
    <row r="209" spans="5:14" x14ac:dyDescent="0.2">
      <c r="E209" s="9"/>
    </row>
    <row r="210" spans="5:14" x14ac:dyDescent="0.2">
      <c r="E210" s="9"/>
    </row>
    <row r="211" spans="5:14" x14ac:dyDescent="0.2">
      <c r="E211" s="9"/>
    </row>
    <row r="212" spans="5:14" x14ac:dyDescent="0.2">
      <c r="E212" s="9"/>
    </row>
    <row r="213" spans="5:14" x14ac:dyDescent="0.2">
      <c r="E213" s="9"/>
    </row>
    <row r="214" spans="5:14" x14ac:dyDescent="0.2">
      <c r="E214" s="9"/>
    </row>
    <row r="215" spans="5:14" x14ac:dyDescent="0.2">
      <c r="E215" s="9"/>
    </row>
    <row r="216" spans="5:14" x14ac:dyDescent="0.2">
      <c r="E216" s="9"/>
    </row>
    <row r="217" spans="5:14" x14ac:dyDescent="0.2">
      <c r="E217" s="9"/>
    </row>
    <row r="218" spans="5:14" x14ac:dyDescent="0.2"/>
    <row r="219" spans="5:14" x14ac:dyDescent="0.2"/>
    <row r="220" spans="5:14" x14ac:dyDescent="0.2">
      <c r="N220" s="8"/>
    </row>
    <row r="221" spans="5:14" x14ac:dyDescent="0.2">
      <c r="N221" s="8"/>
    </row>
    <row r="222" spans="5:14" x14ac:dyDescent="0.2">
      <c r="N222" s="8"/>
    </row>
    <row r="223" spans="5:14" x14ac:dyDescent="0.2">
      <c r="N223" s="8"/>
    </row>
    <row r="224" spans="5:14" x14ac:dyDescent="0.2">
      <c r="N224" s="8"/>
    </row>
    <row r="225" spans="14:14" x14ac:dyDescent="0.2">
      <c r="N225" s="8"/>
    </row>
    <row r="226" spans="14:14" x14ac:dyDescent="0.2">
      <c r="N226" s="8"/>
    </row>
    <row r="227" spans="14:14" x14ac:dyDescent="0.2">
      <c r="N227" s="8"/>
    </row>
    <row r="228" spans="14:14" x14ac:dyDescent="0.2">
      <c r="N228" s="8"/>
    </row>
    <row r="229" spans="14:14" x14ac:dyDescent="0.2">
      <c r="N229" s="8"/>
    </row>
    <row r="230" spans="14:14" hidden="1" x14ac:dyDescent="0.2">
      <c r="N230" s="8"/>
    </row>
    <row r="231" spans="14:14" hidden="1" x14ac:dyDescent="0.2">
      <c r="N231" s="8"/>
    </row>
    <row r="232" spans="14:14" hidden="1" x14ac:dyDescent="0.2">
      <c r="N232" s="8"/>
    </row>
    <row r="233" spans="14:14" hidden="1" x14ac:dyDescent="0.2">
      <c r="N233" s="8"/>
    </row>
    <row r="234" spans="14:14" hidden="1" x14ac:dyDescent="0.2">
      <c r="N234" s="8"/>
    </row>
    <row r="235" spans="14:14" hidden="1" x14ac:dyDescent="0.2">
      <c r="N235" s="8"/>
    </row>
    <row r="236" spans="14:14" x14ac:dyDescent="0.2">
      <c r="N236" s="8"/>
    </row>
    <row r="237" spans="14:14" x14ac:dyDescent="0.2">
      <c r="N237" s="8"/>
    </row>
    <row r="238" spans="14:14" x14ac:dyDescent="0.2">
      <c r="N238" s="8"/>
    </row>
    <row r="239" spans="14:14" x14ac:dyDescent="0.2">
      <c r="N239" s="8"/>
    </row>
    <row r="240" spans="14:14" x14ac:dyDescent="0.2">
      <c r="N240" s="8"/>
    </row>
    <row r="241" spans="14:15" x14ac:dyDescent="0.2">
      <c r="N241" s="8"/>
    </row>
    <row r="242" spans="14:15" x14ac:dyDescent="0.2">
      <c r="N242" s="8"/>
    </row>
    <row r="243" spans="14:15" x14ac:dyDescent="0.2">
      <c r="N243" s="8"/>
    </row>
    <row r="244" spans="14:15" x14ac:dyDescent="0.2">
      <c r="N244" s="8"/>
    </row>
    <row r="245" spans="14:15" x14ac:dyDescent="0.2">
      <c r="N245" s="8"/>
    </row>
    <row r="246" spans="14:15" x14ac:dyDescent="0.2">
      <c r="N246" s="8"/>
    </row>
    <row r="247" spans="14:15" x14ac:dyDescent="0.2">
      <c r="N247" s="8"/>
    </row>
    <row r="248" spans="14:15" x14ac:dyDescent="0.2">
      <c r="N248" s="8"/>
    </row>
    <row r="249" spans="14:15" x14ac:dyDescent="0.2">
      <c r="N249" s="8"/>
    </row>
    <row r="250" spans="14:15" x14ac:dyDescent="0.2">
      <c r="N250" s="8"/>
    </row>
    <row r="251" spans="14:15" x14ac:dyDescent="0.2">
      <c r="N251" s="8"/>
    </row>
    <row r="252" spans="14:15" hidden="1" x14ac:dyDescent="0.2">
      <c r="N252" s="8" t="s">
        <v>101</v>
      </c>
      <c r="O252" s="388" t="e">
        <f t="shared" ref="O252:O257" si="0">VLOOKUP(N252,$H$17:$I$162,2,FALSE)</f>
        <v>#N/A</v>
      </c>
    </row>
    <row r="253" spans="14:15" hidden="1" x14ac:dyDescent="0.2">
      <c r="N253" s="8" t="s">
        <v>102</v>
      </c>
      <c r="O253" s="388" t="e">
        <f t="shared" si="0"/>
        <v>#N/A</v>
      </c>
    </row>
    <row r="254" spans="14:15" hidden="1" x14ac:dyDescent="0.2">
      <c r="N254" s="8" t="s">
        <v>103</v>
      </c>
      <c r="O254" s="388" t="e">
        <f t="shared" si="0"/>
        <v>#N/A</v>
      </c>
    </row>
    <row r="255" spans="14:15" hidden="1" x14ac:dyDescent="0.2">
      <c r="N255" s="8" t="s">
        <v>104</v>
      </c>
      <c r="O255" s="388" t="e">
        <f t="shared" si="0"/>
        <v>#N/A</v>
      </c>
    </row>
    <row r="256" spans="14:15" hidden="1" x14ac:dyDescent="0.2">
      <c r="N256" s="8" t="s">
        <v>105</v>
      </c>
      <c r="O256" s="388" t="e">
        <f t="shared" si="0"/>
        <v>#N/A</v>
      </c>
    </row>
    <row r="257" spans="14:15" hidden="1" x14ac:dyDescent="0.2">
      <c r="N257" s="8" t="s">
        <v>106</v>
      </c>
      <c r="O257" s="388" t="e">
        <f t="shared" si="0"/>
        <v>#N/A</v>
      </c>
    </row>
  </sheetData>
  <mergeCells count="1">
    <mergeCell ref="A1:B1"/>
  </mergeCells>
  <conditionalFormatting sqref="B166:B194 B196:B197">
    <cfRule type="duplicateValues" dxfId="7" priority="8"/>
  </conditionalFormatting>
  <conditionalFormatting sqref="B195">
    <cfRule type="duplicateValues" dxfId="6" priority="7"/>
  </conditionalFormatting>
  <conditionalFormatting sqref="B51">
    <cfRule type="duplicateValues" dxfId="5" priority="6"/>
  </conditionalFormatting>
  <conditionalFormatting sqref="B67:B68">
    <cfRule type="duplicateValues" dxfId="4" priority="5"/>
  </conditionalFormatting>
  <conditionalFormatting sqref="H21">
    <cfRule type="duplicateValues" dxfId="3" priority="4"/>
  </conditionalFormatting>
  <conditionalFormatting sqref="H37:H38">
    <cfRule type="duplicateValues" dxfId="2" priority="3"/>
  </conditionalFormatting>
  <conditionalFormatting sqref="H132:H160 H162:H163">
    <cfRule type="duplicateValues" dxfId="1" priority="2"/>
  </conditionalFormatting>
  <conditionalFormatting sqref="H16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9"/>
  <sheetViews>
    <sheetView topLeftCell="B1" zoomScale="80" zoomScaleNormal="80" workbookViewId="0">
      <selection activeCell="B33" sqref="B33"/>
    </sheetView>
  </sheetViews>
  <sheetFormatPr defaultColWidth="0" defaultRowHeight="15" zeroHeight="1" x14ac:dyDescent="0.25"/>
  <cols>
    <col min="1" max="1" width="66.5703125" style="32" customWidth="1"/>
    <col min="2" max="2" width="77.5703125" style="27" bestFit="1" customWidth="1"/>
    <col min="3" max="3" width="31.42578125" style="27" customWidth="1"/>
    <col min="4" max="4" width="23.28515625" style="27" customWidth="1"/>
    <col min="5" max="5" width="22.42578125" style="27" customWidth="1"/>
    <col min="6" max="6" width="68.42578125" style="27" customWidth="1"/>
    <col min="7" max="256" width="9.140625" style="27" hidden="1"/>
    <col min="257" max="257" width="66.5703125" style="27" customWidth="1"/>
    <col min="258" max="258" width="55.28515625" style="27" bestFit="1" customWidth="1"/>
    <col min="259" max="259" width="31.42578125" style="27" customWidth="1"/>
    <col min="260" max="260" width="23.28515625" style="27" customWidth="1"/>
    <col min="261" max="261" width="20.5703125" style="27" customWidth="1"/>
    <col min="262" max="262" width="68.42578125" style="27" customWidth="1"/>
    <col min="263" max="512" width="9.140625" style="27" hidden="1"/>
    <col min="513" max="513" width="66.5703125" style="27" customWidth="1"/>
    <col min="514" max="514" width="55.28515625" style="27" bestFit="1" customWidth="1"/>
    <col min="515" max="515" width="31.42578125" style="27" customWidth="1"/>
    <col min="516" max="516" width="23.28515625" style="27" customWidth="1"/>
    <col min="517" max="517" width="20.5703125" style="27" customWidth="1"/>
    <col min="518" max="518" width="68.42578125" style="27" customWidth="1"/>
    <col min="519" max="768" width="9.140625" style="27" hidden="1"/>
    <col min="769" max="769" width="66.5703125" style="27" customWidth="1"/>
    <col min="770" max="770" width="55.28515625" style="27" bestFit="1" customWidth="1"/>
    <col min="771" max="771" width="31.42578125" style="27" customWidth="1"/>
    <col min="772" max="772" width="23.28515625" style="27" customWidth="1"/>
    <col min="773" max="773" width="20.5703125" style="27" customWidth="1"/>
    <col min="774" max="774" width="68.42578125" style="27" customWidth="1"/>
    <col min="775" max="1024" width="9.140625" style="27" hidden="1"/>
    <col min="1025" max="1025" width="66.5703125" style="27" customWidth="1"/>
    <col min="1026" max="1026" width="55.28515625" style="27" bestFit="1" customWidth="1"/>
    <col min="1027" max="1027" width="31.42578125" style="27" customWidth="1"/>
    <col min="1028" max="1028" width="23.28515625" style="27" customWidth="1"/>
    <col min="1029" max="1029" width="20.5703125" style="27" customWidth="1"/>
    <col min="1030" max="1030" width="68.42578125" style="27" customWidth="1"/>
    <col min="1031" max="1280" width="9.140625" style="27" hidden="1"/>
    <col min="1281" max="1281" width="66.5703125" style="27" customWidth="1"/>
    <col min="1282" max="1282" width="55.28515625" style="27" bestFit="1" customWidth="1"/>
    <col min="1283" max="1283" width="31.42578125" style="27" customWidth="1"/>
    <col min="1284" max="1284" width="23.28515625" style="27" customWidth="1"/>
    <col min="1285" max="1285" width="20.5703125" style="27" customWidth="1"/>
    <col min="1286" max="1286" width="68.42578125" style="27" customWidth="1"/>
    <col min="1287" max="1536" width="9.140625" style="27" hidden="1"/>
    <col min="1537" max="1537" width="66.5703125" style="27" customWidth="1"/>
    <col min="1538" max="1538" width="55.28515625" style="27" bestFit="1" customWidth="1"/>
    <col min="1539" max="1539" width="31.42578125" style="27" customWidth="1"/>
    <col min="1540" max="1540" width="23.28515625" style="27" customWidth="1"/>
    <col min="1541" max="1541" width="20.5703125" style="27" customWidth="1"/>
    <col min="1542" max="1542" width="68.42578125" style="27" customWidth="1"/>
    <col min="1543" max="1792" width="9.140625" style="27" hidden="1"/>
    <col min="1793" max="1793" width="66.5703125" style="27" customWidth="1"/>
    <col min="1794" max="1794" width="55.28515625" style="27" bestFit="1" customWidth="1"/>
    <col min="1795" max="1795" width="31.42578125" style="27" customWidth="1"/>
    <col min="1796" max="1796" width="23.28515625" style="27" customWidth="1"/>
    <col min="1797" max="1797" width="20.5703125" style="27" customWidth="1"/>
    <col min="1798" max="1798" width="68.42578125" style="27" customWidth="1"/>
    <col min="1799" max="2048" width="9.140625" style="27" hidden="1"/>
    <col min="2049" max="2049" width="66.5703125" style="27" customWidth="1"/>
    <col min="2050" max="2050" width="55.28515625" style="27" bestFit="1" customWidth="1"/>
    <col min="2051" max="2051" width="31.42578125" style="27" customWidth="1"/>
    <col min="2052" max="2052" width="23.28515625" style="27" customWidth="1"/>
    <col min="2053" max="2053" width="20.5703125" style="27" customWidth="1"/>
    <col min="2054" max="2054" width="68.42578125" style="27" customWidth="1"/>
    <col min="2055" max="2304" width="9.140625" style="27" hidden="1"/>
    <col min="2305" max="2305" width="66.5703125" style="27" customWidth="1"/>
    <col min="2306" max="2306" width="55.28515625" style="27" bestFit="1" customWidth="1"/>
    <col min="2307" max="2307" width="31.42578125" style="27" customWidth="1"/>
    <col min="2308" max="2308" width="23.28515625" style="27" customWidth="1"/>
    <col min="2309" max="2309" width="20.5703125" style="27" customWidth="1"/>
    <col min="2310" max="2310" width="68.42578125" style="27" customWidth="1"/>
    <col min="2311" max="2560" width="9.140625" style="27" hidden="1"/>
    <col min="2561" max="2561" width="66.5703125" style="27" customWidth="1"/>
    <col min="2562" max="2562" width="55.28515625" style="27" bestFit="1" customWidth="1"/>
    <col min="2563" max="2563" width="31.42578125" style="27" customWidth="1"/>
    <col min="2564" max="2564" width="23.28515625" style="27" customWidth="1"/>
    <col min="2565" max="2565" width="20.5703125" style="27" customWidth="1"/>
    <col min="2566" max="2566" width="68.42578125" style="27" customWidth="1"/>
    <col min="2567" max="2816" width="9.140625" style="27" hidden="1"/>
    <col min="2817" max="2817" width="66.5703125" style="27" customWidth="1"/>
    <col min="2818" max="2818" width="55.28515625" style="27" bestFit="1" customWidth="1"/>
    <col min="2819" max="2819" width="31.42578125" style="27" customWidth="1"/>
    <col min="2820" max="2820" width="23.28515625" style="27" customWidth="1"/>
    <col min="2821" max="2821" width="20.5703125" style="27" customWidth="1"/>
    <col min="2822" max="2822" width="68.42578125" style="27" customWidth="1"/>
    <col min="2823" max="3072" width="9.140625" style="27" hidden="1"/>
    <col min="3073" max="3073" width="66.5703125" style="27" customWidth="1"/>
    <col min="3074" max="3074" width="55.28515625" style="27" bestFit="1" customWidth="1"/>
    <col min="3075" max="3075" width="31.42578125" style="27" customWidth="1"/>
    <col min="3076" max="3076" width="23.28515625" style="27" customWidth="1"/>
    <col min="3077" max="3077" width="20.5703125" style="27" customWidth="1"/>
    <col min="3078" max="3078" width="68.42578125" style="27" customWidth="1"/>
    <col min="3079" max="3328" width="9.140625" style="27" hidden="1"/>
    <col min="3329" max="3329" width="66.5703125" style="27" customWidth="1"/>
    <col min="3330" max="3330" width="55.28515625" style="27" bestFit="1" customWidth="1"/>
    <col min="3331" max="3331" width="31.42578125" style="27" customWidth="1"/>
    <col min="3332" max="3332" width="23.28515625" style="27" customWidth="1"/>
    <col min="3333" max="3333" width="20.5703125" style="27" customWidth="1"/>
    <col min="3334" max="3334" width="68.42578125" style="27" customWidth="1"/>
    <col min="3335" max="3584" width="9.140625" style="27" hidden="1"/>
    <col min="3585" max="3585" width="66.5703125" style="27" customWidth="1"/>
    <col min="3586" max="3586" width="55.28515625" style="27" bestFit="1" customWidth="1"/>
    <col min="3587" max="3587" width="31.42578125" style="27" customWidth="1"/>
    <col min="3588" max="3588" width="23.28515625" style="27" customWidth="1"/>
    <col min="3589" max="3589" width="20.5703125" style="27" customWidth="1"/>
    <col min="3590" max="3590" width="68.42578125" style="27" customWidth="1"/>
    <col min="3591" max="3840" width="9.140625" style="27" hidden="1"/>
    <col min="3841" max="3841" width="66.5703125" style="27" customWidth="1"/>
    <col min="3842" max="3842" width="55.28515625" style="27" bestFit="1" customWidth="1"/>
    <col min="3843" max="3843" width="31.42578125" style="27" customWidth="1"/>
    <col min="3844" max="3844" width="23.28515625" style="27" customWidth="1"/>
    <col min="3845" max="3845" width="20.5703125" style="27" customWidth="1"/>
    <col min="3846" max="3846" width="68.42578125" style="27" customWidth="1"/>
    <col min="3847" max="4096" width="9.140625" style="27" hidden="1"/>
    <col min="4097" max="4097" width="66.5703125" style="27" customWidth="1"/>
    <col min="4098" max="4098" width="55.28515625" style="27" bestFit="1" customWidth="1"/>
    <col min="4099" max="4099" width="31.42578125" style="27" customWidth="1"/>
    <col min="4100" max="4100" width="23.28515625" style="27" customWidth="1"/>
    <col min="4101" max="4101" width="20.5703125" style="27" customWidth="1"/>
    <col min="4102" max="4102" width="68.42578125" style="27" customWidth="1"/>
    <col min="4103" max="4352" width="9.140625" style="27" hidden="1"/>
    <col min="4353" max="4353" width="66.5703125" style="27" customWidth="1"/>
    <col min="4354" max="4354" width="55.28515625" style="27" bestFit="1" customWidth="1"/>
    <col min="4355" max="4355" width="31.42578125" style="27" customWidth="1"/>
    <col min="4356" max="4356" width="23.28515625" style="27" customWidth="1"/>
    <col min="4357" max="4357" width="20.5703125" style="27" customWidth="1"/>
    <col min="4358" max="4358" width="68.42578125" style="27" customWidth="1"/>
    <col min="4359" max="4608" width="9.140625" style="27" hidden="1"/>
    <col min="4609" max="4609" width="66.5703125" style="27" customWidth="1"/>
    <col min="4610" max="4610" width="55.28515625" style="27" bestFit="1" customWidth="1"/>
    <col min="4611" max="4611" width="31.42578125" style="27" customWidth="1"/>
    <col min="4612" max="4612" width="23.28515625" style="27" customWidth="1"/>
    <col min="4613" max="4613" width="20.5703125" style="27" customWidth="1"/>
    <col min="4614" max="4614" width="68.42578125" style="27" customWidth="1"/>
    <col min="4615" max="4864" width="9.140625" style="27" hidden="1"/>
    <col min="4865" max="4865" width="66.5703125" style="27" customWidth="1"/>
    <col min="4866" max="4866" width="55.28515625" style="27" bestFit="1" customWidth="1"/>
    <col min="4867" max="4867" width="31.42578125" style="27" customWidth="1"/>
    <col min="4868" max="4868" width="23.28515625" style="27" customWidth="1"/>
    <col min="4869" max="4869" width="20.5703125" style="27" customWidth="1"/>
    <col min="4870" max="4870" width="68.42578125" style="27" customWidth="1"/>
    <col min="4871" max="5120" width="9.140625" style="27" hidden="1"/>
    <col min="5121" max="5121" width="66.5703125" style="27" customWidth="1"/>
    <col min="5122" max="5122" width="55.28515625" style="27" bestFit="1" customWidth="1"/>
    <col min="5123" max="5123" width="31.42578125" style="27" customWidth="1"/>
    <col min="5124" max="5124" width="23.28515625" style="27" customWidth="1"/>
    <col min="5125" max="5125" width="20.5703125" style="27" customWidth="1"/>
    <col min="5126" max="5126" width="68.42578125" style="27" customWidth="1"/>
    <col min="5127" max="5376" width="9.140625" style="27" hidden="1"/>
    <col min="5377" max="5377" width="66.5703125" style="27" customWidth="1"/>
    <col min="5378" max="5378" width="55.28515625" style="27" bestFit="1" customWidth="1"/>
    <col min="5379" max="5379" width="31.42578125" style="27" customWidth="1"/>
    <col min="5380" max="5380" width="23.28515625" style="27" customWidth="1"/>
    <col min="5381" max="5381" width="20.5703125" style="27" customWidth="1"/>
    <col min="5382" max="5382" width="68.42578125" style="27" customWidth="1"/>
    <col min="5383" max="5632" width="9.140625" style="27" hidden="1"/>
    <col min="5633" max="5633" width="66.5703125" style="27" customWidth="1"/>
    <col min="5634" max="5634" width="55.28515625" style="27" bestFit="1" customWidth="1"/>
    <col min="5635" max="5635" width="31.42578125" style="27" customWidth="1"/>
    <col min="5636" max="5636" width="23.28515625" style="27" customWidth="1"/>
    <col min="5637" max="5637" width="20.5703125" style="27" customWidth="1"/>
    <col min="5638" max="5638" width="68.42578125" style="27" customWidth="1"/>
    <col min="5639" max="5888" width="9.140625" style="27" hidden="1"/>
    <col min="5889" max="5889" width="66.5703125" style="27" customWidth="1"/>
    <col min="5890" max="5890" width="55.28515625" style="27" bestFit="1" customWidth="1"/>
    <col min="5891" max="5891" width="31.42578125" style="27" customWidth="1"/>
    <col min="5892" max="5892" width="23.28515625" style="27" customWidth="1"/>
    <col min="5893" max="5893" width="20.5703125" style="27" customWidth="1"/>
    <col min="5894" max="5894" width="68.42578125" style="27" customWidth="1"/>
    <col min="5895" max="6144" width="9.140625" style="27" hidden="1"/>
    <col min="6145" max="6145" width="66.5703125" style="27" customWidth="1"/>
    <col min="6146" max="6146" width="55.28515625" style="27" bestFit="1" customWidth="1"/>
    <col min="6147" max="6147" width="31.42578125" style="27" customWidth="1"/>
    <col min="6148" max="6148" width="23.28515625" style="27" customWidth="1"/>
    <col min="6149" max="6149" width="20.5703125" style="27" customWidth="1"/>
    <col min="6150" max="6150" width="68.42578125" style="27" customWidth="1"/>
    <col min="6151" max="6400" width="9.140625" style="27" hidden="1"/>
    <col min="6401" max="6401" width="66.5703125" style="27" customWidth="1"/>
    <col min="6402" max="6402" width="55.28515625" style="27" bestFit="1" customWidth="1"/>
    <col min="6403" max="6403" width="31.42578125" style="27" customWidth="1"/>
    <col min="6404" max="6404" width="23.28515625" style="27" customWidth="1"/>
    <col min="6405" max="6405" width="20.5703125" style="27" customWidth="1"/>
    <col min="6406" max="6406" width="68.42578125" style="27" customWidth="1"/>
    <col min="6407" max="6656" width="9.140625" style="27" hidden="1"/>
    <col min="6657" max="6657" width="66.5703125" style="27" customWidth="1"/>
    <col min="6658" max="6658" width="55.28515625" style="27" bestFit="1" customWidth="1"/>
    <col min="6659" max="6659" width="31.42578125" style="27" customWidth="1"/>
    <col min="6660" max="6660" width="23.28515625" style="27" customWidth="1"/>
    <col min="6661" max="6661" width="20.5703125" style="27" customWidth="1"/>
    <col min="6662" max="6662" width="68.42578125" style="27" customWidth="1"/>
    <col min="6663" max="6912" width="9.140625" style="27" hidden="1"/>
    <col min="6913" max="6913" width="66.5703125" style="27" customWidth="1"/>
    <col min="6914" max="6914" width="55.28515625" style="27" bestFit="1" customWidth="1"/>
    <col min="6915" max="6915" width="31.42578125" style="27" customWidth="1"/>
    <col min="6916" max="6916" width="23.28515625" style="27" customWidth="1"/>
    <col min="6917" max="6917" width="20.5703125" style="27" customWidth="1"/>
    <col min="6918" max="6918" width="68.42578125" style="27" customWidth="1"/>
    <col min="6919" max="7168" width="9.140625" style="27" hidden="1"/>
    <col min="7169" max="7169" width="66.5703125" style="27" customWidth="1"/>
    <col min="7170" max="7170" width="55.28515625" style="27" bestFit="1" customWidth="1"/>
    <col min="7171" max="7171" width="31.42578125" style="27" customWidth="1"/>
    <col min="7172" max="7172" width="23.28515625" style="27" customWidth="1"/>
    <col min="7173" max="7173" width="20.5703125" style="27" customWidth="1"/>
    <col min="7174" max="7174" width="68.42578125" style="27" customWidth="1"/>
    <col min="7175" max="7424" width="9.140625" style="27" hidden="1"/>
    <col min="7425" max="7425" width="66.5703125" style="27" customWidth="1"/>
    <col min="7426" max="7426" width="55.28515625" style="27" bestFit="1" customWidth="1"/>
    <col min="7427" max="7427" width="31.42578125" style="27" customWidth="1"/>
    <col min="7428" max="7428" width="23.28515625" style="27" customWidth="1"/>
    <col min="7429" max="7429" width="20.5703125" style="27" customWidth="1"/>
    <col min="7430" max="7430" width="68.42578125" style="27" customWidth="1"/>
    <col min="7431" max="7680" width="9.140625" style="27" hidden="1"/>
    <col min="7681" max="7681" width="66.5703125" style="27" customWidth="1"/>
    <col min="7682" max="7682" width="55.28515625" style="27" bestFit="1" customWidth="1"/>
    <col min="7683" max="7683" width="31.42578125" style="27" customWidth="1"/>
    <col min="7684" max="7684" width="23.28515625" style="27" customWidth="1"/>
    <col min="7685" max="7685" width="20.5703125" style="27" customWidth="1"/>
    <col min="7686" max="7686" width="68.42578125" style="27" customWidth="1"/>
    <col min="7687" max="7936" width="9.140625" style="27" hidden="1"/>
    <col min="7937" max="7937" width="66.5703125" style="27" customWidth="1"/>
    <col min="7938" max="7938" width="55.28515625" style="27" bestFit="1" customWidth="1"/>
    <col min="7939" max="7939" width="31.42578125" style="27" customWidth="1"/>
    <col min="7940" max="7940" width="23.28515625" style="27" customWidth="1"/>
    <col min="7941" max="7941" width="20.5703125" style="27" customWidth="1"/>
    <col min="7942" max="7942" width="68.42578125" style="27" customWidth="1"/>
    <col min="7943" max="8192" width="9.140625" style="27" hidden="1"/>
    <col min="8193" max="8193" width="66.5703125" style="27" customWidth="1"/>
    <col min="8194" max="8194" width="55.28515625" style="27" bestFit="1" customWidth="1"/>
    <col min="8195" max="8195" width="31.42578125" style="27" customWidth="1"/>
    <col min="8196" max="8196" width="23.28515625" style="27" customWidth="1"/>
    <col min="8197" max="8197" width="20.5703125" style="27" customWidth="1"/>
    <col min="8198" max="8198" width="68.42578125" style="27" customWidth="1"/>
    <col min="8199" max="8448" width="9.140625" style="27" hidden="1"/>
    <col min="8449" max="8449" width="66.5703125" style="27" customWidth="1"/>
    <col min="8450" max="8450" width="55.28515625" style="27" bestFit="1" customWidth="1"/>
    <col min="8451" max="8451" width="31.42578125" style="27" customWidth="1"/>
    <col min="8452" max="8452" width="23.28515625" style="27" customWidth="1"/>
    <col min="8453" max="8453" width="20.5703125" style="27" customWidth="1"/>
    <col min="8454" max="8454" width="68.42578125" style="27" customWidth="1"/>
    <col min="8455" max="8704" width="9.140625" style="27" hidden="1"/>
    <col min="8705" max="8705" width="66.5703125" style="27" customWidth="1"/>
    <col min="8706" max="8706" width="55.28515625" style="27" bestFit="1" customWidth="1"/>
    <col min="8707" max="8707" width="31.42578125" style="27" customWidth="1"/>
    <col min="8708" max="8708" width="23.28515625" style="27" customWidth="1"/>
    <col min="8709" max="8709" width="20.5703125" style="27" customWidth="1"/>
    <col min="8710" max="8710" width="68.42578125" style="27" customWidth="1"/>
    <col min="8711" max="8960" width="9.140625" style="27" hidden="1"/>
    <col min="8961" max="8961" width="66.5703125" style="27" customWidth="1"/>
    <col min="8962" max="8962" width="55.28515625" style="27" bestFit="1" customWidth="1"/>
    <col min="8963" max="8963" width="31.42578125" style="27" customWidth="1"/>
    <col min="8964" max="8964" width="23.28515625" style="27" customWidth="1"/>
    <col min="8965" max="8965" width="20.5703125" style="27" customWidth="1"/>
    <col min="8966" max="8966" width="68.42578125" style="27" customWidth="1"/>
    <col min="8967" max="9216" width="9.140625" style="27" hidden="1"/>
    <col min="9217" max="9217" width="66.5703125" style="27" customWidth="1"/>
    <col min="9218" max="9218" width="55.28515625" style="27" bestFit="1" customWidth="1"/>
    <col min="9219" max="9219" width="31.42578125" style="27" customWidth="1"/>
    <col min="9220" max="9220" width="23.28515625" style="27" customWidth="1"/>
    <col min="9221" max="9221" width="20.5703125" style="27" customWidth="1"/>
    <col min="9222" max="9222" width="68.42578125" style="27" customWidth="1"/>
    <col min="9223" max="9472" width="9.140625" style="27" hidden="1"/>
    <col min="9473" max="9473" width="66.5703125" style="27" customWidth="1"/>
    <col min="9474" max="9474" width="55.28515625" style="27" bestFit="1" customWidth="1"/>
    <col min="9475" max="9475" width="31.42578125" style="27" customWidth="1"/>
    <col min="9476" max="9476" width="23.28515625" style="27" customWidth="1"/>
    <col min="9477" max="9477" width="20.5703125" style="27" customWidth="1"/>
    <col min="9478" max="9478" width="68.42578125" style="27" customWidth="1"/>
    <col min="9479" max="9728" width="9.140625" style="27" hidden="1"/>
    <col min="9729" max="9729" width="66.5703125" style="27" customWidth="1"/>
    <col min="9730" max="9730" width="55.28515625" style="27" bestFit="1" customWidth="1"/>
    <col min="9731" max="9731" width="31.42578125" style="27" customWidth="1"/>
    <col min="9732" max="9732" width="23.28515625" style="27" customWidth="1"/>
    <col min="9733" max="9733" width="20.5703125" style="27" customWidth="1"/>
    <col min="9734" max="9734" width="68.42578125" style="27" customWidth="1"/>
    <col min="9735" max="9984" width="9.140625" style="27" hidden="1"/>
    <col min="9985" max="9985" width="66.5703125" style="27" customWidth="1"/>
    <col min="9986" max="9986" width="55.28515625" style="27" bestFit="1" customWidth="1"/>
    <col min="9987" max="9987" width="31.42578125" style="27" customWidth="1"/>
    <col min="9988" max="9988" width="23.28515625" style="27" customWidth="1"/>
    <col min="9989" max="9989" width="20.5703125" style="27" customWidth="1"/>
    <col min="9990" max="9990" width="68.42578125" style="27" customWidth="1"/>
    <col min="9991" max="10240" width="9.140625" style="27" hidden="1"/>
    <col min="10241" max="10241" width="66.5703125" style="27" customWidth="1"/>
    <col min="10242" max="10242" width="55.28515625" style="27" bestFit="1" customWidth="1"/>
    <col min="10243" max="10243" width="31.42578125" style="27" customWidth="1"/>
    <col min="10244" max="10244" width="23.28515625" style="27" customWidth="1"/>
    <col min="10245" max="10245" width="20.5703125" style="27" customWidth="1"/>
    <col min="10246" max="10246" width="68.42578125" style="27" customWidth="1"/>
    <col min="10247" max="10496" width="9.140625" style="27" hidden="1"/>
    <col min="10497" max="10497" width="66.5703125" style="27" customWidth="1"/>
    <col min="10498" max="10498" width="55.28515625" style="27" bestFit="1" customWidth="1"/>
    <col min="10499" max="10499" width="31.42578125" style="27" customWidth="1"/>
    <col min="10500" max="10500" width="23.28515625" style="27" customWidth="1"/>
    <col min="10501" max="10501" width="20.5703125" style="27" customWidth="1"/>
    <col min="10502" max="10502" width="68.42578125" style="27" customWidth="1"/>
    <col min="10503" max="10752" width="9.140625" style="27" hidden="1"/>
    <col min="10753" max="10753" width="66.5703125" style="27" customWidth="1"/>
    <col min="10754" max="10754" width="55.28515625" style="27" bestFit="1" customWidth="1"/>
    <col min="10755" max="10755" width="31.42578125" style="27" customWidth="1"/>
    <col min="10756" max="10756" width="23.28515625" style="27" customWidth="1"/>
    <col min="10757" max="10757" width="20.5703125" style="27" customWidth="1"/>
    <col min="10758" max="10758" width="68.42578125" style="27" customWidth="1"/>
    <col min="10759" max="11008" width="9.140625" style="27" hidden="1"/>
    <col min="11009" max="11009" width="66.5703125" style="27" customWidth="1"/>
    <col min="11010" max="11010" width="55.28515625" style="27" bestFit="1" customWidth="1"/>
    <col min="11011" max="11011" width="31.42578125" style="27" customWidth="1"/>
    <col min="11012" max="11012" width="23.28515625" style="27" customWidth="1"/>
    <col min="11013" max="11013" width="20.5703125" style="27" customWidth="1"/>
    <col min="11014" max="11014" width="68.42578125" style="27" customWidth="1"/>
    <col min="11015" max="11264" width="9.140625" style="27" hidden="1"/>
    <col min="11265" max="11265" width="66.5703125" style="27" customWidth="1"/>
    <col min="11266" max="11266" width="55.28515625" style="27" bestFit="1" customWidth="1"/>
    <col min="11267" max="11267" width="31.42578125" style="27" customWidth="1"/>
    <col min="11268" max="11268" width="23.28515625" style="27" customWidth="1"/>
    <col min="11269" max="11269" width="20.5703125" style="27" customWidth="1"/>
    <col min="11270" max="11270" width="68.42578125" style="27" customWidth="1"/>
    <col min="11271" max="11520" width="9.140625" style="27" hidden="1"/>
    <col min="11521" max="11521" width="66.5703125" style="27" customWidth="1"/>
    <col min="11522" max="11522" width="55.28515625" style="27" bestFit="1" customWidth="1"/>
    <col min="11523" max="11523" width="31.42578125" style="27" customWidth="1"/>
    <col min="11524" max="11524" width="23.28515625" style="27" customWidth="1"/>
    <col min="11525" max="11525" width="20.5703125" style="27" customWidth="1"/>
    <col min="11526" max="11526" width="68.42578125" style="27" customWidth="1"/>
    <col min="11527" max="11776" width="9.140625" style="27" hidden="1"/>
    <col min="11777" max="11777" width="66.5703125" style="27" customWidth="1"/>
    <col min="11778" max="11778" width="55.28515625" style="27" bestFit="1" customWidth="1"/>
    <col min="11779" max="11779" width="31.42578125" style="27" customWidth="1"/>
    <col min="11780" max="11780" width="23.28515625" style="27" customWidth="1"/>
    <col min="11781" max="11781" width="20.5703125" style="27" customWidth="1"/>
    <col min="11782" max="11782" width="68.42578125" style="27" customWidth="1"/>
    <col min="11783" max="12032" width="9.140625" style="27" hidden="1"/>
    <col min="12033" max="12033" width="66.5703125" style="27" customWidth="1"/>
    <col min="12034" max="12034" width="55.28515625" style="27" bestFit="1" customWidth="1"/>
    <col min="12035" max="12035" width="31.42578125" style="27" customWidth="1"/>
    <col min="12036" max="12036" width="23.28515625" style="27" customWidth="1"/>
    <col min="12037" max="12037" width="20.5703125" style="27" customWidth="1"/>
    <col min="12038" max="12038" width="68.42578125" style="27" customWidth="1"/>
    <col min="12039" max="12288" width="9.140625" style="27" hidden="1"/>
    <col min="12289" max="12289" width="66.5703125" style="27" customWidth="1"/>
    <col min="12290" max="12290" width="55.28515625" style="27" bestFit="1" customWidth="1"/>
    <col min="12291" max="12291" width="31.42578125" style="27" customWidth="1"/>
    <col min="12292" max="12292" width="23.28515625" style="27" customWidth="1"/>
    <col min="12293" max="12293" width="20.5703125" style="27" customWidth="1"/>
    <col min="12294" max="12294" width="68.42578125" style="27" customWidth="1"/>
    <col min="12295" max="12544" width="9.140625" style="27" hidden="1"/>
    <col min="12545" max="12545" width="66.5703125" style="27" customWidth="1"/>
    <col min="12546" max="12546" width="55.28515625" style="27" bestFit="1" customWidth="1"/>
    <col min="12547" max="12547" width="31.42578125" style="27" customWidth="1"/>
    <col min="12548" max="12548" width="23.28515625" style="27" customWidth="1"/>
    <col min="12549" max="12549" width="20.5703125" style="27" customWidth="1"/>
    <col min="12550" max="12550" width="68.42578125" style="27" customWidth="1"/>
    <col min="12551" max="12800" width="9.140625" style="27" hidden="1"/>
    <col min="12801" max="12801" width="66.5703125" style="27" customWidth="1"/>
    <col min="12802" max="12802" width="55.28515625" style="27" bestFit="1" customWidth="1"/>
    <col min="12803" max="12803" width="31.42578125" style="27" customWidth="1"/>
    <col min="12804" max="12804" width="23.28515625" style="27" customWidth="1"/>
    <col min="12805" max="12805" width="20.5703125" style="27" customWidth="1"/>
    <col min="12806" max="12806" width="68.42578125" style="27" customWidth="1"/>
    <col min="12807" max="13056" width="9.140625" style="27" hidden="1"/>
    <col min="13057" max="13057" width="66.5703125" style="27" customWidth="1"/>
    <col min="13058" max="13058" width="55.28515625" style="27" bestFit="1" customWidth="1"/>
    <col min="13059" max="13059" width="31.42578125" style="27" customWidth="1"/>
    <col min="13060" max="13060" width="23.28515625" style="27" customWidth="1"/>
    <col min="13061" max="13061" width="20.5703125" style="27" customWidth="1"/>
    <col min="13062" max="13062" width="68.42578125" style="27" customWidth="1"/>
    <col min="13063" max="13312" width="9.140625" style="27" hidden="1"/>
    <col min="13313" max="13313" width="66.5703125" style="27" customWidth="1"/>
    <col min="13314" max="13314" width="55.28515625" style="27" bestFit="1" customWidth="1"/>
    <col min="13315" max="13315" width="31.42578125" style="27" customWidth="1"/>
    <col min="13316" max="13316" width="23.28515625" style="27" customWidth="1"/>
    <col min="13317" max="13317" width="20.5703125" style="27" customWidth="1"/>
    <col min="13318" max="13318" width="68.42578125" style="27" customWidth="1"/>
    <col min="13319" max="13568" width="9.140625" style="27" hidden="1"/>
    <col min="13569" max="13569" width="66.5703125" style="27" customWidth="1"/>
    <col min="13570" max="13570" width="55.28515625" style="27" bestFit="1" customWidth="1"/>
    <col min="13571" max="13571" width="31.42578125" style="27" customWidth="1"/>
    <col min="13572" max="13572" width="23.28515625" style="27" customWidth="1"/>
    <col min="13573" max="13573" width="20.5703125" style="27" customWidth="1"/>
    <col min="13574" max="13574" width="68.42578125" style="27" customWidth="1"/>
    <col min="13575" max="13824" width="9.140625" style="27" hidden="1"/>
    <col min="13825" max="13825" width="66.5703125" style="27" customWidth="1"/>
    <col min="13826" max="13826" width="55.28515625" style="27" bestFit="1" customWidth="1"/>
    <col min="13827" max="13827" width="31.42578125" style="27" customWidth="1"/>
    <col min="13828" max="13828" width="23.28515625" style="27" customWidth="1"/>
    <col min="13829" max="13829" width="20.5703125" style="27" customWidth="1"/>
    <col min="13830" max="13830" width="68.42578125" style="27" customWidth="1"/>
    <col min="13831" max="14080" width="9.140625" style="27" hidden="1"/>
    <col min="14081" max="14081" width="66.5703125" style="27" customWidth="1"/>
    <col min="14082" max="14082" width="55.28515625" style="27" bestFit="1" customWidth="1"/>
    <col min="14083" max="14083" width="31.42578125" style="27" customWidth="1"/>
    <col min="14084" max="14084" width="23.28515625" style="27" customWidth="1"/>
    <col min="14085" max="14085" width="20.5703125" style="27" customWidth="1"/>
    <col min="14086" max="14086" width="68.42578125" style="27" customWidth="1"/>
    <col min="14087" max="14336" width="9.140625" style="27" hidden="1"/>
    <col min="14337" max="14337" width="66.5703125" style="27" customWidth="1"/>
    <col min="14338" max="14338" width="55.28515625" style="27" bestFit="1" customWidth="1"/>
    <col min="14339" max="14339" width="31.42578125" style="27" customWidth="1"/>
    <col min="14340" max="14340" width="23.28515625" style="27" customWidth="1"/>
    <col min="14341" max="14341" width="20.5703125" style="27" customWidth="1"/>
    <col min="14342" max="14342" width="68.42578125" style="27" customWidth="1"/>
    <col min="14343" max="14592" width="9.140625" style="27" hidden="1"/>
    <col min="14593" max="14593" width="66.5703125" style="27" customWidth="1"/>
    <col min="14594" max="14594" width="55.28515625" style="27" bestFit="1" customWidth="1"/>
    <col min="14595" max="14595" width="31.42578125" style="27" customWidth="1"/>
    <col min="14596" max="14596" width="23.28515625" style="27" customWidth="1"/>
    <col min="14597" max="14597" width="20.5703125" style="27" customWidth="1"/>
    <col min="14598" max="14598" width="68.42578125" style="27" customWidth="1"/>
    <col min="14599" max="14848" width="9.140625" style="27" hidden="1"/>
    <col min="14849" max="14849" width="66.5703125" style="27" customWidth="1"/>
    <col min="14850" max="14850" width="55.28515625" style="27" bestFit="1" customWidth="1"/>
    <col min="14851" max="14851" width="31.42578125" style="27" customWidth="1"/>
    <col min="14852" max="14852" width="23.28515625" style="27" customWidth="1"/>
    <col min="14853" max="14853" width="20.5703125" style="27" customWidth="1"/>
    <col min="14854" max="14854" width="68.42578125" style="27" customWidth="1"/>
    <col min="14855" max="15104" width="9.140625" style="27" hidden="1"/>
    <col min="15105" max="15105" width="66.5703125" style="27" customWidth="1"/>
    <col min="15106" max="15106" width="55.28515625" style="27" bestFit="1" customWidth="1"/>
    <col min="15107" max="15107" width="31.42578125" style="27" customWidth="1"/>
    <col min="15108" max="15108" width="23.28515625" style="27" customWidth="1"/>
    <col min="15109" max="15109" width="20.5703125" style="27" customWidth="1"/>
    <col min="15110" max="15110" width="68.42578125" style="27" customWidth="1"/>
    <col min="15111" max="15360" width="9.140625" style="27" hidden="1"/>
    <col min="15361" max="15361" width="66.5703125" style="27" customWidth="1"/>
    <col min="15362" max="15362" width="55.28515625" style="27" bestFit="1" customWidth="1"/>
    <col min="15363" max="15363" width="31.42578125" style="27" customWidth="1"/>
    <col min="15364" max="15364" width="23.28515625" style="27" customWidth="1"/>
    <col min="15365" max="15365" width="20.5703125" style="27" customWidth="1"/>
    <col min="15366" max="15366" width="68.42578125" style="27" customWidth="1"/>
    <col min="15367" max="15616" width="9.140625" style="27" hidden="1"/>
    <col min="15617" max="15617" width="66.5703125" style="27" customWidth="1"/>
    <col min="15618" max="15618" width="55.28515625" style="27" bestFit="1" customWidth="1"/>
    <col min="15619" max="15619" width="31.42578125" style="27" customWidth="1"/>
    <col min="15620" max="15620" width="23.28515625" style="27" customWidth="1"/>
    <col min="15621" max="15621" width="20.5703125" style="27" customWidth="1"/>
    <col min="15622" max="15622" width="68.42578125" style="27" customWidth="1"/>
    <col min="15623" max="15872" width="9.140625" style="27" hidden="1"/>
    <col min="15873" max="15873" width="66.5703125" style="27" customWidth="1"/>
    <col min="15874" max="15874" width="55.28515625" style="27" bestFit="1" customWidth="1"/>
    <col min="15875" max="15875" width="31.42578125" style="27" customWidth="1"/>
    <col min="15876" max="15876" width="23.28515625" style="27" customWidth="1"/>
    <col min="15877" max="15877" width="20.5703125" style="27" customWidth="1"/>
    <col min="15878" max="15878" width="68.42578125" style="27" customWidth="1"/>
    <col min="15879" max="16128" width="9.140625" style="27" hidden="1"/>
    <col min="16129" max="16129" width="66.5703125" style="27" customWidth="1"/>
    <col min="16130" max="16130" width="55.28515625" style="27" bestFit="1" customWidth="1"/>
    <col min="16131" max="16131" width="31.42578125" style="27" customWidth="1"/>
    <col min="16132" max="16132" width="23.28515625" style="27" customWidth="1"/>
    <col min="16133" max="16133" width="20.5703125" style="27" customWidth="1"/>
    <col min="16134" max="16134" width="68.42578125" style="27" customWidth="1"/>
    <col min="16135" max="16384" width="9.140625" style="27" hidden="1"/>
  </cols>
  <sheetData>
    <row r="1" spans="1:7" ht="24.75" customHeight="1" x14ac:dyDescent="0.25">
      <c r="A1" s="418" t="s">
        <v>890</v>
      </c>
      <c r="B1" s="418"/>
      <c r="C1" s="418"/>
      <c r="D1" s="418"/>
      <c r="E1" s="418"/>
      <c r="F1" s="418"/>
    </row>
    <row r="2" spans="1:7" ht="18.75" x14ac:dyDescent="0.25">
      <c r="A2" s="418" t="s">
        <v>1</v>
      </c>
      <c r="B2" s="418"/>
      <c r="C2" s="418"/>
      <c r="D2" s="418"/>
      <c r="E2" s="418"/>
      <c r="F2" s="418"/>
    </row>
    <row r="3" spans="1:7" ht="8.25" customHeight="1" x14ac:dyDescent="0.25">
      <c r="A3" s="419"/>
      <c r="B3" s="419"/>
      <c r="C3" s="419"/>
      <c r="D3" s="419"/>
      <c r="E3" s="419"/>
      <c r="F3" s="419"/>
    </row>
    <row r="4" spans="1:7" ht="37.5" x14ac:dyDescent="0.25">
      <c r="A4" s="92" t="s">
        <v>145</v>
      </c>
      <c r="B4" s="93" t="s">
        <v>146</v>
      </c>
      <c r="C4" s="92" t="s">
        <v>147</v>
      </c>
      <c r="D4" s="92" t="s">
        <v>148</v>
      </c>
      <c r="E4" s="93" t="s">
        <v>149</v>
      </c>
      <c r="F4" s="92" t="s">
        <v>150</v>
      </c>
    </row>
    <row r="5" spans="1:7" s="30" customFormat="1" x14ac:dyDescent="0.25">
      <c r="A5" s="404" t="s">
        <v>154</v>
      </c>
      <c r="B5" s="403" t="s">
        <v>155</v>
      </c>
      <c r="C5" s="403" t="s">
        <v>156</v>
      </c>
      <c r="D5" s="403" t="s">
        <v>157</v>
      </c>
      <c r="E5" s="28">
        <v>45446</v>
      </c>
      <c r="F5" s="403" t="s">
        <v>153</v>
      </c>
      <c r="G5" s="29"/>
    </row>
    <row r="6" spans="1:7" s="30" customFormat="1" x14ac:dyDescent="0.25">
      <c r="A6" s="415" t="s">
        <v>13</v>
      </c>
      <c r="B6" s="403" t="s">
        <v>1278</v>
      </c>
      <c r="C6" s="403" t="s">
        <v>158</v>
      </c>
      <c r="D6" s="403" t="s">
        <v>159</v>
      </c>
      <c r="E6" s="28">
        <v>46955</v>
      </c>
      <c r="F6" s="403" t="s">
        <v>160</v>
      </c>
      <c r="G6" s="29"/>
    </row>
    <row r="7" spans="1:7" s="30" customFormat="1" x14ac:dyDescent="0.25">
      <c r="A7" s="415" t="s">
        <v>13</v>
      </c>
      <c r="B7" s="403" t="s">
        <v>1279</v>
      </c>
      <c r="C7" s="403" t="s">
        <v>161</v>
      </c>
      <c r="D7" s="403" t="s">
        <v>162</v>
      </c>
      <c r="E7" s="28">
        <v>45509</v>
      </c>
      <c r="F7" s="403" t="s">
        <v>160</v>
      </c>
      <c r="G7" s="29"/>
    </row>
    <row r="8" spans="1:7" s="30" customFormat="1" x14ac:dyDescent="0.25">
      <c r="A8" s="415" t="s">
        <v>13</v>
      </c>
      <c r="B8" s="403" t="s">
        <v>1279</v>
      </c>
      <c r="C8" s="403" t="s">
        <v>161</v>
      </c>
      <c r="D8" s="403" t="s">
        <v>163</v>
      </c>
      <c r="E8" s="28">
        <v>45869</v>
      </c>
      <c r="F8" s="403" t="s">
        <v>160</v>
      </c>
      <c r="G8" s="29"/>
    </row>
    <row r="9" spans="1:7" s="30" customFormat="1" x14ac:dyDescent="0.25">
      <c r="A9" s="415" t="s">
        <v>13</v>
      </c>
      <c r="B9" s="403" t="s">
        <v>1279</v>
      </c>
      <c r="C9" s="403" t="s">
        <v>161</v>
      </c>
      <c r="D9" s="403" t="s">
        <v>164</v>
      </c>
      <c r="E9" s="28">
        <v>46229</v>
      </c>
      <c r="F9" s="403" t="s">
        <v>160</v>
      </c>
      <c r="G9" s="29"/>
    </row>
    <row r="10" spans="1:7" s="30" customFormat="1" x14ac:dyDescent="0.25">
      <c r="A10" s="415" t="s">
        <v>13</v>
      </c>
      <c r="B10" s="403" t="s">
        <v>165</v>
      </c>
      <c r="C10" s="403" t="s">
        <v>166</v>
      </c>
      <c r="D10" s="403" t="s">
        <v>167</v>
      </c>
      <c r="E10" s="28">
        <v>45236</v>
      </c>
      <c r="F10" s="403" t="s">
        <v>160</v>
      </c>
      <c r="G10" s="29"/>
    </row>
    <row r="11" spans="1:7" s="30" customFormat="1" x14ac:dyDescent="0.25">
      <c r="A11" s="415" t="s">
        <v>168</v>
      </c>
      <c r="B11" s="403" t="s">
        <v>169</v>
      </c>
      <c r="C11" s="403" t="s">
        <v>170</v>
      </c>
      <c r="D11" s="403" t="s">
        <v>171</v>
      </c>
      <c r="E11" s="28">
        <v>44974</v>
      </c>
      <c r="F11" s="403" t="s">
        <v>168</v>
      </c>
      <c r="G11" s="29"/>
    </row>
    <row r="12" spans="1:7" s="30" customFormat="1" x14ac:dyDescent="0.25">
      <c r="A12" s="415" t="s">
        <v>168</v>
      </c>
      <c r="B12" s="403" t="s">
        <v>169</v>
      </c>
      <c r="C12" s="403" t="s">
        <v>170</v>
      </c>
      <c r="D12" s="403" t="s">
        <v>172</v>
      </c>
      <c r="E12" s="28">
        <v>44981</v>
      </c>
      <c r="F12" s="403" t="s">
        <v>168</v>
      </c>
      <c r="G12" s="29"/>
    </row>
    <row r="13" spans="1:7" s="30" customFormat="1" x14ac:dyDescent="0.25">
      <c r="A13" s="415" t="s">
        <v>168</v>
      </c>
      <c r="B13" s="403" t="s">
        <v>169</v>
      </c>
      <c r="C13" s="403" t="s">
        <v>170</v>
      </c>
      <c r="D13" s="403" t="s">
        <v>173</v>
      </c>
      <c r="E13" s="28">
        <v>44981</v>
      </c>
      <c r="F13" s="403" t="s">
        <v>168</v>
      </c>
      <c r="G13" s="29"/>
    </row>
    <row r="14" spans="1:7" s="30" customFormat="1" x14ac:dyDescent="0.25">
      <c r="A14" s="414" t="s">
        <v>168</v>
      </c>
      <c r="B14" s="403" t="s">
        <v>169</v>
      </c>
      <c r="C14" s="403" t="s">
        <v>170</v>
      </c>
      <c r="D14" s="403" t="s">
        <v>174</v>
      </c>
      <c r="E14" s="28">
        <v>45002</v>
      </c>
      <c r="F14" s="403" t="s">
        <v>168</v>
      </c>
      <c r="G14" s="29"/>
    </row>
    <row r="15" spans="1:7" s="30" customFormat="1" x14ac:dyDescent="0.25">
      <c r="A15" s="414" t="s">
        <v>168</v>
      </c>
      <c r="B15" s="403" t="s">
        <v>169</v>
      </c>
      <c r="C15" s="403" t="s">
        <v>170</v>
      </c>
      <c r="D15" s="403" t="s">
        <v>175</v>
      </c>
      <c r="E15" s="28">
        <v>45016</v>
      </c>
      <c r="F15" s="403" t="s">
        <v>168</v>
      </c>
      <c r="G15" s="31"/>
    </row>
    <row r="16" spans="1:7" s="30" customFormat="1" x14ac:dyDescent="0.25">
      <c r="A16" s="414" t="s">
        <v>168</v>
      </c>
      <c r="B16" s="403" t="s">
        <v>169</v>
      </c>
      <c r="C16" s="403" t="s">
        <v>170</v>
      </c>
      <c r="D16" s="403" t="s">
        <v>176</v>
      </c>
      <c r="E16" s="28">
        <v>45030</v>
      </c>
      <c r="F16" s="403" t="s">
        <v>168</v>
      </c>
      <c r="G16" s="31"/>
    </row>
    <row r="17" spans="1:7" s="30" customFormat="1" x14ac:dyDescent="0.25">
      <c r="A17" s="414" t="s">
        <v>168</v>
      </c>
      <c r="B17" s="403" t="s">
        <v>169</v>
      </c>
      <c r="C17" s="403" t="s">
        <v>170</v>
      </c>
      <c r="D17" s="403" t="s">
        <v>177</v>
      </c>
      <c r="E17" s="28">
        <v>45121</v>
      </c>
      <c r="F17" s="403" t="s">
        <v>168</v>
      </c>
      <c r="G17" s="31"/>
    </row>
    <row r="18" spans="1:7" s="30" customFormat="1" x14ac:dyDescent="0.25">
      <c r="A18" s="414" t="s">
        <v>168</v>
      </c>
      <c r="B18" s="403" t="s">
        <v>178</v>
      </c>
      <c r="C18" s="403" t="s">
        <v>179</v>
      </c>
      <c r="D18" s="403" t="s">
        <v>180</v>
      </c>
      <c r="E18" s="28">
        <v>44967</v>
      </c>
      <c r="F18" s="403" t="s">
        <v>168</v>
      </c>
      <c r="G18" s="31"/>
    </row>
    <row r="19" spans="1:7" s="30" customFormat="1" x14ac:dyDescent="0.25">
      <c r="A19" s="415" t="s">
        <v>168</v>
      </c>
      <c r="B19" s="403" t="s">
        <v>178</v>
      </c>
      <c r="C19" s="403" t="s">
        <v>179</v>
      </c>
      <c r="D19" s="403" t="s">
        <v>181</v>
      </c>
      <c r="E19" s="28">
        <v>45002</v>
      </c>
      <c r="F19" s="403" t="s">
        <v>168</v>
      </c>
      <c r="G19" s="31"/>
    </row>
    <row r="20" spans="1:7" s="30" customFormat="1" x14ac:dyDescent="0.25">
      <c r="A20" s="415" t="s">
        <v>168</v>
      </c>
      <c r="B20" s="403" t="s">
        <v>178</v>
      </c>
      <c r="C20" s="403" t="s">
        <v>179</v>
      </c>
      <c r="D20" s="403" t="s">
        <v>182</v>
      </c>
      <c r="E20" s="28">
        <v>45044</v>
      </c>
      <c r="F20" s="403" t="s">
        <v>168</v>
      </c>
      <c r="G20" s="31"/>
    </row>
    <row r="21" spans="1:7" s="30" customFormat="1" x14ac:dyDescent="0.25">
      <c r="A21" s="415" t="s">
        <v>168</v>
      </c>
      <c r="B21" s="403" t="s">
        <v>178</v>
      </c>
      <c r="C21" s="403" t="s">
        <v>179</v>
      </c>
      <c r="D21" s="403" t="s">
        <v>183</v>
      </c>
      <c r="E21" s="28">
        <v>45058</v>
      </c>
      <c r="F21" s="403" t="s">
        <v>168</v>
      </c>
      <c r="G21" s="31"/>
    </row>
    <row r="22" spans="1:7" s="30" customFormat="1" x14ac:dyDescent="0.25">
      <c r="A22" s="415" t="s">
        <v>168</v>
      </c>
      <c r="B22" s="403" t="s">
        <v>178</v>
      </c>
      <c r="C22" s="403" t="s">
        <v>179</v>
      </c>
      <c r="D22" s="403" t="s">
        <v>184</v>
      </c>
      <c r="E22" s="28">
        <v>45072</v>
      </c>
      <c r="F22" s="403" t="s">
        <v>168</v>
      </c>
      <c r="G22" s="31"/>
    </row>
    <row r="23" spans="1:7" s="30" customFormat="1" x14ac:dyDescent="0.25">
      <c r="A23" s="414" t="s">
        <v>168</v>
      </c>
      <c r="B23" s="403" t="s">
        <v>178</v>
      </c>
      <c r="C23" s="403" t="s">
        <v>179</v>
      </c>
      <c r="D23" s="403" t="s">
        <v>185</v>
      </c>
      <c r="E23" s="28">
        <v>45086</v>
      </c>
      <c r="F23" s="403" t="s">
        <v>168</v>
      </c>
      <c r="G23" s="31"/>
    </row>
    <row r="24" spans="1:7" s="30" customFormat="1" x14ac:dyDescent="0.25">
      <c r="A24" s="414" t="s">
        <v>168</v>
      </c>
      <c r="B24" s="403" t="s">
        <v>178</v>
      </c>
      <c r="C24" s="403" t="s">
        <v>179</v>
      </c>
      <c r="D24" s="403" t="s">
        <v>186</v>
      </c>
      <c r="E24" s="28">
        <v>45093</v>
      </c>
      <c r="F24" s="403" t="s">
        <v>168</v>
      </c>
      <c r="G24" s="29"/>
    </row>
    <row r="25" spans="1:7" s="30" customFormat="1" x14ac:dyDescent="0.25">
      <c r="A25" s="414" t="s">
        <v>168</v>
      </c>
      <c r="B25" s="403" t="s">
        <v>178</v>
      </c>
      <c r="C25" s="403" t="s">
        <v>179</v>
      </c>
      <c r="D25" s="403" t="s">
        <v>187</v>
      </c>
      <c r="E25" s="28">
        <v>45100</v>
      </c>
      <c r="F25" s="403" t="s">
        <v>168</v>
      </c>
      <c r="G25" s="29"/>
    </row>
    <row r="26" spans="1:7" s="30" customFormat="1" x14ac:dyDescent="0.25">
      <c r="A26" s="414" t="s">
        <v>168</v>
      </c>
      <c r="B26" s="403" t="s">
        <v>178</v>
      </c>
      <c r="C26" s="403" t="s">
        <v>179</v>
      </c>
      <c r="D26" s="403" t="s">
        <v>188</v>
      </c>
      <c r="E26" s="28">
        <v>45156</v>
      </c>
      <c r="F26" s="403" t="s">
        <v>168</v>
      </c>
      <c r="G26" s="31"/>
    </row>
    <row r="27" spans="1:7" s="30" customFormat="1" x14ac:dyDescent="0.25">
      <c r="A27" s="414" t="s">
        <v>168</v>
      </c>
      <c r="B27" s="403" t="s">
        <v>178</v>
      </c>
      <c r="C27" s="403" t="s">
        <v>179</v>
      </c>
      <c r="D27" s="403" t="s">
        <v>189</v>
      </c>
      <c r="E27" s="28">
        <v>45184</v>
      </c>
      <c r="F27" s="403" t="s">
        <v>168</v>
      </c>
      <c r="G27" s="31"/>
    </row>
    <row r="28" spans="1:7" s="30" customFormat="1" x14ac:dyDescent="0.25">
      <c r="A28" s="414" t="s">
        <v>168</v>
      </c>
      <c r="B28" s="403" t="s">
        <v>178</v>
      </c>
      <c r="C28" s="403" t="s">
        <v>179</v>
      </c>
      <c r="D28" s="403" t="s">
        <v>190</v>
      </c>
      <c r="E28" s="28">
        <v>45212</v>
      </c>
      <c r="F28" s="403" t="s">
        <v>168</v>
      </c>
      <c r="G28" s="31"/>
    </row>
    <row r="29" spans="1:7" s="30" customFormat="1" x14ac:dyDescent="0.25">
      <c r="A29" s="414" t="s">
        <v>168</v>
      </c>
      <c r="B29" s="403" t="s">
        <v>178</v>
      </c>
      <c r="C29" s="403" t="s">
        <v>179</v>
      </c>
      <c r="D29" s="403" t="s">
        <v>191</v>
      </c>
      <c r="E29" s="28">
        <v>45226</v>
      </c>
      <c r="F29" s="403" t="s">
        <v>168</v>
      </c>
      <c r="G29" s="31"/>
    </row>
    <row r="30" spans="1:7" s="30" customFormat="1" x14ac:dyDescent="0.25">
      <c r="A30" s="414" t="s">
        <v>168</v>
      </c>
      <c r="B30" s="403" t="s">
        <v>178</v>
      </c>
      <c r="C30" s="403" t="s">
        <v>179</v>
      </c>
      <c r="D30" s="403" t="s">
        <v>192</v>
      </c>
      <c r="E30" s="28">
        <v>45296</v>
      </c>
      <c r="F30" s="403" t="s">
        <v>168</v>
      </c>
      <c r="G30" s="31"/>
    </row>
    <row r="31" spans="1:7" s="30" customFormat="1" x14ac:dyDescent="0.25">
      <c r="A31" s="414" t="s">
        <v>168</v>
      </c>
      <c r="B31" s="403" t="s">
        <v>178</v>
      </c>
      <c r="C31" s="403" t="s">
        <v>179</v>
      </c>
      <c r="D31" s="403" t="s">
        <v>193</v>
      </c>
      <c r="E31" s="28">
        <v>45303</v>
      </c>
      <c r="F31" s="403" t="s">
        <v>168</v>
      </c>
    </row>
    <row r="32" spans="1:7" s="30" customFormat="1" x14ac:dyDescent="0.25">
      <c r="A32" s="414" t="s">
        <v>14</v>
      </c>
      <c r="B32" s="403" t="s">
        <v>194</v>
      </c>
      <c r="C32" s="403" t="s">
        <v>195</v>
      </c>
      <c r="D32" s="403" t="s">
        <v>196</v>
      </c>
      <c r="E32" s="28">
        <v>47716</v>
      </c>
      <c r="F32" s="403" t="s">
        <v>153</v>
      </c>
      <c r="G32" s="31"/>
    </row>
    <row r="33" spans="1:7" s="30" customFormat="1" x14ac:dyDescent="0.25">
      <c r="A33" s="414" t="s">
        <v>14</v>
      </c>
      <c r="B33" s="403" t="s">
        <v>1280</v>
      </c>
      <c r="C33" s="403" t="s">
        <v>197</v>
      </c>
      <c r="D33" s="403" t="s">
        <v>198</v>
      </c>
      <c r="E33" s="28">
        <v>46984</v>
      </c>
      <c r="F33" s="403" t="s">
        <v>1281</v>
      </c>
      <c r="G33" s="31"/>
    </row>
    <row r="34" spans="1:7" s="30" customFormat="1" x14ac:dyDescent="0.25">
      <c r="A34" s="414" t="s">
        <v>16</v>
      </c>
      <c r="B34" s="403" t="s">
        <v>199</v>
      </c>
      <c r="C34" s="403" t="s">
        <v>200</v>
      </c>
      <c r="D34" s="403" t="s">
        <v>201</v>
      </c>
      <c r="E34" s="28">
        <v>45630</v>
      </c>
      <c r="F34" s="403" t="s">
        <v>202</v>
      </c>
      <c r="G34" s="31"/>
    </row>
    <row r="35" spans="1:7" s="30" customFormat="1" x14ac:dyDescent="0.25">
      <c r="A35" s="414" t="s">
        <v>16</v>
      </c>
      <c r="B35" s="403" t="s">
        <v>199</v>
      </c>
      <c r="C35" s="403" t="s">
        <v>200</v>
      </c>
      <c r="D35" s="403" t="s">
        <v>203</v>
      </c>
      <c r="E35" s="28">
        <v>46350</v>
      </c>
      <c r="F35" s="403" t="s">
        <v>202</v>
      </c>
      <c r="G35" s="29"/>
    </row>
    <row r="36" spans="1:7" s="30" customFormat="1" x14ac:dyDescent="0.25">
      <c r="A36" s="414" t="s">
        <v>16</v>
      </c>
      <c r="B36" s="403" t="s">
        <v>204</v>
      </c>
      <c r="C36" s="403" t="s">
        <v>205</v>
      </c>
      <c r="D36" s="403" t="s">
        <v>206</v>
      </c>
      <c r="E36" s="28">
        <v>45428</v>
      </c>
      <c r="F36" s="403" t="s">
        <v>202</v>
      </c>
      <c r="G36" s="29"/>
    </row>
    <row r="37" spans="1:7" s="30" customFormat="1" x14ac:dyDescent="0.25">
      <c r="A37" s="414" t="s">
        <v>16</v>
      </c>
      <c r="B37" s="403" t="s">
        <v>207</v>
      </c>
      <c r="C37" s="403" t="s">
        <v>208</v>
      </c>
      <c r="D37" s="403" t="s">
        <v>209</v>
      </c>
      <c r="E37" s="28">
        <v>45521</v>
      </c>
      <c r="F37" s="403" t="s">
        <v>202</v>
      </c>
      <c r="G37" s="31"/>
    </row>
    <row r="38" spans="1:7" s="30" customFormat="1" x14ac:dyDescent="0.25">
      <c r="A38" s="414" t="s">
        <v>16</v>
      </c>
      <c r="B38" s="403" t="s">
        <v>210</v>
      </c>
      <c r="C38" s="403" t="s">
        <v>211</v>
      </c>
      <c r="D38" s="403" t="s">
        <v>212</v>
      </c>
      <c r="E38" s="28">
        <v>46067</v>
      </c>
      <c r="F38" s="403" t="s">
        <v>202</v>
      </c>
      <c r="G38" s="31"/>
    </row>
    <row r="39" spans="1:7" s="30" customFormat="1" x14ac:dyDescent="0.25">
      <c r="A39" s="414" t="s">
        <v>16</v>
      </c>
      <c r="B39" s="403" t="s">
        <v>213</v>
      </c>
      <c r="C39" s="403" t="s">
        <v>214</v>
      </c>
      <c r="D39" s="403" t="s">
        <v>215</v>
      </c>
      <c r="E39" s="28">
        <v>47381</v>
      </c>
      <c r="F39" s="403" t="s">
        <v>202</v>
      </c>
      <c r="G39" s="31"/>
    </row>
    <row r="40" spans="1:7" s="30" customFormat="1" x14ac:dyDescent="0.25">
      <c r="A40" s="414" t="s">
        <v>17</v>
      </c>
      <c r="B40" s="403" t="s">
        <v>216</v>
      </c>
      <c r="C40" s="403" t="s">
        <v>217</v>
      </c>
      <c r="D40" s="403" t="s">
        <v>218</v>
      </c>
      <c r="E40" s="28">
        <v>47689</v>
      </c>
      <c r="F40" s="403" t="s">
        <v>219</v>
      </c>
      <c r="G40" s="31"/>
    </row>
    <row r="41" spans="1:7" s="30" customFormat="1" x14ac:dyDescent="0.25">
      <c r="A41" s="414" t="s">
        <v>17</v>
      </c>
      <c r="B41" s="403" t="s">
        <v>216</v>
      </c>
      <c r="C41" s="403" t="s">
        <v>217</v>
      </c>
      <c r="D41" s="403" t="s">
        <v>220</v>
      </c>
      <c r="E41" s="28">
        <v>47329</v>
      </c>
      <c r="F41" s="403" t="s">
        <v>219</v>
      </c>
      <c r="G41" s="31"/>
    </row>
    <row r="42" spans="1:7" s="30" customFormat="1" x14ac:dyDescent="0.25">
      <c r="A42" s="414" t="s">
        <v>17</v>
      </c>
      <c r="B42" s="403" t="s">
        <v>216</v>
      </c>
      <c r="C42" s="403" t="s">
        <v>217</v>
      </c>
      <c r="D42" s="403" t="s">
        <v>221</v>
      </c>
      <c r="E42" s="28">
        <v>46969</v>
      </c>
      <c r="F42" s="403" t="s">
        <v>219</v>
      </c>
      <c r="G42" s="31"/>
    </row>
    <row r="43" spans="1:7" s="30" customFormat="1" x14ac:dyDescent="0.25">
      <c r="A43" s="414" t="s">
        <v>17</v>
      </c>
      <c r="B43" s="403" t="s">
        <v>216</v>
      </c>
      <c r="C43" s="403" t="s">
        <v>217</v>
      </c>
      <c r="D43" s="403" t="s">
        <v>222</v>
      </c>
      <c r="E43" s="28">
        <v>46609</v>
      </c>
      <c r="F43" s="403" t="s">
        <v>219</v>
      </c>
      <c r="G43" s="31"/>
    </row>
    <row r="44" spans="1:7" s="30" customFormat="1" x14ac:dyDescent="0.25">
      <c r="A44" s="414" t="s">
        <v>18</v>
      </c>
      <c r="B44" s="403" t="s">
        <v>1282</v>
      </c>
      <c r="C44" s="403" t="s">
        <v>223</v>
      </c>
      <c r="D44" s="403" t="s">
        <v>224</v>
      </c>
      <c r="E44" s="28">
        <v>45584</v>
      </c>
      <c r="F44" s="403" t="s">
        <v>152</v>
      </c>
      <c r="G44" s="29"/>
    </row>
    <row r="45" spans="1:7" s="30" customFormat="1" x14ac:dyDescent="0.25">
      <c r="A45" s="414" t="s">
        <v>18</v>
      </c>
      <c r="B45" s="403" t="s">
        <v>1283</v>
      </c>
      <c r="C45" s="403" t="s">
        <v>225</v>
      </c>
      <c r="D45" s="403" t="s">
        <v>226</v>
      </c>
      <c r="E45" s="28">
        <v>47289</v>
      </c>
      <c r="F45" s="403" t="s">
        <v>152</v>
      </c>
      <c r="G45" s="29"/>
    </row>
    <row r="46" spans="1:7" s="30" customFormat="1" x14ac:dyDescent="0.25">
      <c r="A46" s="414" t="s">
        <v>19</v>
      </c>
      <c r="B46" s="403" t="s">
        <v>227</v>
      </c>
      <c r="C46" s="403" t="s">
        <v>228</v>
      </c>
      <c r="D46" s="403" t="s">
        <v>229</v>
      </c>
      <c r="E46" s="28">
        <v>45857</v>
      </c>
      <c r="F46" s="403" t="s">
        <v>219</v>
      </c>
      <c r="G46" s="29"/>
    </row>
    <row r="47" spans="1:7" s="30" customFormat="1" x14ac:dyDescent="0.25">
      <c r="A47" s="414" t="s">
        <v>19</v>
      </c>
      <c r="B47" s="403" t="s">
        <v>230</v>
      </c>
      <c r="C47" s="403" t="s">
        <v>231</v>
      </c>
      <c r="D47" s="403" t="s">
        <v>232</v>
      </c>
      <c r="E47" s="28">
        <v>45233</v>
      </c>
      <c r="F47" s="403" t="s">
        <v>219</v>
      </c>
      <c r="G47" s="31"/>
    </row>
    <row r="48" spans="1:7" s="30" customFormat="1" x14ac:dyDescent="0.25">
      <c r="A48" s="414" t="s">
        <v>19</v>
      </c>
      <c r="B48" s="403" t="s">
        <v>230</v>
      </c>
      <c r="C48" s="403" t="s">
        <v>231</v>
      </c>
      <c r="D48" s="403" t="s">
        <v>233</v>
      </c>
      <c r="E48" s="28">
        <v>45953</v>
      </c>
      <c r="F48" s="403" t="s">
        <v>219</v>
      </c>
      <c r="G48" s="31"/>
    </row>
    <row r="49" spans="1:7" s="30" customFormat="1" x14ac:dyDescent="0.25">
      <c r="A49" s="414" t="s">
        <v>19</v>
      </c>
      <c r="B49" s="403" t="s">
        <v>234</v>
      </c>
      <c r="C49" s="403" t="s">
        <v>235</v>
      </c>
      <c r="D49" s="403" t="s">
        <v>236</v>
      </c>
      <c r="E49" s="28">
        <v>48124</v>
      </c>
      <c r="F49" s="403" t="s">
        <v>219</v>
      </c>
      <c r="G49" s="31"/>
    </row>
    <row r="50" spans="1:7" s="30" customFormat="1" x14ac:dyDescent="0.25">
      <c r="A50" s="414" t="s">
        <v>19</v>
      </c>
      <c r="B50" s="403" t="s">
        <v>237</v>
      </c>
      <c r="C50" s="403" t="s">
        <v>238</v>
      </c>
      <c r="D50" s="403" t="s">
        <v>239</v>
      </c>
      <c r="E50" s="28">
        <v>46605</v>
      </c>
      <c r="F50" s="403" t="s">
        <v>240</v>
      </c>
      <c r="G50" s="31"/>
    </row>
    <row r="51" spans="1:7" s="30" customFormat="1" x14ac:dyDescent="0.25">
      <c r="A51" s="414" t="s">
        <v>19</v>
      </c>
      <c r="B51" s="403" t="s">
        <v>1284</v>
      </c>
      <c r="C51" s="403" t="s">
        <v>241</v>
      </c>
      <c r="D51" s="403" t="s">
        <v>242</v>
      </c>
      <c r="E51" s="28">
        <v>47073</v>
      </c>
      <c r="F51" s="403" t="s">
        <v>219</v>
      </c>
      <c r="G51" s="31"/>
    </row>
    <row r="52" spans="1:7" s="30" customFormat="1" x14ac:dyDescent="0.25">
      <c r="A52" s="414" t="s">
        <v>20</v>
      </c>
      <c r="B52" s="403" t="s">
        <v>243</v>
      </c>
      <c r="C52" s="403" t="s">
        <v>244</v>
      </c>
      <c r="D52" s="403" t="s">
        <v>245</v>
      </c>
      <c r="E52" s="28">
        <v>45058</v>
      </c>
      <c r="F52" s="403" t="s">
        <v>240</v>
      </c>
      <c r="G52" s="31"/>
    </row>
    <row r="53" spans="1:7" s="30" customFormat="1" x14ac:dyDescent="0.25">
      <c r="A53" s="414" t="s">
        <v>20</v>
      </c>
      <c r="B53" s="403" t="s">
        <v>1285</v>
      </c>
      <c r="C53" s="403" t="s">
        <v>246</v>
      </c>
      <c r="D53" s="403" t="s">
        <v>247</v>
      </c>
      <c r="E53" s="28">
        <v>45159</v>
      </c>
      <c r="F53" s="403" t="s">
        <v>240</v>
      </c>
      <c r="G53" s="31"/>
    </row>
    <row r="54" spans="1:7" s="30" customFormat="1" x14ac:dyDescent="0.25">
      <c r="A54" s="414" t="s">
        <v>20</v>
      </c>
      <c r="B54" s="403" t="s">
        <v>1285</v>
      </c>
      <c r="C54" s="403" t="s">
        <v>246</v>
      </c>
      <c r="D54" s="403" t="s">
        <v>248</v>
      </c>
      <c r="E54" s="28">
        <v>45519</v>
      </c>
      <c r="F54" s="403" t="s">
        <v>240</v>
      </c>
      <c r="G54" s="31"/>
    </row>
    <row r="55" spans="1:7" s="30" customFormat="1" x14ac:dyDescent="0.25">
      <c r="A55" s="414" t="s">
        <v>20</v>
      </c>
      <c r="B55" s="403" t="s">
        <v>1286</v>
      </c>
      <c r="C55" s="403" t="s">
        <v>249</v>
      </c>
      <c r="D55" s="403" t="s">
        <v>250</v>
      </c>
      <c r="E55" s="28">
        <v>45164</v>
      </c>
      <c r="F55" s="403" t="s">
        <v>240</v>
      </c>
      <c r="G55" s="31"/>
    </row>
    <row r="56" spans="1:7" s="30" customFormat="1" x14ac:dyDescent="0.25">
      <c r="A56" s="414" t="s">
        <v>20</v>
      </c>
      <c r="B56" s="403" t="s">
        <v>1286</v>
      </c>
      <c r="C56" s="403" t="s">
        <v>249</v>
      </c>
      <c r="D56" s="403" t="s">
        <v>251</v>
      </c>
      <c r="E56" s="28">
        <v>45524</v>
      </c>
      <c r="F56" s="403" t="s">
        <v>240</v>
      </c>
      <c r="G56" s="31"/>
    </row>
    <row r="57" spans="1:7" s="30" customFormat="1" x14ac:dyDescent="0.25">
      <c r="A57" s="414" t="s">
        <v>20</v>
      </c>
      <c r="B57" s="403" t="s">
        <v>1287</v>
      </c>
      <c r="C57" s="403" t="s">
        <v>252</v>
      </c>
      <c r="D57" s="403" t="s">
        <v>253</v>
      </c>
      <c r="E57" s="28">
        <v>45391</v>
      </c>
      <c r="F57" s="403" t="s">
        <v>240</v>
      </c>
      <c r="G57" s="31"/>
    </row>
    <row r="58" spans="1:7" s="30" customFormat="1" x14ac:dyDescent="0.25">
      <c r="A58" s="414" t="s">
        <v>20</v>
      </c>
      <c r="B58" s="403" t="s">
        <v>1287</v>
      </c>
      <c r="C58" s="403" t="s">
        <v>252</v>
      </c>
      <c r="D58" s="403" t="s">
        <v>254</v>
      </c>
      <c r="E58" s="28">
        <v>45751</v>
      </c>
      <c r="F58" s="403" t="s">
        <v>240</v>
      </c>
      <c r="G58" s="31"/>
    </row>
    <row r="59" spans="1:7" s="30" customFormat="1" x14ac:dyDescent="0.25">
      <c r="A59" s="414" t="s">
        <v>20</v>
      </c>
      <c r="B59" s="403" t="s">
        <v>1288</v>
      </c>
      <c r="C59" s="403" t="s">
        <v>255</v>
      </c>
      <c r="D59" s="403" t="s">
        <v>256</v>
      </c>
      <c r="E59" s="28">
        <v>45874</v>
      </c>
      <c r="F59" s="403" t="s">
        <v>240</v>
      </c>
      <c r="G59" s="31"/>
    </row>
    <row r="60" spans="1:7" s="30" customFormat="1" x14ac:dyDescent="0.25">
      <c r="A60" s="414" t="s">
        <v>20</v>
      </c>
      <c r="B60" s="403" t="s">
        <v>1288</v>
      </c>
      <c r="C60" s="403" t="s">
        <v>255</v>
      </c>
      <c r="D60" s="403" t="s">
        <v>257</v>
      </c>
      <c r="E60" s="28">
        <v>46234</v>
      </c>
      <c r="F60" s="403" t="s">
        <v>240</v>
      </c>
      <c r="G60" s="31"/>
    </row>
    <row r="61" spans="1:7" s="30" customFormat="1" x14ac:dyDescent="0.25">
      <c r="A61" s="414" t="s">
        <v>20</v>
      </c>
      <c r="B61" s="403" t="s">
        <v>258</v>
      </c>
      <c r="C61" s="403" t="s">
        <v>259</v>
      </c>
      <c r="D61" s="403" t="s">
        <v>260</v>
      </c>
      <c r="E61" s="28">
        <v>46461</v>
      </c>
      <c r="F61" s="403" t="s">
        <v>240</v>
      </c>
      <c r="G61" s="31"/>
    </row>
    <row r="62" spans="1:7" s="30" customFormat="1" x14ac:dyDescent="0.25">
      <c r="A62" s="414" t="s">
        <v>20</v>
      </c>
      <c r="B62" s="403" t="s">
        <v>261</v>
      </c>
      <c r="C62" s="403" t="s">
        <v>262</v>
      </c>
      <c r="D62" s="403" t="s">
        <v>263</v>
      </c>
      <c r="E62" s="28">
        <v>46822</v>
      </c>
      <c r="F62" s="403" t="s">
        <v>240</v>
      </c>
      <c r="G62" s="31"/>
    </row>
    <row r="63" spans="1:7" s="30" customFormat="1" x14ac:dyDescent="0.25">
      <c r="A63" s="414" t="s">
        <v>20</v>
      </c>
      <c r="B63" s="403" t="s">
        <v>264</v>
      </c>
      <c r="C63" s="404" t="s">
        <v>265</v>
      </c>
      <c r="D63" s="403" t="s">
        <v>266</v>
      </c>
      <c r="E63" s="28">
        <v>46633</v>
      </c>
      <c r="F63" s="403" t="s">
        <v>240</v>
      </c>
      <c r="G63" s="31"/>
    </row>
    <row r="64" spans="1:7" s="30" customFormat="1" x14ac:dyDescent="0.25">
      <c r="A64" s="414" t="s">
        <v>20</v>
      </c>
      <c r="B64" s="403" t="s">
        <v>267</v>
      </c>
      <c r="C64" s="403" t="s">
        <v>268</v>
      </c>
      <c r="D64" s="403" t="s">
        <v>269</v>
      </c>
      <c r="E64" s="28">
        <v>46905</v>
      </c>
      <c r="F64" s="403" t="s">
        <v>240</v>
      </c>
      <c r="G64" s="31"/>
    </row>
    <row r="65" spans="1:7" s="30" customFormat="1" x14ac:dyDescent="0.25">
      <c r="A65" s="415" t="s">
        <v>20</v>
      </c>
      <c r="B65" s="403" t="s">
        <v>1289</v>
      </c>
      <c r="C65" s="403" t="s">
        <v>270</v>
      </c>
      <c r="D65" s="403" t="s">
        <v>271</v>
      </c>
      <c r="E65" s="28">
        <v>45554</v>
      </c>
      <c r="F65" s="403" t="s">
        <v>240</v>
      </c>
      <c r="G65" s="29"/>
    </row>
    <row r="66" spans="1:7" s="30" customFormat="1" x14ac:dyDescent="0.25">
      <c r="A66" s="415" t="s">
        <v>20</v>
      </c>
      <c r="B66" s="403" t="s">
        <v>1289</v>
      </c>
      <c r="C66" s="403" t="s">
        <v>270</v>
      </c>
      <c r="D66" s="403" t="s">
        <v>272</v>
      </c>
      <c r="E66" s="28">
        <v>45914</v>
      </c>
      <c r="F66" s="403" t="s">
        <v>240</v>
      </c>
      <c r="G66" s="29"/>
    </row>
    <row r="67" spans="1:7" s="30" customFormat="1" x14ac:dyDescent="0.25">
      <c r="A67" s="415" t="s">
        <v>20</v>
      </c>
      <c r="B67" s="403" t="s">
        <v>1290</v>
      </c>
      <c r="C67" s="403" t="s">
        <v>273</v>
      </c>
      <c r="D67" s="403" t="s">
        <v>274</v>
      </c>
      <c r="E67" s="28">
        <v>45914</v>
      </c>
      <c r="F67" s="403" t="s">
        <v>240</v>
      </c>
      <c r="G67" s="29"/>
    </row>
    <row r="68" spans="1:7" s="30" customFormat="1" x14ac:dyDescent="0.25">
      <c r="A68" s="415" t="s">
        <v>20</v>
      </c>
      <c r="B68" s="403" t="s">
        <v>1290</v>
      </c>
      <c r="C68" s="403" t="s">
        <v>273</v>
      </c>
      <c r="D68" s="403" t="s">
        <v>275</v>
      </c>
      <c r="E68" s="28">
        <v>46274</v>
      </c>
      <c r="F68" s="403" t="s">
        <v>240</v>
      </c>
      <c r="G68" s="29"/>
    </row>
    <row r="69" spans="1:7" s="30" customFormat="1" x14ac:dyDescent="0.25">
      <c r="A69" s="415" t="s">
        <v>21</v>
      </c>
      <c r="B69" s="403" t="s">
        <v>276</v>
      </c>
      <c r="C69" s="403" t="s">
        <v>277</v>
      </c>
      <c r="D69" s="403" t="s">
        <v>278</v>
      </c>
      <c r="E69" s="28">
        <v>46800</v>
      </c>
      <c r="F69" s="403" t="s">
        <v>202</v>
      </c>
      <c r="G69" s="29"/>
    </row>
    <row r="70" spans="1:7" s="30" customFormat="1" x14ac:dyDescent="0.25">
      <c r="A70" s="415" t="s">
        <v>21</v>
      </c>
      <c r="B70" s="403" t="s">
        <v>279</v>
      </c>
      <c r="C70" s="403" t="s">
        <v>280</v>
      </c>
      <c r="D70" s="403" t="s">
        <v>281</v>
      </c>
      <c r="E70" s="28">
        <v>46081</v>
      </c>
      <c r="F70" s="403" t="s">
        <v>202</v>
      </c>
      <c r="G70" s="29"/>
    </row>
    <row r="71" spans="1:7" s="30" customFormat="1" x14ac:dyDescent="0.25">
      <c r="A71" s="415" t="s">
        <v>21</v>
      </c>
      <c r="B71" s="403" t="s">
        <v>282</v>
      </c>
      <c r="C71" s="403" t="s">
        <v>283</v>
      </c>
      <c r="D71" s="403" t="s">
        <v>284</v>
      </c>
      <c r="E71" s="28">
        <v>46980</v>
      </c>
      <c r="F71" s="403" t="s">
        <v>202</v>
      </c>
      <c r="G71" s="29"/>
    </row>
    <row r="72" spans="1:7" s="30" customFormat="1" x14ac:dyDescent="0.25">
      <c r="A72" s="415" t="s">
        <v>21</v>
      </c>
      <c r="B72" s="403" t="s">
        <v>285</v>
      </c>
      <c r="C72" s="403" t="s">
        <v>286</v>
      </c>
      <c r="D72" s="403" t="s">
        <v>287</v>
      </c>
      <c r="E72" s="28">
        <v>46801</v>
      </c>
      <c r="F72" s="403" t="s">
        <v>202</v>
      </c>
      <c r="G72" s="29"/>
    </row>
    <row r="73" spans="1:7" s="30" customFormat="1" x14ac:dyDescent="0.25">
      <c r="A73" s="415" t="s">
        <v>21</v>
      </c>
      <c r="B73" s="403" t="s">
        <v>288</v>
      </c>
      <c r="C73" s="403" t="s">
        <v>289</v>
      </c>
      <c r="D73" s="403" t="s">
        <v>290</v>
      </c>
      <c r="E73" s="28">
        <v>46621</v>
      </c>
      <c r="F73" s="403" t="s">
        <v>202</v>
      </c>
      <c r="G73" s="29"/>
    </row>
    <row r="74" spans="1:7" s="30" customFormat="1" x14ac:dyDescent="0.25">
      <c r="A74" s="414" t="s">
        <v>21</v>
      </c>
      <c r="B74" s="403" t="s">
        <v>291</v>
      </c>
      <c r="C74" s="403" t="s">
        <v>292</v>
      </c>
      <c r="D74" s="403" t="s">
        <v>293</v>
      </c>
      <c r="E74" s="28">
        <v>45015</v>
      </c>
      <c r="F74" s="403" t="s">
        <v>202</v>
      </c>
      <c r="G74" s="29"/>
    </row>
    <row r="75" spans="1:7" s="30" customFormat="1" x14ac:dyDescent="0.25">
      <c r="A75" s="414" t="s">
        <v>21</v>
      </c>
      <c r="B75" s="403" t="s">
        <v>294</v>
      </c>
      <c r="C75" s="403" t="s">
        <v>295</v>
      </c>
      <c r="D75" s="403" t="s">
        <v>296</v>
      </c>
      <c r="E75" s="28">
        <v>45490</v>
      </c>
      <c r="F75" s="403" t="s">
        <v>202</v>
      </c>
      <c r="G75" s="31"/>
    </row>
    <row r="76" spans="1:7" s="30" customFormat="1" x14ac:dyDescent="0.25">
      <c r="A76" s="414" t="s">
        <v>21</v>
      </c>
      <c r="B76" s="403" t="s">
        <v>294</v>
      </c>
      <c r="C76" s="403" t="s">
        <v>295</v>
      </c>
      <c r="D76" s="403" t="s">
        <v>297</v>
      </c>
      <c r="E76" s="28">
        <v>45850</v>
      </c>
      <c r="F76" s="403" t="s">
        <v>202</v>
      </c>
      <c r="G76" s="31"/>
    </row>
    <row r="77" spans="1:7" s="30" customFormat="1" x14ac:dyDescent="0.25">
      <c r="A77" s="414" t="s">
        <v>21</v>
      </c>
      <c r="B77" s="403" t="s">
        <v>298</v>
      </c>
      <c r="C77" s="403" t="s">
        <v>299</v>
      </c>
      <c r="D77" s="403" t="s">
        <v>300</v>
      </c>
      <c r="E77" s="28">
        <v>46674</v>
      </c>
      <c r="F77" s="403" t="s">
        <v>202</v>
      </c>
      <c r="G77" s="31"/>
    </row>
    <row r="78" spans="1:7" s="30" customFormat="1" x14ac:dyDescent="0.25">
      <c r="A78" s="414" t="s">
        <v>22</v>
      </c>
      <c r="B78" s="403" t="s">
        <v>1291</v>
      </c>
      <c r="C78" s="403" t="s">
        <v>301</v>
      </c>
      <c r="D78" s="403" t="s">
        <v>302</v>
      </c>
      <c r="E78" s="28">
        <v>45490</v>
      </c>
      <c r="F78" s="403" t="s">
        <v>160</v>
      </c>
      <c r="G78" s="31"/>
    </row>
    <row r="79" spans="1:7" s="30" customFormat="1" x14ac:dyDescent="0.25">
      <c r="A79" s="415" t="s">
        <v>22</v>
      </c>
      <c r="B79" s="403" t="s">
        <v>303</v>
      </c>
      <c r="C79" s="403" t="s">
        <v>304</v>
      </c>
      <c r="D79" s="403" t="s">
        <v>305</v>
      </c>
      <c r="E79" s="28">
        <v>45260</v>
      </c>
      <c r="F79" s="403" t="s">
        <v>160</v>
      </c>
      <c r="G79" s="31"/>
    </row>
    <row r="80" spans="1:7" s="30" customFormat="1" x14ac:dyDescent="0.25">
      <c r="A80" s="415" t="s">
        <v>22</v>
      </c>
      <c r="B80" s="403" t="s">
        <v>306</v>
      </c>
      <c r="C80" s="403" t="s">
        <v>307</v>
      </c>
      <c r="D80" s="403" t="s">
        <v>308</v>
      </c>
      <c r="E80" s="28">
        <v>45713</v>
      </c>
      <c r="F80" s="403" t="s">
        <v>202</v>
      </c>
      <c r="G80" s="31"/>
    </row>
    <row r="81" spans="1:7" s="30" customFormat="1" x14ac:dyDescent="0.25">
      <c r="A81" s="415" t="s">
        <v>22</v>
      </c>
      <c r="B81" s="403" t="s">
        <v>309</v>
      </c>
      <c r="C81" s="403" t="s">
        <v>310</v>
      </c>
      <c r="D81" s="403" t="s">
        <v>311</v>
      </c>
      <c r="E81" s="28">
        <v>46702</v>
      </c>
      <c r="F81" s="403" t="s">
        <v>202</v>
      </c>
      <c r="G81" s="31"/>
    </row>
    <row r="82" spans="1:7" s="30" customFormat="1" x14ac:dyDescent="0.25">
      <c r="A82" s="415" t="s">
        <v>22</v>
      </c>
      <c r="B82" s="403" t="s">
        <v>312</v>
      </c>
      <c r="C82" s="403" t="s">
        <v>313</v>
      </c>
      <c r="D82" s="403" t="s">
        <v>314</v>
      </c>
      <c r="E82" s="28">
        <v>45980</v>
      </c>
      <c r="F82" s="403" t="s">
        <v>202</v>
      </c>
      <c r="G82" s="31"/>
    </row>
    <row r="83" spans="1:7" s="30" customFormat="1" x14ac:dyDescent="0.25">
      <c r="A83" s="414" t="s">
        <v>22</v>
      </c>
      <c r="B83" s="403" t="s">
        <v>315</v>
      </c>
      <c r="C83" s="403" t="s">
        <v>316</v>
      </c>
      <c r="D83" s="403" t="s">
        <v>317</v>
      </c>
      <c r="E83" s="28">
        <v>46031</v>
      </c>
      <c r="F83" s="403" t="s">
        <v>202</v>
      </c>
      <c r="G83" s="31"/>
    </row>
    <row r="84" spans="1:7" s="30" customFormat="1" x14ac:dyDescent="0.25">
      <c r="A84" s="414" t="s">
        <v>22</v>
      </c>
      <c r="B84" s="403" t="s">
        <v>318</v>
      </c>
      <c r="C84" s="403" t="s">
        <v>319</v>
      </c>
      <c r="D84" s="403" t="s">
        <v>320</v>
      </c>
      <c r="E84" s="28">
        <v>46659</v>
      </c>
      <c r="F84" s="403" t="s">
        <v>202</v>
      </c>
      <c r="G84" s="29"/>
    </row>
    <row r="85" spans="1:7" s="30" customFormat="1" x14ac:dyDescent="0.25">
      <c r="A85" s="414" t="s">
        <v>22</v>
      </c>
      <c r="B85" s="403" t="s">
        <v>1292</v>
      </c>
      <c r="C85" s="403" t="s">
        <v>321</v>
      </c>
      <c r="D85" s="403" t="s">
        <v>322</v>
      </c>
      <c r="E85" s="28">
        <v>44985</v>
      </c>
      <c r="F85" s="403" t="s">
        <v>153</v>
      </c>
      <c r="G85" s="29"/>
    </row>
    <row r="86" spans="1:7" s="30" customFormat="1" x14ac:dyDescent="0.25">
      <c r="A86" s="414" t="s">
        <v>22</v>
      </c>
      <c r="B86" s="403" t="s">
        <v>1292</v>
      </c>
      <c r="C86" s="403" t="s">
        <v>321</v>
      </c>
      <c r="D86" s="403" t="s">
        <v>323</v>
      </c>
      <c r="E86" s="28">
        <v>46065</v>
      </c>
      <c r="F86" s="403" t="s">
        <v>153</v>
      </c>
      <c r="G86" s="31"/>
    </row>
    <row r="87" spans="1:7" s="30" customFormat="1" x14ac:dyDescent="0.25">
      <c r="A87" s="414" t="s">
        <v>22</v>
      </c>
      <c r="B87" s="403" t="s">
        <v>324</v>
      </c>
      <c r="C87" s="403" t="s">
        <v>325</v>
      </c>
      <c r="D87" s="403" t="s">
        <v>326</v>
      </c>
      <c r="E87" s="28">
        <v>46223</v>
      </c>
      <c r="F87" s="403" t="s">
        <v>202</v>
      </c>
      <c r="G87" s="31"/>
    </row>
    <row r="88" spans="1:7" s="30" customFormat="1" x14ac:dyDescent="0.25">
      <c r="A88" s="414" t="s">
        <v>22</v>
      </c>
      <c r="B88" s="403" t="s">
        <v>324</v>
      </c>
      <c r="C88" s="403" t="s">
        <v>325</v>
      </c>
      <c r="D88" s="403" t="s">
        <v>327</v>
      </c>
      <c r="E88" s="28">
        <v>46583</v>
      </c>
      <c r="F88" s="403" t="s">
        <v>202</v>
      </c>
      <c r="G88" s="31"/>
    </row>
    <row r="89" spans="1:7" s="30" customFormat="1" x14ac:dyDescent="0.25">
      <c r="A89" s="414" t="s">
        <v>22</v>
      </c>
      <c r="B89" s="403" t="s">
        <v>328</v>
      </c>
      <c r="C89" s="403" t="s">
        <v>329</v>
      </c>
      <c r="D89" s="403" t="s">
        <v>330</v>
      </c>
      <c r="E89" s="28">
        <v>47276</v>
      </c>
      <c r="F89" s="403" t="s">
        <v>202</v>
      </c>
      <c r="G89" s="31"/>
    </row>
    <row r="90" spans="1:7" s="30" customFormat="1" x14ac:dyDescent="0.25">
      <c r="A90" s="403" t="s">
        <v>331</v>
      </c>
      <c r="B90" s="403" t="s">
        <v>332</v>
      </c>
      <c r="C90" s="403" t="s">
        <v>333</v>
      </c>
      <c r="D90" s="403" t="s">
        <v>334</v>
      </c>
      <c r="E90" s="28">
        <v>47367</v>
      </c>
      <c r="F90" s="403" t="s">
        <v>160</v>
      </c>
      <c r="G90" s="31"/>
    </row>
    <row r="91" spans="1:7" s="30" customFormat="1" x14ac:dyDescent="0.25">
      <c r="A91" s="414" t="s">
        <v>335</v>
      </c>
      <c r="B91" s="403" t="s">
        <v>336</v>
      </c>
      <c r="C91" s="403" t="s">
        <v>337</v>
      </c>
      <c r="D91" s="403" t="s">
        <v>338</v>
      </c>
      <c r="E91" s="28">
        <v>45924</v>
      </c>
      <c r="F91" s="403" t="s">
        <v>240</v>
      </c>
    </row>
    <row r="92" spans="1:7" s="30" customFormat="1" x14ac:dyDescent="0.25">
      <c r="A92" s="414" t="s">
        <v>335</v>
      </c>
      <c r="B92" s="403" t="s">
        <v>1293</v>
      </c>
      <c r="C92" s="403" t="s">
        <v>339</v>
      </c>
      <c r="D92" s="403" t="s">
        <v>340</v>
      </c>
      <c r="E92" s="28">
        <v>45569</v>
      </c>
      <c r="F92" s="403" t="s">
        <v>153</v>
      </c>
      <c r="G92" s="31"/>
    </row>
    <row r="93" spans="1:7" s="30" customFormat="1" x14ac:dyDescent="0.25">
      <c r="A93" s="414" t="s">
        <v>335</v>
      </c>
      <c r="B93" s="403" t="s">
        <v>1294</v>
      </c>
      <c r="C93" s="403" t="s">
        <v>341</v>
      </c>
      <c r="D93" s="403" t="s">
        <v>342</v>
      </c>
      <c r="E93" s="28">
        <v>45641</v>
      </c>
      <c r="F93" s="403" t="s">
        <v>153</v>
      </c>
      <c r="G93" s="31"/>
    </row>
    <row r="94" spans="1:7" s="30" customFormat="1" x14ac:dyDescent="0.25">
      <c r="A94" s="414" t="s">
        <v>26</v>
      </c>
      <c r="B94" s="403" t="s">
        <v>343</v>
      </c>
      <c r="C94" s="403" t="s">
        <v>344</v>
      </c>
      <c r="D94" s="403" t="s">
        <v>345</v>
      </c>
      <c r="E94" s="28">
        <v>45056</v>
      </c>
      <c r="F94" s="403" t="s">
        <v>346</v>
      </c>
      <c r="G94" s="31"/>
    </row>
    <row r="95" spans="1:7" s="30" customFormat="1" x14ac:dyDescent="0.25">
      <c r="A95" s="414" t="s">
        <v>26</v>
      </c>
      <c r="B95" s="403" t="s">
        <v>347</v>
      </c>
      <c r="C95" s="403" t="s">
        <v>348</v>
      </c>
      <c r="D95" s="403" t="s">
        <v>349</v>
      </c>
      <c r="E95" s="28">
        <v>45409</v>
      </c>
      <c r="F95" s="403" t="s">
        <v>346</v>
      </c>
      <c r="G95" s="29"/>
    </row>
    <row r="96" spans="1:7" s="30" customFormat="1" x14ac:dyDescent="0.25">
      <c r="A96" s="414" t="s">
        <v>26</v>
      </c>
      <c r="B96" s="403" t="s">
        <v>350</v>
      </c>
      <c r="C96" s="403" t="s">
        <v>351</v>
      </c>
      <c r="D96" s="403" t="s">
        <v>352</v>
      </c>
      <c r="E96" s="28">
        <v>45711</v>
      </c>
      <c r="F96" s="403" t="s">
        <v>346</v>
      </c>
      <c r="G96" s="29"/>
    </row>
    <row r="97" spans="1:7" s="30" customFormat="1" x14ac:dyDescent="0.25">
      <c r="A97" s="414" t="s">
        <v>26</v>
      </c>
      <c r="B97" s="403" t="s">
        <v>353</v>
      </c>
      <c r="C97" s="403" t="s">
        <v>354</v>
      </c>
      <c r="D97" s="403" t="s">
        <v>355</v>
      </c>
      <c r="E97" s="28">
        <v>46138</v>
      </c>
      <c r="F97" s="403" t="s">
        <v>346</v>
      </c>
      <c r="G97" s="31"/>
    </row>
    <row r="98" spans="1:7" s="30" customFormat="1" x14ac:dyDescent="0.25">
      <c r="A98" s="414" t="s">
        <v>26</v>
      </c>
      <c r="B98" s="403" t="s">
        <v>356</v>
      </c>
      <c r="C98" s="403" t="s">
        <v>357</v>
      </c>
      <c r="D98" s="403" t="s">
        <v>358</v>
      </c>
      <c r="E98" s="28">
        <v>47155</v>
      </c>
      <c r="F98" s="403" t="s">
        <v>346</v>
      </c>
      <c r="G98" s="31"/>
    </row>
    <row r="99" spans="1:7" s="30" customFormat="1" x14ac:dyDescent="0.25">
      <c r="A99" s="414" t="s">
        <v>27</v>
      </c>
      <c r="B99" s="403" t="s">
        <v>359</v>
      </c>
      <c r="C99" s="403" t="s">
        <v>360</v>
      </c>
      <c r="D99" s="403" t="s">
        <v>361</v>
      </c>
      <c r="E99" s="28">
        <v>46493</v>
      </c>
      <c r="F99" s="403" t="s">
        <v>362</v>
      </c>
      <c r="G99" s="31"/>
    </row>
    <row r="100" spans="1:7" s="30" customFormat="1" x14ac:dyDescent="0.25">
      <c r="A100" s="414" t="s">
        <v>27</v>
      </c>
      <c r="B100" s="403" t="s">
        <v>1295</v>
      </c>
      <c r="C100" s="403" t="s">
        <v>363</v>
      </c>
      <c r="D100" s="403" t="s">
        <v>364</v>
      </c>
      <c r="E100" s="28">
        <v>46842</v>
      </c>
      <c r="F100" s="403" t="s">
        <v>362</v>
      </c>
      <c r="G100" s="31"/>
    </row>
    <row r="101" spans="1:7" s="30" customFormat="1" x14ac:dyDescent="0.25">
      <c r="A101" s="414" t="s">
        <v>365</v>
      </c>
      <c r="B101" s="403" t="s">
        <v>1296</v>
      </c>
      <c r="C101" s="403" t="s">
        <v>366</v>
      </c>
      <c r="D101" s="403" t="s">
        <v>367</v>
      </c>
      <c r="E101" s="28">
        <v>45033</v>
      </c>
      <c r="F101" s="403" t="s">
        <v>160</v>
      </c>
      <c r="G101" s="31"/>
    </row>
    <row r="102" spans="1:7" s="30" customFormat="1" x14ac:dyDescent="0.25">
      <c r="A102" s="414" t="s">
        <v>365</v>
      </c>
      <c r="B102" s="403" t="s">
        <v>1297</v>
      </c>
      <c r="C102" s="403" t="s">
        <v>368</v>
      </c>
      <c r="D102" s="403" t="s">
        <v>369</v>
      </c>
      <c r="E102" s="28">
        <v>45406</v>
      </c>
      <c r="F102" s="403" t="s">
        <v>160</v>
      </c>
      <c r="G102" s="31"/>
    </row>
    <row r="103" spans="1:7" s="30" customFormat="1" x14ac:dyDescent="0.25">
      <c r="A103" s="414" t="s">
        <v>365</v>
      </c>
      <c r="B103" s="403" t="s">
        <v>1297</v>
      </c>
      <c r="C103" s="403" t="s">
        <v>368</v>
      </c>
      <c r="D103" s="403" t="s">
        <v>370</v>
      </c>
      <c r="E103" s="28">
        <v>45766</v>
      </c>
      <c r="F103" s="403" t="s">
        <v>160</v>
      </c>
      <c r="G103" s="31"/>
    </row>
    <row r="104" spans="1:7" s="30" customFormat="1" x14ac:dyDescent="0.25">
      <c r="A104" s="414" t="s">
        <v>365</v>
      </c>
      <c r="B104" s="403" t="s">
        <v>1298</v>
      </c>
      <c r="C104" s="403" t="s">
        <v>371</v>
      </c>
      <c r="D104" s="403" t="s">
        <v>372</v>
      </c>
      <c r="E104" s="28">
        <v>44957</v>
      </c>
      <c r="F104" s="403" t="s">
        <v>160</v>
      </c>
      <c r="G104" s="29"/>
    </row>
    <row r="105" spans="1:7" s="30" customFormat="1" x14ac:dyDescent="0.25">
      <c r="A105" s="414" t="s">
        <v>365</v>
      </c>
      <c r="B105" s="403" t="s">
        <v>1298</v>
      </c>
      <c r="C105" s="403" t="s">
        <v>371</v>
      </c>
      <c r="D105" s="403" t="s">
        <v>373</v>
      </c>
      <c r="E105" s="28">
        <v>46037</v>
      </c>
      <c r="F105" s="403" t="s">
        <v>160</v>
      </c>
      <c r="G105" s="29"/>
    </row>
    <row r="106" spans="1:7" s="30" customFormat="1" x14ac:dyDescent="0.25">
      <c r="A106" s="414" t="s">
        <v>365</v>
      </c>
      <c r="B106" s="403" t="s">
        <v>1299</v>
      </c>
      <c r="C106" s="403" t="s">
        <v>374</v>
      </c>
      <c r="D106" s="403" t="s">
        <v>375</v>
      </c>
      <c r="E106" s="28">
        <v>45501</v>
      </c>
      <c r="F106" s="403" t="s">
        <v>160</v>
      </c>
      <c r="G106" s="29"/>
    </row>
    <row r="107" spans="1:7" s="30" customFormat="1" x14ac:dyDescent="0.25">
      <c r="A107" s="414" t="s">
        <v>365</v>
      </c>
      <c r="B107" s="403" t="s">
        <v>376</v>
      </c>
      <c r="C107" s="403" t="s">
        <v>377</v>
      </c>
      <c r="D107" s="403" t="s">
        <v>378</v>
      </c>
      <c r="E107" s="28">
        <v>46658</v>
      </c>
      <c r="F107" s="403" t="s">
        <v>160</v>
      </c>
      <c r="G107" s="31"/>
    </row>
    <row r="108" spans="1:7" s="30" customFormat="1" x14ac:dyDescent="0.25">
      <c r="A108" s="414" t="s">
        <v>365</v>
      </c>
      <c r="B108" s="403" t="s">
        <v>379</v>
      </c>
      <c r="C108" s="403" t="s">
        <v>380</v>
      </c>
      <c r="D108" s="403" t="s">
        <v>381</v>
      </c>
      <c r="E108" s="28">
        <v>45441</v>
      </c>
      <c r="F108" s="403" t="s">
        <v>160</v>
      </c>
      <c r="G108" s="31"/>
    </row>
    <row r="109" spans="1:7" s="30" customFormat="1" x14ac:dyDescent="0.25">
      <c r="A109" s="414" t="s">
        <v>365</v>
      </c>
      <c r="B109" s="403" t="s">
        <v>379</v>
      </c>
      <c r="C109" s="403" t="s">
        <v>380</v>
      </c>
      <c r="D109" s="403" t="s">
        <v>382</v>
      </c>
      <c r="E109" s="28">
        <v>46881</v>
      </c>
      <c r="F109" s="403" t="s">
        <v>160</v>
      </c>
      <c r="G109" s="31"/>
    </row>
    <row r="110" spans="1:7" s="30" customFormat="1" x14ac:dyDescent="0.25">
      <c r="A110" s="414" t="s">
        <v>365</v>
      </c>
      <c r="B110" s="403" t="s">
        <v>383</v>
      </c>
      <c r="C110" s="403" t="s">
        <v>384</v>
      </c>
      <c r="D110" s="403" t="s">
        <v>385</v>
      </c>
      <c r="E110" s="28">
        <v>45182</v>
      </c>
      <c r="F110" s="403" t="s">
        <v>160</v>
      </c>
      <c r="G110" s="31"/>
    </row>
    <row r="111" spans="1:7" s="30" customFormat="1" x14ac:dyDescent="0.25">
      <c r="A111" s="414" t="s">
        <v>365</v>
      </c>
      <c r="B111" s="403" t="s">
        <v>383</v>
      </c>
      <c r="C111" s="403" t="s">
        <v>384</v>
      </c>
      <c r="D111" s="403" t="s">
        <v>386</v>
      </c>
      <c r="E111" s="28">
        <v>47342</v>
      </c>
      <c r="F111" s="403" t="s">
        <v>160</v>
      </c>
      <c r="G111" s="31"/>
    </row>
    <row r="112" spans="1:7" s="30" customFormat="1" x14ac:dyDescent="0.25">
      <c r="A112" s="414" t="s">
        <v>365</v>
      </c>
      <c r="B112" s="403" t="s">
        <v>1300</v>
      </c>
      <c r="C112" s="403" t="s">
        <v>387</v>
      </c>
      <c r="D112" s="403" t="s">
        <v>388</v>
      </c>
      <c r="E112" s="28">
        <v>45224</v>
      </c>
      <c r="F112" s="403" t="s">
        <v>160</v>
      </c>
      <c r="G112" s="31"/>
    </row>
    <row r="113" spans="1:7" s="30" customFormat="1" x14ac:dyDescent="0.25">
      <c r="A113" s="414" t="s">
        <v>365</v>
      </c>
      <c r="B113" s="403" t="s">
        <v>1300</v>
      </c>
      <c r="C113" s="403" t="s">
        <v>387</v>
      </c>
      <c r="D113" s="403" t="s">
        <v>389</v>
      </c>
      <c r="E113" s="28">
        <v>45944</v>
      </c>
      <c r="F113" s="403" t="s">
        <v>160</v>
      </c>
      <c r="G113" s="31"/>
    </row>
    <row r="114" spans="1:7" s="30" customFormat="1" x14ac:dyDescent="0.25">
      <c r="A114" s="403" t="s">
        <v>390</v>
      </c>
      <c r="B114" s="403" t="s">
        <v>391</v>
      </c>
      <c r="C114" s="403" t="s">
        <v>392</v>
      </c>
      <c r="D114" s="403" t="s">
        <v>393</v>
      </c>
      <c r="E114" s="28">
        <v>72692</v>
      </c>
      <c r="F114" s="403" t="s">
        <v>160</v>
      </c>
      <c r="G114" s="31"/>
    </row>
    <row r="115" spans="1:7" s="30" customFormat="1" x14ac:dyDescent="0.25">
      <c r="A115" s="414" t="s">
        <v>394</v>
      </c>
      <c r="B115" s="403" t="s">
        <v>395</v>
      </c>
      <c r="C115" s="403" t="s">
        <v>396</v>
      </c>
      <c r="D115" s="403" t="s">
        <v>397</v>
      </c>
      <c r="E115" s="28">
        <v>45812</v>
      </c>
      <c r="F115" s="403" t="s">
        <v>202</v>
      </c>
      <c r="G115" s="31"/>
    </row>
    <row r="116" spans="1:7" s="30" customFormat="1" x14ac:dyDescent="0.25">
      <c r="A116" s="414" t="s">
        <v>394</v>
      </c>
      <c r="B116" s="403" t="s">
        <v>395</v>
      </c>
      <c r="C116" s="403" t="s">
        <v>396</v>
      </c>
      <c r="D116" s="403" t="s">
        <v>398</v>
      </c>
      <c r="E116" s="28">
        <v>46172</v>
      </c>
      <c r="F116" s="403" t="s">
        <v>202</v>
      </c>
      <c r="G116" s="31"/>
    </row>
    <row r="117" spans="1:7" s="30" customFormat="1" x14ac:dyDescent="0.25">
      <c r="A117" s="414" t="s">
        <v>394</v>
      </c>
      <c r="B117" s="403" t="s">
        <v>399</v>
      </c>
      <c r="C117" s="403" t="s">
        <v>400</v>
      </c>
      <c r="D117" s="403" t="s">
        <v>401</v>
      </c>
      <c r="E117" s="28">
        <v>47161</v>
      </c>
      <c r="F117" s="403" t="s">
        <v>202</v>
      </c>
      <c r="G117" s="31"/>
    </row>
    <row r="118" spans="1:7" s="30" customFormat="1" x14ac:dyDescent="0.25">
      <c r="A118" s="414" t="s">
        <v>394</v>
      </c>
      <c r="B118" s="403" t="s">
        <v>402</v>
      </c>
      <c r="C118" s="403" t="s">
        <v>403</v>
      </c>
      <c r="D118" s="403" t="s">
        <v>404</v>
      </c>
      <c r="E118" s="28">
        <v>46084</v>
      </c>
      <c r="F118" s="403" t="s">
        <v>202</v>
      </c>
      <c r="G118" s="31"/>
    </row>
    <row r="119" spans="1:7" s="30" customFormat="1" x14ac:dyDescent="0.25">
      <c r="A119" s="414" t="s">
        <v>394</v>
      </c>
      <c r="B119" s="403" t="s">
        <v>405</v>
      </c>
      <c r="C119" s="403" t="s">
        <v>406</v>
      </c>
      <c r="D119" s="403" t="s">
        <v>407</v>
      </c>
      <c r="E119" s="28">
        <v>45158</v>
      </c>
      <c r="F119" s="403" t="s">
        <v>202</v>
      </c>
      <c r="G119" s="31"/>
    </row>
    <row r="120" spans="1:7" s="30" customFormat="1" x14ac:dyDescent="0.25">
      <c r="A120" s="414" t="s">
        <v>394</v>
      </c>
      <c r="B120" s="403" t="s">
        <v>408</v>
      </c>
      <c r="C120" s="403" t="s">
        <v>409</v>
      </c>
      <c r="D120" s="403" t="s">
        <v>410</v>
      </c>
      <c r="E120" s="28">
        <v>45348</v>
      </c>
      <c r="F120" s="403" t="s">
        <v>202</v>
      </c>
      <c r="G120" s="31"/>
    </row>
    <row r="121" spans="1:7" s="30" customFormat="1" x14ac:dyDescent="0.25">
      <c r="A121" s="414" t="s">
        <v>394</v>
      </c>
      <c r="B121" s="403" t="s">
        <v>408</v>
      </c>
      <c r="C121" s="403" t="s">
        <v>409</v>
      </c>
      <c r="D121" s="403" t="s">
        <v>411</v>
      </c>
      <c r="E121" s="28">
        <v>45708</v>
      </c>
      <c r="F121" s="403" t="s">
        <v>202</v>
      </c>
      <c r="G121" s="31"/>
    </row>
    <row r="122" spans="1:7" s="30" customFormat="1" x14ac:dyDescent="0.25">
      <c r="A122" s="403" t="s">
        <v>412</v>
      </c>
      <c r="B122" s="403" t="s">
        <v>413</v>
      </c>
      <c r="C122" s="403" t="s">
        <v>414</v>
      </c>
      <c r="D122" s="403" t="s">
        <v>415</v>
      </c>
      <c r="E122" s="28">
        <v>45560</v>
      </c>
      <c r="F122" s="403" t="s">
        <v>153</v>
      </c>
      <c r="G122" s="31"/>
    </row>
    <row r="123" spans="1:7" s="30" customFormat="1" x14ac:dyDescent="0.25">
      <c r="A123" s="403" t="s">
        <v>417</v>
      </c>
      <c r="B123" s="403" t="s">
        <v>1301</v>
      </c>
      <c r="C123" s="403" t="s">
        <v>418</v>
      </c>
      <c r="D123" s="403" t="s">
        <v>419</v>
      </c>
      <c r="E123" s="28">
        <v>48495</v>
      </c>
      <c r="F123" s="403" t="s">
        <v>153</v>
      </c>
      <c r="G123" s="31"/>
    </row>
    <row r="124" spans="1:7" s="30" customFormat="1" x14ac:dyDescent="0.25">
      <c r="A124" s="415" t="s">
        <v>420</v>
      </c>
      <c r="B124" s="403" t="s">
        <v>421</v>
      </c>
      <c r="C124" s="403" t="s">
        <v>422</v>
      </c>
      <c r="D124" s="403" t="s">
        <v>423</v>
      </c>
      <c r="E124" s="28">
        <v>45296</v>
      </c>
      <c r="F124" s="403" t="s">
        <v>202</v>
      </c>
      <c r="G124" s="29"/>
    </row>
    <row r="125" spans="1:7" s="30" customFormat="1" x14ac:dyDescent="0.25">
      <c r="A125" s="415" t="s">
        <v>420</v>
      </c>
      <c r="B125" s="403" t="s">
        <v>1302</v>
      </c>
      <c r="C125" s="403" t="s">
        <v>424</v>
      </c>
      <c r="D125" s="403" t="s">
        <v>425</v>
      </c>
      <c r="E125" s="28">
        <v>45568</v>
      </c>
      <c r="F125" s="403" t="s">
        <v>202</v>
      </c>
      <c r="G125" s="29"/>
    </row>
    <row r="126" spans="1:7" s="30" customFormat="1" x14ac:dyDescent="0.25">
      <c r="A126" s="415" t="s">
        <v>420</v>
      </c>
      <c r="B126" s="403" t="s">
        <v>1303</v>
      </c>
      <c r="C126" s="403" t="s">
        <v>426</v>
      </c>
      <c r="D126" s="403" t="s">
        <v>427</v>
      </c>
      <c r="E126" s="28">
        <v>46243</v>
      </c>
      <c r="F126" s="403" t="s">
        <v>202</v>
      </c>
      <c r="G126" s="29"/>
    </row>
    <row r="127" spans="1:7" s="30" customFormat="1" x14ac:dyDescent="0.25">
      <c r="A127" s="415" t="s">
        <v>420</v>
      </c>
      <c r="B127" s="403" t="s">
        <v>1304</v>
      </c>
      <c r="C127" s="403" t="s">
        <v>428</v>
      </c>
      <c r="D127" s="403" t="s">
        <v>429</v>
      </c>
      <c r="E127" s="28">
        <v>47555</v>
      </c>
      <c r="F127" s="403" t="s">
        <v>202</v>
      </c>
      <c r="G127" s="29"/>
    </row>
    <row r="128" spans="1:7" s="30" customFormat="1" x14ac:dyDescent="0.25">
      <c r="A128" s="404" t="s">
        <v>430</v>
      </c>
      <c r="B128" s="403" t="s">
        <v>431</v>
      </c>
      <c r="C128" s="403" t="s">
        <v>432</v>
      </c>
      <c r="D128" s="403" t="s">
        <v>433</v>
      </c>
      <c r="E128" s="28">
        <v>47276</v>
      </c>
      <c r="F128" s="403" t="s">
        <v>153</v>
      </c>
      <c r="G128" s="29"/>
    </row>
    <row r="129" spans="1:7" s="30" customFormat="1" x14ac:dyDescent="0.25">
      <c r="A129" s="414" t="s">
        <v>437</v>
      </c>
      <c r="B129" s="403" t="s">
        <v>438</v>
      </c>
      <c r="C129" s="403" t="s">
        <v>439</v>
      </c>
      <c r="D129" s="403" t="s">
        <v>440</v>
      </c>
      <c r="E129" s="28">
        <v>45270</v>
      </c>
      <c r="F129" s="403" t="s">
        <v>153</v>
      </c>
      <c r="G129" s="29"/>
    </row>
    <row r="130" spans="1:7" s="30" customFormat="1" x14ac:dyDescent="0.25">
      <c r="A130" s="414" t="s">
        <v>437</v>
      </c>
      <c r="B130" s="403" t="s">
        <v>438</v>
      </c>
      <c r="C130" s="403" t="s">
        <v>439</v>
      </c>
      <c r="D130" s="403" t="s">
        <v>441</v>
      </c>
      <c r="E130" s="28">
        <v>46710</v>
      </c>
      <c r="F130" s="403" t="s">
        <v>153</v>
      </c>
      <c r="G130" s="31"/>
    </row>
    <row r="131" spans="1:7" s="30" customFormat="1" x14ac:dyDescent="0.25">
      <c r="A131" s="414" t="s">
        <v>437</v>
      </c>
      <c r="B131" s="403" t="s">
        <v>442</v>
      </c>
      <c r="C131" s="403" t="s">
        <v>443</v>
      </c>
      <c r="D131" s="403" t="s">
        <v>444</v>
      </c>
      <c r="E131" s="28">
        <v>46451</v>
      </c>
      <c r="F131" s="403" t="s">
        <v>153</v>
      </c>
      <c r="G131" s="31"/>
    </row>
    <row r="132" spans="1:7" s="30" customFormat="1" x14ac:dyDescent="0.25">
      <c r="A132" s="414" t="s">
        <v>445</v>
      </c>
      <c r="B132" s="403" t="s">
        <v>1305</v>
      </c>
      <c r="C132" s="403" t="s">
        <v>446</v>
      </c>
      <c r="D132" s="403" t="s">
        <v>447</v>
      </c>
      <c r="E132" s="28">
        <v>45236</v>
      </c>
      <c r="F132" s="403" t="s">
        <v>202</v>
      </c>
      <c r="G132" s="31"/>
    </row>
    <row r="133" spans="1:7" s="30" customFormat="1" x14ac:dyDescent="0.25">
      <c r="A133" s="414" t="s">
        <v>445</v>
      </c>
      <c r="B133" s="403" t="s">
        <v>1305</v>
      </c>
      <c r="C133" s="403" t="s">
        <v>446</v>
      </c>
      <c r="D133" s="403" t="s">
        <v>448</v>
      </c>
      <c r="E133" s="28">
        <v>45596</v>
      </c>
      <c r="F133" s="403" t="s">
        <v>202</v>
      </c>
      <c r="G133" s="31"/>
    </row>
    <row r="134" spans="1:7" s="30" customFormat="1" x14ac:dyDescent="0.25">
      <c r="A134" s="415" t="s">
        <v>445</v>
      </c>
      <c r="B134" s="403" t="s">
        <v>1305</v>
      </c>
      <c r="C134" s="403" t="s">
        <v>446</v>
      </c>
      <c r="D134" s="403" t="s">
        <v>449</v>
      </c>
      <c r="E134" s="28">
        <v>45956</v>
      </c>
      <c r="F134" s="403" t="s">
        <v>202</v>
      </c>
      <c r="G134" s="31"/>
    </row>
    <row r="135" spans="1:7" s="30" customFormat="1" x14ac:dyDescent="0.25">
      <c r="A135" s="415" t="s">
        <v>445</v>
      </c>
      <c r="B135" s="403" t="s">
        <v>450</v>
      </c>
      <c r="C135" s="403" t="s">
        <v>451</v>
      </c>
      <c r="D135" s="403" t="s">
        <v>452</v>
      </c>
      <c r="E135" s="28">
        <v>46694</v>
      </c>
      <c r="F135" s="403" t="s">
        <v>202</v>
      </c>
      <c r="G135" s="31"/>
    </row>
    <row r="136" spans="1:7" s="30" customFormat="1" x14ac:dyDescent="0.25">
      <c r="A136" s="415" t="s">
        <v>453</v>
      </c>
      <c r="B136" s="403" t="s">
        <v>454</v>
      </c>
      <c r="C136" s="403" t="s">
        <v>455</v>
      </c>
      <c r="D136" s="403" t="s">
        <v>456</v>
      </c>
      <c r="E136" s="28">
        <v>45419</v>
      </c>
      <c r="F136" s="403" t="s">
        <v>160</v>
      </c>
      <c r="G136" s="31"/>
    </row>
    <row r="137" spans="1:7" s="30" customFormat="1" x14ac:dyDescent="0.25">
      <c r="A137" s="415" t="s">
        <v>453</v>
      </c>
      <c r="B137" s="403" t="s">
        <v>1306</v>
      </c>
      <c r="C137" s="403" t="s">
        <v>457</v>
      </c>
      <c r="D137" s="403" t="s">
        <v>458</v>
      </c>
      <c r="E137" s="28">
        <v>46689</v>
      </c>
      <c r="F137" s="403" t="s">
        <v>202</v>
      </c>
      <c r="G137" s="31"/>
    </row>
    <row r="138" spans="1:7" s="30" customFormat="1" x14ac:dyDescent="0.25">
      <c r="A138" s="414" t="s">
        <v>453</v>
      </c>
      <c r="B138" s="403" t="s">
        <v>1307</v>
      </c>
      <c r="C138" s="403" t="s">
        <v>459</v>
      </c>
      <c r="D138" s="403" t="s">
        <v>460</v>
      </c>
      <c r="E138" s="28">
        <v>47410</v>
      </c>
      <c r="F138" s="403" t="s">
        <v>202</v>
      </c>
      <c r="G138" s="31"/>
    </row>
    <row r="139" spans="1:7" s="30" customFormat="1" x14ac:dyDescent="0.25">
      <c r="A139" s="414" t="s">
        <v>453</v>
      </c>
      <c r="B139" s="403" t="s">
        <v>1308</v>
      </c>
      <c r="C139" s="403" t="s">
        <v>461</v>
      </c>
      <c r="D139" s="403" t="s">
        <v>462</v>
      </c>
      <c r="E139" s="28">
        <v>48048</v>
      </c>
      <c r="F139" s="403" t="s">
        <v>202</v>
      </c>
      <c r="G139" s="29"/>
    </row>
    <row r="140" spans="1:7" s="30" customFormat="1" x14ac:dyDescent="0.25">
      <c r="A140" s="414" t="s">
        <v>463</v>
      </c>
      <c r="B140" s="403" t="s">
        <v>464</v>
      </c>
      <c r="C140" s="403" t="s">
        <v>465</v>
      </c>
      <c r="D140" s="403" t="s">
        <v>466</v>
      </c>
      <c r="E140" s="28">
        <v>46648</v>
      </c>
      <c r="F140" s="403" t="s">
        <v>202</v>
      </c>
      <c r="G140" s="29"/>
    </row>
    <row r="141" spans="1:7" s="30" customFormat="1" x14ac:dyDescent="0.25">
      <c r="A141" s="414" t="s">
        <v>463</v>
      </c>
      <c r="B141" s="403" t="s">
        <v>467</v>
      </c>
      <c r="C141" s="403" t="s">
        <v>468</v>
      </c>
      <c r="D141" s="403" t="s">
        <v>469</v>
      </c>
      <c r="E141" s="28">
        <v>48145</v>
      </c>
      <c r="F141" s="403" t="s">
        <v>202</v>
      </c>
      <c r="G141" s="31"/>
    </row>
    <row r="142" spans="1:7" s="30" customFormat="1" x14ac:dyDescent="0.25">
      <c r="A142" s="414" t="s">
        <v>463</v>
      </c>
      <c r="B142" s="403" t="s">
        <v>470</v>
      </c>
      <c r="C142" s="403" t="s">
        <v>471</v>
      </c>
      <c r="D142" s="403" t="s">
        <v>472</v>
      </c>
      <c r="E142" s="28">
        <v>48520</v>
      </c>
      <c r="F142" s="403" t="s">
        <v>202</v>
      </c>
      <c r="G142" s="31"/>
    </row>
    <row r="143" spans="1:7" s="30" customFormat="1" x14ac:dyDescent="0.25">
      <c r="A143" s="414" t="s">
        <v>463</v>
      </c>
      <c r="B143" s="403" t="s">
        <v>473</v>
      </c>
      <c r="C143" s="403" t="s">
        <v>474</v>
      </c>
      <c r="D143" s="403" t="s">
        <v>475</v>
      </c>
      <c r="E143" s="28">
        <v>48880</v>
      </c>
      <c r="F143" s="403" t="s">
        <v>202</v>
      </c>
      <c r="G143" s="31"/>
    </row>
    <row r="144" spans="1:7" s="30" customFormat="1" x14ac:dyDescent="0.25">
      <c r="A144" s="414" t="s">
        <v>463</v>
      </c>
      <c r="B144" s="403" t="s">
        <v>476</v>
      </c>
      <c r="C144" s="403" t="s">
        <v>477</v>
      </c>
      <c r="D144" s="403" t="s">
        <v>478</v>
      </c>
      <c r="E144" s="28">
        <v>48901</v>
      </c>
      <c r="F144" s="403" t="s">
        <v>202</v>
      </c>
      <c r="G144" s="31"/>
    </row>
    <row r="145" spans="1:7" s="30" customFormat="1" x14ac:dyDescent="0.25">
      <c r="A145" s="414" t="s">
        <v>463</v>
      </c>
      <c r="B145" s="403" t="s">
        <v>479</v>
      </c>
      <c r="C145" s="403" t="s">
        <v>480</v>
      </c>
      <c r="D145" s="403" t="s">
        <v>481</v>
      </c>
      <c r="E145" s="28">
        <v>48901</v>
      </c>
      <c r="F145" s="403" t="s">
        <v>202</v>
      </c>
      <c r="G145" s="31"/>
    </row>
    <row r="146" spans="1:7" s="30" customFormat="1" x14ac:dyDescent="0.25">
      <c r="A146" s="414" t="s">
        <v>463</v>
      </c>
      <c r="B146" s="403" t="s">
        <v>482</v>
      </c>
      <c r="C146" s="403" t="s">
        <v>483</v>
      </c>
      <c r="D146" s="403" t="s">
        <v>484</v>
      </c>
      <c r="E146" s="28">
        <v>45929</v>
      </c>
      <c r="F146" s="403" t="s">
        <v>202</v>
      </c>
    </row>
    <row r="147" spans="1:7" s="30" customFormat="1" x14ac:dyDescent="0.25">
      <c r="A147" s="414" t="s">
        <v>463</v>
      </c>
      <c r="B147" s="403" t="s">
        <v>485</v>
      </c>
      <c r="C147" s="403" t="s">
        <v>486</v>
      </c>
      <c r="D147" s="403" t="s">
        <v>487</v>
      </c>
      <c r="E147" s="28">
        <v>47501</v>
      </c>
      <c r="F147" s="403" t="s">
        <v>202</v>
      </c>
      <c r="G147" s="31"/>
    </row>
    <row r="148" spans="1:7" s="30" customFormat="1" x14ac:dyDescent="0.25">
      <c r="A148" s="414" t="s">
        <v>463</v>
      </c>
      <c r="B148" s="403" t="s">
        <v>488</v>
      </c>
      <c r="C148" s="403" t="s">
        <v>489</v>
      </c>
      <c r="D148" s="403" t="s">
        <v>490</v>
      </c>
      <c r="E148" s="28">
        <v>46782</v>
      </c>
      <c r="F148" s="403" t="s">
        <v>202</v>
      </c>
      <c r="G148" s="31"/>
    </row>
    <row r="149" spans="1:7" s="30" customFormat="1" x14ac:dyDescent="0.25">
      <c r="A149" s="414" t="s">
        <v>463</v>
      </c>
      <c r="B149" s="403" t="s">
        <v>491</v>
      </c>
      <c r="C149" s="403" t="s">
        <v>492</v>
      </c>
      <c r="D149" s="403" t="s">
        <v>493</v>
      </c>
      <c r="E149" s="28">
        <v>48390</v>
      </c>
      <c r="F149" s="403" t="s">
        <v>202</v>
      </c>
      <c r="G149" s="31"/>
    </row>
    <row r="150" spans="1:7" s="30" customFormat="1" x14ac:dyDescent="0.25">
      <c r="A150" s="414" t="s">
        <v>463</v>
      </c>
      <c r="B150" s="403" t="s">
        <v>494</v>
      </c>
      <c r="C150" s="403" t="s">
        <v>495</v>
      </c>
      <c r="D150" s="403" t="s">
        <v>496</v>
      </c>
      <c r="E150" s="28">
        <v>47670</v>
      </c>
      <c r="F150" s="403" t="s">
        <v>202</v>
      </c>
      <c r="G150" s="29"/>
    </row>
    <row r="151" spans="1:7" s="30" customFormat="1" x14ac:dyDescent="0.25">
      <c r="A151" s="414" t="s">
        <v>463</v>
      </c>
      <c r="B151" s="403" t="s">
        <v>497</v>
      </c>
      <c r="C151" s="403" t="s">
        <v>498</v>
      </c>
      <c r="D151" s="403" t="s">
        <v>499</v>
      </c>
      <c r="E151" s="28">
        <v>48062</v>
      </c>
      <c r="F151" s="403" t="s">
        <v>202</v>
      </c>
      <c r="G151" s="29"/>
    </row>
    <row r="152" spans="1:7" s="30" customFormat="1" x14ac:dyDescent="0.25">
      <c r="A152" s="414" t="s">
        <v>463</v>
      </c>
      <c r="B152" s="403" t="s">
        <v>500</v>
      </c>
      <c r="C152" s="403" t="s">
        <v>501</v>
      </c>
      <c r="D152" s="403" t="s">
        <v>502</v>
      </c>
      <c r="E152" s="28">
        <v>48062</v>
      </c>
      <c r="F152" s="403" t="s">
        <v>202</v>
      </c>
      <c r="G152" s="31"/>
    </row>
    <row r="153" spans="1:7" s="30" customFormat="1" x14ac:dyDescent="0.25">
      <c r="A153" s="414" t="s">
        <v>463</v>
      </c>
      <c r="B153" s="403" t="s">
        <v>503</v>
      </c>
      <c r="C153" s="403" t="s">
        <v>504</v>
      </c>
      <c r="D153" s="403" t="s">
        <v>505</v>
      </c>
      <c r="E153" s="28">
        <v>48145</v>
      </c>
      <c r="F153" s="403" t="s">
        <v>202</v>
      </c>
      <c r="G153" s="31"/>
    </row>
    <row r="154" spans="1:7" s="30" customFormat="1" x14ac:dyDescent="0.25">
      <c r="A154" s="403" t="s">
        <v>506</v>
      </c>
      <c r="B154" s="403" t="s">
        <v>1309</v>
      </c>
      <c r="C154" s="403" t="s">
        <v>507</v>
      </c>
      <c r="D154" s="403" t="s">
        <v>508</v>
      </c>
      <c r="E154" s="28">
        <v>45095</v>
      </c>
      <c r="F154" s="403" t="s">
        <v>160</v>
      </c>
      <c r="G154" s="31"/>
    </row>
    <row r="155" spans="1:7" s="30" customFormat="1" x14ac:dyDescent="0.25">
      <c r="A155" s="414" t="s">
        <v>509</v>
      </c>
      <c r="B155" s="403" t="s">
        <v>1310</v>
      </c>
      <c r="C155" s="403" t="s">
        <v>510</v>
      </c>
      <c r="D155" s="403" t="s">
        <v>511</v>
      </c>
      <c r="E155" s="28">
        <v>46334</v>
      </c>
      <c r="F155" s="403" t="s">
        <v>160</v>
      </c>
      <c r="G155" s="31"/>
    </row>
    <row r="156" spans="1:7" s="30" customFormat="1" x14ac:dyDescent="0.25">
      <c r="A156" s="414" t="s">
        <v>509</v>
      </c>
      <c r="B156" s="403" t="s">
        <v>1311</v>
      </c>
      <c r="C156" s="403" t="s">
        <v>512</v>
      </c>
      <c r="D156" s="403" t="s">
        <v>513</v>
      </c>
      <c r="E156" s="28">
        <v>45219</v>
      </c>
      <c r="F156" s="403" t="s">
        <v>160</v>
      </c>
      <c r="G156" s="31"/>
    </row>
    <row r="157" spans="1:7" s="30" customFormat="1" x14ac:dyDescent="0.25">
      <c r="A157" s="414" t="s">
        <v>509</v>
      </c>
      <c r="B157" s="403" t="s">
        <v>1311</v>
      </c>
      <c r="C157" s="403" t="s">
        <v>512</v>
      </c>
      <c r="D157" s="403" t="s">
        <v>514</v>
      </c>
      <c r="E157" s="28">
        <v>47399</v>
      </c>
      <c r="F157" s="403" t="s">
        <v>160</v>
      </c>
      <c r="G157" s="31"/>
    </row>
    <row r="158" spans="1:7" s="30" customFormat="1" x14ac:dyDescent="0.25">
      <c r="A158" s="414" t="s">
        <v>516</v>
      </c>
      <c r="B158" s="403" t="s">
        <v>517</v>
      </c>
      <c r="C158" s="403" t="s">
        <v>518</v>
      </c>
      <c r="D158" s="403" t="s">
        <v>519</v>
      </c>
      <c r="E158" s="28">
        <v>46322</v>
      </c>
      <c r="F158" s="403" t="s">
        <v>1281</v>
      </c>
      <c r="G158" s="29"/>
    </row>
    <row r="159" spans="1:7" s="30" customFormat="1" x14ac:dyDescent="0.25">
      <c r="A159" s="414" t="s">
        <v>516</v>
      </c>
      <c r="B159" s="403" t="s">
        <v>520</v>
      </c>
      <c r="C159" s="403" t="s">
        <v>521</v>
      </c>
      <c r="D159" s="403" t="s">
        <v>522</v>
      </c>
      <c r="E159" s="28">
        <v>46323</v>
      </c>
      <c r="F159" s="403" t="s">
        <v>1281</v>
      </c>
      <c r="G159" s="29"/>
    </row>
    <row r="160" spans="1:7" s="30" customFormat="1" x14ac:dyDescent="0.25">
      <c r="A160" s="414" t="s">
        <v>516</v>
      </c>
      <c r="B160" s="403" t="s">
        <v>523</v>
      </c>
      <c r="C160" s="403" t="s">
        <v>524</v>
      </c>
      <c r="D160" s="403" t="s">
        <v>525</v>
      </c>
      <c r="E160" s="28">
        <v>46684</v>
      </c>
      <c r="F160" s="403" t="s">
        <v>1281</v>
      </c>
      <c r="G160" s="29"/>
    </row>
    <row r="161" spans="1:7" s="30" customFormat="1" x14ac:dyDescent="0.25">
      <c r="A161" s="414" t="s">
        <v>516</v>
      </c>
      <c r="B161" s="403" t="s">
        <v>526</v>
      </c>
      <c r="C161" s="403" t="s">
        <v>527</v>
      </c>
      <c r="D161" s="403" t="s">
        <v>528</v>
      </c>
      <c r="E161" s="28">
        <v>46931</v>
      </c>
      <c r="F161" s="403" t="s">
        <v>1281</v>
      </c>
      <c r="G161" s="31"/>
    </row>
    <row r="162" spans="1:7" s="30" customFormat="1" x14ac:dyDescent="0.25">
      <c r="A162" s="414" t="s">
        <v>529</v>
      </c>
      <c r="B162" s="403" t="s">
        <v>530</v>
      </c>
      <c r="C162" s="403" t="s">
        <v>531</v>
      </c>
      <c r="D162" s="403" t="s">
        <v>532</v>
      </c>
      <c r="E162" s="28">
        <v>45150</v>
      </c>
      <c r="F162" s="403" t="s">
        <v>152</v>
      </c>
      <c r="G162" s="31"/>
    </row>
    <row r="163" spans="1:7" s="30" customFormat="1" x14ac:dyDescent="0.25">
      <c r="A163" s="414" t="s">
        <v>529</v>
      </c>
      <c r="B163" s="403" t="s">
        <v>530</v>
      </c>
      <c r="C163" s="403" t="s">
        <v>531</v>
      </c>
      <c r="D163" s="403" t="s">
        <v>533</v>
      </c>
      <c r="E163" s="28">
        <v>45870</v>
      </c>
      <c r="F163" s="403" t="s">
        <v>152</v>
      </c>
      <c r="G163" s="31"/>
    </row>
    <row r="164" spans="1:7" s="30" customFormat="1" x14ac:dyDescent="0.25">
      <c r="A164" s="414" t="s">
        <v>534</v>
      </c>
      <c r="B164" s="403" t="s">
        <v>535</v>
      </c>
      <c r="C164" s="403" t="s">
        <v>536</v>
      </c>
      <c r="D164" s="403" t="s">
        <v>537</v>
      </c>
      <c r="E164" s="28">
        <v>72773</v>
      </c>
      <c r="F164" s="403" t="s">
        <v>160</v>
      </c>
      <c r="G164" s="31"/>
    </row>
    <row r="165" spans="1:7" s="30" customFormat="1" x14ac:dyDescent="0.25">
      <c r="A165" s="414" t="s">
        <v>534</v>
      </c>
      <c r="B165" s="403" t="s">
        <v>1312</v>
      </c>
      <c r="C165" s="403" t="s">
        <v>538</v>
      </c>
      <c r="D165" s="403" t="s">
        <v>539</v>
      </c>
      <c r="E165" s="28">
        <v>45050</v>
      </c>
      <c r="F165" s="403" t="s">
        <v>160</v>
      </c>
      <c r="G165" s="31"/>
    </row>
    <row r="166" spans="1:7" s="30" customFormat="1" x14ac:dyDescent="0.25">
      <c r="A166" s="414" t="s">
        <v>534</v>
      </c>
      <c r="B166" s="403" t="s">
        <v>540</v>
      </c>
      <c r="C166" s="403" t="s">
        <v>541</v>
      </c>
      <c r="D166" s="403" t="s">
        <v>542</v>
      </c>
      <c r="E166" s="28">
        <v>47642</v>
      </c>
      <c r="F166" s="403" t="s">
        <v>160</v>
      </c>
      <c r="G166" s="31"/>
    </row>
    <row r="167" spans="1:7" s="30" customFormat="1" x14ac:dyDescent="0.25">
      <c r="A167" s="414" t="s">
        <v>534</v>
      </c>
      <c r="B167" s="403" t="s">
        <v>543</v>
      </c>
      <c r="C167" s="403" t="s">
        <v>544</v>
      </c>
      <c r="D167" s="403" t="s">
        <v>545</v>
      </c>
      <c r="E167" s="28">
        <v>45143</v>
      </c>
      <c r="F167" s="403" t="s">
        <v>160</v>
      </c>
      <c r="G167" s="31"/>
    </row>
    <row r="168" spans="1:7" s="30" customFormat="1" x14ac:dyDescent="0.25">
      <c r="A168" s="414" t="s">
        <v>534</v>
      </c>
      <c r="B168" s="403" t="s">
        <v>543</v>
      </c>
      <c r="C168" s="403" t="s">
        <v>544</v>
      </c>
      <c r="D168" s="403" t="s">
        <v>546</v>
      </c>
      <c r="E168" s="28">
        <v>46943</v>
      </c>
      <c r="F168" s="403" t="s">
        <v>160</v>
      </c>
      <c r="G168" s="31"/>
    </row>
    <row r="169" spans="1:7" s="30" customFormat="1" x14ac:dyDescent="0.25">
      <c r="A169" s="414" t="s">
        <v>534</v>
      </c>
      <c r="B169" s="403" t="s">
        <v>547</v>
      </c>
      <c r="C169" s="403" t="s">
        <v>548</v>
      </c>
      <c r="D169" s="403" t="s">
        <v>549</v>
      </c>
      <c r="E169" s="28">
        <v>46387</v>
      </c>
      <c r="F169" s="403" t="s">
        <v>160</v>
      </c>
      <c r="G169" s="31"/>
    </row>
    <row r="170" spans="1:7" s="30" customFormat="1" x14ac:dyDescent="0.25">
      <c r="A170" s="414" t="s">
        <v>534</v>
      </c>
      <c r="B170" s="403" t="s">
        <v>550</v>
      </c>
      <c r="C170" s="403" t="s">
        <v>551</v>
      </c>
      <c r="D170" s="403" t="s">
        <v>552</v>
      </c>
      <c r="E170" s="28">
        <v>47206</v>
      </c>
      <c r="F170" s="403" t="s">
        <v>160</v>
      </c>
      <c r="G170" s="31"/>
    </row>
    <row r="171" spans="1:7" s="30" customFormat="1" x14ac:dyDescent="0.25">
      <c r="A171" s="403" t="s">
        <v>553</v>
      </c>
      <c r="B171" s="403" t="s">
        <v>1313</v>
      </c>
      <c r="C171" s="403" t="s">
        <v>554</v>
      </c>
      <c r="D171" s="403" t="s">
        <v>555</v>
      </c>
      <c r="E171" s="28">
        <v>46158</v>
      </c>
      <c r="F171" s="403" t="s">
        <v>1281</v>
      </c>
      <c r="G171" s="31"/>
    </row>
    <row r="172" spans="1:7" s="30" customFormat="1" x14ac:dyDescent="0.25">
      <c r="A172" s="414" t="s">
        <v>556</v>
      </c>
      <c r="B172" s="403" t="s">
        <v>1314</v>
      </c>
      <c r="C172" s="403" t="s">
        <v>557</v>
      </c>
      <c r="D172" s="403" t="s">
        <v>558</v>
      </c>
      <c r="E172" s="28">
        <v>45879</v>
      </c>
      <c r="F172" s="403" t="s">
        <v>152</v>
      </c>
      <c r="G172" s="31"/>
    </row>
    <row r="173" spans="1:7" s="30" customFormat="1" x14ac:dyDescent="0.25">
      <c r="A173" s="414" t="s">
        <v>556</v>
      </c>
      <c r="B173" s="403" t="s">
        <v>1314</v>
      </c>
      <c r="C173" s="403" t="s">
        <v>557</v>
      </c>
      <c r="D173" s="403" t="s">
        <v>559</v>
      </c>
      <c r="E173" s="28">
        <v>46599</v>
      </c>
      <c r="F173" s="403" t="s">
        <v>152</v>
      </c>
      <c r="G173" s="31"/>
    </row>
    <row r="174" spans="1:7" s="30" customFormat="1" x14ac:dyDescent="0.25">
      <c r="A174" s="414" t="s">
        <v>556</v>
      </c>
      <c r="B174" s="403" t="s">
        <v>1315</v>
      </c>
      <c r="C174" s="403" t="s">
        <v>560</v>
      </c>
      <c r="D174" s="403" t="s">
        <v>561</v>
      </c>
      <c r="E174" s="28">
        <v>47705</v>
      </c>
      <c r="F174" s="403" t="s">
        <v>152</v>
      </c>
      <c r="G174" s="31"/>
    </row>
    <row r="175" spans="1:7" s="30" customFormat="1" x14ac:dyDescent="0.25">
      <c r="A175" s="414" t="s">
        <v>562</v>
      </c>
      <c r="B175" s="403" t="s">
        <v>1316</v>
      </c>
      <c r="C175" s="403" t="s">
        <v>563</v>
      </c>
      <c r="D175" s="403" t="s">
        <v>564</v>
      </c>
      <c r="E175" s="28">
        <v>45353</v>
      </c>
      <c r="F175" s="403" t="s">
        <v>240</v>
      </c>
      <c r="G175" s="31"/>
    </row>
    <row r="176" spans="1:7" s="30" customFormat="1" x14ac:dyDescent="0.25">
      <c r="A176" s="414" t="s">
        <v>562</v>
      </c>
      <c r="B176" s="403" t="s">
        <v>1316</v>
      </c>
      <c r="C176" s="404" t="s">
        <v>563</v>
      </c>
      <c r="D176" s="403" t="s">
        <v>565</v>
      </c>
      <c r="E176" s="28">
        <v>45713</v>
      </c>
      <c r="F176" s="403" t="s">
        <v>240</v>
      </c>
      <c r="G176" s="31"/>
    </row>
    <row r="177" spans="1:7" s="30" customFormat="1" x14ac:dyDescent="0.25">
      <c r="A177" s="414" t="s">
        <v>562</v>
      </c>
      <c r="B177" s="403" t="s">
        <v>1316</v>
      </c>
      <c r="C177" s="403" t="s">
        <v>563</v>
      </c>
      <c r="D177" s="403" t="s">
        <v>566</v>
      </c>
      <c r="E177" s="28">
        <v>46073</v>
      </c>
      <c r="F177" s="403" t="s">
        <v>240</v>
      </c>
      <c r="G177" s="31"/>
    </row>
    <row r="178" spans="1:7" s="30" customFormat="1" x14ac:dyDescent="0.25">
      <c r="A178" s="415" t="s">
        <v>562</v>
      </c>
      <c r="B178" s="403" t="s">
        <v>1317</v>
      </c>
      <c r="C178" s="403" t="s">
        <v>567</v>
      </c>
      <c r="D178" s="403" t="s">
        <v>568</v>
      </c>
      <c r="E178" s="28">
        <v>47362</v>
      </c>
      <c r="F178" s="403" t="s">
        <v>240</v>
      </c>
      <c r="G178" s="29"/>
    </row>
    <row r="179" spans="1:7" s="30" customFormat="1" x14ac:dyDescent="0.25">
      <c r="A179" s="415" t="s">
        <v>569</v>
      </c>
      <c r="B179" s="403" t="s">
        <v>1318</v>
      </c>
      <c r="C179" s="403" t="s">
        <v>570</v>
      </c>
      <c r="D179" s="403" t="s">
        <v>571</v>
      </c>
      <c r="E179" s="28">
        <v>46077</v>
      </c>
      <c r="F179" s="403" t="s">
        <v>202</v>
      </c>
      <c r="G179" s="29"/>
    </row>
    <row r="180" spans="1:7" s="30" customFormat="1" x14ac:dyDescent="0.25">
      <c r="A180" s="415" t="s">
        <v>569</v>
      </c>
      <c r="B180" s="403" t="s">
        <v>1319</v>
      </c>
      <c r="C180" s="403" t="s">
        <v>572</v>
      </c>
      <c r="D180" s="403" t="s">
        <v>573</v>
      </c>
      <c r="E180" s="28">
        <v>46440</v>
      </c>
      <c r="F180" s="403" t="s">
        <v>202</v>
      </c>
      <c r="G180" s="29"/>
    </row>
    <row r="181" spans="1:7" s="30" customFormat="1" x14ac:dyDescent="0.25">
      <c r="A181" s="415" t="s">
        <v>569</v>
      </c>
      <c r="B181" s="403" t="s">
        <v>1320</v>
      </c>
      <c r="C181" s="403" t="s">
        <v>574</v>
      </c>
      <c r="D181" s="403" t="s">
        <v>575</v>
      </c>
      <c r="E181" s="28">
        <v>47103</v>
      </c>
      <c r="F181" s="403" t="s">
        <v>202</v>
      </c>
      <c r="G181" s="29"/>
    </row>
    <row r="182" spans="1:7" s="30" customFormat="1" x14ac:dyDescent="0.25">
      <c r="A182" s="415" t="s">
        <v>569</v>
      </c>
      <c r="B182" s="403" t="s">
        <v>1321</v>
      </c>
      <c r="C182" s="403" t="s">
        <v>576</v>
      </c>
      <c r="D182" s="403" t="s">
        <v>577</v>
      </c>
      <c r="E182" s="28">
        <v>47103</v>
      </c>
      <c r="F182" s="403" t="s">
        <v>202</v>
      </c>
      <c r="G182" s="29"/>
    </row>
    <row r="183" spans="1:7" s="30" customFormat="1" x14ac:dyDescent="0.25">
      <c r="A183" s="415" t="s">
        <v>579</v>
      </c>
      <c r="B183" s="403" t="s">
        <v>1322</v>
      </c>
      <c r="C183" s="403" t="s">
        <v>580</v>
      </c>
      <c r="D183" s="403" t="s">
        <v>581</v>
      </c>
      <c r="E183" s="28">
        <v>45796</v>
      </c>
      <c r="F183" s="403" t="s">
        <v>202</v>
      </c>
      <c r="G183" s="29"/>
    </row>
    <row r="184" spans="1:7" s="30" customFormat="1" x14ac:dyDescent="0.25">
      <c r="A184" s="414" t="s">
        <v>579</v>
      </c>
      <c r="B184" s="403" t="s">
        <v>1322</v>
      </c>
      <c r="C184" s="403" t="s">
        <v>580</v>
      </c>
      <c r="D184" s="403" t="s">
        <v>582</v>
      </c>
      <c r="E184" s="28">
        <v>46516</v>
      </c>
      <c r="F184" s="403" t="s">
        <v>202</v>
      </c>
      <c r="G184" s="29"/>
    </row>
    <row r="185" spans="1:7" s="30" customFormat="1" x14ac:dyDescent="0.25">
      <c r="A185" s="414" t="s">
        <v>579</v>
      </c>
      <c r="B185" s="403" t="s">
        <v>1323</v>
      </c>
      <c r="C185" s="403" t="s">
        <v>583</v>
      </c>
      <c r="D185" s="403" t="s">
        <v>584</v>
      </c>
      <c r="E185" s="28">
        <v>45262</v>
      </c>
      <c r="F185" s="403" t="s">
        <v>202</v>
      </c>
      <c r="G185" s="31"/>
    </row>
    <row r="186" spans="1:7" s="30" customFormat="1" x14ac:dyDescent="0.25">
      <c r="A186" s="414" t="s">
        <v>579</v>
      </c>
      <c r="B186" s="403" t="s">
        <v>1323</v>
      </c>
      <c r="C186" s="403" t="s">
        <v>583</v>
      </c>
      <c r="D186" s="403" t="s">
        <v>585</v>
      </c>
      <c r="E186" s="28">
        <v>45982</v>
      </c>
      <c r="F186" s="403" t="s">
        <v>202</v>
      </c>
      <c r="G186" s="31"/>
    </row>
    <row r="187" spans="1:7" s="30" customFormat="1" x14ac:dyDescent="0.25">
      <c r="A187" s="414" t="s">
        <v>586</v>
      </c>
      <c r="B187" s="403" t="s">
        <v>1324</v>
      </c>
      <c r="C187" s="403" t="s">
        <v>587</v>
      </c>
      <c r="D187" s="403" t="s">
        <v>588</v>
      </c>
      <c r="E187" s="28">
        <v>47292</v>
      </c>
      <c r="F187" s="403" t="s">
        <v>362</v>
      </c>
      <c r="G187" s="31"/>
    </row>
    <row r="188" spans="1:7" s="30" customFormat="1" x14ac:dyDescent="0.25">
      <c r="A188" s="414" t="s">
        <v>586</v>
      </c>
      <c r="B188" s="403" t="s">
        <v>1325</v>
      </c>
      <c r="C188" s="403" t="s">
        <v>589</v>
      </c>
      <c r="D188" s="403" t="s">
        <v>590</v>
      </c>
      <c r="E188" s="28">
        <v>47297</v>
      </c>
      <c r="F188" s="403" t="s">
        <v>362</v>
      </c>
      <c r="G188" s="31"/>
    </row>
    <row r="189" spans="1:7" s="30" customFormat="1" x14ac:dyDescent="0.25">
      <c r="A189" s="415" t="s">
        <v>591</v>
      </c>
      <c r="B189" s="403" t="s">
        <v>1326</v>
      </c>
      <c r="C189" s="403" t="s">
        <v>592</v>
      </c>
      <c r="D189" s="403" t="s">
        <v>593</v>
      </c>
      <c r="E189" s="28">
        <v>45001</v>
      </c>
      <c r="F189" s="403" t="s">
        <v>219</v>
      </c>
      <c r="G189" s="31"/>
    </row>
    <row r="190" spans="1:7" s="30" customFormat="1" x14ac:dyDescent="0.25">
      <c r="A190" s="415" t="s">
        <v>591</v>
      </c>
      <c r="B190" s="403" t="s">
        <v>1326</v>
      </c>
      <c r="C190" s="403" t="s">
        <v>592</v>
      </c>
      <c r="D190" s="403" t="s">
        <v>594</v>
      </c>
      <c r="E190" s="28">
        <v>46801</v>
      </c>
      <c r="F190" s="403" t="s">
        <v>219</v>
      </c>
      <c r="G190" s="31"/>
    </row>
    <row r="191" spans="1:7" s="30" customFormat="1" x14ac:dyDescent="0.25">
      <c r="A191" s="414" t="s">
        <v>597</v>
      </c>
      <c r="B191" s="403" t="s">
        <v>598</v>
      </c>
      <c r="C191" s="403" t="s">
        <v>599</v>
      </c>
      <c r="D191" s="403" t="s">
        <v>600</v>
      </c>
      <c r="E191" s="28">
        <v>45737</v>
      </c>
      <c r="F191" s="403" t="s">
        <v>160</v>
      </c>
      <c r="G191" s="31"/>
    </row>
    <row r="192" spans="1:7" s="30" customFormat="1" x14ac:dyDescent="0.25">
      <c r="A192" s="414" t="s">
        <v>597</v>
      </c>
      <c r="B192" s="403" t="s">
        <v>601</v>
      </c>
      <c r="C192" s="403" t="s">
        <v>602</v>
      </c>
      <c r="D192" s="403" t="s">
        <v>603</v>
      </c>
      <c r="E192" s="28">
        <v>47152</v>
      </c>
      <c r="F192" s="403" t="s">
        <v>160</v>
      </c>
      <c r="G192" s="29"/>
    </row>
    <row r="193" spans="1:7" s="30" customFormat="1" x14ac:dyDescent="0.25">
      <c r="A193" s="416" t="s">
        <v>1215</v>
      </c>
      <c r="B193" s="403" t="s">
        <v>1327</v>
      </c>
      <c r="C193" s="403" t="s">
        <v>1328</v>
      </c>
      <c r="D193" s="403" t="s">
        <v>1329</v>
      </c>
      <c r="E193" s="28">
        <v>45929</v>
      </c>
      <c r="F193" s="403" t="s">
        <v>1330</v>
      </c>
      <c r="G193" s="31"/>
    </row>
    <row r="194" spans="1:7" s="30" customFormat="1" x14ac:dyDescent="0.25">
      <c r="A194" s="417"/>
      <c r="B194" s="403" t="s">
        <v>1327</v>
      </c>
      <c r="C194" s="403" t="s">
        <v>1328</v>
      </c>
      <c r="D194" s="403" t="s">
        <v>1331</v>
      </c>
      <c r="E194" s="28">
        <v>46649</v>
      </c>
      <c r="F194" s="403" t="s">
        <v>1330</v>
      </c>
      <c r="G194" s="31"/>
    </row>
    <row r="195" spans="1:7" s="30" customFormat="1" x14ac:dyDescent="0.25">
      <c r="A195" s="414" t="s">
        <v>607</v>
      </c>
      <c r="B195" s="403" t="s">
        <v>1332</v>
      </c>
      <c r="C195" s="403" t="s">
        <v>608</v>
      </c>
      <c r="D195" s="403" t="s">
        <v>609</v>
      </c>
      <c r="E195" s="28">
        <v>45164</v>
      </c>
      <c r="F195" s="403" t="s">
        <v>240</v>
      </c>
      <c r="G195" s="31"/>
    </row>
    <row r="196" spans="1:7" s="30" customFormat="1" x14ac:dyDescent="0.25">
      <c r="A196" s="414" t="s">
        <v>607</v>
      </c>
      <c r="B196" s="403" t="s">
        <v>1332</v>
      </c>
      <c r="C196" s="403" t="s">
        <v>608</v>
      </c>
      <c r="D196" s="403" t="s">
        <v>610</v>
      </c>
      <c r="E196" s="28">
        <v>46244</v>
      </c>
      <c r="F196" s="403" t="s">
        <v>240</v>
      </c>
    </row>
    <row r="197" spans="1:7" s="30" customFormat="1" x14ac:dyDescent="0.25">
      <c r="A197" s="414" t="s">
        <v>607</v>
      </c>
      <c r="B197" s="403" t="s">
        <v>611</v>
      </c>
      <c r="C197" s="403" t="s">
        <v>612</v>
      </c>
      <c r="D197" s="403" t="s">
        <v>613</v>
      </c>
      <c r="E197" s="28">
        <v>46109</v>
      </c>
      <c r="F197" s="403" t="s">
        <v>240</v>
      </c>
      <c r="G197" s="31"/>
    </row>
    <row r="198" spans="1:7" s="30" customFormat="1" x14ac:dyDescent="0.25">
      <c r="A198" s="414" t="s">
        <v>607</v>
      </c>
      <c r="B198" s="403" t="s">
        <v>611</v>
      </c>
      <c r="C198" s="403" t="s">
        <v>612</v>
      </c>
      <c r="D198" s="403" t="s">
        <v>614</v>
      </c>
      <c r="E198" s="28">
        <v>46829</v>
      </c>
      <c r="F198" s="403" t="s">
        <v>240</v>
      </c>
      <c r="G198" s="31"/>
    </row>
    <row r="199" spans="1:7" s="30" customFormat="1" x14ac:dyDescent="0.25">
      <c r="A199" s="414" t="s">
        <v>615</v>
      </c>
      <c r="B199" s="403" t="s">
        <v>616</v>
      </c>
      <c r="C199" s="403" t="s">
        <v>617</v>
      </c>
      <c r="D199" s="403" t="s">
        <v>618</v>
      </c>
      <c r="E199" s="28">
        <v>46605</v>
      </c>
      <c r="F199" s="403" t="s">
        <v>202</v>
      </c>
      <c r="G199" s="31"/>
    </row>
    <row r="200" spans="1:7" s="30" customFormat="1" x14ac:dyDescent="0.25">
      <c r="A200" s="414" t="s">
        <v>615</v>
      </c>
      <c r="B200" s="403" t="s">
        <v>619</v>
      </c>
      <c r="C200" s="403" t="s">
        <v>620</v>
      </c>
      <c r="D200" s="403" t="s">
        <v>621</v>
      </c>
      <c r="E200" s="28">
        <v>45791</v>
      </c>
      <c r="F200" s="403" t="s">
        <v>202</v>
      </c>
      <c r="G200" s="29"/>
    </row>
    <row r="201" spans="1:7" s="30" customFormat="1" x14ac:dyDescent="0.25">
      <c r="A201" s="414" t="s">
        <v>615</v>
      </c>
      <c r="B201" s="403" t="s">
        <v>619</v>
      </c>
      <c r="C201" s="403" t="s">
        <v>620</v>
      </c>
      <c r="D201" s="403" t="s">
        <v>622</v>
      </c>
      <c r="E201" s="28">
        <v>46691</v>
      </c>
      <c r="F201" s="403" t="s">
        <v>202</v>
      </c>
      <c r="G201" s="29"/>
    </row>
    <row r="202" spans="1:7" s="30" customFormat="1" x14ac:dyDescent="0.25">
      <c r="A202" s="414" t="s">
        <v>615</v>
      </c>
      <c r="B202" s="403" t="s">
        <v>623</v>
      </c>
      <c r="C202" s="403" t="s">
        <v>624</v>
      </c>
      <c r="D202" s="403" t="s">
        <v>625</v>
      </c>
      <c r="E202" s="28">
        <v>44976</v>
      </c>
      <c r="F202" s="403" t="s">
        <v>202</v>
      </c>
      <c r="G202" s="31"/>
    </row>
    <row r="203" spans="1:7" s="30" customFormat="1" x14ac:dyDescent="0.25">
      <c r="A203" s="403" t="s">
        <v>626</v>
      </c>
      <c r="B203" s="403" t="s">
        <v>1333</v>
      </c>
      <c r="C203" s="403" t="s">
        <v>627</v>
      </c>
      <c r="D203" s="403" t="s">
        <v>628</v>
      </c>
      <c r="E203" s="28">
        <v>45538</v>
      </c>
      <c r="F203" s="403" t="s">
        <v>152</v>
      </c>
      <c r="G203" s="31"/>
    </row>
    <row r="204" spans="1:7" s="30" customFormat="1" x14ac:dyDescent="0.25">
      <c r="A204" s="414" t="s">
        <v>629</v>
      </c>
      <c r="B204" s="403" t="s">
        <v>630</v>
      </c>
      <c r="C204" s="403" t="s">
        <v>631</v>
      </c>
      <c r="D204" s="403" t="s">
        <v>632</v>
      </c>
      <c r="E204" s="28">
        <v>46049</v>
      </c>
      <c r="F204" s="403" t="s">
        <v>153</v>
      </c>
      <c r="G204" s="31"/>
    </row>
    <row r="205" spans="1:7" s="30" customFormat="1" x14ac:dyDescent="0.25">
      <c r="A205" s="414" t="s">
        <v>629</v>
      </c>
      <c r="B205" s="403" t="s">
        <v>633</v>
      </c>
      <c r="C205" s="403" t="s">
        <v>634</v>
      </c>
      <c r="D205" s="403" t="s">
        <v>635</v>
      </c>
      <c r="E205" s="28">
        <v>46769</v>
      </c>
      <c r="F205" s="403" t="s">
        <v>153</v>
      </c>
      <c r="G205" s="31"/>
    </row>
    <row r="206" spans="1:7" s="30" customFormat="1" x14ac:dyDescent="0.25">
      <c r="A206" s="403" t="s">
        <v>636</v>
      </c>
      <c r="B206" s="403" t="s">
        <v>637</v>
      </c>
      <c r="C206" s="403" t="s">
        <v>638</v>
      </c>
      <c r="D206" s="403" t="s">
        <v>639</v>
      </c>
      <c r="E206" s="28">
        <v>47102</v>
      </c>
      <c r="F206" s="403" t="s">
        <v>160</v>
      </c>
      <c r="G206" s="31"/>
    </row>
    <row r="207" spans="1:7" s="30" customFormat="1" x14ac:dyDescent="0.25">
      <c r="A207" s="403" t="s">
        <v>1233</v>
      </c>
      <c r="B207" s="403" t="s">
        <v>640</v>
      </c>
      <c r="C207" s="403" t="s">
        <v>641</v>
      </c>
      <c r="D207" s="403" t="s">
        <v>642</v>
      </c>
      <c r="E207" s="28">
        <v>45337</v>
      </c>
      <c r="F207" s="403" t="s">
        <v>160</v>
      </c>
      <c r="G207" s="31"/>
    </row>
    <row r="208" spans="1:7" s="30" customFormat="1" x14ac:dyDescent="0.25">
      <c r="A208" s="414" t="s">
        <v>643</v>
      </c>
      <c r="B208" s="403" t="s">
        <v>644</v>
      </c>
      <c r="C208" s="403" t="s">
        <v>645</v>
      </c>
      <c r="D208" s="403" t="s">
        <v>646</v>
      </c>
      <c r="E208" s="28">
        <v>45097</v>
      </c>
      <c r="F208" s="403" t="s">
        <v>160</v>
      </c>
      <c r="G208" s="29"/>
    </row>
    <row r="209" spans="1:7" s="30" customFormat="1" x14ac:dyDescent="0.25">
      <c r="A209" s="414" t="s">
        <v>643</v>
      </c>
      <c r="B209" s="403" t="s">
        <v>644</v>
      </c>
      <c r="C209" s="403" t="s">
        <v>645</v>
      </c>
      <c r="D209" s="403" t="s">
        <v>647</v>
      </c>
      <c r="E209" s="28">
        <v>46223</v>
      </c>
      <c r="F209" s="403" t="s">
        <v>160</v>
      </c>
      <c r="G209" s="29"/>
    </row>
    <row r="210" spans="1:7" s="30" customFormat="1" x14ac:dyDescent="0.25">
      <c r="A210" s="403" t="s">
        <v>648</v>
      </c>
      <c r="B210" s="403" t="s">
        <v>649</v>
      </c>
      <c r="C210" s="403" t="s">
        <v>650</v>
      </c>
      <c r="D210" s="403" t="s">
        <v>651</v>
      </c>
      <c r="E210" s="28">
        <v>45160</v>
      </c>
      <c r="F210" s="403" t="s">
        <v>160</v>
      </c>
      <c r="G210" s="29"/>
    </row>
    <row r="211" spans="1:7" s="30" customFormat="1" x14ac:dyDescent="0.25">
      <c r="A211" s="414" t="s">
        <v>652</v>
      </c>
      <c r="B211" s="403" t="s">
        <v>653</v>
      </c>
      <c r="C211" s="403" t="s">
        <v>654</v>
      </c>
      <c r="D211" s="403" t="s">
        <v>655</v>
      </c>
      <c r="E211" s="28">
        <v>45129</v>
      </c>
      <c r="F211" s="403" t="s">
        <v>160</v>
      </c>
      <c r="G211" s="31"/>
    </row>
    <row r="212" spans="1:7" s="30" customFormat="1" x14ac:dyDescent="0.25">
      <c r="A212" s="414" t="s">
        <v>652</v>
      </c>
      <c r="B212" s="403" t="s">
        <v>653</v>
      </c>
      <c r="C212" s="403" t="s">
        <v>654</v>
      </c>
      <c r="D212" s="403" t="s">
        <v>656</v>
      </c>
      <c r="E212" s="28">
        <v>45495</v>
      </c>
      <c r="F212" s="403" t="s">
        <v>160</v>
      </c>
      <c r="G212" s="31"/>
    </row>
    <row r="213" spans="1:7" s="30" customFormat="1" x14ac:dyDescent="0.25">
      <c r="A213" s="414" t="s">
        <v>652</v>
      </c>
      <c r="B213" s="403" t="s">
        <v>653</v>
      </c>
      <c r="C213" s="403" t="s">
        <v>654</v>
      </c>
      <c r="D213" s="403" t="s">
        <v>657</v>
      </c>
      <c r="E213" s="28">
        <v>45891</v>
      </c>
      <c r="F213" s="403" t="s">
        <v>160</v>
      </c>
      <c r="G213" s="31"/>
    </row>
    <row r="214" spans="1:7" s="30" customFormat="1" x14ac:dyDescent="0.25">
      <c r="A214" s="414" t="s">
        <v>1241</v>
      </c>
      <c r="B214" s="403" t="s">
        <v>659</v>
      </c>
      <c r="C214" s="403" t="s">
        <v>660</v>
      </c>
      <c r="D214" s="403" t="s">
        <v>661</v>
      </c>
      <c r="E214" s="28">
        <v>45469</v>
      </c>
      <c r="F214" s="403" t="s">
        <v>362</v>
      </c>
      <c r="G214" s="31"/>
    </row>
    <row r="215" spans="1:7" s="30" customFormat="1" x14ac:dyDescent="0.25">
      <c r="A215" s="414" t="s">
        <v>658</v>
      </c>
      <c r="B215" s="403" t="s">
        <v>659</v>
      </c>
      <c r="C215" s="403" t="s">
        <v>660</v>
      </c>
      <c r="D215" s="403" t="s">
        <v>662</v>
      </c>
      <c r="E215" s="28">
        <v>46472</v>
      </c>
      <c r="F215" s="403" t="s">
        <v>362</v>
      </c>
      <c r="G215" s="31"/>
    </row>
    <row r="216" spans="1:7" s="30" customFormat="1" x14ac:dyDescent="0.25">
      <c r="A216" s="403" t="s">
        <v>663</v>
      </c>
      <c r="B216" s="403" t="s">
        <v>664</v>
      </c>
      <c r="C216" s="403" t="s">
        <v>665</v>
      </c>
      <c r="D216" s="403" t="s">
        <v>666</v>
      </c>
      <c r="E216" s="28">
        <v>47839</v>
      </c>
      <c r="F216" s="403" t="s">
        <v>160</v>
      </c>
      <c r="G216" s="31"/>
    </row>
    <row r="217" spans="1:7" s="30" customFormat="1" x14ac:dyDescent="0.25">
      <c r="A217" s="414" t="s">
        <v>667</v>
      </c>
      <c r="B217" s="403" t="s">
        <v>668</v>
      </c>
      <c r="C217" s="403" t="s">
        <v>669</v>
      </c>
      <c r="D217" s="403" t="s">
        <v>670</v>
      </c>
      <c r="E217" s="28">
        <v>44974</v>
      </c>
      <c r="F217" s="403" t="s">
        <v>578</v>
      </c>
      <c r="G217" s="31"/>
    </row>
    <row r="218" spans="1:7" s="30" customFormat="1" x14ac:dyDescent="0.25">
      <c r="A218" s="414" t="s">
        <v>667</v>
      </c>
      <c r="B218" s="403" t="s">
        <v>668</v>
      </c>
      <c r="C218" s="403" t="s">
        <v>669</v>
      </c>
      <c r="D218" s="403" t="s">
        <v>671</v>
      </c>
      <c r="E218" s="28">
        <v>45339</v>
      </c>
      <c r="F218" s="403" t="s">
        <v>578</v>
      </c>
      <c r="G218" s="31"/>
    </row>
    <row r="219" spans="1:7" s="30" customFormat="1" x14ac:dyDescent="0.25">
      <c r="A219" s="414" t="s">
        <v>667</v>
      </c>
      <c r="B219" s="403" t="s">
        <v>668</v>
      </c>
      <c r="C219" s="403" t="s">
        <v>669</v>
      </c>
      <c r="D219" s="403" t="s">
        <v>672</v>
      </c>
      <c r="E219" s="28">
        <v>45886</v>
      </c>
      <c r="F219" s="403" t="s">
        <v>578</v>
      </c>
      <c r="G219" s="31"/>
    </row>
    <row r="220" spans="1:7" s="30" customFormat="1" x14ac:dyDescent="0.25">
      <c r="A220" s="414" t="s">
        <v>667</v>
      </c>
      <c r="B220" s="403" t="s">
        <v>668</v>
      </c>
      <c r="C220" s="403" t="s">
        <v>669</v>
      </c>
      <c r="D220" s="403" t="s">
        <v>673</v>
      </c>
      <c r="E220" s="28">
        <v>46251</v>
      </c>
      <c r="F220" s="403" t="s">
        <v>578</v>
      </c>
      <c r="G220" s="31"/>
    </row>
    <row r="221" spans="1:7" s="30" customFormat="1" x14ac:dyDescent="0.25">
      <c r="A221" s="414" t="s">
        <v>667</v>
      </c>
      <c r="B221" s="403" t="s">
        <v>668</v>
      </c>
      <c r="C221" s="403" t="s">
        <v>669</v>
      </c>
      <c r="D221" s="403" t="s">
        <v>674</v>
      </c>
      <c r="E221" s="28">
        <v>46616</v>
      </c>
      <c r="F221" s="403" t="s">
        <v>578</v>
      </c>
      <c r="G221" s="31"/>
    </row>
    <row r="222" spans="1:7" s="30" customFormat="1" x14ac:dyDescent="0.25">
      <c r="A222" s="414" t="s">
        <v>667</v>
      </c>
      <c r="B222" s="403" t="s">
        <v>668</v>
      </c>
      <c r="C222" s="404" t="s">
        <v>669</v>
      </c>
      <c r="D222" s="403" t="s">
        <v>675</v>
      </c>
      <c r="E222" s="28">
        <v>46982</v>
      </c>
      <c r="F222" s="403" t="s">
        <v>578</v>
      </c>
      <c r="G222" s="31"/>
    </row>
    <row r="223" spans="1:7" s="30" customFormat="1" x14ac:dyDescent="0.25">
      <c r="A223" s="414" t="s">
        <v>667</v>
      </c>
      <c r="B223" s="403" t="s">
        <v>668</v>
      </c>
      <c r="C223" s="403" t="s">
        <v>669</v>
      </c>
      <c r="D223" s="403" t="s">
        <v>676</v>
      </c>
      <c r="E223" s="28">
        <v>47347</v>
      </c>
      <c r="F223" s="403" t="s">
        <v>578</v>
      </c>
      <c r="G223" s="31"/>
    </row>
    <row r="224" spans="1:7" s="30" customFormat="1" x14ac:dyDescent="0.25">
      <c r="A224" s="404" t="s">
        <v>1254</v>
      </c>
      <c r="B224" s="403" t="s">
        <v>677</v>
      </c>
      <c r="C224" s="403" t="s">
        <v>678</v>
      </c>
      <c r="D224" s="403" t="s">
        <v>679</v>
      </c>
      <c r="E224" s="28">
        <v>45247</v>
      </c>
      <c r="F224" s="403" t="s">
        <v>153</v>
      </c>
      <c r="G224" s="29"/>
    </row>
    <row r="225" spans="1:7" s="30" customFormat="1" x14ac:dyDescent="0.25">
      <c r="A225" s="415" t="s">
        <v>1258</v>
      </c>
      <c r="B225" s="403" t="s">
        <v>681</v>
      </c>
      <c r="C225" s="403" t="s">
        <v>682</v>
      </c>
      <c r="D225" s="403" t="s">
        <v>683</v>
      </c>
      <c r="E225" s="28">
        <v>45014</v>
      </c>
      <c r="F225" s="403" t="s">
        <v>1281</v>
      </c>
      <c r="G225" s="29"/>
    </row>
    <row r="226" spans="1:7" s="30" customFormat="1" x14ac:dyDescent="0.25">
      <c r="A226" s="415" t="s">
        <v>680</v>
      </c>
      <c r="B226" s="403" t="s">
        <v>681</v>
      </c>
      <c r="C226" s="403" t="s">
        <v>682</v>
      </c>
      <c r="D226" s="403" t="s">
        <v>684</v>
      </c>
      <c r="E226" s="28">
        <v>45318</v>
      </c>
      <c r="F226" s="403" t="s">
        <v>1281</v>
      </c>
      <c r="G226" s="29"/>
    </row>
    <row r="227" spans="1:7" s="30" customFormat="1" x14ac:dyDescent="0.25">
      <c r="A227" s="404" t="s">
        <v>1263</v>
      </c>
      <c r="B227" s="403" t="s">
        <v>685</v>
      </c>
      <c r="C227" s="403" t="s">
        <v>686</v>
      </c>
      <c r="D227" s="403" t="s">
        <v>687</v>
      </c>
      <c r="E227" s="28">
        <v>45126</v>
      </c>
      <c r="F227" s="403" t="s">
        <v>153</v>
      </c>
      <c r="G227" s="29"/>
    </row>
    <row r="228" spans="1:7" s="30" customFormat="1" x14ac:dyDescent="0.25">
      <c r="A228" s="415" t="s">
        <v>1265</v>
      </c>
      <c r="B228" s="403" t="s">
        <v>689</v>
      </c>
      <c r="C228" s="403" t="s">
        <v>690</v>
      </c>
      <c r="D228" s="403" t="s">
        <v>691</v>
      </c>
      <c r="E228" s="28">
        <v>45239</v>
      </c>
      <c r="F228" s="403" t="s">
        <v>153</v>
      </c>
      <c r="G228" s="29"/>
    </row>
    <row r="229" spans="1:7" s="30" customFormat="1" x14ac:dyDescent="0.25">
      <c r="A229" s="415" t="s">
        <v>688</v>
      </c>
      <c r="B229" s="403" t="s">
        <v>689</v>
      </c>
      <c r="C229" s="403" t="s">
        <v>690</v>
      </c>
      <c r="D229" s="403" t="s">
        <v>692</v>
      </c>
      <c r="E229" s="28">
        <v>45544</v>
      </c>
      <c r="F229" s="403" t="s">
        <v>153</v>
      </c>
      <c r="G229" s="29"/>
    </row>
    <row r="230" spans="1:7" s="30" customFormat="1" x14ac:dyDescent="0.25">
      <c r="A230" s="404" t="s">
        <v>1266</v>
      </c>
      <c r="B230" s="403" t="s">
        <v>1334</v>
      </c>
      <c r="C230" s="403" t="s">
        <v>693</v>
      </c>
      <c r="D230" s="403" t="s">
        <v>694</v>
      </c>
      <c r="E230" s="28">
        <v>45231</v>
      </c>
      <c r="F230" s="403" t="s">
        <v>362</v>
      </c>
      <c r="G230" s="29"/>
    </row>
    <row r="231" spans="1:7" s="30" customFormat="1" x14ac:dyDescent="0.25">
      <c r="A231" s="404" t="s">
        <v>1268</v>
      </c>
      <c r="B231" s="403" t="s">
        <v>695</v>
      </c>
      <c r="C231" s="403" t="s">
        <v>696</v>
      </c>
      <c r="D231" s="403" t="s">
        <v>697</v>
      </c>
      <c r="E231" s="28">
        <v>45852</v>
      </c>
      <c r="F231" s="403" t="s">
        <v>362</v>
      </c>
      <c r="G231" s="29"/>
    </row>
    <row r="232" spans="1:7" s="30" customFormat="1" x14ac:dyDescent="0.25">
      <c r="A232" s="404" t="s">
        <v>1269</v>
      </c>
      <c r="B232" s="403" t="s">
        <v>698</v>
      </c>
      <c r="C232" s="403" t="s">
        <v>699</v>
      </c>
      <c r="D232" s="403" t="s">
        <v>700</v>
      </c>
      <c r="E232" s="28">
        <v>45630</v>
      </c>
      <c r="F232" s="403" t="s">
        <v>153</v>
      </c>
      <c r="G232" s="29"/>
    </row>
    <row r="233" spans="1:7" s="30" customFormat="1" x14ac:dyDescent="0.25">
      <c r="A233" s="403" t="s">
        <v>1275</v>
      </c>
      <c r="B233" s="403" t="s">
        <v>701</v>
      </c>
      <c r="C233" s="403" t="s">
        <v>702</v>
      </c>
      <c r="D233" s="403" t="s">
        <v>703</v>
      </c>
      <c r="E233" s="28">
        <v>45963</v>
      </c>
      <c r="F233" s="403" t="s">
        <v>160</v>
      </c>
      <c r="G233" s="29"/>
    </row>
    <row r="234" spans="1:7" s="30" customFormat="1" x14ac:dyDescent="0.25">
      <c r="A234" s="414" t="s">
        <v>1270</v>
      </c>
      <c r="B234" s="403" t="s">
        <v>705</v>
      </c>
      <c r="C234" s="403" t="s">
        <v>706</v>
      </c>
      <c r="D234" s="403" t="s">
        <v>707</v>
      </c>
      <c r="E234" s="28">
        <v>45874</v>
      </c>
      <c r="F234" s="403" t="s">
        <v>202</v>
      </c>
      <c r="G234" s="31"/>
    </row>
    <row r="235" spans="1:7" s="30" customFormat="1" x14ac:dyDescent="0.25">
      <c r="A235" s="414" t="s">
        <v>704</v>
      </c>
      <c r="B235" s="403" t="s">
        <v>705</v>
      </c>
      <c r="C235" s="403" t="s">
        <v>706</v>
      </c>
      <c r="D235" s="403" t="s">
        <v>708</v>
      </c>
      <c r="E235" s="28">
        <v>46970</v>
      </c>
      <c r="F235" s="403" t="s">
        <v>202</v>
      </c>
      <c r="G235" s="31"/>
    </row>
    <row r="236" spans="1:7" s="30" customFormat="1" x14ac:dyDescent="0.25">
      <c r="A236" s="414" t="s">
        <v>709</v>
      </c>
      <c r="B236" s="403" t="s">
        <v>1335</v>
      </c>
      <c r="C236" s="403" t="s">
        <v>710</v>
      </c>
      <c r="D236" s="403" t="s">
        <v>711</v>
      </c>
      <c r="E236" s="28">
        <v>45154</v>
      </c>
      <c r="F236" s="403" t="s">
        <v>153</v>
      </c>
      <c r="G236" s="31"/>
    </row>
    <row r="237" spans="1:7" s="30" customFormat="1" x14ac:dyDescent="0.25">
      <c r="A237" s="414" t="s">
        <v>709</v>
      </c>
      <c r="B237" s="403" t="s">
        <v>1336</v>
      </c>
      <c r="C237" s="403" t="s">
        <v>712</v>
      </c>
      <c r="D237" s="403" t="s">
        <v>713</v>
      </c>
      <c r="E237" s="28">
        <v>45518</v>
      </c>
      <c r="F237" s="403" t="s">
        <v>153</v>
      </c>
      <c r="G237" s="31"/>
    </row>
    <row r="238" spans="1:7" s="30" customFormat="1" x14ac:dyDescent="0.25">
      <c r="A238" s="415" t="s">
        <v>709</v>
      </c>
      <c r="B238" s="403" t="s">
        <v>1337</v>
      </c>
      <c r="C238" s="403" t="s">
        <v>714</v>
      </c>
      <c r="D238" s="403" t="s">
        <v>715</v>
      </c>
      <c r="E238" s="28">
        <v>45744</v>
      </c>
      <c r="F238" s="403" t="s">
        <v>153</v>
      </c>
      <c r="G238" s="31"/>
    </row>
    <row r="239" spans="1:7" s="30" customFormat="1" x14ac:dyDescent="0.25">
      <c r="A239" s="415" t="s">
        <v>709</v>
      </c>
      <c r="B239" s="403" t="s">
        <v>716</v>
      </c>
      <c r="C239" s="403" t="s">
        <v>717</v>
      </c>
      <c r="D239" s="403" t="s">
        <v>718</v>
      </c>
      <c r="E239" s="28">
        <v>48149</v>
      </c>
      <c r="F239" s="403" t="s">
        <v>346</v>
      </c>
      <c r="G239" s="31"/>
    </row>
    <row r="240" spans="1:7" s="30" customFormat="1" x14ac:dyDescent="0.25">
      <c r="A240" s="415" t="s">
        <v>709</v>
      </c>
      <c r="B240" s="403" t="s">
        <v>719</v>
      </c>
      <c r="C240" s="403" t="s">
        <v>720</v>
      </c>
      <c r="D240" s="403" t="s">
        <v>721</v>
      </c>
      <c r="E240" s="28">
        <v>48546</v>
      </c>
      <c r="F240" s="403" t="s">
        <v>346</v>
      </c>
      <c r="G240" s="31"/>
    </row>
    <row r="241" spans="1:7" s="30" customFormat="1" x14ac:dyDescent="0.25">
      <c r="A241" s="415" t="s">
        <v>709</v>
      </c>
      <c r="B241" s="403" t="s">
        <v>722</v>
      </c>
      <c r="C241" s="403" t="s">
        <v>723</v>
      </c>
      <c r="D241" s="403" t="s">
        <v>724</v>
      </c>
      <c r="E241" s="28">
        <v>48850</v>
      </c>
      <c r="F241" s="403" t="s">
        <v>346</v>
      </c>
      <c r="G241" s="31"/>
    </row>
    <row r="242" spans="1:7" s="30" customFormat="1" x14ac:dyDescent="0.25">
      <c r="A242" s="403" t="s">
        <v>725</v>
      </c>
      <c r="B242" s="403" t="s">
        <v>1338</v>
      </c>
      <c r="C242" s="403" t="s">
        <v>726</v>
      </c>
      <c r="D242" s="403" t="s">
        <v>727</v>
      </c>
      <c r="E242" s="28">
        <v>46385</v>
      </c>
      <c r="F242" s="403" t="s">
        <v>160</v>
      </c>
      <c r="G242" s="31"/>
    </row>
    <row r="243" spans="1:7" s="30" customFormat="1" x14ac:dyDescent="0.25">
      <c r="A243" s="414" t="s">
        <v>728</v>
      </c>
      <c r="B243" s="403" t="s">
        <v>1339</v>
      </c>
      <c r="C243" s="403" t="s">
        <v>729</v>
      </c>
      <c r="D243" s="403" t="s">
        <v>730</v>
      </c>
      <c r="E243" s="28">
        <v>46333</v>
      </c>
      <c r="F243" s="403" t="s">
        <v>153</v>
      </c>
      <c r="G243" s="29"/>
    </row>
    <row r="244" spans="1:7" s="30" customFormat="1" x14ac:dyDescent="0.25">
      <c r="A244" s="414" t="s">
        <v>728</v>
      </c>
      <c r="B244" s="403" t="s">
        <v>1340</v>
      </c>
      <c r="C244" s="403" t="s">
        <v>731</v>
      </c>
      <c r="D244" s="403" t="s">
        <v>732</v>
      </c>
      <c r="E244" s="28">
        <v>46505</v>
      </c>
      <c r="F244" s="403" t="s">
        <v>153</v>
      </c>
      <c r="G244" s="29"/>
    </row>
    <row r="245" spans="1:7" s="30" customFormat="1" x14ac:dyDescent="0.25">
      <c r="A245" s="414" t="s">
        <v>728</v>
      </c>
      <c r="B245" s="403" t="s">
        <v>1341</v>
      </c>
      <c r="C245" s="403" t="s">
        <v>733</v>
      </c>
      <c r="D245" s="403" t="s">
        <v>734</v>
      </c>
      <c r="E245" s="28">
        <v>47018</v>
      </c>
      <c r="F245" s="403" t="s">
        <v>153</v>
      </c>
      <c r="G245" s="31"/>
    </row>
    <row r="246" spans="1:7" s="30" customFormat="1" x14ac:dyDescent="0.25">
      <c r="A246" s="414" t="s">
        <v>728</v>
      </c>
      <c r="B246" s="403" t="s">
        <v>1342</v>
      </c>
      <c r="C246" s="403" t="s">
        <v>735</v>
      </c>
      <c r="D246" s="403" t="s">
        <v>736</v>
      </c>
      <c r="E246" s="28">
        <v>45527</v>
      </c>
      <c r="F246" s="403" t="s">
        <v>153</v>
      </c>
      <c r="G246" s="31"/>
    </row>
    <row r="247" spans="1:7" s="30" customFormat="1" x14ac:dyDescent="0.25">
      <c r="A247" s="414" t="s">
        <v>728</v>
      </c>
      <c r="B247" s="403" t="s">
        <v>1343</v>
      </c>
      <c r="C247" s="403" t="s">
        <v>737</v>
      </c>
      <c r="D247" s="403" t="s">
        <v>738</v>
      </c>
      <c r="E247" s="28">
        <v>46603</v>
      </c>
      <c r="F247" s="403" t="s">
        <v>202</v>
      </c>
      <c r="G247" s="31"/>
    </row>
    <row r="248" spans="1:7" s="30" customFormat="1" x14ac:dyDescent="0.25">
      <c r="A248" s="414" t="s">
        <v>728</v>
      </c>
      <c r="B248" s="403" t="s">
        <v>1344</v>
      </c>
      <c r="C248" s="403" t="s">
        <v>739</v>
      </c>
      <c r="D248" s="403" t="s">
        <v>740</v>
      </c>
      <c r="E248" s="28">
        <v>47683</v>
      </c>
      <c r="F248" s="403" t="s">
        <v>202</v>
      </c>
      <c r="G248" s="31"/>
    </row>
    <row r="249" spans="1:7" s="30" customFormat="1" x14ac:dyDescent="0.25">
      <c r="A249" s="414" t="s">
        <v>728</v>
      </c>
      <c r="B249" s="403" t="s">
        <v>741</v>
      </c>
      <c r="C249" s="403" t="s">
        <v>742</v>
      </c>
      <c r="D249" s="403" t="s">
        <v>743</v>
      </c>
      <c r="E249" s="28">
        <v>47291</v>
      </c>
      <c r="F249" s="403" t="s">
        <v>202</v>
      </c>
      <c r="G249" s="31"/>
    </row>
    <row r="250" spans="1:7" s="30" customFormat="1" x14ac:dyDescent="0.25">
      <c r="A250" s="403" t="s">
        <v>746</v>
      </c>
      <c r="B250" s="403" t="s">
        <v>747</v>
      </c>
      <c r="C250" s="403" t="s">
        <v>748</v>
      </c>
      <c r="D250" s="403" t="s">
        <v>749</v>
      </c>
      <c r="E250" s="28">
        <v>47712</v>
      </c>
      <c r="F250" s="403" t="s">
        <v>745</v>
      </c>
      <c r="G250" s="29"/>
    </row>
    <row r="251" spans="1:7" s="30" customFormat="1" x14ac:dyDescent="0.25">
      <c r="A251" s="414" t="s">
        <v>754</v>
      </c>
      <c r="B251" s="403" t="s">
        <v>1345</v>
      </c>
      <c r="C251" s="403" t="s">
        <v>755</v>
      </c>
      <c r="D251" s="403" t="s">
        <v>756</v>
      </c>
      <c r="E251" s="28">
        <v>45492</v>
      </c>
      <c r="F251" s="403" t="s">
        <v>202</v>
      </c>
      <c r="G251" s="31"/>
    </row>
    <row r="252" spans="1:7" s="30" customFormat="1" x14ac:dyDescent="0.25">
      <c r="A252" s="414" t="s">
        <v>754</v>
      </c>
      <c r="B252" s="403" t="s">
        <v>1346</v>
      </c>
      <c r="C252" s="403" t="s">
        <v>757</v>
      </c>
      <c r="D252" s="403" t="s">
        <v>758</v>
      </c>
      <c r="E252" s="28">
        <v>46314</v>
      </c>
      <c r="F252" s="403" t="s">
        <v>202</v>
      </c>
      <c r="G252" s="31"/>
    </row>
    <row r="253" spans="1:7" s="30" customFormat="1" x14ac:dyDescent="0.25">
      <c r="A253" s="414" t="s">
        <v>754</v>
      </c>
      <c r="B253" s="403" t="s">
        <v>1347</v>
      </c>
      <c r="C253" s="403" t="s">
        <v>759</v>
      </c>
      <c r="D253" s="403" t="s">
        <v>760</v>
      </c>
      <c r="E253" s="28">
        <v>46482</v>
      </c>
      <c r="F253" s="403" t="s">
        <v>202</v>
      </c>
      <c r="G253" s="31"/>
    </row>
    <row r="254" spans="1:7" s="30" customFormat="1" x14ac:dyDescent="0.25">
      <c r="A254" s="414" t="s">
        <v>754</v>
      </c>
      <c r="B254" s="403" t="s">
        <v>1348</v>
      </c>
      <c r="C254" s="403" t="s">
        <v>761</v>
      </c>
      <c r="D254" s="403" t="s">
        <v>762</v>
      </c>
      <c r="E254" s="28">
        <v>46485</v>
      </c>
      <c r="F254" s="403" t="s">
        <v>202</v>
      </c>
      <c r="G254" s="29"/>
    </row>
    <row r="255" spans="1:7" s="30" customFormat="1" x14ac:dyDescent="0.25">
      <c r="A255" s="414" t="s">
        <v>754</v>
      </c>
      <c r="B255" s="403" t="s">
        <v>1349</v>
      </c>
      <c r="C255" s="403" t="s">
        <v>763</v>
      </c>
      <c r="D255" s="403" t="s">
        <v>764</v>
      </c>
      <c r="E255" s="28">
        <v>47014</v>
      </c>
      <c r="F255" s="403" t="s">
        <v>202</v>
      </c>
      <c r="G255" s="29"/>
    </row>
    <row r="256" spans="1:7" s="30" customFormat="1" x14ac:dyDescent="0.25">
      <c r="A256" s="414" t="s">
        <v>765</v>
      </c>
      <c r="B256" s="403" t="s">
        <v>1350</v>
      </c>
      <c r="C256" s="403" t="s">
        <v>766</v>
      </c>
      <c r="D256" s="403" t="s">
        <v>767</v>
      </c>
      <c r="E256" s="28">
        <v>45139</v>
      </c>
      <c r="F256" s="403" t="s">
        <v>160</v>
      </c>
      <c r="G256" s="29"/>
    </row>
    <row r="257" spans="1:7" s="30" customFormat="1" x14ac:dyDescent="0.25">
      <c r="A257" s="414" t="s">
        <v>765</v>
      </c>
      <c r="B257" s="403" t="s">
        <v>1351</v>
      </c>
      <c r="C257" s="403" t="s">
        <v>768</v>
      </c>
      <c r="D257" s="403" t="s">
        <v>769</v>
      </c>
      <c r="E257" s="28">
        <v>45538</v>
      </c>
      <c r="F257" s="403" t="s">
        <v>160</v>
      </c>
      <c r="G257" s="31"/>
    </row>
    <row r="258" spans="1:7" s="30" customFormat="1" x14ac:dyDescent="0.25">
      <c r="A258" s="414" t="s">
        <v>765</v>
      </c>
      <c r="B258" s="403" t="s">
        <v>1351</v>
      </c>
      <c r="C258" s="403" t="s">
        <v>768</v>
      </c>
      <c r="D258" s="403" t="s">
        <v>770</v>
      </c>
      <c r="E258" s="28">
        <v>46258</v>
      </c>
      <c r="F258" s="403" t="s">
        <v>160</v>
      </c>
      <c r="G258" s="31"/>
    </row>
    <row r="259" spans="1:7" s="30" customFormat="1" x14ac:dyDescent="0.25">
      <c r="A259" s="414" t="s">
        <v>765</v>
      </c>
      <c r="B259" s="403" t="s">
        <v>1352</v>
      </c>
      <c r="C259" s="403" t="s">
        <v>771</v>
      </c>
      <c r="D259" s="403" t="s">
        <v>772</v>
      </c>
      <c r="E259" s="28">
        <v>45473</v>
      </c>
      <c r="F259" s="403" t="s">
        <v>160</v>
      </c>
      <c r="G259" s="31"/>
    </row>
    <row r="260" spans="1:7" s="30" customFormat="1" x14ac:dyDescent="0.25">
      <c r="A260" s="414" t="s">
        <v>765</v>
      </c>
      <c r="B260" s="403" t="s">
        <v>1352</v>
      </c>
      <c r="C260" s="403" t="s">
        <v>771</v>
      </c>
      <c r="D260" s="403" t="s">
        <v>773</v>
      </c>
      <c r="E260" s="28">
        <v>47273</v>
      </c>
      <c r="F260" s="403" t="s">
        <v>160</v>
      </c>
      <c r="G260" s="31"/>
    </row>
    <row r="261" spans="1:7" s="30" customFormat="1" x14ac:dyDescent="0.25">
      <c r="A261" s="414" t="s">
        <v>765</v>
      </c>
      <c r="B261" s="403" t="s">
        <v>774</v>
      </c>
      <c r="C261" s="403" t="s">
        <v>775</v>
      </c>
      <c r="D261" s="403" t="s">
        <v>776</v>
      </c>
      <c r="E261" s="28">
        <v>46243</v>
      </c>
      <c r="F261" s="403" t="s">
        <v>160</v>
      </c>
      <c r="G261" s="31"/>
    </row>
    <row r="262" spans="1:7" s="30" customFormat="1" x14ac:dyDescent="0.25">
      <c r="A262" s="414" t="s">
        <v>765</v>
      </c>
      <c r="B262" s="403" t="s">
        <v>777</v>
      </c>
      <c r="C262" s="403" t="s">
        <v>778</v>
      </c>
      <c r="D262" s="403" t="s">
        <v>779</v>
      </c>
      <c r="E262" s="28">
        <v>45514</v>
      </c>
      <c r="F262" s="403" t="s">
        <v>160</v>
      </c>
      <c r="G262" s="31"/>
    </row>
    <row r="263" spans="1:7" s="30" customFormat="1" x14ac:dyDescent="0.25">
      <c r="A263" s="414" t="s">
        <v>765</v>
      </c>
      <c r="B263" s="403" t="s">
        <v>780</v>
      </c>
      <c r="C263" s="403" t="s">
        <v>781</v>
      </c>
      <c r="D263" s="403" t="s">
        <v>782</v>
      </c>
      <c r="E263" s="28">
        <v>46154</v>
      </c>
      <c r="F263" s="403" t="s">
        <v>202</v>
      </c>
      <c r="G263" s="31"/>
    </row>
    <row r="264" spans="1:7" s="30" customFormat="1" x14ac:dyDescent="0.25">
      <c r="A264" s="414" t="s">
        <v>783</v>
      </c>
      <c r="B264" s="403" t="s">
        <v>784</v>
      </c>
      <c r="C264" s="403" t="s">
        <v>785</v>
      </c>
      <c r="D264" s="403" t="s">
        <v>786</v>
      </c>
      <c r="E264" s="28">
        <v>46300</v>
      </c>
      <c r="F264" s="403" t="s">
        <v>160</v>
      </c>
      <c r="G264" s="31"/>
    </row>
    <row r="265" spans="1:7" s="30" customFormat="1" x14ac:dyDescent="0.25">
      <c r="A265" s="414" t="s">
        <v>783</v>
      </c>
      <c r="B265" s="403" t="s">
        <v>784</v>
      </c>
      <c r="C265" s="403" t="s">
        <v>785</v>
      </c>
      <c r="D265" s="403" t="s">
        <v>787</v>
      </c>
      <c r="E265" s="28">
        <v>47560</v>
      </c>
      <c r="F265" s="403" t="s">
        <v>160</v>
      </c>
      <c r="G265" s="31"/>
    </row>
    <row r="266" spans="1:7" s="30" customFormat="1" x14ac:dyDescent="0.25">
      <c r="A266" s="414" t="s">
        <v>783</v>
      </c>
      <c r="B266" s="403" t="s">
        <v>788</v>
      </c>
      <c r="C266" s="403" t="s">
        <v>789</v>
      </c>
      <c r="D266" s="403" t="s">
        <v>790</v>
      </c>
      <c r="E266" s="28">
        <v>44991</v>
      </c>
      <c r="F266" s="403" t="s">
        <v>160</v>
      </c>
      <c r="G266" s="31"/>
    </row>
    <row r="267" spans="1:7" s="30" customFormat="1" x14ac:dyDescent="0.25">
      <c r="A267" s="414" t="s">
        <v>783</v>
      </c>
      <c r="B267" s="403" t="s">
        <v>791</v>
      </c>
      <c r="C267" s="403" t="s">
        <v>792</v>
      </c>
      <c r="D267" s="403" t="s">
        <v>793</v>
      </c>
      <c r="E267" s="28">
        <v>45184</v>
      </c>
      <c r="F267" s="403" t="s">
        <v>160</v>
      </c>
      <c r="G267" s="31"/>
    </row>
    <row r="268" spans="1:7" s="30" customFormat="1" x14ac:dyDescent="0.25">
      <c r="A268" s="414" t="s">
        <v>794</v>
      </c>
      <c r="B268" s="403" t="s">
        <v>795</v>
      </c>
      <c r="C268" s="403" t="s">
        <v>796</v>
      </c>
      <c r="D268" s="403" t="s">
        <v>797</v>
      </c>
      <c r="E268" s="28">
        <v>44982</v>
      </c>
      <c r="F268" s="403" t="s">
        <v>202</v>
      </c>
      <c r="G268" s="31"/>
    </row>
    <row r="269" spans="1:7" s="30" customFormat="1" x14ac:dyDescent="0.25">
      <c r="A269" s="414" t="s">
        <v>794</v>
      </c>
      <c r="B269" s="403" t="s">
        <v>798</v>
      </c>
      <c r="C269" s="403" t="s">
        <v>799</v>
      </c>
      <c r="D269" s="403" t="s">
        <v>800</v>
      </c>
      <c r="E269" s="28">
        <v>45106</v>
      </c>
      <c r="F269" s="403" t="s">
        <v>202</v>
      </c>
      <c r="G269" s="31"/>
    </row>
    <row r="270" spans="1:7" s="30" customFormat="1" x14ac:dyDescent="0.25">
      <c r="A270" s="403" t="s">
        <v>794</v>
      </c>
      <c r="B270" s="403" t="s">
        <v>801</v>
      </c>
      <c r="C270" s="403" t="s">
        <v>802</v>
      </c>
      <c r="D270" s="403" t="s">
        <v>803</v>
      </c>
      <c r="E270" s="28">
        <v>45172</v>
      </c>
      <c r="F270" s="403" t="s">
        <v>202</v>
      </c>
      <c r="G270" s="31"/>
    </row>
    <row r="271" spans="1:7" s="30" customFormat="1" x14ac:dyDescent="0.25">
      <c r="A271" s="403" t="s">
        <v>794</v>
      </c>
      <c r="B271" s="403" t="s">
        <v>804</v>
      </c>
      <c r="C271" s="403" t="s">
        <v>805</v>
      </c>
      <c r="D271" s="403" t="s">
        <v>806</v>
      </c>
      <c r="E271" s="28">
        <v>45292</v>
      </c>
      <c r="F271" s="403" t="s">
        <v>202</v>
      </c>
      <c r="G271" s="31"/>
    </row>
    <row r="272" spans="1:7" s="30" customFormat="1" x14ac:dyDescent="0.25">
      <c r="A272" s="403" t="s">
        <v>807</v>
      </c>
      <c r="B272" s="403" t="s">
        <v>808</v>
      </c>
      <c r="C272" s="403" t="s">
        <v>809</v>
      </c>
      <c r="D272" s="403" t="s">
        <v>810</v>
      </c>
      <c r="E272" s="28">
        <v>45850</v>
      </c>
      <c r="F272" s="403" t="s">
        <v>362</v>
      </c>
      <c r="G272" s="31"/>
    </row>
    <row r="273" spans="1:7" s="30" customFormat="1" x14ac:dyDescent="0.25">
      <c r="A273" s="403" t="s">
        <v>807</v>
      </c>
      <c r="B273" s="403" t="s">
        <v>811</v>
      </c>
      <c r="C273" s="404" t="s">
        <v>812</v>
      </c>
      <c r="D273" s="403" t="s">
        <v>813</v>
      </c>
      <c r="E273" s="28">
        <v>47607</v>
      </c>
      <c r="F273" s="403" t="s">
        <v>362</v>
      </c>
      <c r="G273" s="31"/>
    </row>
    <row r="274" spans="1:7" s="30" customFormat="1" x14ac:dyDescent="0.25">
      <c r="A274" s="403" t="s">
        <v>807</v>
      </c>
      <c r="B274" s="403" t="s">
        <v>814</v>
      </c>
      <c r="C274" s="403" t="s">
        <v>815</v>
      </c>
      <c r="D274" s="403" t="s">
        <v>816</v>
      </c>
      <c r="E274" s="28">
        <v>47651</v>
      </c>
      <c r="F274" s="403" t="s">
        <v>219</v>
      </c>
      <c r="G274" s="31"/>
    </row>
    <row r="275" spans="1:7" s="30" customFormat="1" x14ac:dyDescent="0.25">
      <c r="A275" s="403" t="s">
        <v>807</v>
      </c>
      <c r="B275" s="403" t="s">
        <v>817</v>
      </c>
      <c r="C275" s="403" t="s">
        <v>818</v>
      </c>
      <c r="D275" s="403" t="s">
        <v>819</v>
      </c>
      <c r="E275" s="28">
        <v>45047</v>
      </c>
      <c r="F275" s="403" t="s">
        <v>219</v>
      </c>
      <c r="G275" s="31"/>
    </row>
    <row r="276" spans="1:7" s="30" customFormat="1" x14ac:dyDescent="0.25">
      <c r="A276" s="403" t="s">
        <v>807</v>
      </c>
      <c r="B276" s="403" t="s">
        <v>820</v>
      </c>
      <c r="C276" s="403" t="s">
        <v>821</v>
      </c>
      <c r="D276" s="403" t="s">
        <v>822</v>
      </c>
      <c r="E276" s="28">
        <v>45047</v>
      </c>
      <c r="F276" s="403" t="s">
        <v>219</v>
      </c>
      <c r="G276" s="31"/>
    </row>
    <row r="277" spans="1:7" s="30" customFormat="1" x14ac:dyDescent="0.25">
      <c r="A277" s="403" t="s">
        <v>823</v>
      </c>
      <c r="B277" s="403" t="s">
        <v>824</v>
      </c>
      <c r="C277" s="403" t="s">
        <v>825</v>
      </c>
      <c r="D277" s="403" t="s">
        <v>826</v>
      </c>
      <c r="E277" s="28">
        <v>44967</v>
      </c>
      <c r="F277" s="403" t="s">
        <v>153</v>
      </c>
      <c r="G277" s="31"/>
    </row>
    <row r="278" spans="1:7" x14ac:dyDescent="0.25"/>
    <row r="279" spans="1:7" x14ac:dyDescent="0.25"/>
    <row r="280" spans="1:7" x14ac:dyDescent="0.25"/>
    <row r="281" spans="1:7" x14ac:dyDescent="0.25"/>
    <row r="282" spans="1:7" x14ac:dyDescent="0.25"/>
    <row r="283" spans="1:7" x14ac:dyDescent="0.25"/>
    <row r="284" spans="1:7" x14ac:dyDescent="0.25"/>
    <row r="285" spans="1:7" x14ac:dyDescent="0.25"/>
    <row r="286" spans="1:7" x14ac:dyDescent="0.25"/>
    <row r="287" spans="1:7" x14ac:dyDescent="0.25"/>
    <row r="288" spans="1:7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</sheetData>
  <mergeCells count="51">
    <mergeCell ref="A32:A33"/>
    <mergeCell ref="A1:F1"/>
    <mergeCell ref="A2:F2"/>
    <mergeCell ref="A3:F3"/>
    <mergeCell ref="A6:A10"/>
    <mergeCell ref="A11:A31"/>
    <mergeCell ref="A115:A121"/>
    <mergeCell ref="A34:A39"/>
    <mergeCell ref="A40:A43"/>
    <mergeCell ref="A44:A45"/>
    <mergeCell ref="A46:A51"/>
    <mergeCell ref="A52:A68"/>
    <mergeCell ref="A69:A77"/>
    <mergeCell ref="A78:A89"/>
    <mergeCell ref="A91:A93"/>
    <mergeCell ref="A94:A98"/>
    <mergeCell ref="A99:A100"/>
    <mergeCell ref="A101:A113"/>
    <mergeCell ref="A179:A182"/>
    <mergeCell ref="A124:A127"/>
    <mergeCell ref="A129:A131"/>
    <mergeCell ref="A132:A135"/>
    <mergeCell ref="A136:A139"/>
    <mergeCell ref="A140:A153"/>
    <mergeCell ref="A155:A157"/>
    <mergeCell ref="A158:A161"/>
    <mergeCell ref="A162:A163"/>
    <mergeCell ref="A164:A170"/>
    <mergeCell ref="A172:A174"/>
    <mergeCell ref="A175:A178"/>
    <mergeCell ref="A217:A223"/>
    <mergeCell ref="A183:A186"/>
    <mergeCell ref="A187:A188"/>
    <mergeCell ref="A189:A190"/>
    <mergeCell ref="A191:A192"/>
    <mergeCell ref="A193:A194"/>
    <mergeCell ref="A195:A198"/>
    <mergeCell ref="A199:A202"/>
    <mergeCell ref="A204:A205"/>
    <mergeCell ref="A208:A209"/>
    <mergeCell ref="A211:A213"/>
    <mergeCell ref="A214:A215"/>
    <mergeCell ref="A256:A263"/>
    <mergeCell ref="A264:A267"/>
    <mergeCell ref="A268:A269"/>
    <mergeCell ref="A225:A226"/>
    <mergeCell ref="A228:A229"/>
    <mergeCell ref="A234:A235"/>
    <mergeCell ref="A236:A241"/>
    <mergeCell ref="A243:A249"/>
    <mergeCell ref="A251:A25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VP307"/>
  <sheetViews>
    <sheetView zoomScale="85" zoomScaleNormal="85" workbookViewId="0">
      <selection activeCell="A3" sqref="A3:F3"/>
    </sheetView>
  </sheetViews>
  <sheetFormatPr defaultColWidth="0" defaultRowHeight="15" zeroHeight="1" x14ac:dyDescent="0.25"/>
  <cols>
    <col min="1" max="1" width="48.7109375" customWidth="1"/>
    <col min="2" max="2" width="59.28515625" customWidth="1"/>
    <col min="3" max="3" width="13" bestFit="1" customWidth="1"/>
    <col min="4" max="4" width="20" hidden="1" customWidth="1"/>
    <col min="5" max="6" width="11.42578125" customWidth="1"/>
    <col min="7" max="256" width="11.42578125" hidden="1"/>
    <col min="257" max="257" width="28" customWidth="1"/>
    <col min="258" max="258" width="35.5703125" bestFit="1" customWidth="1"/>
    <col min="259" max="259" width="19.140625" bestFit="1" customWidth="1"/>
    <col min="260" max="260" width="20" customWidth="1"/>
    <col min="261" max="262" width="11.42578125" customWidth="1"/>
    <col min="263" max="512" width="11.42578125" hidden="1"/>
    <col min="513" max="513" width="28" customWidth="1"/>
    <col min="514" max="514" width="35.5703125" bestFit="1" customWidth="1"/>
    <col min="515" max="515" width="19.140625" bestFit="1" customWidth="1"/>
    <col min="516" max="516" width="20" customWidth="1"/>
    <col min="517" max="518" width="11.42578125" customWidth="1"/>
    <col min="519" max="768" width="11.42578125" hidden="1"/>
    <col min="769" max="769" width="28" customWidth="1"/>
    <col min="770" max="770" width="35.5703125" bestFit="1" customWidth="1"/>
    <col min="771" max="771" width="19.140625" bestFit="1" customWidth="1"/>
    <col min="772" max="772" width="20" customWidth="1"/>
    <col min="773" max="774" width="11.42578125" customWidth="1"/>
    <col min="775" max="1024" width="11.42578125" hidden="1"/>
    <col min="1025" max="1025" width="28" customWidth="1"/>
    <col min="1026" max="1026" width="35.5703125" bestFit="1" customWidth="1"/>
    <col min="1027" max="1027" width="19.140625" bestFit="1" customWidth="1"/>
    <col min="1028" max="1028" width="20" customWidth="1"/>
    <col min="1029" max="1030" width="11.42578125" customWidth="1"/>
    <col min="1031" max="1280" width="11.42578125" hidden="1"/>
    <col min="1281" max="1281" width="28" customWidth="1"/>
    <col min="1282" max="1282" width="35.5703125" bestFit="1" customWidth="1"/>
    <col min="1283" max="1283" width="19.140625" bestFit="1" customWidth="1"/>
    <col min="1284" max="1284" width="20" customWidth="1"/>
    <col min="1285" max="1286" width="11.42578125" customWidth="1"/>
    <col min="1287" max="1536" width="11.42578125" hidden="1"/>
    <col min="1537" max="1537" width="28" customWidth="1"/>
    <col min="1538" max="1538" width="35.5703125" bestFit="1" customWidth="1"/>
    <col min="1539" max="1539" width="19.140625" bestFit="1" customWidth="1"/>
    <col min="1540" max="1540" width="20" customWidth="1"/>
    <col min="1541" max="1542" width="11.42578125" customWidth="1"/>
    <col min="1543" max="1792" width="11.42578125" hidden="1"/>
    <col min="1793" max="1793" width="28" customWidth="1"/>
    <col min="1794" max="1794" width="35.5703125" bestFit="1" customWidth="1"/>
    <col min="1795" max="1795" width="19.140625" bestFit="1" customWidth="1"/>
    <col min="1796" max="1796" width="20" customWidth="1"/>
    <col min="1797" max="1798" width="11.42578125" customWidth="1"/>
    <col min="1799" max="2048" width="11.42578125" hidden="1"/>
    <col min="2049" max="2049" width="28" customWidth="1"/>
    <col min="2050" max="2050" width="35.5703125" bestFit="1" customWidth="1"/>
    <col min="2051" max="2051" width="19.140625" bestFit="1" customWidth="1"/>
    <col min="2052" max="2052" width="20" customWidth="1"/>
    <col min="2053" max="2054" width="11.42578125" customWidth="1"/>
    <col min="2055" max="2304" width="11.42578125" hidden="1"/>
    <col min="2305" max="2305" width="28" customWidth="1"/>
    <col min="2306" max="2306" width="35.5703125" bestFit="1" customWidth="1"/>
    <col min="2307" max="2307" width="19.140625" bestFit="1" customWidth="1"/>
    <col min="2308" max="2308" width="20" customWidth="1"/>
    <col min="2309" max="2310" width="11.42578125" customWidth="1"/>
    <col min="2311" max="2560" width="11.42578125" hidden="1"/>
    <col min="2561" max="2561" width="28" customWidth="1"/>
    <col min="2562" max="2562" width="35.5703125" bestFit="1" customWidth="1"/>
    <col min="2563" max="2563" width="19.140625" bestFit="1" customWidth="1"/>
    <col min="2564" max="2564" width="20" customWidth="1"/>
    <col min="2565" max="2566" width="11.42578125" customWidth="1"/>
    <col min="2567" max="2816" width="11.42578125" hidden="1"/>
    <col min="2817" max="2817" width="28" customWidth="1"/>
    <col min="2818" max="2818" width="35.5703125" bestFit="1" customWidth="1"/>
    <col min="2819" max="2819" width="19.140625" bestFit="1" customWidth="1"/>
    <col min="2820" max="2820" width="20" customWidth="1"/>
    <col min="2821" max="2822" width="11.42578125" customWidth="1"/>
    <col min="2823" max="3072" width="11.42578125" hidden="1"/>
    <col min="3073" max="3073" width="28" customWidth="1"/>
    <col min="3074" max="3074" width="35.5703125" bestFit="1" customWidth="1"/>
    <col min="3075" max="3075" width="19.140625" bestFit="1" customWidth="1"/>
    <col min="3076" max="3076" width="20" customWidth="1"/>
    <col min="3077" max="3078" width="11.42578125" customWidth="1"/>
    <col min="3079" max="3328" width="11.42578125" hidden="1"/>
    <col min="3329" max="3329" width="28" customWidth="1"/>
    <col min="3330" max="3330" width="35.5703125" bestFit="1" customWidth="1"/>
    <col min="3331" max="3331" width="19.140625" bestFit="1" customWidth="1"/>
    <col min="3332" max="3332" width="20" customWidth="1"/>
    <col min="3333" max="3334" width="11.42578125" customWidth="1"/>
    <col min="3335" max="3584" width="11.42578125" hidden="1"/>
    <col min="3585" max="3585" width="28" customWidth="1"/>
    <col min="3586" max="3586" width="35.5703125" bestFit="1" customWidth="1"/>
    <col min="3587" max="3587" width="19.140625" bestFit="1" customWidth="1"/>
    <col min="3588" max="3588" width="20" customWidth="1"/>
    <col min="3589" max="3590" width="11.42578125" customWidth="1"/>
    <col min="3591" max="3840" width="11.42578125" hidden="1"/>
    <col min="3841" max="3841" width="28" customWidth="1"/>
    <col min="3842" max="3842" width="35.5703125" bestFit="1" customWidth="1"/>
    <col min="3843" max="3843" width="19.140625" bestFit="1" customWidth="1"/>
    <col min="3844" max="3844" width="20" customWidth="1"/>
    <col min="3845" max="3846" width="11.42578125" customWidth="1"/>
    <col min="3847" max="4096" width="11.42578125" hidden="1"/>
    <col min="4097" max="4097" width="28" customWidth="1"/>
    <col min="4098" max="4098" width="35.5703125" bestFit="1" customWidth="1"/>
    <col min="4099" max="4099" width="19.140625" bestFit="1" customWidth="1"/>
    <col min="4100" max="4100" width="20" customWidth="1"/>
    <col min="4101" max="4102" width="11.42578125" customWidth="1"/>
    <col min="4103" max="4352" width="11.42578125" hidden="1"/>
    <col min="4353" max="4353" width="28" customWidth="1"/>
    <col min="4354" max="4354" width="35.5703125" bestFit="1" customWidth="1"/>
    <col min="4355" max="4355" width="19.140625" bestFit="1" customWidth="1"/>
    <col min="4356" max="4356" width="20" customWidth="1"/>
    <col min="4357" max="4358" width="11.42578125" customWidth="1"/>
    <col min="4359" max="4608" width="11.42578125" hidden="1"/>
    <col min="4609" max="4609" width="28" customWidth="1"/>
    <col min="4610" max="4610" width="35.5703125" bestFit="1" customWidth="1"/>
    <col min="4611" max="4611" width="19.140625" bestFit="1" customWidth="1"/>
    <col min="4612" max="4612" width="20" customWidth="1"/>
    <col min="4613" max="4614" width="11.42578125" customWidth="1"/>
    <col min="4615" max="4864" width="11.42578125" hidden="1"/>
    <col min="4865" max="4865" width="28" customWidth="1"/>
    <col min="4866" max="4866" width="35.5703125" bestFit="1" customWidth="1"/>
    <col min="4867" max="4867" width="19.140625" bestFit="1" customWidth="1"/>
    <col min="4868" max="4868" width="20" customWidth="1"/>
    <col min="4869" max="4870" width="11.42578125" customWidth="1"/>
    <col min="4871" max="5120" width="11.42578125" hidden="1"/>
    <col min="5121" max="5121" width="28" customWidth="1"/>
    <col min="5122" max="5122" width="35.5703125" bestFit="1" customWidth="1"/>
    <col min="5123" max="5123" width="19.140625" bestFit="1" customWidth="1"/>
    <col min="5124" max="5124" width="20" customWidth="1"/>
    <col min="5125" max="5126" width="11.42578125" customWidth="1"/>
    <col min="5127" max="5376" width="11.42578125" hidden="1"/>
    <col min="5377" max="5377" width="28" customWidth="1"/>
    <col min="5378" max="5378" width="35.5703125" bestFit="1" customWidth="1"/>
    <col min="5379" max="5379" width="19.140625" bestFit="1" customWidth="1"/>
    <col min="5380" max="5380" width="20" customWidth="1"/>
    <col min="5381" max="5382" width="11.42578125" customWidth="1"/>
    <col min="5383" max="5632" width="11.42578125" hidden="1"/>
    <col min="5633" max="5633" width="28" customWidth="1"/>
    <col min="5634" max="5634" width="35.5703125" bestFit="1" customWidth="1"/>
    <col min="5635" max="5635" width="19.140625" bestFit="1" customWidth="1"/>
    <col min="5636" max="5636" width="20" customWidth="1"/>
    <col min="5637" max="5638" width="11.42578125" customWidth="1"/>
    <col min="5639" max="5888" width="11.42578125" hidden="1"/>
    <col min="5889" max="5889" width="28" customWidth="1"/>
    <col min="5890" max="5890" width="35.5703125" bestFit="1" customWidth="1"/>
    <col min="5891" max="5891" width="19.140625" bestFit="1" customWidth="1"/>
    <col min="5892" max="5892" width="20" customWidth="1"/>
    <col min="5893" max="5894" width="11.42578125" customWidth="1"/>
    <col min="5895" max="6144" width="11.42578125" hidden="1"/>
    <col min="6145" max="6145" width="28" customWidth="1"/>
    <col min="6146" max="6146" width="35.5703125" bestFit="1" customWidth="1"/>
    <col min="6147" max="6147" width="19.140625" bestFit="1" customWidth="1"/>
    <col min="6148" max="6148" width="20" customWidth="1"/>
    <col min="6149" max="6150" width="11.42578125" customWidth="1"/>
    <col min="6151" max="6400" width="11.42578125" hidden="1"/>
    <col min="6401" max="6401" width="28" customWidth="1"/>
    <col min="6402" max="6402" width="35.5703125" bestFit="1" customWidth="1"/>
    <col min="6403" max="6403" width="19.140625" bestFit="1" customWidth="1"/>
    <col min="6404" max="6404" width="20" customWidth="1"/>
    <col min="6405" max="6406" width="11.42578125" customWidth="1"/>
    <col min="6407" max="6656" width="11.42578125" hidden="1"/>
    <col min="6657" max="6657" width="28" customWidth="1"/>
    <col min="6658" max="6658" width="35.5703125" bestFit="1" customWidth="1"/>
    <col min="6659" max="6659" width="19.140625" bestFit="1" customWidth="1"/>
    <col min="6660" max="6660" width="20" customWidth="1"/>
    <col min="6661" max="6662" width="11.42578125" customWidth="1"/>
    <col min="6663" max="6912" width="11.42578125" hidden="1"/>
    <col min="6913" max="6913" width="28" customWidth="1"/>
    <col min="6914" max="6914" width="35.5703125" bestFit="1" customWidth="1"/>
    <col min="6915" max="6915" width="19.140625" bestFit="1" customWidth="1"/>
    <col min="6916" max="6916" width="20" customWidth="1"/>
    <col min="6917" max="6918" width="11.42578125" customWidth="1"/>
    <col min="6919" max="7168" width="11.42578125" hidden="1"/>
    <col min="7169" max="7169" width="28" customWidth="1"/>
    <col min="7170" max="7170" width="35.5703125" bestFit="1" customWidth="1"/>
    <col min="7171" max="7171" width="19.140625" bestFit="1" customWidth="1"/>
    <col min="7172" max="7172" width="20" customWidth="1"/>
    <col min="7173" max="7174" width="11.42578125" customWidth="1"/>
    <col min="7175" max="7424" width="11.42578125" hidden="1"/>
    <col min="7425" max="7425" width="28" customWidth="1"/>
    <col min="7426" max="7426" width="35.5703125" bestFit="1" customWidth="1"/>
    <col min="7427" max="7427" width="19.140625" bestFit="1" customWidth="1"/>
    <col min="7428" max="7428" width="20" customWidth="1"/>
    <col min="7429" max="7430" width="11.42578125" customWidth="1"/>
    <col min="7431" max="7680" width="11.42578125" hidden="1"/>
    <col min="7681" max="7681" width="28" customWidth="1"/>
    <col min="7682" max="7682" width="35.5703125" bestFit="1" customWidth="1"/>
    <col min="7683" max="7683" width="19.140625" bestFit="1" customWidth="1"/>
    <col min="7684" max="7684" width="20" customWidth="1"/>
    <col min="7685" max="7686" width="11.42578125" customWidth="1"/>
    <col min="7687" max="7936" width="11.42578125" hidden="1"/>
    <col min="7937" max="7937" width="28" customWidth="1"/>
    <col min="7938" max="7938" width="35.5703125" bestFit="1" customWidth="1"/>
    <col min="7939" max="7939" width="19.140625" bestFit="1" customWidth="1"/>
    <col min="7940" max="7940" width="20" customWidth="1"/>
    <col min="7941" max="7942" width="11.42578125" customWidth="1"/>
    <col min="7943" max="8192" width="11.42578125" hidden="1"/>
    <col min="8193" max="8193" width="28" customWidth="1"/>
    <col min="8194" max="8194" width="35.5703125" bestFit="1" customWidth="1"/>
    <col min="8195" max="8195" width="19.140625" bestFit="1" customWidth="1"/>
    <col min="8196" max="8196" width="20" customWidth="1"/>
    <col min="8197" max="8198" width="11.42578125" customWidth="1"/>
    <col min="8199" max="8448" width="11.42578125" hidden="1"/>
    <col min="8449" max="8449" width="28" customWidth="1"/>
    <col min="8450" max="8450" width="35.5703125" bestFit="1" customWidth="1"/>
    <col min="8451" max="8451" width="19.140625" bestFit="1" customWidth="1"/>
    <col min="8452" max="8452" width="20" customWidth="1"/>
    <col min="8453" max="8454" width="11.42578125" customWidth="1"/>
    <col min="8455" max="8704" width="11.42578125" hidden="1"/>
    <col min="8705" max="8705" width="28" customWidth="1"/>
    <col min="8706" max="8706" width="35.5703125" bestFit="1" customWidth="1"/>
    <col min="8707" max="8707" width="19.140625" bestFit="1" customWidth="1"/>
    <col min="8708" max="8708" width="20" customWidth="1"/>
    <col min="8709" max="8710" width="11.42578125" customWidth="1"/>
    <col min="8711" max="8960" width="11.42578125" hidden="1"/>
    <col min="8961" max="8961" width="28" customWidth="1"/>
    <col min="8962" max="8962" width="35.5703125" bestFit="1" customWidth="1"/>
    <col min="8963" max="8963" width="19.140625" bestFit="1" customWidth="1"/>
    <col min="8964" max="8964" width="20" customWidth="1"/>
    <col min="8965" max="8966" width="11.42578125" customWidth="1"/>
    <col min="8967" max="9216" width="11.42578125" hidden="1"/>
    <col min="9217" max="9217" width="28" customWidth="1"/>
    <col min="9218" max="9218" width="35.5703125" bestFit="1" customWidth="1"/>
    <col min="9219" max="9219" width="19.140625" bestFit="1" customWidth="1"/>
    <col min="9220" max="9220" width="20" customWidth="1"/>
    <col min="9221" max="9222" width="11.42578125" customWidth="1"/>
    <col min="9223" max="9472" width="11.42578125" hidden="1"/>
    <col min="9473" max="9473" width="28" customWidth="1"/>
    <col min="9474" max="9474" width="35.5703125" bestFit="1" customWidth="1"/>
    <col min="9475" max="9475" width="19.140625" bestFit="1" customWidth="1"/>
    <col min="9476" max="9476" width="20" customWidth="1"/>
    <col min="9477" max="9478" width="11.42578125" customWidth="1"/>
    <col min="9479" max="9728" width="11.42578125" hidden="1"/>
    <col min="9729" max="9729" width="28" customWidth="1"/>
    <col min="9730" max="9730" width="35.5703125" bestFit="1" customWidth="1"/>
    <col min="9731" max="9731" width="19.140625" bestFit="1" customWidth="1"/>
    <col min="9732" max="9732" width="20" customWidth="1"/>
    <col min="9733" max="9734" width="11.42578125" customWidth="1"/>
    <col min="9735" max="9984" width="11.42578125" hidden="1"/>
    <col min="9985" max="9985" width="28" customWidth="1"/>
    <col min="9986" max="9986" width="35.5703125" bestFit="1" customWidth="1"/>
    <col min="9987" max="9987" width="19.140625" bestFit="1" customWidth="1"/>
    <col min="9988" max="9988" width="20" customWidth="1"/>
    <col min="9989" max="9990" width="11.42578125" customWidth="1"/>
    <col min="9991" max="10240" width="11.42578125" hidden="1"/>
    <col min="10241" max="10241" width="28" customWidth="1"/>
    <col min="10242" max="10242" width="35.5703125" bestFit="1" customWidth="1"/>
    <col min="10243" max="10243" width="19.140625" bestFit="1" customWidth="1"/>
    <col min="10244" max="10244" width="20" customWidth="1"/>
    <col min="10245" max="10246" width="11.42578125" customWidth="1"/>
    <col min="10247" max="10496" width="11.42578125" hidden="1"/>
    <col min="10497" max="10497" width="28" customWidth="1"/>
    <col min="10498" max="10498" width="35.5703125" bestFit="1" customWidth="1"/>
    <col min="10499" max="10499" width="19.140625" bestFit="1" customWidth="1"/>
    <col min="10500" max="10500" width="20" customWidth="1"/>
    <col min="10501" max="10502" width="11.42578125" customWidth="1"/>
    <col min="10503" max="10752" width="11.42578125" hidden="1"/>
    <col min="10753" max="10753" width="28" customWidth="1"/>
    <col min="10754" max="10754" width="35.5703125" bestFit="1" customWidth="1"/>
    <col min="10755" max="10755" width="19.140625" bestFit="1" customWidth="1"/>
    <col min="10756" max="10756" width="20" customWidth="1"/>
    <col min="10757" max="10758" width="11.42578125" customWidth="1"/>
    <col min="10759" max="11008" width="11.42578125" hidden="1"/>
    <col min="11009" max="11009" width="28" customWidth="1"/>
    <col min="11010" max="11010" width="35.5703125" bestFit="1" customWidth="1"/>
    <col min="11011" max="11011" width="19.140625" bestFit="1" customWidth="1"/>
    <col min="11012" max="11012" width="20" customWidth="1"/>
    <col min="11013" max="11014" width="11.42578125" customWidth="1"/>
    <col min="11015" max="11264" width="11.42578125" hidden="1"/>
    <col min="11265" max="11265" width="28" customWidth="1"/>
    <col min="11266" max="11266" width="35.5703125" bestFit="1" customWidth="1"/>
    <col min="11267" max="11267" width="19.140625" bestFit="1" customWidth="1"/>
    <col min="11268" max="11268" width="20" customWidth="1"/>
    <col min="11269" max="11270" width="11.42578125" customWidth="1"/>
    <col min="11271" max="11520" width="11.42578125" hidden="1"/>
    <col min="11521" max="11521" width="28" customWidth="1"/>
    <col min="11522" max="11522" width="35.5703125" bestFit="1" customWidth="1"/>
    <col min="11523" max="11523" width="19.140625" bestFit="1" customWidth="1"/>
    <col min="11524" max="11524" width="20" customWidth="1"/>
    <col min="11525" max="11526" width="11.42578125" customWidth="1"/>
    <col min="11527" max="11776" width="11.42578125" hidden="1"/>
    <col min="11777" max="11777" width="28" customWidth="1"/>
    <col min="11778" max="11778" width="35.5703125" bestFit="1" customWidth="1"/>
    <col min="11779" max="11779" width="19.140625" bestFit="1" customWidth="1"/>
    <col min="11780" max="11780" width="20" customWidth="1"/>
    <col min="11781" max="11782" width="11.42578125" customWidth="1"/>
    <col min="11783" max="12032" width="11.42578125" hidden="1"/>
    <col min="12033" max="12033" width="28" customWidth="1"/>
    <col min="12034" max="12034" width="35.5703125" bestFit="1" customWidth="1"/>
    <col min="12035" max="12035" width="19.140625" bestFit="1" customWidth="1"/>
    <col min="12036" max="12036" width="20" customWidth="1"/>
    <col min="12037" max="12038" width="11.42578125" customWidth="1"/>
    <col min="12039" max="12288" width="11.42578125" hidden="1"/>
    <col min="12289" max="12289" width="28" customWidth="1"/>
    <col min="12290" max="12290" width="35.5703125" bestFit="1" customWidth="1"/>
    <col min="12291" max="12291" width="19.140625" bestFit="1" customWidth="1"/>
    <col min="12292" max="12292" width="20" customWidth="1"/>
    <col min="12293" max="12294" width="11.42578125" customWidth="1"/>
    <col min="12295" max="12544" width="11.42578125" hidden="1"/>
    <col min="12545" max="12545" width="28" customWidth="1"/>
    <col min="12546" max="12546" width="35.5703125" bestFit="1" customWidth="1"/>
    <col min="12547" max="12547" width="19.140625" bestFit="1" customWidth="1"/>
    <col min="12548" max="12548" width="20" customWidth="1"/>
    <col min="12549" max="12550" width="11.42578125" customWidth="1"/>
    <col min="12551" max="12800" width="11.42578125" hidden="1"/>
    <col min="12801" max="12801" width="28" customWidth="1"/>
    <col min="12802" max="12802" width="35.5703125" bestFit="1" customWidth="1"/>
    <col min="12803" max="12803" width="19.140625" bestFit="1" customWidth="1"/>
    <col min="12804" max="12804" width="20" customWidth="1"/>
    <col min="12805" max="12806" width="11.42578125" customWidth="1"/>
    <col min="12807" max="13056" width="11.42578125" hidden="1"/>
    <col min="13057" max="13057" width="28" customWidth="1"/>
    <col min="13058" max="13058" width="35.5703125" bestFit="1" customWidth="1"/>
    <col min="13059" max="13059" width="19.140625" bestFit="1" customWidth="1"/>
    <col min="13060" max="13060" width="20" customWidth="1"/>
    <col min="13061" max="13062" width="11.42578125" customWidth="1"/>
    <col min="13063" max="13312" width="11.42578125" hidden="1"/>
    <col min="13313" max="13313" width="28" customWidth="1"/>
    <col min="13314" max="13314" width="35.5703125" bestFit="1" customWidth="1"/>
    <col min="13315" max="13315" width="19.140625" bestFit="1" customWidth="1"/>
    <col min="13316" max="13316" width="20" customWidth="1"/>
    <col min="13317" max="13318" width="11.42578125" customWidth="1"/>
    <col min="13319" max="13568" width="11.42578125" hidden="1"/>
    <col min="13569" max="13569" width="28" customWidth="1"/>
    <col min="13570" max="13570" width="35.5703125" bestFit="1" customWidth="1"/>
    <col min="13571" max="13571" width="19.140625" bestFit="1" customWidth="1"/>
    <col min="13572" max="13572" width="20" customWidth="1"/>
    <col min="13573" max="13574" width="11.42578125" customWidth="1"/>
    <col min="13575" max="13824" width="11.42578125" hidden="1"/>
    <col min="13825" max="13825" width="28" customWidth="1"/>
    <col min="13826" max="13826" width="35.5703125" bestFit="1" customWidth="1"/>
    <col min="13827" max="13827" width="19.140625" bestFit="1" customWidth="1"/>
    <col min="13828" max="13828" width="20" customWidth="1"/>
    <col min="13829" max="13830" width="11.42578125" customWidth="1"/>
    <col min="13831" max="14080" width="11.42578125" hidden="1"/>
    <col min="14081" max="14081" width="28" customWidth="1"/>
    <col min="14082" max="14082" width="35.5703125" bestFit="1" customWidth="1"/>
    <col min="14083" max="14083" width="19.140625" bestFit="1" customWidth="1"/>
    <col min="14084" max="14084" width="20" customWidth="1"/>
    <col min="14085" max="14086" width="11.42578125" customWidth="1"/>
    <col min="14087" max="14336" width="11.42578125" hidden="1"/>
    <col min="14337" max="14337" width="28" customWidth="1"/>
    <col min="14338" max="14338" width="35.5703125" bestFit="1" customWidth="1"/>
    <col min="14339" max="14339" width="19.140625" bestFit="1" customWidth="1"/>
    <col min="14340" max="14340" width="20" customWidth="1"/>
    <col min="14341" max="14342" width="11.42578125" customWidth="1"/>
    <col min="14343" max="14592" width="11.42578125" hidden="1"/>
    <col min="14593" max="14593" width="28" customWidth="1"/>
    <col min="14594" max="14594" width="35.5703125" bestFit="1" customWidth="1"/>
    <col min="14595" max="14595" width="19.140625" bestFit="1" customWidth="1"/>
    <col min="14596" max="14596" width="20" customWidth="1"/>
    <col min="14597" max="14598" width="11.42578125" customWidth="1"/>
    <col min="14599" max="14848" width="11.42578125" hidden="1"/>
    <col min="14849" max="14849" width="28" customWidth="1"/>
    <col min="14850" max="14850" width="35.5703125" bestFit="1" customWidth="1"/>
    <col min="14851" max="14851" width="19.140625" bestFit="1" customWidth="1"/>
    <col min="14852" max="14852" width="20" customWidth="1"/>
    <col min="14853" max="14854" width="11.42578125" customWidth="1"/>
    <col min="14855" max="15104" width="11.42578125" hidden="1"/>
    <col min="15105" max="15105" width="28" customWidth="1"/>
    <col min="15106" max="15106" width="35.5703125" bestFit="1" customWidth="1"/>
    <col min="15107" max="15107" width="19.140625" bestFit="1" customWidth="1"/>
    <col min="15108" max="15108" width="20" customWidth="1"/>
    <col min="15109" max="15110" width="11.42578125" customWidth="1"/>
    <col min="15111" max="15360" width="11.42578125" hidden="1"/>
    <col min="15361" max="15361" width="28" customWidth="1"/>
    <col min="15362" max="15362" width="35.5703125" bestFit="1" customWidth="1"/>
    <col min="15363" max="15363" width="19.140625" bestFit="1" customWidth="1"/>
    <col min="15364" max="15364" width="20" customWidth="1"/>
    <col min="15365" max="15366" width="11.42578125" customWidth="1"/>
    <col min="15367" max="15616" width="11.42578125" hidden="1"/>
    <col min="15617" max="15617" width="28" customWidth="1"/>
    <col min="15618" max="15618" width="35.5703125" bestFit="1" customWidth="1"/>
    <col min="15619" max="15619" width="19.140625" bestFit="1" customWidth="1"/>
    <col min="15620" max="15620" width="20" customWidth="1"/>
    <col min="15621" max="15622" width="11.42578125" customWidth="1"/>
    <col min="15623" max="15872" width="11.42578125" hidden="1"/>
    <col min="15873" max="15873" width="28" customWidth="1"/>
    <col min="15874" max="15874" width="35.5703125" bestFit="1" customWidth="1"/>
    <col min="15875" max="15875" width="19.140625" bestFit="1" customWidth="1"/>
    <col min="15876" max="15876" width="20" customWidth="1"/>
    <col min="15877" max="15878" width="11.42578125" customWidth="1"/>
    <col min="15879" max="16128" width="11.42578125" hidden="1"/>
    <col min="16129" max="16129" width="28" customWidth="1"/>
    <col min="16130" max="16130" width="35.5703125" bestFit="1" customWidth="1"/>
    <col min="16131" max="16131" width="19.140625" bestFit="1" customWidth="1"/>
    <col min="16132" max="16132" width="20" customWidth="1"/>
    <col min="16133" max="16134" width="11.42578125" customWidth="1"/>
    <col min="16137" max="16384" width="11.42578125" hidden="1"/>
  </cols>
  <sheetData>
    <row r="1" spans="1:257" ht="21.75" customHeight="1" x14ac:dyDescent="0.25">
      <c r="A1" s="438" t="s">
        <v>896</v>
      </c>
      <c r="B1" s="438"/>
      <c r="C1" s="438"/>
      <c r="D1" s="438"/>
      <c r="E1" s="438"/>
      <c r="F1" s="438"/>
    </row>
    <row r="2" spans="1:257" ht="15.75" customHeight="1" x14ac:dyDescent="0.25">
      <c r="A2" s="438" t="s">
        <v>827</v>
      </c>
      <c r="B2" s="438"/>
      <c r="C2" s="438"/>
      <c r="D2" s="438"/>
      <c r="E2" s="438"/>
      <c r="F2" s="438"/>
    </row>
    <row r="3" spans="1:257" ht="27.75" customHeight="1" x14ac:dyDescent="0.25">
      <c r="A3" s="439" t="s">
        <v>897</v>
      </c>
      <c r="B3" s="439"/>
      <c r="C3" s="439"/>
      <c r="D3" s="439"/>
      <c r="E3" s="439"/>
      <c r="F3" s="439"/>
    </row>
    <row r="4" spans="1:257" ht="12" customHeight="1" x14ac:dyDescent="0.25">
      <c r="A4" s="436" t="s">
        <v>828</v>
      </c>
      <c r="B4" s="436"/>
      <c r="C4" s="436"/>
      <c r="D4" s="436"/>
      <c r="E4" s="436"/>
      <c r="F4" s="436"/>
    </row>
    <row r="5" spans="1:257" ht="12" customHeight="1" thickBot="1" x14ac:dyDescent="0.3">
      <c r="A5" s="437" t="s">
        <v>892</v>
      </c>
      <c r="B5" s="420"/>
      <c r="C5" s="420"/>
      <c r="D5" s="420"/>
      <c r="E5" s="420"/>
      <c r="F5" s="420"/>
    </row>
    <row r="6" spans="1:257" ht="15" customHeight="1" x14ac:dyDescent="0.25">
      <c r="A6" s="440" t="s">
        <v>893</v>
      </c>
      <c r="B6" s="448" t="s">
        <v>894</v>
      </c>
      <c r="C6" s="446" t="s">
        <v>895</v>
      </c>
      <c r="D6" s="450" t="s">
        <v>829</v>
      </c>
      <c r="E6" s="201" t="s">
        <v>830</v>
      </c>
      <c r="F6" s="201" t="s">
        <v>830</v>
      </c>
    </row>
    <row r="7" spans="1:257" ht="22.5" customHeight="1" thickBot="1" x14ac:dyDescent="0.3">
      <c r="A7" s="441"/>
      <c r="B7" s="449"/>
      <c r="C7" s="447"/>
      <c r="D7" s="451"/>
      <c r="E7" s="202" t="s">
        <v>831</v>
      </c>
      <c r="F7" s="202" t="s">
        <v>832</v>
      </c>
    </row>
    <row r="8" spans="1:257" x14ac:dyDescent="0.25">
      <c r="A8" s="433" t="s">
        <v>833</v>
      </c>
      <c r="B8" s="132" t="s">
        <v>909</v>
      </c>
      <c r="C8" s="109">
        <v>220820.60531000001</v>
      </c>
      <c r="D8" s="155">
        <v>32189592.609999999</v>
      </c>
      <c r="E8" s="115">
        <v>2.8892150148749352E-2</v>
      </c>
      <c r="F8" s="115">
        <v>3.1357000000000003E-2</v>
      </c>
      <c r="IW8" s="95"/>
    </row>
    <row r="9" spans="1:257" x14ac:dyDescent="0.25">
      <c r="A9" s="434"/>
      <c r="B9" s="133" t="s">
        <v>910</v>
      </c>
      <c r="C9" s="110">
        <v>227931.47169999999</v>
      </c>
      <c r="D9" s="70">
        <v>33226162.059999999</v>
      </c>
      <c r="E9" s="116">
        <v>2.0008940249681473E-2</v>
      </c>
      <c r="F9" s="116">
        <v>2.6216000000000003E-2</v>
      </c>
      <c r="IW9" s="95"/>
    </row>
    <row r="10" spans="1:257" x14ac:dyDescent="0.25">
      <c r="A10" s="434"/>
      <c r="B10" s="133" t="s">
        <v>911</v>
      </c>
      <c r="C10" s="110">
        <v>22063.20537</v>
      </c>
      <c r="D10" s="70">
        <v>3216210.7</v>
      </c>
      <c r="E10" s="116">
        <v>2.4920370429754257E-2</v>
      </c>
      <c r="F10" s="116">
        <v>5.2264000000000005E-2</v>
      </c>
      <c r="IW10" s="95"/>
    </row>
    <row r="11" spans="1:257" ht="15.75" thickBot="1" x14ac:dyDescent="0.3">
      <c r="A11" s="435"/>
      <c r="B11" s="134" t="s">
        <v>912</v>
      </c>
      <c r="C11" s="111">
        <v>472848.08385</v>
      </c>
      <c r="D11" s="156">
        <v>68928292.109999999</v>
      </c>
      <c r="E11" s="117">
        <v>3.2196570187807083E-2</v>
      </c>
      <c r="F11" s="117">
        <v>3.4153999999999997E-2</v>
      </c>
      <c r="IW11" s="95"/>
    </row>
    <row r="12" spans="1:257" x14ac:dyDescent="0.25">
      <c r="A12" s="433" t="s">
        <v>834</v>
      </c>
      <c r="B12" s="135" t="s">
        <v>913</v>
      </c>
      <c r="C12" s="109">
        <v>178619.80066000001</v>
      </c>
      <c r="D12" s="155">
        <v>26037871.82</v>
      </c>
      <c r="E12" s="115">
        <v>-0.70478230714797974</v>
      </c>
      <c r="F12" s="115">
        <v>6.0766000000000008E-2</v>
      </c>
      <c r="IW12" s="95"/>
    </row>
    <row r="13" spans="1:257" x14ac:dyDescent="0.25">
      <c r="A13" s="434"/>
      <c r="B13" s="133" t="s">
        <v>914</v>
      </c>
      <c r="C13" s="110">
        <v>186117.53790999998</v>
      </c>
      <c r="D13" s="70">
        <v>27130836.43</v>
      </c>
      <c r="E13" s="116">
        <v>1.9659311510622501E-3</v>
      </c>
      <c r="F13" s="116">
        <v>3.9431000000000008E-2</v>
      </c>
      <c r="IW13" s="95"/>
    </row>
    <row r="14" spans="1:257" x14ac:dyDescent="0.25">
      <c r="A14" s="434"/>
      <c r="B14" s="133" t="s">
        <v>915</v>
      </c>
      <c r="C14" s="110">
        <v>529360.43680999998</v>
      </c>
      <c r="D14" s="70">
        <v>77166244.430000007</v>
      </c>
      <c r="E14" s="116">
        <v>2.916345838457346E-3</v>
      </c>
      <c r="F14" s="116">
        <v>3.0636000000000004E-2</v>
      </c>
    </row>
    <row r="15" spans="1:257" ht="15.75" thickBot="1" x14ac:dyDescent="0.3">
      <c r="A15" s="435"/>
      <c r="B15" s="134" t="s">
        <v>916</v>
      </c>
      <c r="C15" s="111">
        <v>324429.62676000001</v>
      </c>
      <c r="D15" s="156">
        <v>47292948.509999998</v>
      </c>
      <c r="E15" s="117">
        <v>-4.4395928271114826E-3</v>
      </c>
      <c r="F15" s="117">
        <v>2.4801E-2</v>
      </c>
    </row>
    <row r="16" spans="1:257" x14ac:dyDescent="0.25">
      <c r="A16" s="433" t="s">
        <v>835</v>
      </c>
      <c r="B16" s="132" t="s">
        <v>917</v>
      </c>
      <c r="C16" s="109">
        <v>231481.25852</v>
      </c>
      <c r="D16" s="155">
        <v>33743623.689999998</v>
      </c>
      <c r="E16" s="115">
        <v>2.9612159356474876E-2</v>
      </c>
      <c r="F16" s="115">
        <v>3.1312E-2</v>
      </c>
    </row>
    <row r="17" spans="1:6" x14ac:dyDescent="0.25">
      <c r="A17" s="434"/>
      <c r="B17" s="133" t="s">
        <v>918</v>
      </c>
      <c r="C17" s="110">
        <v>151747.12021000002</v>
      </c>
      <c r="D17" s="70">
        <v>22120571.460000001</v>
      </c>
      <c r="E17" s="116">
        <v>2.7431681752204895E-2</v>
      </c>
      <c r="F17" s="116">
        <v>3.4260000000000006E-2</v>
      </c>
    </row>
    <row r="18" spans="1:6" x14ac:dyDescent="0.25">
      <c r="A18" s="434"/>
      <c r="B18" s="133" t="s">
        <v>919</v>
      </c>
      <c r="C18" s="110">
        <v>169237.03716000001</v>
      </c>
      <c r="D18" s="70">
        <v>24670122.030000001</v>
      </c>
      <c r="E18" s="116">
        <v>2.9212528839707375E-2</v>
      </c>
      <c r="F18" s="116">
        <v>3.0282E-2</v>
      </c>
    </row>
    <row r="19" spans="1:6" ht="15.75" thickBot="1" x14ac:dyDescent="0.3">
      <c r="A19" s="435"/>
      <c r="B19" s="134" t="s">
        <v>920</v>
      </c>
      <c r="C19" s="111">
        <v>117977.84843000001</v>
      </c>
      <c r="D19" s="156">
        <v>17197937.09</v>
      </c>
      <c r="E19" s="117">
        <v>2.7271650731563568E-2</v>
      </c>
      <c r="F19" s="117">
        <v>2.6989000000000003E-2</v>
      </c>
    </row>
    <row r="20" spans="1:6" x14ac:dyDescent="0.25">
      <c r="A20" s="433" t="s">
        <v>836</v>
      </c>
      <c r="B20" s="132" t="s">
        <v>921</v>
      </c>
      <c r="C20" s="109">
        <v>205776.77176</v>
      </c>
      <c r="D20" s="155">
        <v>29996613.960000001</v>
      </c>
      <c r="E20" s="115">
        <v>2.5323919951915741E-2</v>
      </c>
      <c r="F20" s="115">
        <v>2.7088000000000001E-2</v>
      </c>
    </row>
    <row r="21" spans="1:6" x14ac:dyDescent="0.25">
      <c r="A21" s="434"/>
      <c r="B21" s="133" t="s">
        <v>922</v>
      </c>
      <c r="C21" s="110">
        <v>92882.824159999989</v>
      </c>
      <c r="D21" s="70">
        <v>13539770.289999999</v>
      </c>
      <c r="E21" s="116">
        <v>2.815023809671402E-2</v>
      </c>
      <c r="F21" s="116">
        <v>2.6977999999999999E-2</v>
      </c>
    </row>
    <row r="22" spans="1:6" x14ac:dyDescent="0.25">
      <c r="A22" s="434"/>
      <c r="B22" s="133" t="s">
        <v>923</v>
      </c>
      <c r="C22" s="110">
        <v>99868.75215</v>
      </c>
      <c r="D22" s="70">
        <v>14558127.140000001</v>
      </c>
      <c r="E22" s="116">
        <v>2.7419291436672211E-2</v>
      </c>
      <c r="F22" s="116">
        <v>2.7364000000000003E-2</v>
      </c>
    </row>
    <row r="23" spans="1:6" ht="15.75" thickBot="1" x14ac:dyDescent="0.3">
      <c r="A23" s="435"/>
      <c r="B23" s="134" t="s">
        <v>924</v>
      </c>
      <c r="C23" s="111">
        <v>180973.72413999998</v>
      </c>
      <c r="D23" s="156">
        <v>26381009.350000001</v>
      </c>
      <c r="E23" s="117">
        <v>2.2677458822727203E-2</v>
      </c>
      <c r="F23" s="117">
        <v>2.5855000000000003E-2</v>
      </c>
    </row>
    <row r="24" spans="1:6" ht="26.25" thickBot="1" x14ac:dyDescent="0.3">
      <c r="A24" s="161" t="s">
        <v>837</v>
      </c>
      <c r="B24" s="136" t="s">
        <v>925</v>
      </c>
      <c r="C24" s="157">
        <v>68042.676810000004</v>
      </c>
      <c r="D24" s="158">
        <v>9918757.5500000007</v>
      </c>
      <c r="E24" s="159">
        <v>3.0325710773468018E-2</v>
      </c>
      <c r="F24" s="159">
        <v>2.8795000000000005E-2</v>
      </c>
    </row>
    <row r="25" spans="1:6" ht="26.25" thickBot="1" x14ac:dyDescent="0.3">
      <c r="A25" s="161" t="s">
        <v>838</v>
      </c>
      <c r="B25" s="136" t="s">
        <v>926</v>
      </c>
      <c r="C25" s="157">
        <v>2277.9193999999998</v>
      </c>
      <c r="D25" s="158">
        <v>332058.21999999997</v>
      </c>
      <c r="E25" s="159">
        <v>1.2451820075511932E-2</v>
      </c>
      <c r="F25" s="159">
        <v>1.2160000000000001E-2</v>
      </c>
    </row>
    <row r="26" spans="1:6" x14ac:dyDescent="0.25">
      <c r="A26" s="433" t="s">
        <v>839</v>
      </c>
      <c r="B26" s="137" t="s">
        <v>927</v>
      </c>
      <c r="C26" s="109">
        <v>101541.59426000001</v>
      </c>
      <c r="D26" s="155">
        <v>14801981.67</v>
      </c>
      <c r="E26" s="115">
        <v>1.3887840323150158E-2</v>
      </c>
      <c r="F26" s="115">
        <v>2.5511000000000002E-2</v>
      </c>
    </row>
    <row r="27" spans="1:6" x14ac:dyDescent="0.25">
      <c r="A27" s="434"/>
      <c r="B27" s="133" t="s">
        <v>928</v>
      </c>
      <c r="C27" s="110">
        <v>347480.49612999998</v>
      </c>
      <c r="D27" s="70">
        <v>50653133.549999997</v>
      </c>
      <c r="E27" s="116">
        <v>1.8413839861750603E-2</v>
      </c>
      <c r="F27" s="116">
        <v>2.3758000000000005E-2</v>
      </c>
    </row>
    <row r="28" spans="1:6" x14ac:dyDescent="0.25">
      <c r="A28" s="434"/>
      <c r="B28" s="133" t="s">
        <v>929</v>
      </c>
      <c r="C28" s="110">
        <v>228624.23006</v>
      </c>
      <c r="D28" s="70">
        <v>33327147.239999998</v>
      </c>
      <c r="E28" s="116">
        <v>1.7811739817261696E-2</v>
      </c>
      <c r="F28" s="116">
        <v>2.3515000000000005E-2</v>
      </c>
    </row>
    <row r="29" spans="1:6" x14ac:dyDescent="0.25">
      <c r="A29" s="434"/>
      <c r="B29" s="133" t="s">
        <v>930</v>
      </c>
      <c r="C29" s="110">
        <v>9220.1223599999994</v>
      </c>
      <c r="D29" s="70">
        <v>1344041.16</v>
      </c>
      <c r="E29" s="116">
        <v>1.9733510911464691E-2</v>
      </c>
      <c r="F29" s="116">
        <v>1.8927000000000003E-2</v>
      </c>
    </row>
    <row r="30" spans="1:6" ht="15.75" thickBot="1" x14ac:dyDescent="0.3">
      <c r="A30" s="435"/>
      <c r="B30" s="134" t="s">
        <v>931</v>
      </c>
      <c r="C30" s="111">
        <v>149521.40944999998</v>
      </c>
      <c r="D30" s="156">
        <v>21796123.829999998</v>
      </c>
      <c r="E30" s="117">
        <v>2.194904163479805E-2</v>
      </c>
      <c r="F30" s="117">
        <v>3.0735000000000005E-2</v>
      </c>
    </row>
    <row r="31" spans="1:6" x14ac:dyDescent="0.25">
      <c r="A31" s="433" t="s">
        <v>840</v>
      </c>
      <c r="B31" s="132" t="s">
        <v>932</v>
      </c>
      <c r="C31" s="109">
        <v>129587.67767</v>
      </c>
      <c r="D31" s="155">
        <v>18890332.02</v>
      </c>
      <c r="E31" s="115">
        <v>1.9630391150712967E-2</v>
      </c>
      <c r="F31" s="115">
        <v>3.1094000000000004E-2</v>
      </c>
    </row>
    <row r="32" spans="1:6" x14ac:dyDescent="0.25">
      <c r="A32" s="434"/>
      <c r="B32" s="133" t="s">
        <v>933</v>
      </c>
      <c r="C32" s="110">
        <v>171285.99980000002</v>
      </c>
      <c r="D32" s="70">
        <v>24968804.640000001</v>
      </c>
      <c r="E32" s="116">
        <v>4.1638389229774475E-2</v>
      </c>
      <c r="F32" s="116">
        <v>3.3230000000000003E-2</v>
      </c>
    </row>
    <row r="33" spans="1:6" x14ac:dyDescent="0.25">
      <c r="A33" s="434"/>
      <c r="B33" s="133" t="s">
        <v>934</v>
      </c>
      <c r="C33" s="110">
        <v>163000.69013999999</v>
      </c>
      <c r="D33" s="160">
        <v>23761033.550000001</v>
      </c>
      <c r="E33" s="116">
        <v>1.1003119871020317E-2</v>
      </c>
      <c r="F33" s="116">
        <v>1.0405000000000001E-2</v>
      </c>
    </row>
    <row r="34" spans="1:6" ht="15.75" thickBot="1" x14ac:dyDescent="0.3">
      <c r="A34" s="435"/>
      <c r="B34" s="134" t="s">
        <v>935</v>
      </c>
      <c r="C34" s="111">
        <v>47304.098450000005</v>
      </c>
      <c r="D34" s="156">
        <v>6895641.1699999999</v>
      </c>
      <c r="E34" s="117">
        <v>1.1499160900712013E-2</v>
      </c>
      <c r="F34" s="117">
        <v>1.4527000000000002E-2</v>
      </c>
    </row>
    <row r="35" spans="1:6" ht="0" hidden="1" customHeight="1" x14ac:dyDescent="0.25">
      <c r="A35" s="36"/>
      <c r="B35" s="33"/>
      <c r="C35" s="70">
        <v>0</v>
      </c>
      <c r="D35" s="34"/>
      <c r="E35" s="35"/>
      <c r="F35" s="35"/>
    </row>
    <row r="36" spans="1:6" ht="0" hidden="1" customHeight="1" x14ac:dyDescent="0.25">
      <c r="A36" s="36"/>
      <c r="B36" s="33"/>
      <c r="C36" s="70">
        <v>0</v>
      </c>
      <c r="D36" s="34"/>
      <c r="E36" s="35"/>
      <c r="F36" s="35"/>
    </row>
    <row r="37" spans="1:6" ht="0" hidden="1" customHeight="1" x14ac:dyDescent="0.25">
      <c r="A37" s="36"/>
      <c r="B37" s="33"/>
      <c r="C37" s="70">
        <v>0</v>
      </c>
      <c r="D37" s="34"/>
      <c r="E37" s="35"/>
      <c r="F37" s="35"/>
    </row>
    <row r="38" spans="1:6" ht="0" hidden="1" customHeight="1" x14ac:dyDescent="0.25">
      <c r="A38" s="36"/>
      <c r="B38" s="33"/>
      <c r="C38" s="70">
        <v>0</v>
      </c>
      <c r="D38" s="34"/>
      <c r="E38" s="35"/>
      <c r="F38" s="35"/>
    </row>
    <row r="39" spans="1:6" ht="0" hidden="1" customHeight="1" x14ac:dyDescent="0.25">
      <c r="A39" s="36"/>
      <c r="B39" s="33"/>
      <c r="C39" s="70">
        <v>0</v>
      </c>
      <c r="D39" s="34"/>
      <c r="E39" s="35"/>
      <c r="F39" s="35"/>
    </row>
    <row r="40" spans="1:6" ht="0" hidden="1" customHeight="1" x14ac:dyDescent="0.25">
      <c r="A40" s="36"/>
      <c r="B40" s="33"/>
      <c r="C40" s="70">
        <v>0</v>
      </c>
      <c r="D40" s="34"/>
      <c r="E40" s="35"/>
      <c r="F40" s="35"/>
    </row>
    <row r="41" spans="1:6" ht="15" hidden="1" customHeight="1" x14ac:dyDescent="0.25">
      <c r="A41" s="36"/>
      <c r="B41" s="33"/>
      <c r="C41" s="70">
        <v>0</v>
      </c>
      <c r="D41" s="34"/>
      <c r="E41" s="35"/>
      <c r="F41" s="35"/>
    </row>
    <row r="42" spans="1:6" x14ac:dyDescent="0.25">
      <c r="A42" s="420" t="s">
        <v>898</v>
      </c>
      <c r="B42" s="420"/>
      <c r="C42" s="98">
        <v>4830023.0194300003</v>
      </c>
      <c r="D42" s="98">
        <v>704084988.27999997</v>
      </c>
      <c r="E42" s="98"/>
      <c r="F42" s="98"/>
    </row>
    <row r="43" spans="1:6" ht="6" customHeight="1" x14ac:dyDescent="0.25">
      <c r="A43" s="99"/>
      <c r="B43" s="99"/>
      <c r="C43" s="97"/>
      <c r="D43" s="97"/>
      <c r="E43" s="97"/>
      <c r="F43" s="97"/>
    </row>
    <row r="44" spans="1:6" ht="15.75" thickBot="1" x14ac:dyDescent="0.3">
      <c r="A44" s="96" t="s">
        <v>899</v>
      </c>
      <c r="B44" s="96"/>
      <c r="C44" s="98"/>
      <c r="D44" s="98"/>
      <c r="E44" s="98"/>
      <c r="F44" s="98"/>
    </row>
    <row r="45" spans="1:6" x14ac:dyDescent="0.25">
      <c r="A45" s="433" t="s">
        <v>833</v>
      </c>
      <c r="B45" s="138" t="s">
        <v>936</v>
      </c>
      <c r="C45" s="109">
        <v>270370.54514260002</v>
      </c>
      <c r="D45" s="155">
        <v>39412615.909999996</v>
      </c>
      <c r="E45" s="115">
        <v>3.9945811033248901E-2</v>
      </c>
      <c r="F45" s="115">
        <v>1.8856999999999999E-2</v>
      </c>
    </row>
    <row r="46" spans="1:6" ht="15.75" thickBot="1" x14ac:dyDescent="0.3">
      <c r="A46" s="435"/>
      <c r="B46" s="139" t="s">
        <v>937</v>
      </c>
      <c r="C46" s="111">
        <v>291633.35510540003</v>
      </c>
      <c r="D46" s="156">
        <v>42512150.890000001</v>
      </c>
      <c r="E46" s="117">
        <v>4.0544800460338593E-2</v>
      </c>
      <c r="F46" s="117">
        <v>1.123E-2</v>
      </c>
    </row>
    <row r="47" spans="1:6" x14ac:dyDescent="0.25">
      <c r="A47" s="433" t="s">
        <v>834</v>
      </c>
      <c r="B47" s="138" t="s">
        <v>938</v>
      </c>
      <c r="C47" s="109">
        <v>314695.92359240004</v>
      </c>
      <c r="D47" s="155">
        <v>45874041.340000004</v>
      </c>
      <c r="E47" s="115">
        <v>-1.3039959594607353E-3</v>
      </c>
      <c r="F47" s="115">
        <v>8.4120000000000011E-3</v>
      </c>
    </row>
    <row r="48" spans="1:6" ht="15.75" thickBot="1" x14ac:dyDescent="0.3">
      <c r="A48" s="435"/>
      <c r="B48" s="139" t="s">
        <v>939</v>
      </c>
      <c r="C48" s="111">
        <v>994017.33080439991</v>
      </c>
      <c r="D48" s="156">
        <v>144900485.53999999</v>
      </c>
      <c r="E48" s="117">
        <v>1.0428750887513161E-2</v>
      </c>
      <c r="F48" s="117">
        <v>9.6840000000000016E-3</v>
      </c>
    </row>
    <row r="49" spans="1:6" x14ac:dyDescent="0.25">
      <c r="A49" s="433" t="s">
        <v>835</v>
      </c>
      <c r="B49" s="141" t="s">
        <v>940</v>
      </c>
      <c r="C49" s="109">
        <v>311943.59822779999</v>
      </c>
      <c r="D49" s="155">
        <v>45472827.729999997</v>
      </c>
      <c r="E49" s="115">
        <v>1.7704399302601814E-2</v>
      </c>
      <c r="F49" s="115">
        <v>2.2572999999999999E-2</v>
      </c>
    </row>
    <row r="50" spans="1:6" x14ac:dyDescent="0.25">
      <c r="A50" s="434"/>
      <c r="B50" s="142" t="s">
        <v>941</v>
      </c>
      <c r="C50" s="110">
        <v>112124.90425780001</v>
      </c>
      <c r="D50" s="70">
        <v>16344738.23</v>
      </c>
      <c r="E50" s="116">
        <v>1.0956319980323315E-2</v>
      </c>
      <c r="F50" s="116">
        <v>1.4477E-2</v>
      </c>
    </row>
    <row r="51" spans="1:6" ht="15.75" thickBot="1" x14ac:dyDescent="0.3">
      <c r="A51" s="435"/>
      <c r="B51" s="143" t="s">
        <v>942</v>
      </c>
      <c r="C51" s="111">
        <v>388063.54758359998</v>
      </c>
      <c r="D51" s="156">
        <v>56569030.259999998</v>
      </c>
      <c r="E51" s="117">
        <v>1.7133239656686783E-2</v>
      </c>
      <c r="F51" s="117">
        <v>2.0399000000000004E-2</v>
      </c>
    </row>
    <row r="52" spans="1:6" x14ac:dyDescent="0.25">
      <c r="A52" s="433" t="s">
        <v>836</v>
      </c>
      <c r="B52" s="141" t="s">
        <v>943</v>
      </c>
      <c r="C52" s="109">
        <v>86170.072031400006</v>
      </c>
      <c r="D52" s="155">
        <v>12561234.99</v>
      </c>
      <c r="E52" s="115">
        <v>1.3340570032596588E-2</v>
      </c>
      <c r="F52" s="115">
        <v>1.2676000000000002E-2</v>
      </c>
    </row>
    <row r="53" spans="1:6" ht="26.25" x14ac:dyDescent="0.25">
      <c r="A53" s="434"/>
      <c r="B53" s="142" t="s">
        <v>944</v>
      </c>
      <c r="C53" s="110">
        <v>63139.406111600001</v>
      </c>
      <c r="D53" s="70">
        <v>9203995.0600000005</v>
      </c>
      <c r="E53" s="116">
        <v>7.4314586818218231E-3</v>
      </c>
      <c r="F53" s="116">
        <v>1.3612000000000001E-2</v>
      </c>
    </row>
    <row r="54" spans="1:6" x14ac:dyDescent="0.25">
      <c r="A54" s="434"/>
      <c r="B54" s="142" t="s">
        <v>945</v>
      </c>
      <c r="C54" s="110">
        <v>352974.63434380002</v>
      </c>
      <c r="D54" s="70">
        <v>51454028.329999998</v>
      </c>
      <c r="E54" s="116">
        <v>0</v>
      </c>
      <c r="F54" s="116">
        <v>1.6007000000000004E-2</v>
      </c>
    </row>
    <row r="55" spans="1:6" x14ac:dyDescent="0.25">
      <c r="A55" s="434"/>
      <c r="B55" s="142" t="s">
        <v>946</v>
      </c>
      <c r="C55" s="110">
        <v>62170.367656600007</v>
      </c>
      <c r="D55" s="70">
        <v>9062735.8100000005</v>
      </c>
      <c r="E55" s="116">
        <v>1.666569896042347E-2</v>
      </c>
      <c r="F55" s="116">
        <v>1.3352000000000001E-2</v>
      </c>
    </row>
    <row r="56" spans="1:6" ht="15.75" thickBot="1" x14ac:dyDescent="0.3">
      <c r="A56" s="435"/>
      <c r="B56" s="143" t="s">
        <v>947</v>
      </c>
      <c r="C56" s="111">
        <v>45977.969668400001</v>
      </c>
      <c r="D56" s="156">
        <v>6702327.9400000004</v>
      </c>
      <c r="E56" s="117">
        <v>2.0607499405741692E-2</v>
      </c>
      <c r="F56" s="117">
        <v>1.3464E-2</v>
      </c>
    </row>
    <row r="57" spans="1:6" ht="26.25" thickBot="1" x14ac:dyDescent="0.3">
      <c r="A57" s="162" t="s">
        <v>837</v>
      </c>
      <c r="B57" s="136" t="s">
        <v>948</v>
      </c>
      <c r="C57" s="157">
        <v>72122.392743799996</v>
      </c>
      <c r="D57" s="158">
        <v>10513468.33</v>
      </c>
      <c r="E57" s="159">
        <v>9.9247284233570099E-3</v>
      </c>
      <c r="F57" s="159">
        <v>1.2442000000000002E-2</v>
      </c>
    </row>
    <row r="58" spans="1:6" ht="26.25" thickBot="1" x14ac:dyDescent="0.3">
      <c r="A58" s="162" t="s">
        <v>838</v>
      </c>
      <c r="B58" s="144" t="s">
        <v>949</v>
      </c>
      <c r="C58" s="157">
        <v>4316.7142017999995</v>
      </c>
      <c r="D58" s="158">
        <v>629258.63</v>
      </c>
      <c r="E58" s="159">
        <v>2.0745521411299706E-2</v>
      </c>
      <c r="F58" s="159">
        <v>3.2230000000000002E-3</v>
      </c>
    </row>
    <row r="59" spans="1:6" x14ac:dyDescent="0.25">
      <c r="A59" s="433" t="s">
        <v>839</v>
      </c>
      <c r="B59" s="138" t="s">
        <v>950</v>
      </c>
      <c r="C59" s="109">
        <v>346754.7600832</v>
      </c>
      <c r="D59" s="155">
        <v>50547341.119999997</v>
      </c>
      <c r="E59" s="115">
        <v>9.8997429013252258E-3</v>
      </c>
      <c r="F59" s="115">
        <v>3.5320000000000004E-3</v>
      </c>
    </row>
    <row r="60" spans="1:6" x14ac:dyDescent="0.25">
      <c r="A60" s="434"/>
      <c r="B60" s="140" t="s">
        <v>951</v>
      </c>
      <c r="C60" s="110">
        <v>29554.078304800001</v>
      </c>
      <c r="D60" s="70">
        <v>4308174.68</v>
      </c>
      <c r="E60" s="116">
        <v>1.4350881101563573E-3</v>
      </c>
      <c r="F60" s="116">
        <v>7.2520000000000006E-3</v>
      </c>
    </row>
    <row r="61" spans="1:6" x14ac:dyDescent="0.25">
      <c r="A61" s="434"/>
      <c r="B61" s="140" t="s">
        <v>952</v>
      </c>
      <c r="C61" s="110">
        <v>329178.03851660003</v>
      </c>
      <c r="D61" s="70">
        <v>47985136.810000002</v>
      </c>
      <c r="E61" s="116">
        <v>1.363013032823801E-2</v>
      </c>
      <c r="F61" s="116">
        <v>1.3528000000000002E-2</v>
      </c>
    </row>
    <row r="62" spans="1:6" ht="15.75" thickBot="1" x14ac:dyDescent="0.3">
      <c r="A62" s="435"/>
      <c r="B62" s="139" t="s">
        <v>842</v>
      </c>
      <c r="C62" s="111">
        <v>621803.26894840004</v>
      </c>
      <c r="D62" s="156">
        <v>90641875.939999998</v>
      </c>
      <c r="E62" s="117">
        <v>7.7952216379344463E-3</v>
      </c>
      <c r="F62" s="117">
        <v>6.1320000000000003E-3</v>
      </c>
    </row>
    <row r="63" spans="1:6" x14ac:dyDescent="0.25">
      <c r="A63" s="433" t="s">
        <v>840</v>
      </c>
      <c r="B63" s="138" t="s">
        <v>953</v>
      </c>
      <c r="C63" s="109">
        <v>148810.77137220002</v>
      </c>
      <c r="D63" s="155">
        <v>21692532.27</v>
      </c>
      <c r="E63" s="115">
        <v>8.7741045281291008E-3</v>
      </c>
      <c r="F63" s="115">
        <v>1.6744999999999999E-2</v>
      </c>
    </row>
    <row r="64" spans="1:6" ht="15.75" thickBot="1" x14ac:dyDescent="0.3">
      <c r="A64" s="435"/>
      <c r="B64" s="143" t="s">
        <v>954</v>
      </c>
      <c r="C64" s="111">
        <v>95798.151591800008</v>
      </c>
      <c r="D64" s="156">
        <v>13964745.130000001</v>
      </c>
      <c r="E64" s="117">
        <v>9.6800206229090691E-3</v>
      </c>
      <c r="F64" s="117">
        <v>1.9265000000000001E-2</v>
      </c>
    </row>
    <row r="65" spans="1:6" ht="0" hidden="1" customHeight="1" x14ac:dyDescent="0.25">
      <c r="A65" s="36"/>
      <c r="B65" s="33"/>
      <c r="C65" s="70">
        <v>0</v>
      </c>
      <c r="D65" s="34"/>
      <c r="E65" s="35"/>
      <c r="F65" s="35"/>
    </row>
    <row r="66" spans="1:6" ht="0" hidden="1" customHeight="1" x14ac:dyDescent="0.25">
      <c r="A66" s="36"/>
      <c r="B66" s="33"/>
      <c r="C66" s="70">
        <v>0</v>
      </c>
      <c r="D66" s="34"/>
      <c r="E66" s="35"/>
      <c r="F66" s="35"/>
    </row>
    <row r="67" spans="1:6" ht="0" hidden="1" customHeight="1" x14ac:dyDescent="0.25">
      <c r="A67" s="36"/>
      <c r="B67" s="33"/>
      <c r="C67" s="70">
        <v>0</v>
      </c>
      <c r="D67" s="34"/>
      <c r="E67" s="35"/>
      <c r="F67" s="35"/>
    </row>
    <row r="68" spans="1:6" ht="0" hidden="1" customHeight="1" x14ac:dyDescent="0.25">
      <c r="A68" s="36"/>
      <c r="B68" s="33"/>
      <c r="C68" s="70">
        <v>0</v>
      </c>
      <c r="D68" s="34"/>
      <c r="E68" s="35"/>
      <c r="F68" s="35"/>
    </row>
    <row r="69" spans="1:6" ht="0" hidden="1" customHeight="1" x14ac:dyDescent="0.25">
      <c r="A69" s="36"/>
      <c r="B69" s="33"/>
      <c r="C69" s="70">
        <v>0</v>
      </c>
      <c r="D69" s="34"/>
      <c r="E69" s="35"/>
      <c r="F69" s="35"/>
    </row>
    <row r="70" spans="1:6" ht="0" hidden="1" customHeight="1" x14ac:dyDescent="0.25">
      <c r="A70" s="36"/>
      <c r="B70" s="33"/>
      <c r="C70" s="70">
        <v>0</v>
      </c>
      <c r="D70" s="34"/>
      <c r="E70" s="35"/>
      <c r="F70" s="35"/>
    </row>
    <row r="71" spans="1:6" ht="0" hidden="1" customHeight="1" x14ac:dyDescent="0.25">
      <c r="A71" s="36"/>
      <c r="B71" s="33"/>
      <c r="C71" s="70">
        <v>0</v>
      </c>
      <c r="D71" s="34"/>
      <c r="E71" s="35"/>
      <c r="F71" s="35"/>
    </row>
    <row r="72" spans="1:6" ht="0" hidden="1" customHeight="1" x14ac:dyDescent="0.25">
      <c r="A72" s="36"/>
      <c r="B72" s="33"/>
      <c r="C72" s="70">
        <v>0</v>
      </c>
      <c r="D72" s="34"/>
      <c r="E72" s="35"/>
      <c r="F72" s="35"/>
    </row>
    <row r="73" spans="1:6" ht="0" hidden="1" customHeight="1" x14ac:dyDescent="0.25">
      <c r="A73" s="36"/>
      <c r="B73" s="33"/>
      <c r="C73" s="70">
        <v>0</v>
      </c>
      <c r="D73" s="34"/>
      <c r="E73" s="35"/>
      <c r="F73" s="35"/>
    </row>
    <row r="74" spans="1:6" ht="0" hidden="1" customHeight="1" x14ac:dyDescent="0.25">
      <c r="A74" s="36"/>
      <c r="B74" s="33"/>
      <c r="C74" s="70">
        <v>0</v>
      </c>
      <c r="D74" s="34"/>
      <c r="E74" s="35"/>
      <c r="F74" s="35"/>
    </row>
    <row r="75" spans="1:6" ht="0" hidden="1" customHeight="1" x14ac:dyDescent="0.25">
      <c r="A75" s="36"/>
      <c r="B75" s="33"/>
      <c r="C75" s="70">
        <v>0</v>
      </c>
      <c r="D75" s="34"/>
      <c r="E75" s="35"/>
      <c r="F75" s="35"/>
    </row>
    <row r="76" spans="1:6" ht="0" hidden="1" customHeight="1" x14ac:dyDescent="0.25">
      <c r="A76" s="36"/>
      <c r="B76" s="33"/>
      <c r="C76" s="70">
        <v>0</v>
      </c>
      <c r="D76" s="34"/>
      <c r="E76" s="35"/>
      <c r="F76" s="35"/>
    </row>
    <row r="77" spans="1:6" ht="0" hidden="1" customHeight="1" x14ac:dyDescent="0.25">
      <c r="A77" s="36"/>
      <c r="B77" s="33"/>
      <c r="C77" s="70">
        <v>0</v>
      </c>
      <c r="D77" s="34"/>
      <c r="E77" s="35"/>
      <c r="F77" s="35"/>
    </row>
    <row r="78" spans="1:6" ht="0" hidden="1" customHeight="1" x14ac:dyDescent="0.25">
      <c r="A78" s="36"/>
      <c r="B78" s="33"/>
      <c r="C78" s="70">
        <v>0</v>
      </c>
      <c r="D78" s="34"/>
      <c r="E78" s="35"/>
      <c r="F78" s="35"/>
    </row>
    <row r="79" spans="1:6" ht="0" hidden="1" customHeight="1" x14ac:dyDescent="0.25">
      <c r="A79" s="36"/>
      <c r="B79" s="33"/>
      <c r="C79" s="70">
        <v>0</v>
      </c>
      <c r="D79" s="34"/>
      <c r="E79" s="35"/>
      <c r="F79" s="35"/>
    </row>
    <row r="80" spans="1:6" ht="0" hidden="1" customHeight="1" x14ac:dyDescent="0.25">
      <c r="A80" s="36"/>
      <c r="B80" s="33"/>
      <c r="C80" s="70">
        <v>0</v>
      </c>
      <c r="D80" s="34"/>
      <c r="E80" s="35"/>
      <c r="F80" s="35"/>
    </row>
    <row r="81" spans="1:6" ht="0" hidden="1" customHeight="1" x14ac:dyDescent="0.25">
      <c r="A81" s="36"/>
      <c r="B81" s="33"/>
      <c r="C81" s="70">
        <v>0</v>
      </c>
      <c r="D81" s="34"/>
      <c r="E81" s="35"/>
      <c r="F81" s="35"/>
    </row>
    <row r="82" spans="1:6" ht="0" hidden="1" customHeight="1" x14ac:dyDescent="0.25">
      <c r="A82" s="36"/>
      <c r="B82" s="33"/>
      <c r="C82" s="70">
        <v>0</v>
      </c>
      <c r="D82" s="34"/>
      <c r="E82" s="35"/>
      <c r="F82" s="35"/>
    </row>
    <row r="83" spans="1:6" ht="0" hidden="1" customHeight="1" x14ac:dyDescent="0.25">
      <c r="A83" s="36"/>
      <c r="B83" s="33"/>
      <c r="C83" s="70">
        <v>0</v>
      </c>
      <c r="D83" s="34"/>
      <c r="E83" s="35"/>
      <c r="F83" s="35"/>
    </row>
    <row r="84" spans="1:6" x14ac:dyDescent="0.25">
      <c r="A84" s="420" t="s">
        <v>900</v>
      </c>
      <c r="B84" s="420"/>
      <c r="C84" s="98">
        <f>SUM(C45:C83)</f>
        <v>4941619.8302884009</v>
      </c>
      <c r="D84" s="98">
        <v>720352744.94000006</v>
      </c>
      <c r="E84" s="100"/>
      <c r="F84" s="101"/>
    </row>
    <row r="85" spans="1:6" ht="15.75" thickBot="1" x14ac:dyDescent="0.3">
      <c r="A85" s="96" t="s">
        <v>901</v>
      </c>
      <c r="B85" s="96"/>
      <c r="C85" s="98"/>
      <c r="D85" s="98"/>
      <c r="E85" s="100"/>
      <c r="F85" s="101"/>
    </row>
    <row r="86" spans="1:6" ht="25.5" x14ac:dyDescent="0.25">
      <c r="A86" s="163" t="s">
        <v>836</v>
      </c>
      <c r="B86" s="145" t="s">
        <v>955</v>
      </c>
      <c r="C86" s="70">
        <v>100138.4910162</v>
      </c>
      <c r="D86" s="34">
        <v>14597447.67</v>
      </c>
      <c r="E86" s="37">
        <v>-1.0988319991156459E-3</v>
      </c>
      <c r="F86" s="37">
        <v>-9.7800000000000014E-4</v>
      </c>
    </row>
    <row r="87" spans="1:6" ht="0" hidden="1" customHeight="1" x14ac:dyDescent="0.25">
      <c r="A87" s="36"/>
      <c r="B87" s="33"/>
      <c r="C87" s="70">
        <v>0</v>
      </c>
      <c r="D87" s="34"/>
      <c r="E87" s="37"/>
      <c r="F87" s="37"/>
    </row>
    <row r="88" spans="1:6" ht="0" hidden="1" customHeight="1" x14ac:dyDescent="0.25">
      <c r="A88" s="36"/>
      <c r="B88" s="33"/>
      <c r="C88" s="70">
        <v>0</v>
      </c>
      <c r="D88" s="34"/>
      <c r="E88" s="37"/>
      <c r="F88" s="37"/>
    </row>
    <row r="89" spans="1:6" ht="0" hidden="1" customHeight="1" x14ac:dyDescent="0.25">
      <c r="A89" s="36"/>
      <c r="B89" s="33"/>
      <c r="C89" s="70">
        <v>0</v>
      </c>
      <c r="D89" s="34"/>
      <c r="E89" s="37"/>
      <c r="F89" s="37"/>
    </row>
    <row r="90" spans="1:6" ht="0" hidden="1" customHeight="1" x14ac:dyDescent="0.25">
      <c r="A90" s="36"/>
      <c r="B90" s="33"/>
      <c r="C90" s="70">
        <v>0</v>
      </c>
      <c r="D90" s="34"/>
      <c r="E90" s="37"/>
      <c r="F90" s="37"/>
    </row>
    <row r="91" spans="1:6" ht="0" hidden="1" customHeight="1" x14ac:dyDescent="0.25">
      <c r="A91" s="36"/>
      <c r="B91" s="33"/>
      <c r="C91" s="70">
        <v>0</v>
      </c>
      <c r="D91" s="34"/>
      <c r="E91" s="37"/>
      <c r="F91" s="37"/>
    </row>
    <row r="92" spans="1:6" ht="0" hidden="1" customHeight="1" x14ac:dyDescent="0.25">
      <c r="A92" s="36"/>
      <c r="B92" s="33"/>
      <c r="C92" s="70">
        <v>0</v>
      </c>
      <c r="D92" s="34"/>
      <c r="E92" s="37"/>
      <c r="F92" s="37"/>
    </row>
    <row r="93" spans="1:6" ht="0" hidden="1" customHeight="1" x14ac:dyDescent="0.25">
      <c r="A93" s="36"/>
      <c r="B93" s="33"/>
      <c r="C93" s="70">
        <v>0</v>
      </c>
      <c r="D93" s="34"/>
      <c r="E93" s="37"/>
      <c r="F93" s="37"/>
    </row>
    <row r="94" spans="1:6" ht="0" hidden="1" customHeight="1" x14ac:dyDescent="0.25">
      <c r="A94" s="36"/>
      <c r="B94" s="33"/>
      <c r="C94" s="70">
        <v>0</v>
      </c>
      <c r="D94" s="34"/>
      <c r="E94" s="37"/>
      <c r="F94" s="37"/>
    </row>
    <row r="95" spans="1:6" ht="0" hidden="1" customHeight="1" x14ac:dyDescent="0.25">
      <c r="A95" s="36"/>
      <c r="B95" s="33"/>
      <c r="C95" s="70">
        <v>0</v>
      </c>
      <c r="D95" s="34"/>
      <c r="E95" s="37"/>
      <c r="F95" s="37"/>
    </row>
    <row r="96" spans="1:6" ht="0" hidden="1" customHeight="1" x14ac:dyDescent="0.25">
      <c r="A96" s="36"/>
      <c r="B96" s="33"/>
      <c r="C96" s="70">
        <v>0</v>
      </c>
      <c r="D96" s="34"/>
      <c r="E96" s="37"/>
      <c r="F96" s="37"/>
    </row>
    <row r="97" spans="1:6" ht="0" hidden="1" customHeight="1" x14ac:dyDescent="0.25">
      <c r="A97" s="36"/>
      <c r="B97" s="33"/>
      <c r="C97" s="70">
        <v>0</v>
      </c>
      <c r="D97" s="34"/>
      <c r="E97" s="37"/>
      <c r="F97" s="37"/>
    </row>
    <row r="98" spans="1:6" ht="0" hidden="1" customHeight="1" x14ac:dyDescent="0.25">
      <c r="A98" s="36"/>
      <c r="B98" s="33"/>
      <c r="C98" s="70">
        <v>0</v>
      </c>
      <c r="D98" s="34"/>
      <c r="E98" s="37"/>
      <c r="F98" s="37"/>
    </row>
    <row r="99" spans="1:6" ht="0" hidden="1" customHeight="1" x14ac:dyDescent="0.25">
      <c r="A99" s="36"/>
      <c r="B99" s="33"/>
      <c r="C99" s="70">
        <v>0</v>
      </c>
      <c r="D99" s="34"/>
      <c r="E99" s="37"/>
      <c r="F99" s="37"/>
    </row>
    <row r="100" spans="1:6" ht="0" hidden="1" customHeight="1" x14ac:dyDescent="0.25">
      <c r="A100" s="36"/>
      <c r="B100" s="33"/>
      <c r="C100" s="70">
        <v>0</v>
      </c>
      <c r="D100" s="34"/>
      <c r="E100" s="37"/>
      <c r="F100" s="37"/>
    </row>
    <row r="101" spans="1:6" ht="0" hidden="1" customHeight="1" x14ac:dyDescent="0.25">
      <c r="A101" s="36"/>
      <c r="B101" s="33"/>
      <c r="C101" s="70">
        <v>0</v>
      </c>
      <c r="D101" s="34"/>
      <c r="E101" s="37"/>
      <c r="F101" s="37"/>
    </row>
    <row r="102" spans="1:6" ht="0" hidden="1" customHeight="1" x14ac:dyDescent="0.25">
      <c r="A102" s="36"/>
      <c r="B102" s="33"/>
      <c r="C102" s="70">
        <v>0</v>
      </c>
      <c r="D102" s="34"/>
      <c r="E102" s="37"/>
      <c r="F102" s="37"/>
    </row>
    <row r="103" spans="1:6" ht="0" hidden="1" customHeight="1" x14ac:dyDescent="0.25">
      <c r="A103" s="36"/>
      <c r="B103" s="33"/>
      <c r="C103" s="70">
        <v>0</v>
      </c>
      <c r="D103" s="34"/>
      <c r="E103" s="37"/>
      <c r="F103" s="37"/>
    </row>
    <row r="104" spans="1:6" ht="0" hidden="1" customHeight="1" x14ac:dyDescent="0.25">
      <c r="A104" s="36"/>
      <c r="B104" s="33"/>
      <c r="C104" s="70">
        <v>0</v>
      </c>
      <c r="D104" s="34"/>
      <c r="E104" s="37"/>
      <c r="F104" s="37"/>
    </row>
    <row r="105" spans="1:6" ht="0" hidden="1" customHeight="1" x14ac:dyDescent="0.25">
      <c r="A105" s="36"/>
      <c r="B105" s="33"/>
      <c r="C105" s="70">
        <v>0</v>
      </c>
      <c r="D105" s="34"/>
      <c r="E105" s="37"/>
      <c r="F105" s="37"/>
    </row>
    <row r="106" spans="1:6" ht="0" hidden="1" customHeight="1" x14ac:dyDescent="0.25">
      <c r="A106" s="36"/>
      <c r="B106" s="33"/>
      <c r="C106" s="70">
        <v>0</v>
      </c>
      <c r="D106" s="34"/>
      <c r="E106" s="37"/>
      <c r="F106" s="37"/>
    </row>
    <row r="107" spans="1:6" ht="0" hidden="1" customHeight="1" x14ac:dyDescent="0.25">
      <c r="A107" s="36"/>
      <c r="B107" s="33"/>
      <c r="C107" s="70">
        <v>0</v>
      </c>
      <c r="D107" s="34"/>
      <c r="E107" s="37"/>
      <c r="F107" s="37"/>
    </row>
    <row r="108" spans="1:6" ht="0" hidden="1" customHeight="1" x14ac:dyDescent="0.25">
      <c r="A108" s="36"/>
      <c r="B108" s="33"/>
      <c r="C108" s="70">
        <v>0</v>
      </c>
      <c r="D108" s="34"/>
      <c r="E108" s="37"/>
      <c r="F108" s="37"/>
    </row>
    <row r="109" spans="1:6" ht="0" hidden="1" customHeight="1" x14ac:dyDescent="0.25">
      <c r="A109" s="36"/>
      <c r="B109" s="33"/>
      <c r="C109" s="70">
        <v>0</v>
      </c>
      <c r="D109" s="34"/>
      <c r="E109" s="37"/>
      <c r="F109" s="37"/>
    </row>
    <row r="110" spans="1:6" ht="0" hidden="1" customHeight="1" x14ac:dyDescent="0.25">
      <c r="A110" s="36"/>
      <c r="B110" s="33"/>
      <c r="C110" s="70">
        <v>0</v>
      </c>
      <c r="D110" s="34"/>
      <c r="E110" s="37"/>
      <c r="F110" s="37"/>
    </row>
    <row r="111" spans="1:6" ht="0" hidden="1" customHeight="1" x14ac:dyDescent="0.25">
      <c r="A111" s="36"/>
      <c r="B111" s="33"/>
      <c r="C111" s="70">
        <v>0</v>
      </c>
      <c r="D111" s="34"/>
      <c r="E111" s="37"/>
      <c r="F111" s="37"/>
    </row>
    <row r="112" spans="1:6" ht="0" hidden="1" customHeight="1" x14ac:dyDescent="0.25">
      <c r="A112" s="36"/>
      <c r="B112" s="33"/>
      <c r="C112" s="70">
        <v>0</v>
      </c>
      <c r="D112" s="34"/>
      <c r="E112" s="37"/>
      <c r="F112" s="37"/>
    </row>
    <row r="113" spans="1:6" ht="0" hidden="1" customHeight="1" x14ac:dyDescent="0.25">
      <c r="A113" s="36"/>
      <c r="B113" s="33"/>
      <c r="C113" s="70">
        <v>0</v>
      </c>
      <c r="D113" s="34"/>
      <c r="E113" s="37"/>
      <c r="F113" s="37"/>
    </row>
    <row r="114" spans="1:6" ht="0" hidden="1" customHeight="1" x14ac:dyDescent="0.25">
      <c r="A114" s="36"/>
      <c r="B114" s="33"/>
      <c r="C114" s="70">
        <v>0</v>
      </c>
      <c r="D114" s="34"/>
      <c r="E114" s="37"/>
      <c r="F114" s="37"/>
    </row>
    <row r="115" spans="1:6" ht="0" hidden="1" customHeight="1" x14ac:dyDescent="0.25">
      <c r="A115" s="36"/>
      <c r="B115" s="33"/>
      <c r="C115" s="70">
        <v>0</v>
      </c>
      <c r="D115" s="34"/>
      <c r="E115" s="37"/>
      <c r="F115" s="37"/>
    </row>
    <row r="116" spans="1:6" ht="0" hidden="1" customHeight="1" x14ac:dyDescent="0.25">
      <c r="A116" s="36"/>
      <c r="B116" s="33"/>
      <c r="C116" s="70">
        <v>0</v>
      </c>
      <c r="D116" s="34"/>
      <c r="E116" s="37"/>
      <c r="F116" s="37"/>
    </row>
    <row r="117" spans="1:6" ht="0" hidden="1" customHeight="1" x14ac:dyDescent="0.25">
      <c r="A117" s="36"/>
      <c r="B117" s="33"/>
      <c r="C117" s="70">
        <v>0</v>
      </c>
      <c r="D117" s="34"/>
      <c r="E117" s="37"/>
      <c r="F117" s="37"/>
    </row>
    <row r="118" spans="1:6" ht="0" hidden="1" customHeight="1" x14ac:dyDescent="0.25">
      <c r="A118" s="36"/>
      <c r="B118" s="33"/>
      <c r="C118" s="70">
        <v>0</v>
      </c>
      <c r="D118" s="34"/>
      <c r="E118" s="37"/>
      <c r="F118" s="37"/>
    </row>
    <row r="119" spans="1:6" ht="0" hidden="1" customHeight="1" x14ac:dyDescent="0.25">
      <c r="A119" s="36"/>
      <c r="B119" s="33"/>
      <c r="C119" s="70">
        <v>0</v>
      </c>
      <c r="D119" s="34"/>
      <c r="E119" s="37"/>
      <c r="F119" s="37"/>
    </row>
    <row r="120" spans="1:6" ht="0" hidden="1" customHeight="1" x14ac:dyDescent="0.25">
      <c r="A120" s="36"/>
      <c r="B120" s="33"/>
      <c r="C120" s="70">
        <v>0</v>
      </c>
      <c r="D120" s="34"/>
      <c r="E120" s="37"/>
      <c r="F120" s="37"/>
    </row>
    <row r="121" spans="1:6" ht="0" hidden="1" customHeight="1" x14ac:dyDescent="0.25">
      <c r="A121" s="36"/>
      <c r="B121" s="33"/>
      <c r="C121" s="70">
        <v>0</v>
      </c>
      <c r="D121" s="34"/>
      <c r="E121" s="37"/>
      <c r="F121" s="37"/>
    </row>
    <row r="122" spans="1:6" ht="0" hidden="1" customHeight="1" x14ac:dyDescent="0.25">
      <c r="A122" s="36"/>
      <c r="B122" s="33"/>
      <c r="C122" s="70">
        <v>0</v>
      </c>
      <c r="D122" s="34"/>
      <c r="E122" s="37"/>
      <c r="F122" s="37"/>
    </row>
    <row r="123" spans="1:6" ht="0" hidden="1" customHeight="1" x14ac:dyDescent="0.25">
      <c r="A123" s="36"/>
      <c r="B123" s="33"/>
      <c r="C123" s="70">
        <v>0</v>
      </c>
      <c r="D123" s="34"/>
      <c r="E123" s="37"/>
      <c r="F123" s="37"/>
    </row>
    <row r="124" spans="1:6" ht="0" hidden="1" customHeight="1" x14ac:dyDescent="0.25">
      <c r="A124" s="36"/>
      <c r="B124" s="33"/>
      <c r="C124" s="70">
        <v>0</v>
      </c>
      <c r="D124" s="34"/>
      <c r="E124" s="37"/>
      <c r="F124" s="37"/>
    </row>
    <row r="125" spans="1:6" x14ac:dyDescent="0.25">
      <c r="A125" s="75" t="s">
        <v>902</v>
      </c>
      <c r="B125" s="75"/>
      <c r="C125" s="98">
        <f>+C86</f>
        <v>100138.4910162</v>
      </c>
      <c r="D125" s="98">
        <v>14597447.67</v>
      </c>
      <c r="E125" s="101"/>
      <c r="F125" s="101"/>
    </row>
    <row r="126" spans="1:6" x14ac:dyDescent="0.25">
      <c r="A126" s="420" t="s">
        <v>845</v>
      </c>
      <c r="B126" s="420"/>
      <c r="C126" s="98">
        <f>+C125+C84+C42</f>
        <v>9871781.340734601</v>
      </c>
      <c r="D126" s="98">
        <v>1439035180.8900001</v>
      </c>
      <c r="E126" s="101"/>
      <c r="F126" s="101"/>
    </row>
    <row r="127" spans="1:6" ht="7.5" customHeight="1" x14ac:dyDescent="0.25">
      <c r="A127" s="102"/>
      <c r="B127" s="103"/>
      <c r="C127" s="104"/>
      <c r="D127" s="105"/>
      <c r="E127" s="106"/>
      <c r="F127" s="106"/>
    </row>
    <row r="128" spans="1:6" ht="18.75" x14ac:dyDescent="0.25">
      <c r="A128" s="444" t="s">
        <v>846</v>
      </c>
      <c r="B128" s="445"/>
      <c r="C128" s="445"/>
      <c r="D128" s="445"/>
      <c r="E128" s="445"/>
      <c r="F128" s="445"/>
    </row>
    <row r="129" spans="1:256" ht="19.5" thickBot="1" x14ac:dyDescent="0.3">
      <c r="A129" s="96" t="s">
        <v>903</v>
      </c>
      <c r="B129" s="107"/>
      <c r="C129" s="107"/>
      <c r="D129" s="107"/>
      <c r="E129" s="107"/>
      <c r="F129" s="107"/>
    </row>
    <row r="130" spans="1:256" ht="25.5" customHeight="1" x14ac:dyDescent="0.25">
      <c r="A130" s="440" t="s">
        <v>893</v>
      </c>
      <c r="B130" s="442" t="s">
        <v>894</v>
      </c>
      <c r="C130" s="428" t="s">
        <v>895</v>
      </c>
      <c r="D130" s="421" t="s">
        <v>829</v>
      </c>
      <c r="E130" s="118" t="s">
        <v>830</v>
      </c>
      <c r="F130" s="119" t="s">
        <v>830</v>
      </c>
    </row>
    <row r="131" spans="1:256" ht="15.75" thickBot="1" x14ac:dyDescent="0.3">
      <c r="A131" s="441"/>
      <c r="B131" s="443"/>
      <c r="C131" s="429"/>
      <c r="D131" s="422"/>
      <c r="E131" s="120" t="s">
        <v>831</v>
      </c>
      <c r="F131" s="121" t="s">
        <v>832</v>
      </c>
    </row>
    <row r="132" spans="1:256" ht="26.25" thickBot="1" x14ac:dyDescent="0.3">
      <c r="A132" s="164" t="s">
        <v>847</v>
      </c>
      <c r="B132" s="146" t="s">
        <v>434</v>
      </c>
      <c r="C132" s="157">
        <v>650622.14253999991</v>
      </c>
      <c r="D132" s="165">
        <v>94842877.920000002</v>
      </c>
      <c r="E132" s="166">
        <v>7.7322766184806824E-2</v>
      </c>
      <c r="F132" s="166">
        <v>2.1229000000000001E-2</v>
      </c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  <c r="IN132" s="40"/>
      <c r="IO132" s="40"/>
      <c r="IP132" s="40"/>
      <c r="IQ132" s="40"/>
      <c r="IR132" s="40"/>
      <c r="IS132" s="40"/>
      <c r="IT132" s="40"/>
      <c r="IU132" s="40"/>
      <c r="IV132" s="40"/>
    </row>
    <row r="133" spans="1:256" ht="15.75" thickBot="1" x14ac:dyDescent="0.3">
      <c r="A133" s="164" t="s">
        <v>833</v>
      </c>
      <c r="B133" s="146" t="s">
        <v>956</v>
      </c>
      <c r="C133" s="157">
        <v>284821.87810000003</v>
      </c>
      <c r="D133" s="165">
        <v>41519224.210000001</v>
      </c>
      <c r="E133" s="166">
        <v>2.8581859543919563E-2</v>
      </c>
      <c r="F133" s="166">
        <v>2.9165E-2</v>
      </c>
    </row>
    <row r="134" spans="1:256" x14ac:dyDescent="0.25">
      <c r="A134" s="430" t="s">
        <v>848</v>
      </c>
      <c r="B134" s="147" t="s">
        <v>752</v>
      </c>
      <c r="C134" s="109">
        <v>676412.3780599999</v>
      </c>
      <c r="D134" s="167">
        <v>98602387.469999999</v>
      </c>
      <c r="E134" s="112">
        <v>3.273656964302063E-2</v>
      </c>
      <c r="F134" s="112">
        <v>3.2989000000000004E-2</v>
      </c>
    </row>
    <row r="135" spans="1:256" x14ac:dyDescent="0.25">
      <c r="A135" s="431"/>
      <c r="B135" s="148" t="s">
        <v>750</v>
      </c>
      <c r="C135" s="110">
        <v>590362.11882000009</v>
      </c>
      <c r="D135" s="71">
        <v>86058617.900000006</v>
      </c>
      <c r="E135" s="113">
        <v>3.5228468477725983E-2</v>
      </c>
      <c r="F135" s="113">
        <v>3.5983000000000001E-2</v>
      </c>
    </row>
    <row r="136" spans="1:256" x14ac:dyDescent="0.25">
      <c r="A136" s="431"/>
      <c r="B136" s="148" t="s">
        <v>753</v>
      </c>
      <c r="C136" s="110">
        <v>587151.08412999997</v>
      </c>
      <c r="D136" s="71">
        <v>85590537.049999997</v>
      </c>
      <c r="E136" s="113">
        <v>3.2638188451528549E-2</v>
      </c>
      <c r="F136" s="113">
        <v>3.3270000000000008E-2</v>
      </c>
    </row>
    <row r="137" spans="1:256" ht="15.75" thickBot="1" x14ac:dyDescent="0.3">
      <c r="A137" s="432"/>
      <c r="B137" s="149" t="s">
        <v>751</v>
      </c>
      <c r="C137" s="111">
        <v>1280101.2348800001</v>
      </c>
      <c r="D137" s="168">
        <v>186603678.55000001</v>
      </c>
      <c r="E137" s="114">
        <v>-1.1108740568161011</v>
      </c>
      <c r="F137" s="114">
        <v>0.207624</v>
      </c>
    </row>
    <row r="138" spans="1:256" x14ac:dyDescent="0.25">
      <c r="A138" s="430" t="s">
        <v>849</v>
      </c>
      <c r="B138" s="147" t="s">
        <v>957</v>
      </c>
      <c r="C138" s="109">
        <v>244441.63511999999</v>
      </c>
      <c r="D138" s="423">
        <v>35632891.420000002</v>
      </c>
      <c r="E138" s="112">
        <v>-0.93218493461608887</v>
      </c>
      <c r="F138" s="112">
        <v>-0.15912100000000001</v>
      </c>
    </row>
    <row r="139" spans="1:256" ht="15.75" thickBot="1" x14ac:dyDescent="0.3">
      <c r="A139" s="432"/>
      <c r="B139" s="149" t="s">
        <v>958</v>
      </c>
      <c r="C139" s="111">
        <v>244441.63511999999</v>
      </c>
      <c r="D139" s="424">
        <v>35632891.420000002</v>
      </c>
      <c r="E139" s="114">
        <v>0</v>
      </c>
      <c r="F139" s="114">
        <v>-7.8982999999999998E-2</v>
      </c>
    </row>
    <row r="140" spans="1:256" x14ac:dyDescent="0.25">
      <c r="A140" s="430" t="s">
        <v>835</v>
      </c>
      <c r="B140" s="147" t="s">
        <v>959</v>
      </c>
      <c r="C140" s="109">
        <v>351651.72980999999</v>
      </c>
      <c r="D140" s="425">
        <v>51261185.100000001</v>
      </c>
      <c r="E140" s="112">
        <v>5.2499979734420776E-2</v>
      </c>
      <c r="F140" s="112">
        <v>4.6164000000000004E-2</v>
      </c>
    </row>
    <row r="141" spans="1:256" x14ac:dyDescent="0.25">
      <c r="A141" s="431"/>
      <c r="B141" s="148" t="s">
        <v>960</v>
      </c>
      <c r="C141" s="110">
        <v>351651.72980999999</v>
      </c>
      <c r="D141" s="426">
        <v>51261185.100000001</v>
      </c>
      <c r="E141" s="113">
        <v>0.1257023960351944</v>
      </c>
      <c r="F141" s="113">
        <v>0.17634500000000003</v>
      </c>
    </row>
    <row r="142" spans="1:256" ht="15.75" thickBot="1" x14ac:dyDescent="0.3">
      <c r="A142" s="432"/>
      <c r="B142" s="149" t="s">
        <v>436</v>
      </c>
      <c r="C142" s="111">
        <v>460182.35418000002</v>
      </c>
      <c r="D142" s="169">
        <v>67081975.829999998</v>
      </c>
      <c r="E142" s="114">
        <v>3.1909171491861343E-2</v>
      </c>
      <c r="F142" s="114">
        <v>4.0060000000000005E-2</v>
      </c>
    </row>
    <row r="143" spans="1:256" ht="26.25" thickBot="1" x14ac:dyDescent="0.3">
      <c r="A143" s="164" t="s">
        <v>850</v>
      </c>
      <c r="B143" s="150" t="s">
        <v>595</v>
      </c>
      <c r="C143" s="157">
        <v>955528.04437999998</v>
      </c>
      <c r="D143" s="170">
        <v>139289802.38999999</v>
      </c>
      <c r="E143" s="166">
        <v>1.2793899513781071E-2</v>
      </c>
      <c r="F143" s="166">
        <v>4.3937999999999998E-2</v>
      </c>
    </row>
    <row r="144" spans="1:256" x14ac:dyDescent="0.25">
      <c r="A144" s="430" t="s">
        <v>836</v>
      </c>
      <c r="B144" s="147" t="s">
        <v>151</v>
      </c>
      <c r="C144" s="109">
        <v>558832.13151999994</v>
      </c>
      <c r="D144" s="171">
        <v>81462409.840000004</v>
      </c>
      <c r="E144" s="112">
        <v>4.4233232736587524E-2</v>
      </c>
      <c r="F144" s="112">
        <v>5.1256000000000003E-2</v>
      </c>
    </row>
    <row r="145" spans="1:6" x14ac:dyDescent="0.25">
      <c r="A145" s="431"/>
      <c r="B145" s="148" t="s">
        <v>596</v>
      </c>
      <c r="C145" s="110">
        <v>616301.43848000001</v>
      </c>
      <c r="D145" s="72">
        <v>89839859.840000004</v>
      </c>
      <c r="E145" s="113">
        <v>2.7021670714020729E-2</v>
      </c>
      <c r="F145" s="113">
        <v>3.0071000000000004E-2</v>
      </c>
    </row>
    <row r="146" spans="1:6" x14ac:dyDescent="0.25">
      <c r="A146" s="431"/>
      <c r="B146" s="148" t="s">
        <v>605</v>
      </c>
      <c r="C146" s="110">
        <v>613703.73886000004</v>
      </c>
      <c r="D146" s="72">
        <v>89461186.420000002</v>
      </c>
      <c r="E146" s="113">
        <v>2.2715089321136475</v>
      </c>
      <c r="F146" s="113">
        <v>0.11821700000000002</v>
      </c>
    </row>
    <row r="147" spans="1:6" ht="15.75" thickBot="1" x14ac:dyDescent="0.3">
      <c r="A147" s="432"/>
      <c r="B147" s="151" t="s">
        <v>961</v>
      </c>
      <c r="C147" s="111">
        <v>367620.64152</v>
      </c>
      <c r="D147" s="169">
        <v>53589014.799999997</v>
      </c>
      <c r="E147" s="114">
        <v>3.1715851277112961E-2</v>
      </c>
      <c r="F147" s="114">
        <v>3.0834E-2</v>
      </c>
    </row>
    <row r="148" spans="1:6" ht="26.25" thickBot="1" x14ac:dyDescent="0.3">
      <c r="A148" s="164" t="s">
        <v>851</v>
      </c>
      <c r="B148" s="146" t="s">
        <v>416</v>
      </c>
      <c r="C148" s="157">
        <v>601087.35616999993</v>
      </c>
      <c r="D148" s="170">
        <v>87622063.579999998</v>
      </c>
      <c r="E148" s="166">
        <v>-0.22419649362564087</v>
      </c>
      <c r="F148" s="166">
        <v>0.14480100000000001</v>
      </c>
    </row>
    <row r="149" spans="1:6" x14ac:dyDescent="0.25">
      <c r="A149" s="430" t="s">
        <v>852</v>
      </c>
      <c r="B149" s="108" t="s">
        <v>515</v>
      </c>
      <c r="C149" s="109">
        <v>521117.57308</v>
      </c>
      <c r="D149" s="171">
        <v>75964660.799999997</v>
      </c>
      <c r="E149" s="112">
        <v>-0.67839843034744263</v>
      </c>
      <c r="F149" s="112">
        <v>-5.1190000000000003E-3</v>
      </c>
    </row>
    <row r="150" spans="1:6" x14ac:dyDescent="0.25">
      <c r="A150" s="431"/>
      <c r="B150" s="152" t="s">
        <v>962</v>
      </c>
      <c r="C150" s="110">
        <v>15225.23552</v>
      </c>
      <c r="D150" s="426">
        <v>2219422.09</v>
      </c>
      <c r="E150" s="113">
        <v>0.17587390542030334</v>
      </c>
      <c r="F150" s="113">
        <v>6.7820000000000007E-3</v>
      </c>
    </row>
    <row r="151" spans="1:6" ht="15.75" thickBot="1" x14ac:dyDescent="0.3">
      <c r="A151" s="432"/>
      <c r="B151" s="151" t="s">
        <v>963</v>
      </c>
      <c r="C151" s="111">
        <v>15225.23552</v>
      </c>
      <c r="D151" s="427">
        <v>2219422.09</v>
      </c>
      <c r="E151" s="114">
        <v>38.605430603027344</v>
      </c>
      <c r="F151" s="114">
        <v>1.2885950000000002</v>
      </c>
    </row>
    <row r="152" spans="1:6" x14ac:dyDescent="0.25">
      <c r="A152" s="430" t="s">
        <v>838</v>
      </c>
      <c r="B152" s="147" t="s">
        <v>744</v>
      </c>
      <c r="C152" s="109">
        <v>957139.17211000004</v>
      </c>
      <c r="D152" s="171">
        <v>139524660.66</v>
      </c>
      <c r="E152" s="112">
        <v>3.2621089369058609E-2</v>
      </c>
      <c r="F152" s="112">
        <v>3.8935000000000004E-2</v>
      </c>
    </row>
    <row r="153" spans="1:6" x14ac:dyDescent="0.25">
      <c r="A153" s="431"/>
      <c r="B153" s="148" t="s">
        <v>964</v>
      </c>
      <c r="C153" s="110">
        <v>537227.89653999999</v>
      </c>
      <c r="D153" s="72">
        <v>78313104.450000003</v>
      </c>
      <c r="E153" s="113">
        <v>-1.4439929276704788E-2</v>
      </c>
      <c r="F153" s="113">
        <v>6.3836000000000004E-2</v>
      </c>
    </row>
    <row r="154" spans="1:6" ht="15.75" thickBot="1" x14ac:dyDescent="0.3">
      <c r="A154" s="432"/>
      <c r="B154" s="149" t="s">
        <v>965</v>
      </c>
      <c r="C154" s="111">
        <v>1770508.70331</v>
      </c>
      <c r="D154" s="169">
        <v>258091647.71000001</v>
      </c>
      <c r="E154" s="114">
        <v>-0.34173598885536194</v>
      </c>
      <c r="F154" s="114">
        <v>0.185639</v>
      </c>
    </row>
    <row r="155" spans="1:6" x14ac:dyDescent="0.25">
      <c r="A155" s="430" t="s">
        <v>839</v>
      </c>
      <c r="B155" s="147" t="s">
        <v>606</v>
      </c>
      <c r="C155" s="109">
        <v>712821.88741999993</v>
      </c>
      <c r="D155" s="171">
        <v>103909896.13</v>
      </c>
      <c r="E155" s="112">
        <v>-3.04605383425951E-2</v>
      </c>
      <c r="F155" s="112">
        <v>5.4504000000000004E-2</v>
      </c>
    </row>
    <row r="156" spans="1:6" ht="15.75" thickBot="1" x14ac:dyDescent="0.3">
      <c r="A156" s="432"/>
      <c r="B156" s="153" t="s">
        <v>966</v>
      </c>
      <c r="C156" s="111">
        <v>195820.21815</v>
      </c>
      <c r="D156" s="169">
        <v>28545221.300000001</v>
      </c>
      <c r="E156" s="114">
        <v>2.3194670677185059E-2</v>
      </c>
      <c r="F156" s="114">
        <v>2.8202000000000001E-2</v>
      </c>
    </row>
    <row r="157" spans="1:6" ht="0" hidden="1" customHeight="1" x14ac:dyDescent="0.25">
      <c r="A157" s="38"/>
      <c r="B157" s="39"/>
      <c r="C157" s="70">
        <v>0</v>
      </c>
      <c r="D157" s="41"/>
      <c r="E157" s="40"/>
      <c r="F157" s="40"/>
    </row>
    <row r="158" spans="1:6" ht="0" hidden="1" customHeight="1" x14ac:dyDescent="0.25">
      <c r="A158" s="38"/>
      <c r="B158" s="39"/>
      <c r="C158" s="70">
        <v>0</v>
      </c>
      <c r="D158" s="41"/>
      <c r="E158" s="40"/>
      <c r="F158" s="40"/>
    </row>
    <row r="159" spans="1:6" ht="0" hidden="1" customHeight="1" x14ac:dyDescent="0.25">
      <c r="A159" s="38"/>
      <c r="B159" s="39"/>
      <c r="C159" s="70">
        <v>0</v>
      </c>
      <c r="D159" s="41"/>
      <c r="E159" s="40"/>
      <c r="F159" s="40"/>
    </row>
    <row r="160" spans="1:6" ht="0" hidden="1" customHeight="1" x14ac:dyDescent="0.25">
      <c r="A160" s="38"/>
      <c r="B160" s="39"/>
      <c r="C160" s="70">
        <v>0</v>
      </c>
      <c r="D160" s="41"/>
      <c r="E160" s="40"/>
      <c r="F160" s="40"/>
    </row>
    <row r="161" spans="1:6" ht="0" hidden="1" customHeight="1" x14ac:dyDescent="0.25">
      <c r="A161" s="38"/>
      <c r="B161" s="39"/>
      <c r="C161" s="70">
        <v>0</v>
      </c>
      <c r="D161" s="41"/>
      <c r="E161" s="40"/>
      <c r="F161" s="40"/>
    </row>
    <row r="162" spans="1:6" ht="0" hidden="1" customHeight="1" x14ac:dyDescent="0.25">
      <c r="A162" s="38"/>
      <c r="B162" s="39"/>
      <c r="C162" s="70">
        <v>0</v>
      </c>
      <c r="D162" s="41"/>
      <c r="E162" s="40"/>
      <c r="F162" s="40"/>
    </row>
    <row r="163" spans="1:6" ht="0" hidden="1" customHeight="1" x14ac:dyDescent="0.25">
      <c r="A163" s="38"/>
      <c r="B163" s="39"/>
      <c r="C163" s="70">
        <v>0</v>
      </c>
      <c r="D163" s="41"/>
      <c r="E163" s="40"/>
      <c r="F163" s="40"/>
    </row>
    <row r="164" spans="1:6" ht="0" hidden="1" customHeight="1" x14ac:dyDescent="0.25">
      <c r="A164" s="38"/>
      <c r="B164" s="39"/>
      <c r="C164" s="70">
        <v>0</v>
      </c>
      <c r="D164" s="41"/>
      <c r="E164" s="40"/>
      <c r="F164" s="40"/>
    </row>
    <row r="165" spans="1:6" ht="0" hidden="1" customHeight="1" x14ac:dyDescent="0.25">
      <c r="A165" s="38"/>
      <c r="B165" s="39"/>
      <c r="C165" s="70">
        <v>0</v>
      </c>
      <c r="D165" s="41"/>
      <c r="E165" s="40"/>
      <c r="F165" s="40"/>
    </row>
    <row r="166" spans="1:6" ht="0" hidden="1" customHeight="1" x14ac:dyDescent="0.25">
      <c r="A166" s="38"/>
      <c r="B166" s="39"/>
      <c r="C166" s="70">
        <v>0</v>
      </c>
      <c r="D166" s="41"/>
      <c r="E166" s="40"/>
      <c r="F166" s="40"/>
    </row>
    <row r="167" spans="1:6" ht="0" hidden="1" customHeight="1" x14ac:dyDescent="0.25">
      <c r="A167" s="38"/>
      <c r="B167" s="39"/>
      <c r="C167" s="70">
        <v>0</v>
      </c>
      <c r="D167" s="41"/>
      <c r="E167" s="40"/>
      <c r="F167" s="40"/>
    </row>
    <row r="168" spans="1:6" ht="0" hidden="1" customHeight="1" x14ac:dyDescent="0.25">
      <c r="A168" s="38"/>
      <c r="B168" s="39"/>
      <c r="C168" s="70">
        <v>0</v>
      </c>
      <c r="D168" s="41"/>
      <c r="E168" s="40"/>
      <c r="F168" s="40"/>
    </row>
    <row r="169" spans="1:6" ht="0" hidden="1" customHeight="1" x14ac:dyDescent="0.25">
      <c r="A169" s="38"/>
      <c r="B169" s="39"/>
      <c r="C169" s="70">
        <v>0</v>
      </c>
      <c r="D169" s="41"/>
      <c r="E169" s="40"/>
      <c r="F169" s="40"/>
    </row>
    <row r="170" spans="1:6" ht="0" hidden="1" customHeight="1" x14ac:dyDescent="0.25">
      <c r="A170" s="38"/>
      <c r="B170" s="39"/>
      <c r="C170" s="70">
        <v>0</v>
      </c>
      <c r="D170" s="41"/>
      <c r="E170" s="40"/>
      <c r="F170" s="40"/>
    </row>
    <row r="171" spans="1:6" ht="0" hidden="1" customHeight="1" x14ac:dyDescent="0.25">
      <c r="A171" s="38"/>
      <c r="B171" s="39"/>
      <c r="C171" s="70">
        <v>0</v>
      </c>
      <c r="D171" s="41"/>
      <c r="E171" s="40"/>
      <c r="F171" s="40"/>
    </row>
    <row r="172" spans="1:6" ht="0" hidden="1" customHeight="1" x14ac:dyDescent="0.25">
      <c r="A172" s="38"/>
      <c r="B172" s="39"/>
      <c r="C172" s="70">
        <v>0</v>
      </c>
      <c r="D172" s="41"/>
      <c r="E172" s="40"/>
      <c r="F172" s="40"/>
    </row>
    <row r="173" spans="1:6" ht="0" hidden="1" customHeight="1" x14ac:dyDescent="0.25">
      <c r="A173" s="38"/>
      <c r="B173" s="39"/>
      <c r="C173" s="70">
        <v>0</v>
      </c>
      <c r="D173" s="41"/>
      <c r="E173" s="40"/>
      <c r="F173" s="40"/>
    </row>
    <row r="174" spans="1:6" ht="0" hidden="1" customHeight="1" x14ac:dyDescent="0.25">
      <c r="A174" s="38"/>
      <c r="B174" s="39"/>
      <c r="C174" s="70">
        <v>0</v>
      </c>
      <c r="D174" s="41"/>
      <c r="E174" s="40"/>
      <c r="F174" s="40"/>
    </row>
    <row r="175" spans="1:6" ht="0" hidden="1" customHeight="1" x14ac:dyDescent="0.25">
      <c r="A175" s="38"/>
      <c r="B175" s="39"/>
      <c r="C175" s="70">
        <v>0</v>
      </c>
      <c r="D175" s="41"/>
      <c r="E175" s="40"/>
      <c r="F175" s="40"/>
    </row>
    <row r="176" spans="1:6" ht="0" hidden="1" customHeight="1" x14ac:dyDescent="0.25">
      <c r="A176" s="38"/>
      <c r="B176" s="39"/>
      <c r="C176" s="70">
        <v>0</v>
      </c>
      <c r="D176" s="41"/>
      <c r="E176" s="40"/>
      <c r="F176" s="40"/>
    </row>
    <row r="177" spans="1:6" x14ac:dyDescent="0.25">
      <c r="A177" s="75" t="s">
        <v>7</v>
      </c>
      <c r="B177" s="75"/>
      <c r="C177" s="98">
        <v>13548680.592700001</v>
      </c>
      <c r="D177" s="98">
        <v>1975026325.46</v>
      </c>
      <c r="E177" s="75"/>
      <c r="F177" s="75"/>
    </row>
    <row r="178" spans="1:6" ht="6.75" customHeight="1" x14ac:dyDescent="0.25">
      <c r="A178" s="122"/>
      <c r="B178" s="122"/>
      <c r="C178" s="97"/>
      <c r="D178" s="97"/>
      <c r="E178" s="122"/>
      <c r="F178" s="122"/>
    </row>
    <row r="179" spans="1:6" ht="15.75" thickBot="1" x14ac:dyDescent="0.3">
      <c r="A179" s="75" t="s">
        <v>904</v>
      </c>
      <c r="B179" s="75"/>
      <c r="C179" s="98"/>
      <c r="D179" s="98"/>
      <c r="E179" s="75"/>
      <c r="F179" s="75"/>
    </row>
    <row r="180" spans="1:6" ht="15.75" thickBot="1" x14ac:dyDescent="0.3">
      <c r="A180" s="172" t="s">
        <v>834</v>
      </c>
      <c r="B180" s="154" t="s">
        <v>967</v>
      </c>
      <c r="C180" s="157">
        <v>778140.98927739996</v>
      </c>
      <c r="D180" s="170">
        <v>113431631.09</v>
      </c>
      <c r="E180" s="166">
        <v>-0.39131918549537659</v>
      </c>
      <c r="F180" s="166">
        <v>3.1657999999999999E-2</v>
      </c>
    </row>
    <row r="181" spans="1:6" ht="15.75" thickBot="1" x14ac:dyDescent="0.3">
      <c r="A181" s="172" t="s">
        <v>853</v>
      </c>
      <c r="B181" s="154" t="s">
        <v>968</v>
      </c>
      <c r="C181" s="157">
        <v>276319.47005180002</v>
      </c>
      <c r="D181" s="170">
        <v>40279806.130000003</v>
      </c>
      <c r="E181" s="166">
        <v>-5.3566200658679008E-3</v>
      </c>
      <c r="F181" s="166">
        <v>-2.4333E-2</v>
      </c>
    </row>
    <row r="182" spans="1:6" ht="15.75" thickBot="1" x14ac:dyDescent="0.3">
      <c r="A182" s="172" t="s">
        <v>851</v>
      </c>
      <c r="B182" s="154" t="s">
        <v>604</v>
      </c>
      <c r="C182" s="157">
        <v>575416.77564700006</v>
      </c>
      <c r="D182" s="170">
        <v>83879996.450000003</v>
      </c>
      <c r="E182" s="166">
        <v>-4.9347281455993652E-2</v>
      </c>
      <c r="F182" s="166">
        <v>6.0824000000000003E-2</v>
      </c>
    </row>
    <row r="183" spans="1:6" ht="0" hidden="1" customHeight="1" x14ac:dyDescent="0.25">
      <c r="A183" s="38"/>
      <c r="B183" s="39"/>
      <c r="C183" s="70">
        <v>0</v>
      </c>
      <c r="D183" s="41"/>
      <c r="E183" s="40"/>
      <c r="F183" s="40"/>
    </row>
    <row r="184" spans="1:6" ht="0" hidden="1" customHeight="1" x14ac:dyDescent="0.25">
      <c r="A184" s="38"/>
      <c r="B184" s="39"/>
      <c r="C184" s="70">
        <v>0</v>
      </c>
      <c r="D184" s="41"/>
      <c r="E184" s="40"/>
      <c r="F184" s="40"/>
    </row>
    <row r="185" spans="1:6" ht="0" hidden="1" customHeight="1" x14ac:dyDescent="0.25">
      <c r="A185" s="38"/>
      <c r="B185" s="39"/>
      <c r="C185" s="70">
        <v>0</v>
      </c>
      <c r="D185" s="41"/>
      <c r="E185" s="40"/>
      <c r="F185" s="40"/>
    </row>
    <row r="186" spans="1:6" ht="0" hidden="1" customHeight="1" x14ac:dyDescent="0.25">
      <c r="A186" s="38"/>
      <c r="B186" s="39"/>
      <c r="C186" s="70">
        <v>0</v>
      </c>
      <c r="D186" s="41"/>
      <c r="E186" s="40"/>
      <c r="F186" s="40"/>
    </row>
    <row r="187" spans="1:6" ht="0" hidden="1" customHeight="1" x14ac:dyDescent="0.25">
      <c r="A187" s="38"/>
      <c r="B187" s="39"/>
      <c r="C187" s="70">
        <v>0</v>
      </c>
      <c r="D187" s="41"/>
      <c r="E187" s="40"/>
      <c r="F187" s="40"/>
    </row>
    <row r="188" spans="1:6" ht="0" hidden="1" customHeight="1" x14ac:dyDescent="0.25">
      <c r="A188" s="38"/>
      <c r="B188" s="39"/>
      <c r="C188" s="70">
        <v>0</v>
      </c>
      <c r="D188" s="41"/>
      <c r="E188" s="40"/>
      <c r="F188" s="40"/>
    </row>
    <row r="189" spans="1:6" ht="0" hidden="1" customHeight="1" x14ac:dyDescent="0.25">
      <c r="A189" s="38"/>
      <c r="B189" s="39"/>
      <c r="C189" s="70">
        <v>0</v>
      </c>
      <c r="D189" s="41"/>
      <c r="E189" s="40"/>
      <c r="F189" s="40"/>
    </row>
    <row r="190" spans="1:6" ht="0" hidden="1" customHeight="1" x14ac:dyDescent="0.25">
      <c r="A190" s="38"/>
      <c r="B190" s="39"/>
      <c r="C190" s="70">
        <v>0</v>
      </c>
      <c r="D190" s="41"/>
      <c r="E190" s="40"/>
      <c r="F190" s="40"/>
    </row>
    <row r="191" spans="1:6" ht="0" hidden="1" customHeight="1" x14ac:dyDescent="0.25">
      <c r="A191" s="38"/>
      <c r="B191" s="39"/>
      <c r="C191" s="70">
        <v>0</v>
      </c>
      <c r="D191" s="41"/>
      <c r="E191" s="40"/>
      <c r="F191" s="40"/>
    </row>
    <row r="192" spans="1:6" ht="0" hidden="1" customHeight="1" x14ac:dyDescent="0.25">
      <c r="A192" s="38"/>
      <c r="B192" s="39"/>
      <c r="C192" s="70">
        <v>0</v>
      </c>
      <c r="D192" s="41"/>
      <c r="E192" s="40"/>
      <c r="F192" s="40"/>
    </row>
    <row r="193" spans="1:6" ht="0" hidden="1" customHeight="1" x14ac:dyDescent="0.25">
      <c r="A193" s="38"/>
      <c r="B193" s="39"/>
      <c r="C193" s="70">
        <v>0</v>
      </c>
      <c r="D193" s="41"/>
      <c r="E193" s="40"/>
      <c r="F193" s="40"/>
    </row>
    <row r="194" spans="1:6" ht="0" hidden="1" customHeight="1" x14ac:dyDescent="0.25">
      <c r="A194" s="38"/>
      <c r="B194" s="39"/>
      <c r="C194" s="70">
        <v>0</v>
      </c>
      <c r="D194" s="41"/>
      <c r="E194" s="40"/>
      <c r="F194" s="40"/>
    </row>
    <row r="195" spans="1:6" ht="0" hidden="1" customHeight="1" x14ac:dyDescent="0.25">
      <c r="A195" s="38"/>
      <c r="B195" s="39"/>
      <c r="C195" s="70">
        <v>0</v>
      </c>
      <c r="D195" s="41"/>
      <c r="E195" s="40"/>
      <c r="F195" s="40"/>
    </row>
    <row r="196" spans="1:6" ht="0" hidden="1" customHeight="1" x14ac:dyDescent="0.25">
      <c r="A196" s="38"/>
      <c r="B196" s="39"/>
      <c r="C196" s="70">
        <v>0</v>
      </c>
      <c r="D196" s="41"/>
      <c r="E196" s="40"/>
      <c r="F196" s="40"/>
    </row>
    <row r="197" spans="1:6" ht="0" hidden="1" customHeight="1" x14ac:dyDescent="0.25">
      <c r="A197" s="38"/>
      <c r="B197" s="39"/>
      <c r="C197" s="70">
        <v>0</v>
      </c>
      <c r="D197" s="41"/>
      <c r="E197" s="40"/>
      <c r="F197" s="40"/>
    </row>
    <row r="198" spans="1:6" ht="0" hidden="1" customHeight="1" x14ac:dyDescent="0.25">
      <c r="A198" s="38"/>
      <c r="B198" s="39"/>
      <c r="C198" s="70">
        <v>0</v>
      </c>
      <c r="D198" s="41"/>
      <c r="E198" s="40"/>
      <c r="F198" s="40"/>
    </row>
    <row r="199" spans="1:6" ht="0" hidden="1" customHeight="1" x14ac:dyDescent="0.25">
      <c r="A199" s="38"/>
      <c r="B199" s="39"/>
      <c r="C199" s="70">
        <v>0</v>
      </c>
      <c r="D199" s="41"/>
      <c r="E199" s="40"/>
      <c r="F199" s="40"/>
    </row>
    <row r="200" spans="1:6" ht="0" hidden="1" customHeight="1" x14ac:dyDescent="0.25">
      <c r="A200" s="38"/>
      <c r="B200" s="39"/>
      <c r="C200" s="70">
        <v>0</v>
      </c>
      <c r="D200" s="41"/>
      <c r="E200" s="40"/>
      <c r="F200" s="40"/>
    </row>
    <row r="201" spans="1:6" ht="0" hidden="1" customHeight="1" x14ac:dyDescent="0.25">
      <c r="A201" s="38"/>
      <c r="B201" s="39"/>
      <c r="C201" s="70">
        <v>0</v>
      </c>
      <c r="D201" s="41"/>
      <c r="E201" s="40"/>
      <c r="F201" s="40"/>
    </row>
    <row r="202" spans="1:6" ht="0" hidden="1" customHeight="1" x14ac:dyDescent="0.25">
      <c r="A202" s="38"/>
      <c r="B202" s="39"/>
      <c r="C202" s="70">
        <v>0</v>
      </c>
      <c r="D202" s="41"/>
      <c r="E202" s="40"/>
      <c r="F202" s="40"/>
    </row>
    <row r="203" spans="1:6" ht="0" hidden="1" customHeight="1" x14ac:dyDescent="0.25">
      <c r="A203" s="38"/>
      <c r="B203" s="39"/>
      <c r="C203" s="70">
        <v>0</v>
      </c>
      <c r="D203" s="41"/>
      <c r="E203" s="40"/>
      <c r="F203" s="40"/>
    </row>
    <row r="204" spans="1:6" ht="0" hidden="1" customHeight="1" x14ac:dyDescent="0.25">
      <c r="A204" s="38"/>
      <c r="B204" s="39"/>
      <c r="C204" s="70">
        <v>0</v>
      </c>
      <c r="D204" s="41"/>
      <c r="E204" s="40"/>
      <c r="F204" s="40"/>
    </row>
    <row r="205" spans="1:6" ht="0" hidden="1" customHeight="1" x14ac:dyDescent="0.25">
      <c r="A205" s="38"/>
      <c r="B205" s="39"/>
      <c r="C205" s="70">
        <v>0</v>
      </c>
      <c r="D205" s="41"/>
      <c r="E205" s="40"/>
      <c r="F205" s="40"/>
    </row>
    <row r="206" spans="1:6" ht="0" hidden="1" customHeight="1" x14ac:dyDescent="0.25">
      <c r="A206" s="38"/>
      <c r="B206" s="39"/>
      <c r="C206" s="70">
        <v>0</v>
      </c>
      <c r="D206" s="41"/>
      <c r="E206" s="40"/>
      <c r="F206" s="40"/>
    </row>
    <row r="207" spans="1:6" ht="0" hidden="1" customHeight="1" x14ac:dyDescent="0.25">
      <c r="A207" s="38"/>
      <c r="B207" s="39"/>
      <c r="C207" s="70">
        <v>0</v>
      </c>
      <c r="D207" s="41"/>
      <c r="E207" s="40"/>
      <c r="F207" s="40"/>
    </row>
    <row r="208" spans="1:6" ht="0" hidden="1" customHeight="1" x14ac:dyDescent="0.25">
      <c r="A208" s="38"/>
      <c r="B208" s="39"/>
      <c r="C208" s="70">
        <v>0</v>
      </c>
      <c r="D208" s="41"/>
      <c r="E208" s="40"/>
      <c r="F208" s="40"/>
    </row>
    <row r="209" spans="1:6" ht="0" hidden="1" customHeight="1" x14ac:dyDescent="0.25">
      <c r="A209" s="38"/>
      <c r="B209" s="39"/>
      <c r="C209" s="70">
        <v>0</v>
      </c>
      <c r="D209" s="41"/>
      <c r="E209" s="40"/>
      <c r="F209" s="40"/>
    </row>
    <row r="210" spans="1:6" ht="0" hidden="1" customHeight="1" x14ac:dyDescent="0.25">
      <c r="A210" s="38"/>
      <c r="B210" s="39"/>
      <c r="C210" s="70">
        <v>0</v>
      </c>
      <c r="D210" s="41"/>
      <c r="E210" s="40"/>
      <c r="F210" s="40"/>
    </row>
    <row r="211" spans="1:6" ht="0" hidden="1" customHeight="1" x14ac:dyDescent="0.25">
      <c r="A211" s="38"/>
      <c r="B211" s="39"/>
      <c r="C211" s="70">
        <v>0</v>
      </c>
      <c r="D211" s="41"/>
      <c r="E211" s="40"/>
      <c r="F211" s="40"/>
    </row>
    <row r="212" spans="1:6" ht="0" hidden="1" customHeight="1" x14ac:dyDescent="0.25">
      <c r="A212" s="38"/>
      <c r="B212" s="39"/>
      <c r="C212" s="70">
        <v>0</v>
      </c>
      <c r="D212" s="41"/>
      <c r="E212" s="40"/>
      <c r="F212" s="40"/>
    </row>
    <row r="213" spans="1:6" ht="0" hidden="1" customHeight="1" x14ac:dyDescent="0.25">
      <c r="A213" s="38"/>
      <c r="B213" s="39"/>
      <c r="C213" s="70">
        <v>0</v>
      </c>
      <c r="D213" s="41"/>
      <c r="E213" s="40"/>
      <c r="F213" s="40"/>
    </row>
    <row r="214" spans="1:6" ht="0" hidden="1" customHeight="1" x14ac:dyDescent="0.25">
      <c r="A214" s="38"/>
      <c r="B214" s="39"/>
      <c r="C214" s="70">
        <v>0</v>
      </c>
      <c r="D214" s="41"/>
      <c r="E214" s="40"/>
      <c r="F214" s="40"/>
    </row>
    <row r="215" spans="1:6" ht="0" hidden="1" customHeight="1" x14ac:dyDescent="0.25">
      <c r="A215" s="38"/>
      <c r="B215" s="39"/>
      <c r="C215" s="70">
        <v>0</v>
      </c>
      <c r="D215" s="41"/>
      <c r="E215" s="40"/>
      <c r="F215" s="40"/>
    </row>
    <row r="216" spans="1:6" ht="0" hidden="1" customHeight="1" x14ac:dyDescent="0.25">
      <c r="A216" s="38"/>
      <c r="B216" s="39"/>
      <c r="C216" s="70">
        <v>0</v>
      </c>
      <c r="D216" s="41"/>
      <c r="E216" s="40"/>
      <c r="F216" s="40"/>
    </row>
    <row r="217" spans="1:6" ht="0" hidden="1" customHeight="1" x14ac:dyDescent="0.25">
      <c r="A217" s="38"/>
      <c r="B217" s="39"/>
      <c r="C217" s="70">
        <v>0</v>
      </c>
      <c r="D217" s="41"/>
      <c r="E217" s="40"/>
      <c r="F217" s="40"/>
    </row>
    <row r="218" spans="1:6" ht="0" hidden="1" customHeight="1" x14ac:dyDescent="0.25">
      <c r="A218" s="38"/>
      <c r="B218" s="39"/>
      <c r="C218" s="70">
        <v>0</v>
      </c>
      <c r="D218" s="41"/>
      <c r="E218" s="40"/>
      <c r="F218" s="40"/>
    </row>
    <row r="219" spans="1:6" ht="0" hidden="1" customHeight="1" x14ac:dyDescent="0.25">
      <c r="A219" s="38"/>
      <c r="B219" s="39"/>
      <c r="C219" s="70">
        <v>0</v>
      </c>
      <c r="D219" s="41"/>
      <c r="E219" s="40"/>
      <c r="F219" s="40"/>
    </row>
    <row r="220" spans="1:6" ht="0" hidden="1" customHeight="1" x14ac:dyDescent="0.25">
      <c r="A220" s="38"/>
      <c r="B220" s="39"/>
      <c r="C220" s="70">
        <v>0</v>
      </c>
      <c r="D220" s="41"/>
      <c r="E220" s="40"/>
      <c r="F220" s="40"/>
    </row>
    <row r="221" spans="1:6" ht="0" hidden="1" customHeight="1" x14ac:dyDescent="0.25">
      <c r="A221" s="38"/>
      <c r="B221" s="39"/>
      <c r="C221" s="70">
        <v>0</v>
      </c>
      <c r="D221" s="41"/>
      <c r="E221" s="40"/>
      <c r="F221" s="40"/>
    </row>
    <row r="222" spans="1:6" ht="0" hidden="1" customHeight="1" x14ac:dyDescent="0.25">
      <c r="A222" s="38"/>
      <c r="B222" s="39"/>
      <c r="C222" s="70">
        <v>0</v>
      </c>
      <c r="D222" s="41"/>
      <c r="E222" s="40"/>
      <c r="F222" s="40"/>
    </row>
    <row r="223" spans="1:6" ht="0" hidden="1" customHeight="1" x14ac:dyDescent="0.25">
      <c r="A223" s="38"/>
      <c r="B223" s="39"/>
      <c r="C223" s="70">
        <v>0</v>
      </c>
      <c r="D223" s="41"/>
      <c r="E223" s="40"/>
      <c r="F223" s="40"/>
    </row>
    <row r="224" spans="1:6" ht="0" hidden="1" customHeight="1" x14ac:dyDescent="0.25">
      <c r="A224" s="38"/>
      <c r="B224" s="39"/>
      <c r="C224" s="70">
        <v>0</v>
      </c>
      <c r="D224" s="41"/>
      <c r="E224" s="40"/>
      <c r="F224" s="40"/>
    </row>
    <row r="225" spans="1:6" ht="0" hidden="1" customHeight="1" x14ac:dyDescent="0.25">
      <c r="A225" s="38"/>
      <c r="B225" s="39"/>
      <c r="C225" s="70">
        <v>0</v>
      </c>
      <c r="D225" s="41"/>
      <c r="E225" s="40"/>
      <c r="F225" s="40"/>
    </row>
    <row r="226" spans="1:6" ht="0" hidden="1" customHeight="1" x14ac:dyDescent="0.25">
      <c r="A226" s="38"/>
      <c r="B226" s="39"/>
      <c r="C226" s="70">
        <v>0</v>
      </c>
      <c r="D226" s="41"/>
      <c r="E226" s="40"/>
      <c r="F226" s="40"/>
    </row>
    <row r="227" spans="1:6" ht="0" hidden="1" customHeight="1" x14ac:dyDescent="0.25">
      <c r="A227" s="38"/>
      <c r="B227" s="39"/>
      <c r="C227" s="70">
        <v>0</v>
      </c>
      <c r="D227" s="41"/>
      <c r="E227" s="40"/>
      <c r="F227" s="40"/>
    </row>
    <row r="228" spans="1:6" ht="0" hidden="1" customHeight="1" x14ac:dyDescent="0.25">
      <c r="A228" s="38"/>
      <c r="B228" s="39"/>
      <c r="C228" s="70">
        <v>0</v>
      </c>
      <c r="D228" s="41"/>
      <c r="E228" s="40"/>
      <c r="F228" s="40"/>
    </row>
    <row r="229" spans="1:6" x14ac:dyDescent="0.25">
      <c r="A229" s="75" t="s">
        <v>854</v>
      </c>
      <c r="B229" s="75"/>
      <c r="C229" s="98">
        <f>SUM(C180:C228)</f>
        <v>1629877.2349761999</v>
      </c>
      <c r="D229" s="98">
        <v>237591433.66999999</v>
      </c>
      <c r="E229" s="75"/>
      <c r="F229" s="75"/>
    </row>
    <row r="230" spans="1:6" x14ac:dyDescent="0.25">
      <c r="A230" s="420" t="s">
        <v>855</v>
      </c>
      <c r="B230" s="420"/>
      <c r="C230" s="98">
        <f>+C229+C177</f>
        <v>15178557.827676201</v>
      </c>
      <c r="D230" s="98">
        <v>2212617759.1300001</v>
      </c>
      <c r="E230" s="123"/>
      <c r="F230" s="123"/>
    </row>
    <row r="231" spans="1:6" ht="5.25" customHeight="1" x14ac:dyDescent="0.25">
      <c r="A231" s="96"/>
      <c r="B231" s="96"/>
      <c r="C231" s="125"/>
      <c r="D231" s="98"/>
      <c r="E231" s="123"/>
      <c r="F231" s="123"/>
    </row>
    <row r="232" spans="1:6" x14ac:dyDescent="0.25">
      <c r="A232" s="420" t="s">
        <v>856</v>
      </c>
      <c r="B232" s="420"/>
      <c r="C232" s="98">
        <f>+C230+C126</f>
        <v>25050339.1684108</v>
      </c>
      <c r="D232" s="98">
        <v>3651652940.0200005</v>
      </c>
      <c r="E232" s="123"/>
      <c r="F232" s="123"/>
    </row>
    <row r="233" spans="1:6" ht="7.5" customHeight="1" x14ac:dyDescent="0.25">
      <c r="A233" s="124"/>
      <c r="B233" s="124"/>
      <c r="C233" s="124"/>
      <c r="D233" s="124"/>
      <c r="E233" s="124"/>
      <c r="F233" s="124"/>
    </row>
    <row r="234" spans="1:6" x14ac:dyDescent="0.25">
      <c r="A234" s="7" t="s">
        <v>34</v>
      </c>
    </row>
    <row r="235" spans="1:6" x14ac:dyDescent="0.25"/>
    <row r="236" spans="1:6" x14ac:dyDescent="0.25"/>
    <row r="237" spans="1:6" x14ac:dyDescent="0.25"/>
    <row r="238" spans="1:6" x14ac:dyDescent="0.25"/>
    <row r="239" spans="1:6" x14ac:dyDescent="0.25"/>
    <row r="240" spans="1:6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</sheetData>
  <mergeCells count="41">
    <mergeCell ref="B130:B131"/>
    <mergeCell ref="A128:F128"/>
    <mergeCell ref="C6:C7"/>
    <mergeCell ref="A6:A7"/>
    <mergeCell ref="B6:B7"/>
    <mergeCell ref="D6:D7"/>
    <mergeCell ref="A8:A11"/>
    <mergeCell ref="A12:A15"/>
    <mergeCell ref="A16:A19"/>
    <mergeCell ref="A20:A23"/>
    <mergeCell ref="A84:B84"/>
    <mergeCell ref="A26:A30"/>
    <mergeCell ref="A31:A34"/>
    <mergeCell ref="A45:A46"/>
    <mergeCell ref="A47:A48"/>
    <mergeCell ref="A4:F4"/>
    <mergeCell ref="A5:F5"/>
    <mergeCell ref="A1:F1"/>
    <mergeCell ref="A2:F2"/>
    <mergeCell ref="A3:F3"/>
    <mergeCell ref="A49:A51"/>
    <mergeCell ref="A42:B42"/>
    <mergeCell ref="A52:A56"/>
    <mergeCell ref="A59:A62"/>
    <mergeCell ref="A63:A64"/>
    <mergeCell ref="A126:B126"/>
    <mergeCell ref="A230:B230"/>
    <mergeCell ref="A232:B232"/>
    <mergeCell ref="D130:D131"/>
    <mergeCell ref="D138:D139"/>
    <mergeCell ref="D140:D141"/>
    <mergeCell ref="D150:D151"/>
    <mergeCell ref="C130:C131"/>
    <mergeCell ref="A140:A142"/>
    <mergeCell ref="A144:A147"/>
    <mergeCell ref="A149:A151"/>
    <mergeCell ref="A152:A154"/>
    <mergeCell ref="A155:A156"/>
    <mergeCell ref="A134:A137"/>
    <mergeCell ref="A138:A139"/>
    <mergeCell ref="A130:A1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WVK128"/>
  <sheetViews>
    <sheetView zoomScale="85" zoomScaleNormal="85" workbookViewId="0">
      <selection activeCell="A2" sqref="A2:C2"/>
    </sheetView>
  </sheetViews>
  <sheetFormatPr defaultColWidth="0" defaultRowHeight="15" zeroHeight="1" x14ac:dyDescent="0.25"/>
  <cols>
    <col min="1" max="1" width="63.5703125" customWidth="1"/>
    <col min="2" max="2" width="52.140625" customWidth="1"/>
    <col min="3" max="3" width="22.1406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3" ht="28.5" customHeight="1" x14ac:dyDescent="0.25">
      <c r="A1" s="452" t="s">
        <v>905</v>
      </c>
      <c r="B1" s="453"/>
      <c r="C1" s="453"/>
    </row>
    <row r="2" spans="1:3" x14ac:dyDescent="0.25">
      <c r="A2" s="411" t="s">
        <v>1</v>
      </c>
      <c r="B2" s="411"/>
      <c r="C2" s="411"/>
    </row>
    <row r="3" spans="1:3" x14ac:dyDescent="0.25">
      <c r="A3" s="454" t="s">
        <v>828</v>
      </c>
      <c r="B3" s="454"/>
      <c r="C3" s="454"/>
    </row>
    <row r="4" spans="1:3" ht="12.75" customHeight="1" thickBot="1" x14ac:dyDescent="0.3">
      <c r="A4" s="127" t="s">
        <v>892</v>
      </c>
      <c r="B4" s="126"/>
      <c r="C4" s="126"/>
    </row>
    <row r="5" spans="1:3" ht="12.75" customHeight="1" x14ac:dyDescent="0.25">
      <c r="A5" s="455" t="s">
        <v>893</v>
      </c>
      <c r="B5" s="457" t="s">
        <v>894</v>
      </c>
      <c r="C5" s="459" t="s">
        <v>906</v>
      </c>
    </row>
    <row r="6" spans="1:3" ht="15.75" thickBot="1" x14ac:dyDescent="0.3">
      <c r="A6" s="456"/>
      <c r="B6" s="458"/>
      <c r="C6" s="460"/>
    </row>
    <row r="7" spans="1:3" x14ac:dyDescent="0.25">
      <c r="A7" s="433" t="s">
        <v>833</v>
      </c>
      <c r="B7" s="132" t="s">
        <v>909</v>
      </c>
      <c r="C7" s="109">
        <v>1420</v>
      </c>
    </row>
    <row r="8" spans="1:3" x14ac:dyDescent="0.25">
      <c r="A8" s="434"/>
      <c r="B8" s="133" t="s">
        <v>910</v>
      </c>
      <c r="C8" s="110">
        <v>35</v>
      </c>
    </row>
    <row r="9" spans="1:3" x14ac:dyDescent="0.25">
      <c r="A9" s="434"/>
      <c r="B9" s="133" t="s">
        <v>911</v>
      </c>
      <c r="C9" s="110">
        <v>117</v>
      </c>
    </row>
    <row r="10" spans="1:3" ht="15.75" thickBot="1" x14ac:dyDescent="0.3">
      <c r="A10" s="435"/>
      <c r="B10" s="134" t="s">
        <v>912</v>
      </c>
      <c r="C10" s="111">
        <v>3030</v>
      </c>
    </row>
    <row r="11" spans="1:3" x14ac:dyDescent="0.25">
      <c r="A11" s="433" t="s">
        <v>834</v>
      </c>
      <c r="B11" s="135" t="s">
        <v>913</v>
      </c>
      <c r="C11" s="109">
        <v>1136</v>
      </c>
    </row>
    <row r="12" spans="1:3" x14ac:dyDescent="0.25">
      <c r="A12" s="434"/>
      <c r="B12" s="133" t="s">
        <v>914</v>
      </c>
      <c r="C12" s="110">
        <v>2295</v>
      </c>
    </row>
    <row r="13" spans="1:3" x14ac:dyDescent="0.25">
      <c r="A13" s="434"/>
      <c r="B13" s="133" t="s">
        <v>915</v>
      </c>
      <c r="C13" s="110">
        <v>3390</v>
      </c>
    </row>
    <row r="14" spans="1:3" ht="15.75" thickBot="1" x14ac:dyDescent="0.3">
      <c r="A14" s="435"/>
      <c r="B14" s="134" t="s">
        <v>916</v>
      </c>
      <c r="C14" s="111">
        <v>3620</v>
      </c>
    </row>
    <row r="15" spans="1:3" ht="25.5" x14ac:dyDescent="0.25">
      <c r="A15" s="433" t="s">
        <v>835</v>
      </c>
      <c r="B15" s="132" t="s">
        <v>917</v>
      </c>
      <c r="C15" s="109">
        <v>407</v>
      </c>
    </row>
    <row r="16" spans="1:3" ht="25.5" x14ac:dyDescent="0.25">
      <c r="A16" s="434"/>
      <c r="B16" s="133" t="s">
        <v>918</v>
      </c>
      <c r="C16" s="110">
        <v>354</v>
      </c>
    </row>
    <row r="17" spans="1:3" ht="25.5" x14ac:dyDescent="0.25">
      <c r="A17" s="434"/>
      <c r="B17" s="133" t="s">
        <v>919</v>
      </c>
      <c r="C17" s="110">
        <v>1617</v>
      </c>
    </row>
    <row r="18" spans="1:3" ht="26.25" thickBot="1" x14ac:dyDescent="0.3">
      <c r="A18" s="435"/>
      <c r="B18" s="134" t="s">
        <v>920</v>
      </c>
      <c r="C18" s="111">
        <v>11</v>
      </c>
    </row>
    <row r="19" spans="1:3" x14ac:dyDescent="0.25">
      <c r="A19" s="433" t="s">
        <v>836</v>
      </c>
      <c r="B19" s="132" t="s">
        <v>921</v>
      </c>
      <c r="C19" s="109">
        <v>2076</v>
      </c>
    </row>
    <row r="20" spans="1:3" x14ac:dyDescent="0.25">
      <c r="A20" s="434"/>
      <c r="B20" s="133" t="s">
        <v>922</v>
      </c>
      <c r="C20" s="110">
        <v>1714</v>
      </c>
    </row>
    <row r="21" spans="1:3" ht="25.5" x14ac:dyDescent="0.25">
      <c r="A21" s="434"/>
      <c r="B21" s="133" t="s">
        <v>923</v>
      </c>
      <c r="C21" s="110">
        <v>2276</v>
      </c>
    </row>
    <row r="22" spans="1:3" ht="15.75" thickBot="1" x14ac:dyDescent="0.3">
      <c r="A22" s="435"/>
      <c r="B22" s="134" t="s">
        <v>924</v>
      </c>
      <c r="C22" s="111">
        <v>1654</v>
      </c>
    </row>
    <row r="23" spans="1:3" ht="15.75" thickBot="1" x14ac:dyDescent="0.3">
      <c r="A23" s="161" t="s">
        <v>837</v>
      </c>
      <c r="B23" s="136" t="s">
        <v>925</v>
      </c>
      <c r="C23" s="157">
        <v>247</v>
      </c>
    </row>
    <row r="24" spans="1:3" ht="26.25" thickBot="1" x14ac:dyDescent="0.3">
      <c r="A24" s="161" t="s">
        <v>838</v>
      </c>
      <c r="B24" s="136" t="s">
        <v>926</v>
      </c>
      <c r="C24" s="157">
        <v>36</v>
      </c>
    </row>
    <row r="25" spans="1:3" x14ac:dyDescent="0.25">
      <c r="A25" s="433" t="s">
        <v>839</v>
      </c>
      <c r="B25" s="137" t="s">
        <v>927</v>
      </c>
      <c r="C25" s="109">
        <v>924</v>
      </c>
    </row>
    <row r="26" spans="1:3" x14ac:dyDescent="0.25">
      <c r="A26" s="434"/>
      <c r="B26" s="133" t="s">
        <v>928</v>
      </c>
      <c r="C26" s="110">
        <v>11270</v>
      </c>
    </row>
    <row r="27" spans="1:3" x14ac:dyDescent="0.25">
      <c r="A27" s="434"/>
      <c r="B27" s="133" t="s">
        <v>929</v>
      </c>
      <c r="C27" s="110">
        <v>1931</v>
      </c>
    </row>
    <row r="28" spans="1:3" x14ac:dyDescent="0.25">
      <c r="A28" s="434"/>
      <c r="B28" s="133" t="s">
        <v>930</v>
      </c>
      <c r="C28" s="110">
        <v>427</v>
      </c>
    </row>
    <row r="29" spans="1:3" ht="15.75" thickBot="1" x14ac:dyDescent="0.3">
      <c r="A29" s="435"/>
      <c r="B29" s="134" t="s">
        <v>931</v>
      </c>
      <c r="C29" s="111">
        <v>3938</v>
      </c>
    </row>
    <row r="30" spans="1:3" x14ac:dyDescent="0.25">
      <c r="A30" s="433" t="s">
        <v>840</v>
      </c>
      <c r="B30" s="132" t="s">
        <v>932</v>
      </c>
      <c r="C30" s="109">
        <v>921</v>
      </c>
    </row>
    <row r="31" spans="1:3" x14ac:dyDescent="0.25">
      <c r="A31" s="434"/>
      <c r="B31" s="133" t="s">
        <v>933</v>
      </c>
      <c r="C31" s="110">
        <v>59</v>
      </c>
    </row>
    <row r="32" spans="1:3" x14ac:dyDescent="0.25">
      <c r="A32" s="434"/>
      <c r="B32" s="133" t="s">
        <v>934</v>
      </c>
      <c r="C32" s="110">
        <v>2959</v>
      </c>
    </row>
    <row r="33" spans="1:3" ht="15.75" thickBot="1" x14ac:dyDescent="0.3">
      <c r="A33" s="435"/>
      <c r="B33" s="134" t="s">
        <v>935</v>
      </c>
      <c r="C33" s="111">
        <v>1165</v>
      </c>
    </row>
    <row r="34" spans="1:3" x14ac:dyDescent="0.25">
      <c r="A34" s="73" t="s">
        <v>841</v>
      </c>
      <c r="B34" s="73"/>
      <c r="C34" s="128">
        <f>SUM(C7:C33)</f>
        <v>49029</v>
      </c>
    </row>
    <row r="35" spans="1:3" ht="3.75" customHeight="1" x14ac:dyDescent="0.25">
      <c r="A35" s="129"/>
      <c r="B35" s="129"/>
      <c r="C35" s="130"/>
    </row>
    <row r="36" spans="1:3" ht="15.75" customHeight="1" thickBot="1" x14ac:dyDescent="0.3">
      <c r="A36" s="73" t="s">
        <v>907</v>
      </c>
      <c r="B36" s="73"/>
      <c r="C36" s="128"/>
    </row>
    <row r="37" spans="1:3" x14ac:dyDescent="0.25">
      <c r="A37" s="433" t="s">
        <v>833</v>
      </c>
      <c r="B37" s="138" t="s">
        <v>936</v>
      </c>
      <c r="C37" s="109">
        <v>2180</v>
      </c>
    </row>
    <row r="38" spans="1:3" ht="15.75" thickBot="1" x14ac:dyDescent="0.3">
      <c r="A38" s="435"/>
      <c r="B38" s="139" t="s">
        <v>937</v>
      </c>
      <c r="C38" s="111">
        <v>2004</v>
      </c>
    </row>
    <row r="39" spans="1:3" x14ac:dyDescent="0.25">
      <c r="A39" s="433" t="s">
        <v>834</v>
      </c>
      <c r="B39" s="138" t="s">
        <v>938</v>
      </c>
      <c r="C39" s="109">
        <v>3701</v>
      </c>
    </row>
    <row r="40" spans="1:3" ht="15.75" thickBot="1" x14ac:dyDescent="0.3">
      <c r="A40" s="435"/>
      <c r="B40" s="139" t="s">
        <v>939</v>
      </c>
      <c r="C40" s="111">
        <v>11195</v>
      </c>
    </row>
    <row r="41" spans="1:3" ht="26.25" x14ac:dyDescent="0.25">
      <c r="A41" s="433" t="s">
        <v>835</v>
      </c>
      <c r="B41" s="141" t="s">
        <v>940</v>
      </c>
      <c r="C41" s="109">
        <v>2968</v>
      </c>
    </row>
    <row r="42" spans="1:3" ht="26.25" x14ac:dyDescent="0.25">
      <c r="A42" s="434"/>
      <c r="B42" s="142" t="s">
        <v>941</v>
      </c>
      <c r="C42" s="110">
        <v>1065</v>
      </c>
    </row>
    <row r="43" spans="1:3" ht="27" thickBot="1" x14ac:dyDescent="0.3">
      <c r="A43" s="435"/>
      <c r="B43" s="143" t="s">
        <v>942</v>
      </c>
      <c r="C43" s="111">
        <v>3436</v>
      </c>
    </row>
    <row r="44" spans="1:3" x14ac:dyDescent="0.25">
      <c r="A44" s="433" t="s">
        <v>836</v>
      </c>
      <c r="B44" s="141" t="s">
        <v>943</v>
      </c>
      <c r="C44" s="109">
        <v>1733</v>
      </c>
    </row>
    <row r="45" spans="1:3" ht="26.25" x14ac:dyDescent="0.25">
      <c r="A45" s="434"/>
      <c r="B45" s="142" t="s">
        <v>944</v>
      </c>
      <c r="C45" s="110">
        <v>1068</v>
      </c>
    </row>
    <row r="46" spans="1:3" ht="26.25" x14ac:dyDescent="0.25">
      <c r="A46" s="434"/>
      <c r="B46" s="142" t="s">
        <v>945</v>
      </c>
      <c r="C46" s="110">
        <v>2376</v>
      </c>
    </row>
    <row r="47" spans="1:3" x14ac:dyDescent="0.25">
      <c r="A47" s="434"/>
      <c r="B47" s="142" t="s">
        <v>946</v>
      </c>
      <c r="C47" s="110">
        <v>1585</v>
      </c>
    </row>
    <row r="48" spans="1:3" ht="27" thickBot="1" x14ac:dyDescent="0.3">
      <c r="A48" s="435"/>
      <c r="B48" s="143" t="s">
        <v>947</v>
      </c>
      <c r="C48" s="111">
        <v>167</v>
      </c>
    </row>
    <row r="49" spans="1:4" ht="15.75" thickBot="1" x14ac:dyDescent="0.3">
      <c r="A49" s="162" t="s">
        <v>837</v>
      </c>
      <c r="B49" s="136" t="s">
        <v>948</v>
      </c>
      <c r="C49" s="157">
        <v>160</v>
      </c>
    </row>
    <row r="50" spans="1:4" ht="15.75" thickBot="1" x14ac:dyDescent="0.3">
      <c r="A50" s="162" t="s">
        <v>838</v>
      </c>
      <c r="B50" s="144" t="s">
        <v>949</v>
      </c>
      <c r="C50" s="157">
        <v>4</v>
      </c>
    </row>
    <row r="51" spans="1:4" x14ac:dyDescent="0.25">
      <c r="A51" s="433" t="s">
        <v>839</v>
      </c>
      <c r="B51" s="138" t="s">
        <v>950</v>
      </c>
      <c r="C51" s="109">
        <v>4847</v>
      </c>
    </row>
    <row r="52" spans="1:4" x14ac:dyDescent="0.25">
      <c r="A52" s="434"/>
      <c r="B52" s="140" t="s">
        <v>951</v>
      </c>
      <c r="C52" s="110">
        <v>77</v>
      </c>
    </row>
    <row r="53" spans="1:4" x14ac:dyDescent="0.25">
      <c r="A53" s="434"/>
      <c r="B53" s="140" t="s">
        <v>952</v>
      </c>
      <c r="C53" s="110">
        <v>3172</v>
      </c>
    </row>
    <row r="54" spans="1:4" ht="15.75" thickBot="1" x14ac:dyDescent="0.3">
      <c r="A54" s="435"/>
      <c r="B54" s="139" t="s">
        <v>842</v>
      </c>
      <c r="C54" s="111">
        <v>10312</v>
      </c>
    </row>
    <row r="55" spans="1:4" x14ac:dyDescent="0.25">
      <c r="A55" s="433" t="s">
        <v>840</v>
      </c>
      <c r="B55" s="138" t="s">
        <v>953</v>
      </c>
      <c r="C55" s="109">
        <v>1842</v>
      </c>
    </row>
    <row r="56" spans="1:4" ht="15.75" thickBot="1" x14ac:dyDescent="0.3">
      <c r="A56" s="435"/>
      <c r="B56" s="143" t="s">
        <v>954</v>
      </c>
      <c r="C56" s="111">
        <v>535</v>
      </c>
    </row>
    <row r="57" spans="1:4" ht="15.75" thickBot="1" x14ac:dyDescent="0.3">
      <c r="A57" s="173" t="s">
        <v>908</v>
      </c>
      <c r="B57" s="174"/>
      <c r="C57" s="175">
        <f>SUM(C37:C56)</f>
        <v>54427</v>
      </c>
    </row>
    <row r="58" spans="1:4" ht="4.5" customHeight="1" x14ac:dyDescent="0.25">
      <c r="A58" s="176"/>
      <c r="B58" s="176"/>
      <c r="C58" s="177"/>
    </row>
    <row r="59" spans="1:4" x14ac:dyDescent="0.25">
      <c r="A59" s="437" t="s">
        <v>901</v>
      </c>
      <c r="B59" s="420"/>
      <c r="C59" s="420"/>
      <c r="D59" s="420"/>
    </row>
    <row r="60" spans="1:4" ht="15.75" thickBot="1" x14ac:dyDescent="0.3">
      <c r="A60" s="36" t="s">
        <v>836</v>
      </c>
      <c r="B60" s="2" t="s">
        <v>843</v>
      </c>
      <c r="C60" s="42">
        <v>4297</v>
      </c>
    </row>
    <row r="61" spans="1:4" x14ac:dyDescent="0.25">
      <c r="A61" s="464" t="s">
        <v>844</v>
      </c>
      <c r="B61" s="465"/>
      <c r="C61" s="179">
        <f>C60</f>
        <v>4297</v>
      </c>
    </row>
    <row r="62" spans="1:4" ht="15.75" thickBot="1" x14ac:dyDescent="0.3">
      <c r="A62" s="180" t="s">
        <v>857</v>
      </c>
      <c r="B62" s="181"/>
      <c r="C62" s="182">
        <f>C61+C57+C34</f>
        <v>107753</v>
      </c>
    </row>
    <row r="63" spans="1:4" x14ac:dyDescent="0.25">
      <c r="A63" s="43"/>
      <c r="B63" s="44"/>
      <c r="C63" s="45"/>
    </row>
    <row r="64" spans="1:4" ht="18.75" x14ac:dyDescent="0.3">
      <c r="A64" s="461" t="s">
        <v>846</v>
      </c>
      <c r="B64" s="461"/>
      <c r="C64" s="461"/>
    </row>
    <row r="65" spans="1:3" ht="15.75" thickBot="1" x14ac:dyDescent="0.3">
      <c r="A65" s="183" t="s">
        <v>903</v>
      </c>
      <c r="B65" s="184"/>
      <c r="C65" s="184"/>
    </row>
    <row r="66" spans="1:3" ht="15" customHeight="1" x14ac:dyDescent="0.25">
      <c r="A66" s="466" t="s">
        <v>893</v>
      </c>
      <c r="B66" s="468" t="s">
        <v>894</v>
      </c>
      <c r="C66" s="462" t="s">
        <v>906</v>
      </c>
    </row>
    <row r="67" spans="1:3" ht="15.75" thickBot="1" x14ac:dyDescent="0.3">
      <c r="A67" s="467"/>
      <c r="B67" s="469"/>
      <c r="C67" s="463"/>
    </row>
    <row r="68" spans="1:3" ht="15.75" thickBot="1" x14ac:dyDescent="0.3">
      <c r="A68" s="164" t="s">
        <v>847</v>
      </c>
      <c r="B68" s="146" t="s">
        <v>434</v>
      </c>
      <c r="C68" s="157">
        <v>5</v>
      </c>
    </row>
    <row r="69" spans="1:3" ht="15.75" thickBot="1" x14ac:dyDescent="0.3">
      <c r="A69" s="164" t="s">
        <v>833</v>
      </c>
      <c r="B69" s="146" t="s">
        <v>956</v>
      </c>
      <c r="C69" s="157">
        <v>3</v>
      </c>
    </row>
    <row r="70" spans="1:3" x14ac:dyDescent="0.25">
      <c r="A70" s="430" t="s">
        <v>848</v>
      </c>
      <c r="B70" s="147" t="s">
        <v>752</v>
      </c>
      <c r="C70" s="109">
        <v>3</v>
      </c>
    </row>
    <row r="71" spans="1:3" x14ac:dyDescent="0.25">
      <c r="A71" s="431"/>
      <c r="B71" s="148" t="s">
        <v>750</v>
      </c>
      <c r="C71" s="110">
        <v>3</v>
      </c>
    </row>
    <row r="72" spans="1:3" x14ac:dyDescent="0.25">
      <c r="A72" s="431"/>
      <c r="B72" s="148" t="s">
        <v>753</v>
      </c>
      <c r="C72" s="110">
        <v>3</v>
      </c>
    </row>
    <row r="73" spans="1:3" ht="15.75" thickBot="1" x14ac:dyDescent="0.3">
      <c r="A73" s="432"/>
      <c r="B73" s="149" t="s">
        <v>751</v>
      </c>
      <c r="C73" s="111">
        <v>5</v>
      </c>
    </row>
    <row r="74" spans="1:3" x14ac:dyDescent="0.25">
      <c r="A74" s="430" t="s">
        <v>849</v>
      </c>
      <c r="B74" s="147" t="s">
        <v>957</v>
      </c>
      <c r="C74" s="109">
        <v>3</v>
      </c>
    </row>
    <row r="75" spans="1:3" ht="15.75" thickBot="1" x14ac:dyDescent="0.3">
      <c r="A75" s="432"/>
      <c r="B75" s="149" t="s">
        <v>958</v>
      </c>
      <c r="C75" s="111">
        <v>4</v>
      </c>
    </row>
    <row r="76" spans="1:3" x14ac:dyDescent="0.25">
      <c r="A76" s="430" t="s">
        <v>835</v>
      </c>
      <c r="B76" s="147" t="s">
        <v>959</v>
      </c>
      <c r="C76" s="109">
        <v>6</v>
      </c>
    </row>
    <row r="77" spans="1:3" x14ac:dyDescent="0.25">
      <c r="A77" s="431"/>
      <c r="B77" s="148" t="s">
        <v>960</v>
      </c>
      <c r="C77" s="110">
        <v>3</v>
      </c>
    </row>
    <row r="78" spans="1:3" ht="15.75" thickBot="1" x14ac:dyDescent="0.3">
      <c r="A78" s="432"/>
      <c r="B78" s="149" t="s">
        <v>436</v>
      </c>
      <c r="C78" s="111">
        <v>5</v>
      </c>
    </row>
    <row r="79" spans="1:3" ht="15.75" thickBot="1" x14ac:dyDescent="0.3">
      <c r="A79" s="164" t="s">
        <v>850</v>
      </c>
      <c r="B79" s="150" t="s">
        <v>595</v>
      </c>
      <c r="C79" s="157">
        <v>3</v>
      </c>
    </row>
    <row r="80" spans="1:3" x14ac:dyDescent="0.25">
      <c r="A80" s="430" t="s">
        <v>836</v>
      </c>
      <c r="B80" s="147" t="s">
        <v>151</v>
      </c>
      <c r="C80" s="109">
        <v>3</v>
      </c>
    </row>
    <row r="81" spans="1:3" x14ac:dyDescent="0.25">
      <c r="A81" s="431"/>
      <c r="B81" s="148" t="s">
        <v>596</v>
      </c>
      <c r="C81" s="110">
        <v>3</v>
      </c>
    </row>
    <row r="82" spans="1:3" x14ac:dyDescent="0.25">
      <c r="A82" s="431"/>
      <c r="B82" s="148" t="s">
        <v>605</v>
      </c>
      <c r="C82" s="110">
        <v>3</v>
      </c>
    </row>
    <row r="83" spans="1:3" ht="15.75" thickBot="1" x14ac:dyDescent="0.3">
      <c r="A83" s="432"/>
      <c r="B83" s="151" t="s">
        <v>961</v>
      </c>
      <c r="C83" s="111">
        <v>4</v>
      </c>
    </row>
    <row r="84" spans="1:3" ht="15.75" thickBot="1" x14ac:dyDescent="0.3">
      <c r="A84" s="164" t="s">
        <v>851</v>
      </c>
      <c r="B84" s="146" t="s">
        <v>416</v>
      </c>
      <c r="C84" s="157">
        <v>2</v>
      </c>
    </row>
    <row r="85" spans="1:3" x14ac:dyDescent="0.25">
      <c r="A85" s="430" t="s">
        <v>852</v>
      </c>
      <c r="B85" s="108" t="s">
        <v>515</v>
      </c>
      <c r="C85" s="109">
        <v>4</v>
      </c>
    </row>
    <row r="86" spans="1:3" x14ac:dyDescent="0.25">
      <c r="A86" s="431"/>
      <c r="B86" s="152" t="s">
        <v>962</v>
      </c>
      <c r="C86" s="110">
        <v>3</v>
      </c>
    </row>
    <row r="87" spans="1:3" ht="15.75" thickBot="1" x14ac:dyDescent="0.3">
      <c r="A87" s="432"/>
      <c r="B87" s="151" t="s">
        <v>963</v>
      </c>
      <c r="C87" s="111">
        <v>4</v>
      </c>
    </row>
    <row r="88" spans="1:3" x14ac:dyDescent="0.25">
      <c r="A88" s="430" t="s">
        <v>838</v>
      </c>
      <c r="B88" s="147" t="s">
        <v>744</v>
      </c>
      <c r="C88" s="109">
        <v>3</v>
      </c>
    </row>
    <row r="89" spans="1:3" x14ac:dyDescent="0.25">
      <c r="A89" s="431"/>
      <c r="B89" s="148" t="s">
        <v>964</v>
      </c>
      <c r="C89" s="110">
        <v>2</v>
      </c>
    </row>
    <row r="90" spans="1:3" ht="15.75" thickBot="1" x14ac:dyDescent="0.3">
      <c r="A90" s="432"/>
      <c r="B90" s="149" t="s">
        <v>965</v>
      </c>
      <c r="C90" s="111">
        <v>5</v>
      </c>
    </row>
    <row r="91" spans="1:3" x14ac:dyDescent="0.25">
      <c r="A91" s="430" t="s">
        <v>839</v>
      </c>
      <c r="B91" s="147" t="s">
        <v>606</v>
      </c>
      <c r="C91" s="109">
        <v>5</v>
      </c>
    </row>
    <row r="92" spans="1:3" ht="15.75" thickBot="1" x14ac:dyDescent="0.3">
      <c r="A92" s="432"/>
      <c r="B92" s="153" t="s">
        <v>966</v>
      </c>
      <c r="C92" s="111">
        <v>3</v>
      </c>
    </row>
    <row r="93" spans="1:3" ht="15.75" thickBot="1" x14ac:dyDescent="0.3">
      <c r="A93" s="185" t="s">
        <v>841</v>
      </c>
      <c r="B93" s="186"/>
      <c r="C93" s="175">
        <f>SUM(C68:C92)</f>
        <v>90</v>
      </c>
    </row>
    <row r="94" spans="1:3" x14ac:dyDescent="0.25">
      <c r="A94" s="187"/>
      <c r="B94" s="188"/>
      <c r="C94" s="189"/>
    </row>
    <row r="95" spans="1:3" ht="15.75" thickBot="1" x14ac:dyDescent="0.3">
      <c r="A95" s="190" t="s">
        <v>969</v>
      </c>
      <c r="B95" s="190"/>
      <c r="C95" s="191"/>
    </row>
    <row r="96" spans="1:3" ht="15.75" thickBot="1" x14ac:dyDescent="0.3">
      <c r="A96" s="172" t="s">
        <v>834</v>
      </c>
      <c r="B96" s="154" t="s">
        <v>967</v>
      </c>
      <c r="C96" s="157">
        <v>3</v>
      </c>
    </row>
    <row r="97" spans="1:3" ht="15.75" thickBot="1" x14ac:dyDescent="0.3">
      <c r="A97" s="172" t="s">
        <v>853</v>
      </c>
      <c r="B97" s="154" t="s">
        <v>968</v>
      </c>
      <c r="C97" s="157">
        <v>5</v>
      </c>
    </row>
    <row r="98" spans="1:3" ht="15.75" thickBot="1" x14ac:dyDescent="0.3">
      <c r="A98" s="172" t="s">
        <v>851</v>
      </c>
      <c r="B98" s="154" t="s">
        <v>604</v>
      </c>
      <c r="C98" s="157">
        <v>3</v>
      </c>
    </row>
    <row r="99" spans="1:3" x14ac:dyDescent="0.25">
      <c r="A99" s="192" t="s">
        <v>854</v>
      </c>
      <c r="B99" s="193"/>
      <c r="C99" s="179">
        <f>SUM(C96:C98)</f>
        <v>11</v>
      </c>
    </row>
    <row r="100" spans="1:3" x14ac:dyDescent="0.25">
      <c r="A100" s="194" t="s">
        <v>855</v>
      </c>
      <c r="B100" s="190"/>
      <c r="C100" s="195">
        <f>C99+C93</f>
        <v>101</v>
      </c>
    </row>
    <row r="101" spans="1:3" ht="3.75" customHeight="1" x14ac:dyDescent="0.25">
      <c r="A101" s="94"/>
      <c r="B101" s="74"/>
      <c r="C101" s="195"/>
    </row>
    <row r="102" spans="1:3" ht="15.75" thickBot="1" x14ac:dyDescent="0.3">
      <c r="A102" s="196" t="s">
        <v>856</v>
      </c>
      <c r="B102" s="197"/>
      <c r="C102" s="198">
        <f>C100+C62</f>
        <v>107854</v>
      </c>
    </row>
    <row r="103" spans="1:3" ht="5.25" customHeight="1" x14ac:dyDescent="0.25">
      <c r="A103" s="199"/>
      <c r="B103" s="199"/>
      <c r="C103" s="200"/>
    </row>
    <row r="104" spans="1:3" x14ac:dyDescent="0.25">
      <c r="A104" s="400" t="s">
        <v>34</v>
      </c>
    </row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</sheetData>
  <mergeCells count="31">
    <mergeCell ref="A91:A92"/>
    <mergeCell ref="A74:A75"/>
    <mergeCell ref="A76:A78"/>
    <mergeCell ref="A80:A83"/>
    <mergeCell ref="A85:A87"/>
    <mergeCell ref="A88:A90"/>
    <mergeCell ref="A51:A54"/>
    <mergeCell ref="A55:A56"/>
    <mergeCell ref="A59:D59"/>
    <mergeCell ref="A64:C64"/>
    <mergeCell ref="A70:A73"/>
    <mergeCell ref="C66:C67"/>
    <mergeCell ref="A61:B61"/>
    <mergeCell ref="A66:A67"/>
    <mergeCell ref="B66:B67"/>
    <mergeCell ref="A37:A38"/>
    <mergeCell ref="A39:A40"/>
    <mergeCell ref="A41:A43"/>
    <mergeCell ref="A44:A48"/>
    <mergeCell ref="A30:A33"/>
    <mergeCell ref="A1:C1"/>
    <mergeCell ref="A2:C2"/>
    <mergeCell ref="A3:C3"/>
    <mergeCell ref="A5:A6"/>
    <mergeCell ref="B5:B6"/>
    <mergeCell ref="C5:C6"/>
    <mergeCell ref="A7:A10"/>
    <mergeCell ref="A11:A14"/>
    <mergeCell ref="A15:A18"/>
    <mergeCell ref="A19:A22"/>
    <mergeCell ref="A25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VK153"/>
  <sheetViews>
    <sheetView zoomScaleNormal="100" workbookViewId="0">
      <selection activeCell="A3" sqref="A3:C3"/>
    </sheetView>
  </sheetViews>
  <sheetFormatPr defaultColWidth="0" defaultRowHeight="15" x14ac:dyDescent="0.25"/>
  <cols>
    <col min="1" max="1" width="24.7109375" customWidth="1"/>
    <col min="2" max="3" width="22.5703125" customWidth="1"/>
    <col min="4" max="256" width="11.42578125" hidden="1"/>
    <col min="257" max="257" width="22.5703125" customWidth="1"/>
    <col min="258" max="510" width="11.42578125" hidden="1"/>
    <col min="511" max="511" width="24.7109375" customWidth="1"/>
    <col min="512" max="513" width="22.5703125" customWidth="1"/>
    <col min="514" max="766" width="11.42578125" hidden="1"/>
    <col min="767" max="767" width="24.7109375" customWidth="1"/>
    <col min="768" max="769" width="22.5703125" customWidth="1"/>
    <col min="770" max="1022" width="11.42578125" hidden="1"/>
    <col min="1023" max="1023" width="24.7109375" customWidth="1"/>
    <col min="1024" max="1025" width="22.5703125" customWidth="1"/>
    <col min="1026" max="1278" width="11.42578125" hidden="1"/>
    <col min="1279" max="1279" width="24.7109375" customWidth="1"/>
    <col min="1280" max="1281" width="22.5703125" customWidth="1"/>
    <col min="1282" max="1534" width="11.42578125" hidden="1"/>
    <col min="1535" max="1535" width="24.7109375" customWidth="1"/>
    <col min="1536" max="1537" width="22.5703125" customWidth="1"/>
    <col min="1538" max="1790" width="11.42578125" hidden="1"/>
    <col min="1791" max="1791" width="24.7109375" customWidth="1"/>
    <col min="1792" max="1793" width="22.5703125" customWidth="1"/>
    <col min="1794" max="2046" width="11.42578125" hidden="1"/>
    <col min="2047" max="2047" width="24.7109375" customWidth="1"/>
    <col min="2048" max="2049" width="22.5703125" customWidth="1"/>
    <col min="2050" max="2302" width="11.42578125" hidden="1"/>
    <col min="2303" max="2303" width="24.7109375" customWidth="1"/>
    <col min="2304" max="2305" width="22.5703125" customWidth="1"/>
    <col min="2306" max="2558" width="11.42578125" hidden="1"/>
    <col min="2559" max="2559" width="24.7109375" customWidth="1"/>
    <col min="2560" max="2561" width="22.5703125" customWidth="1"/>
    <col min="2562" max="2814" width="11.42578125" hidden="1"/>
    <col min="2815" max="2815" width="24.7109375" customWidth="1"/>
    <col min="2816" max="2817" width="22.5703125" customWidth="1"/>
    <col min="2818" max="3070" width="11.42578125" hidden="1"/>
    <col min="3071" max="3071" width="24.7109375" customWidth="1"/>
    <col min="3072" max="3073" width="22.5703125" customWidth="1"/>
    <col min="3074" max="3326" width="11.42578125" hidden="1"/>
    <col min="3327" max="3327" width="24.7109375" customWidth="1"/>
    <col min="3328" max="3329" width="22.5703125" customWidth="1"/>
    <col min="3330" max="3582" width="11.42578125" hidden="1"/>
    <col min="3583" max="3583" width="24.7109375" customWidth="1"/>
    <col min="3584" max="3585" width="22.5703125" customWidth="1"/>
    <col min="3586" max="3838" width="11.42578125" hidden="1"/>
    <col min="3839" max="3839" width="24.7109375" customWidth="1"/>
    <col min="3840" max="3841" width="22.5703125" customWidth="1"/>
    <col min="3842" max="4094" width="11.42578125" hidden="1"/>
    <col min="4095" max="4095" width="24.7109375" customWidth="1"/>
    <col min="4096" max="4097" width="22.5703125" customWidth="1"/>
    <col min="4098" max="4350" width="11.42578125" hidden="1"/>
    <col min="4351" max="4351" width="24.7109375" customWidth="1"/>
    <col min="4352" max="4353" width="22.5703125" customWidth="1"/>
    <col min="4354" max="4606" width="11.42578125" hidden="1"/>
    <col min="4607" max="4607" width="24.7109375" customWidth="1"/>
    <col min="4608" max="4609" width="22.5703125" customWidth="1"/>
    <col min="4610" max="4862" width="11.42578125" hidden="1"/>
    <col min="4863" max="4863" width="24.7109375" customWidth="1"/>
    <col min="4864" max="4865" width="22.5703125" customWidth="1"/>
    <col min="4866" max="5118" width="11.42578125" hidden="1"/>
    <col min="5119" max="5119" width="24.7109375" customWidth="1"/>
    <col min="5120" max="5121" width="22.5703125" customWidth="1"/>
    <col min="5122" max="5374" width="11.42578125" hidden="1"/>
    <col min="5375" max="5375" width="24.7109375" customWidth="1"/>
    <col min="5376" max="5377" width="22.5703125" customWidth="1"/>
    <col min="5378" max="5630" width="11.42578125" hidden="1"/>
    <col min="5631" max="5631" width="24.7109375" customWidth="1"/>
    <col min="5632" max="5633" width="22.5703125" customWidth="1"/>
    <col min="5634" max="5886" width="11.42578125" hidden="1"/>
    <col min="5887" max="5887" width="24.7109375" customWidth="1"/>
    <col min="5888" max="5889" width="22.5703125" customWidth="1"/>
    <col min="5890" max="6142" width="11.42578125" hidden="1"/>
    <col min="6143" max="6143" width="24.7109375" customWidth="1"/>
    <col min="6144" max="6145" width="22.5703125" customWidth="1"/>
    <col min="6146" max="6398" width="11.42578125" hidden="1"/>
    <col min="6399" max="6399" width="24.7109375" customWidth="1"/>
    <col min="6400" max="6401" width="22.5703125" customWidth="1"/>
    <col min="6402" max="6654" width="11.42578125" hidden="1"/>
    <col min="6655" max="6655" width="24.7109375" customWidth="1"/>
    <col min="6656" max="6657" width="22.5703125" customWidth="1"/>
    <col min="6658" max="6910" width="11.42578125" hidden="1"/>
    <col min="6911" max="6911" width="24.7109375" customWidth="1"/>
    <col min="6912" max="6913" width="22.5703125" customWidth="1"/>
    <col min="6914" max="7166" width="11.42578125" hidden="1"/>
    <col min="7167" max="7167" width="24.7109375" customWidth="1"/>
    <col min="7168" max="7169" width="22.5703125" customWidth="1"/>
    <col min="7170" max="7422" width="11.42578125" hidden="1"/>
    <col min="7423" max="7423" width="24.7109375" customWidth="1"/>
    <col min="7424" max="7425" width="22.5703125" customWidth="1"/>
    <col min="7426" max="7678" width="11.42578125" hidden="1"/>
    <col min="7679" max="7679" width="24.7109375" customWidth="1"/>
    <col min="7680" max="7681" width="22.5703125" customWidth="1"/>
    <col min="7682" max="7934" width="11.42578125" hidden="1"/>
    <col min="7935" max="7935" width="24.7109375" customWidth="1"/>
    <col min="7936" max="7937" width="22.5703125" customWidth="1"/>
    <col min="7938" max="8190" width="11.42578125" hidden="1"/>
    <col min="8191" max="8191" width="24.7109375" customWidth="1"/>
    <col min="8192" max="8193" width="22.5703125" customWidth="1"/>
    <col min="8194" max="8446" width="11.42578125" hidden="1"/>
    <col min="8447" max="8447" width="24.7109375" customWidth="1"/>
    <col min="8448" max="8449" width="22.5703125" customWidth="1"/>
    <col min="8450" max="8702" width="11.42578125" hidden="1"/>
    <col min="8703" max="8703" width="24.7109375" customWidth="1"/>
    <col min="8704" max="8705" width="22.5703125" customWidth="1"/>
    <col min="8706" max="8958" width="11.42578125" hidden="1"/>
    <col min="8959" max="8959" width="24.7109375" customWidth="1"/>
    <col min="8960" max="8961" width="22.5703125" customWidth="1"/>
    <col min="8962" max="9214" width="11.42578125" hidden="1"/>
    <col min="9215" max="9215" width="24.7109375" customWidth="1"/>
    <col min="9216" max="9217" width="22.5703125" customWidth="1"/>
    <col min="9218" max="9470" width="11.42578125" hidden="1"/>
    <col min="9471" max="9471" width="24.7109375" customWidth="1"/>
    <col min="9472" max="9473" width="22.5703125" customWidth="1"/>
    <col min="9474" max="9726" width="11.42578125" hidden="1"/>
    <col min="9727" max="9727" width="24.7109375" customWidth="1"/>
    <col min="9728" max="9729" width="22.5703125" customWidth="1"/>
    <col min="9730" max="9982" width="11.42578125" hidden="1"/>
    <col min="9983" max="9983" width="24.7109375" customWidth="1"/>
    <col min="9984" max="9985" width="22.5703125" customWidth="1"/>
    <col min="9986" max="10238" width="11.42578125" hidden="1"/>
    <col min="10239" max="10239" width="24.7109375" customWidth="1"/>
    <col min="10240" max="10241" width="22.5703125" customWidth="1"/>
    <col min="10242" max="10494" width="11.42578125" hidden="1"/>
    <col min="10495" max="10495" width="24.7109375" customWidth="1"/>
    <col min="10496" max="10497" width="22.5703125" customWidth="1"/>
    <col min="10498" max="10750" width="11.42578125" hidden="1"/>
    <col min="10751" max="10751" width="24.7109375" customWidth="1"/>
    <col min="10752" max="10753" width="22.5703125" customWidth="1"/>
    <col min="10754" max="11006" width="11.42578125" hidden="1"/>
    <col min="11007" max="11007" width="24.7109375" customWidth="1"/>
    <col min="11008" max="11009" width="22.5703125" customWidth="1"/>
    <col min="11010" max="11262" width="11.42578125" hidden="1"/>
    <col min="11263" max="11263" width="24.7109375" customWidth="1"/>
    <col min="11264" max="11265" width="22.5703125" customWidth="1"/>
    <col min="11266" max="11518" width="11.42578125" hidden="1"/>
    <col min="11519" max="11519" width="24.7109375" customWidth="1"/>
    <col min="11520" max="11521" width="22.5703125" customWidth="1"/>
    <col min="11522" max="11774" width="11.42578125" hidden="1"/>
    <col min="11775" max="11775" width="24.7109375" customWidth="1"/>
    <col min="11776" max="11777" width="22.5703125" customWidth="1"/>
    <col min="11778" max="12030" width="11.42578125" hidden="1"/>
    <col min="12031" max="12031" width="24.7109375" customWidth="1"/>
    <col min="12032" max="12033" width="22.5703125" customWidth="1"/>
    <col min="12034" max="12286" width="11.42578125" hidden="1"/>
    <col min="12287" max="12287" width="24.7109375" customWidth="1"/>
    <col min="12288" max="12289" width="22.5703125" customWidth="1"/>
    <col min="12290" max="12542" width="11.42578125" hidden="1"/>
    <col min="12543" max="12543" width="24.7109375" customWidth="1"/>
    <col min="12544" max="12545" width="22.5703125" customWidth="1"/>
    <col min="12546" max="12798" width="11.42578125" hidden="1"/>
    <col min="12799" max="12799" width="24.7109375" customWidth="1"/>
    <col min="12800" max="12801" width="22.5703125" customWidth="1"/>
    <col min="12802" max="13054" width="11.42578125" hidden="1"/>
    <col min="13055" max="13055" width="24.7109375" customWidth="1"/>
    <col min="13056" max="13057" width="22.5703125" customWidth="1"/>
    <col min="13058" max="13310" width="11.42578125" hidden="1"/>
    <col min="13311" max="13311" width="24.7109375" customWidth="1"/>
    <col min="13312" max="13313" width="22.5703125" customWidth="1"/>
    <col min="13314" max="13566" width="11.42578125" hidden="1"/>
    <col min="13567" max="13567" width="24.7109375" customWidth="1"/>
    <col min="13568" max="13569" width="22.5703125" customWidth="1"/>
    <col min="13570" max="13822" width="11.42578125" hidden="1"/>
    <col min="13823" max="13823" width="24.7109375" customWidth="1"/>
    <col min="13824" max="13825" width="22.5703125" customWidth="1"/>
    <col min="13826" max="14078" width="11.42578125" hidden="1"/>
    <col min="14079" max="14079" width="24.7109375" customWidth="1"/>
    <col min="14080" max="14081" width="22.5703125" customWidth="1"/>
    <col min="14082" max="14334" width="11.42578125" hidden="1"/>
    <col min="14335" max="14335" width="24.7109375" customWidth="1"/>
    <col min="14336" max="14337" width="22.5703125" customWidth="1"/>
    <col min="14338" max="14590" width="11.42578125" hidden="1"/>
    <col min="14591" max="14591" width="24.7109375" customWidth="1"/>
    <col min="14592" max="14593" width="22.5703125" customWidth="1"/>
    <col min="14594" max="14846" width="11.42578125" hidden="1"/>
    <col min="14847" max="14847" width="24.7109375" customWidth="1"/>
    <col min="14848" max="14849" width="22.5703125" customWidth="1"/>
    <col min="14850" max="15102" width="11.42578125" hidden="1"/>
    <col min="15103" max="15103" width="24.7109375" customWidth="1"/>
    <col min="15104" max="15105" width="22.5703125" customWidth="1"/>
    <col min="15106" max="15358" width="11.42578125" hidden="1"/>
    <col min="15359" max="15359" width="24.7109375" customWidth="1"/>
    <col min="15360" max="15361" width="22.5703125" customWidth="1"/>
    <col min="15362" max="15614" width="11.42578125" hidden="1"/>
    <col min="15615" max="15615" width="24.7109375" customWidth="1"/>
    <col min="15616" max="15617" width="22.5703125" customWidth="1"/>
    <col min="15618" max="15870" width="11.42578125" hidden="1"/>
    <col min="15871" max="15871" width="24.7109375" customWidth="1"/>
    <col min="15872" max="15873" width="22.5703125" customWidth="1"/>
    <col min="15874" max="16126" width="11.42578125" hidden="1"/>
    <col min="16127" max="16127" width="24.7109375" customWidth="1"/>
    <col min="16128" max="16129" width="22.5703125" customWidth="1"/>
    <col min="16132" max="16384" width="11.42578125" hidden="1"/>
  </cols>
  <sheetData>
    <row r="1" spans="1:3" ht="15.75" x14ac:dyDescent="0.25">
      <c r="A1" s="470" t="s">
        <v>828</v>
      </c>
      <c r="B1" s="470"/>
      <c r="C1" s="470"/>
    </row>
    <row r="2" spans="1:3" ht="15.75" x14ac:dyDescent="0.25">
      <c r="A2" s="471" t="s">
        <v>970</v>
      </c>
      <c r="B2" s="470"/>
      <c r="C2" s="472"/>
    </row>
    <row r="3" spans="1:3" x14ac:dyDescent="0.25">
      <c r="A3" s="473" t="s">
        <v>891</v>
      </c>
      <c r="B3" s="474"/>
      <c r="C3" s="475"/>
    </row>
    <row r="4" spans="1:3" x14ac:dyDescent="0.25">
      <c r="A4" s="476" t="s">
        <v>971</v>
      </c>
      <c r="B4" s="477"/>
      <c r="C4" s="478"/>
    </row>
    <row r="5" spans="1:3" ht="5.25" customHeight="1" thickBot="1" x14ac:dyDescent="0.3">
      <c r="A5" s="204"/>
      <c r="B5" s="205"/>
      <c r="C5" s="206"/>
    </row>
    <row r="6" spans="1:3" ht="15.75" thickBot="1" x14ac:dyDescent="0.3">
      <c r="A6" s="207" t="s">
        <v>60</v>
      </c>
      <c r="B6" s="208" t="s">
        <v>61</v>
      </c>
      <c r="C6" s="209" t="s">
        <v>62</v>
      </c>
    </row>
    <row r="7" spans="1:3" ht="0" hidden="1" customHeight="1" x14ac:dyDescent="0.25">
      <c r="A7" s="9"/>
      <c r="B7" s="10"/>
      <c r="C7" s="11"/>
    </row>
    <row r="8" spans="1:3" x14ac:dyDescent="0.25">
      <c r="A8" s="218" t="s">
        <v>64</v>
      </c>
      <c r="B8" s="219">
        <v>277126.0131486</v>
      </c>
      <c r="C8" s="220">
        <v>2.8072543699363052E-2</v>
      </c>
    </row>
    <row r="9" spans="1:3" x14ac:dyDescent="0.25">
      <c r="A9" s="221" t="s">
        <v>65</v>
      </c>
      <c r="B9" s="10">
        <v>327303.84432759997</v>
      </c>
      <c r="C9" s="210">
        <v>3.3155499797592677E-2</v>
      </c>
    </row>
    <row r="10" spans="1:3" x14ac:dyDescent="0.25">
      <c r="A10" s="221" t="s">
        <v>66</v>
      </c>
      <c r="B10" s="10">
        <v>42573.064508800002</v>
      </c>
      <c r="C10" s="210">
        <v>4.3126020551460739E-3</v>
      </c>
    </row>
    <row r="11" spans="1:3" x14ac:dyDescent="0.25">
      <c r="A11" s="221" t="s">
        <v>67</v>
      </c>
      <c r="B11" s="10">
        <v>411000.30758080003</v>
      </c>
      <c r="C11" s="210">
        <v>4.1633854447387708E-2</v>
      </c>
    </row>
    <row r="12" spans="1:3" x14ac:dyDescent="0.25">
      <c r="A12" s="221" t="s">
        <v>68</v>
      </c>
      <c r="B12" s="10">
        <v>1113858.3995574</v>
      </c>
      <c r="C12" s="210">
        <v>0.11283256393441053</v>
      </c>
    </row>
    <row r="13" spans="1:3" x14ac:dyDescent="0.25">
      <c r="A13" s="221" t="s">
        <v>69</v>
      </c>
      <c r="B13" s="10">
        <v>712152.99684060004</v>
      </c>
      <c r="C13" s="210">
        <v>7.2140272568782832E-2</v>
      </c>
    </row>
    <row r="14" spans="1:3" x14ac:dyDescent="0.25">
      <c r="A14" s="221" t="s">
        <v>70</v>
      </c>
      <c r="B14" s="10">
        <v>65150.285937800007</v>
      </c>
      <c r="C14" s="210">
        <v>6.5996483990630687E-3</v>
      </c>
    </row>
    <row r="15" spans="1:3" x14ac:dyDescent="0.25">
      <c r="A15" s="221" t="s">
        <v>111</v>
      </c>
      <c r="B15" s="10">
        <v>2602.2542209999997</v>
      </c>
      <c r="C15" s="210">
        <v>2.636053342877729E-4</v>
      </c>
    </row>
    <row r="16" spans="1:3" x14ac:dyDescent="0.25">
      <c r="A16" s="221" t="s">
        <v>71</v>
      </c>
      <c r="B16" s="10">
        <v>372480.01294280001</v>
      </c>
      <c r="C16" s="210">
        <v>3.7731793279431776E-2</v>
      </c>
    </row>
    <row r="17" spans="1:3" x14ac:dyDescent="0.25">
      <c r="A17" s="221" t="s">
        <v>72</v>
      </c>
      <c r="B17" s="10">
        <v>152633.24267379998</v>
      </c>
      <c r="C17" s="210">
        <v>1.5461570446792184E-2</v>
      </c>
    </row>
    <row r="18" spans="1:3" x14ac:dyDescent="0.25">
      <c r="A18" s="221" t="s">
        <v>73</v>
      </c>
      <c r="B18" s="10">
        <v>767695.52836900007</v>
      </c>
      <c r="C18" s="210">
        <v>7.7766666590004432E-2</v>
      </c>
    </row>
    <row r="19" spans="1:3" x14ac:dyDescent="0.25">
      <c r="A19" s="221" t="s">
        <v>112</v>
      </c>
      <c r="B19" s="10">
        <v>74451.742101800017</v>
      </c>
      <c r="C19" s="210">
        <v>7.5418751199143692E-3</v>
      </c>
    </row>
    <row r="20" spans="1:3" x14ac:dyDescent="0.25">
      <c r="A20" s="221" t="s">
        <v>113</v>
      </c>
      <c r="B20" s="10">
        <v>51570.429015000002</v>
      </c>
      <c r="C20" s="210">
        <v>5.2240246437717042E-3</v>
      </c>
    </row>
    <row r="21" spans="1:3" x14ac:dyDescent="0.25">
      <c r="A21" s="221" t="s">
        <v>114</v>
      </c>
      <c r="B21" s="10">
        <v>2572.8273592</v>
      </c>
      <c r="C21" s="210">
        <v>2.6062442731902635E-4</v>
      </c>
    </row>
    <row r="22" spans="1:3" x14ac:dyDescent="0.25">
      <c r="A22" s="221" t="s">
        <v>74</v>
      </c>
      <c r="B22" s="10">
        <v>120425.28034740001</v>
      </c>
      <c r="C22" s="210">
        <v>1.2198941220460854E-2</v>
      </c>
    </row>
    <row r="23" spans="1:3" x14ac:dyDescent="0.25">
      <c r="A23" s="221" t="s">
        <v>115</v>
      </c>
      <c r="B23" s="10">
        <v>1111.8484258000001</v>
      </c>
      <c r="C23" s="210">
        <v>1.1262895592411189E-4</v>
      </c>
    </row>
    <row r="24" spans="1:3" x14ac:dyDescent="0.25">
      <c r="A24" s="221" t="s">
        <v>75</v>
      </c>
      <c r="B24" s="10">
        <v>5827.4336232000005</v>
      </c>
      <c r="C24" s="210">
        <v>5.9031226691338848E-4</v>
      </c>
    </row>
    <row r="25" spans="1:3" x14ac:dyDescent="0.25">
      <c r="A25" s="221" t="s">
        <v>76</v>
      </c>
      <c r="B25" s="10">
        <v>3846.8196368000004</v>
      </c>
      <c r="C25" s="210">
        <v>3.8967836736326049E-4</v>
      </c>
    </row>
    <row r="26" spans="1:3" x14ac:dyDescent="0.25">
      <c r="A26" s="221" t="s">
        <v>77</v>
      </c>
      <c r="B26" s="10">
        <v>21123.459421400003</v>
      </c>
      <c r="C26" s="210">
        <v>2.1397819387348606E-3</v>
      </c>
    </row>
    <row r="27" spans="1:3" x14ac:dyDescent="0.25">
      <c r="A27" s="221" t="s">
        <v>116</v>
      </c>
      <c r="B27" s="10">
        <v>2326.3820649999998</v>
      </c>
      <c r="C27" s="210">
        <v>2.3565980486324071E-4</v>
      </c>
    </row>
    <row r="28" spans="1:3" x14ac:dyDescent="0.25">
      <c r="A28" s="221" t="s">
        <v>78</v>
      </c>
      <c r="B28" s="10">
        <v>1227.4879945999999</v>
      </c>
      <c r="C28" s="210">
        <v>1.2434311011566652E-4</v>
      </c>
    </row>
    <row r="29" spans="1:3" x14ac:dyDescent="0.25">
      <c r="A29" s="221" t="s">
        <v>117</v>
      </c>
      <c r="B29" s="10">
        <v>1484.3165848000001</v>
      </c>
      <c r="C29" s="210">
        <v>1.5035954841288715E-4</v>
      </c>
    </row>
    <row r="30" spans="1:3" x14ac:dyDescent="0.25">
      <c r="A30" s="221" t="s">
        <v>118</v>
      </c>
      <c r="B30" s="10">
        <v>5217.1866823999999</v>
      </c>
      <c r="C30" s="210">
        <v>5.2849495962284344E-4</v>
      </c>
    </row>
    <row r="31" spans="1:3" x14ac:dyDescent="0.25">
      <c r="A31" s="221" t="s">
        <v>79</v>
      </c>
      <c r="B31" s="10">
        <v>231833.97536040001</v>
      </c>
      <c r="C31" s="210">
        <v>2.3484512804693249E-2</v>
      </c>
    </row>
    <row r="32" spans="1:3" x14ac:dyDescent="0.25">
      <c r="A32" s="221" t="s">
        <v>80</v>
      </c>
      <c r="B32" s="10">
        <v>149539.83289560003</v>
      </c>
      <c r="C32" s="210">
        <v>1.5148211624240975E-2</v>
      </c>
    </row>
    <row r="33" spans="1:3" x14ac:dyDescent="0.25">
      <c r="A33" s="221" t="s">
        <v>81</v>
      </c>
      <c r="B33" s="10">
        <v>775301.17112980003</v>
      </c>
      <c r="C33" s="210">
        <v>7.8537109380049611E-2</v>
      </c>
    </row>
    <row r="34" spans="1:3" x14ac:dyDescent="0.25">
      <c r="A34" s="221" t="s">
        <v>82</v>
      </c>
      <c r="B34" s="10">
        <v>29930.613894999999</v>
      </c>
      <c r="C34" s="210">
        <v>3.0319364716786972E-3</v>
      </c>
    </row>
    <row r="35" spans="1:3" x14ac:dyDescent="0.25">
      <c r="A35" s="221" t="s">
        <v>83</v>
      </c>
      <c r="B35" s="10">
        <v>1846.4704594</v>
      </c>
      <c r="C35" s="210">
        <v>1.8704531585526232E-4</v>
      </c>
    </row>
    <row r="36" spans="1:3" x14ac:dyDescent="0.25">
      <c r="A36" s="221" t="s">
        <v>84</v>
      </c>
      <c r="B36" s="10">
        <v>101278.41495239999</v>
      </c>
      <c r="C36" s="210">
        <v>1.0259385963990788E-2</v>
      </c>
    </row>
    <row r="37" spans="1:3" x14ac:dyDescent="0.25">
      <c r="A37" s="221" t="s">
        <v>85</v>
      </c>
      <c r="B37" s="10">
        <v>188107.35698719998</v>
      </c>
      <c r="C37" s="210">
        <v>1.9055057081066137E-2</v>
      </c>
    </row>
    <row r="38" spans="1:3" x14ac:dyDescent="0.25">
      <c r="A38" s="221" t="s">
        <v>119</v>
      </c>
      <c r="B38" s="10">
        <v>810.43717580000009</v>
      </c>
      <c r="C38" s="210">
        <v>8.209634589963361E-5</v>
      </c>
    </row>
    <row r="39" spans="1:3" x14ac:dyDescent="0.25">
      <c r="A39" s="221" t="s">
        <v>86</v>
      </c>
      <c r="B39" s="10">
        <v>6885.7287044000004</v>
      </c>
      <c r="C39" s="210">
        <v>6.9751633114490991E-4</v>
      </c>
    </row>
    <row r="40" spans="1:3" x14ac:dyDescent="0.25">
      <c r="A40" s="221" t="s">
        <v>120</v>
      </c>
      <c r="B40" s="10">
        <v>15121.2241488</v>
      </c>
      <c r="C40" s="210">
        <v>1.5317624674859808E-3</v>
      </c>
    </row>
    <row r="41" spans="1:3" x14ac:dyDescent="0.25">
      <c r="A41" s="221" t="s">
        <v>121</v>
      </c>
      <c r="B41" s="10">
        <v>2297.7195443999999</v>
      </c>
      <c r="C41" s="210">
        <v>2.3275632477151096E-4</v>
      </c>
    </row>
    <row r="42" spans="1:3" x14ac:dyDescent="0.25">
      <c r="A42" s="221" t="s">
        <v>122</v>
      </c>
      <c r="B42" s="10">
        <v>504.72175600000003</v>
      </c>
      <c r="C42" s="210">
        <v>5.1127728466730683E-5</v>
      </c>
    </row>
    <row r="43" spans="1:3" x14ac:dyDescent="0.25">
      <c r="A43" s="221" t="s">
        <v>123</v>
      </c>
      <c r="B43" s="10">
        <v>53490.215792999996</v>
      </c>
      <c r="C43" s="210">
        <v>5.4184968176631022E-3</v>
      </c>
    </row>
    <row r="44" spans="1:3" x14ac:dyDescent="0.25">
      <c r="A44" s="221" t="s">
        <v>124</v>
      </c>
      <c r="B44" s="10">
        <v>153.23175140000001</v>
      </c>
      <c r="C44" s="210">
        <v>1.5522198686558655E-5</v>
      </c>
    </row>
    <row r="45" spans="1:3" x14ac:dyDescent="0.25">
      <c r="A45" s="221" t="s">
        <v>125</v>
      </c>
      <c r="B45" s="10">
        <v>8350.6771082000014</v>
      </c>
      <c r="C45" s="210">
        <v>8.4591390528723992E-4</v>
      </c>
    </row>
    <row r="46" spans="1:3" ht="18" customHeight="1" x14ac:dyDescent="0.25">
      <c r="A46" s="221" t="s">
        <v>87</v>
      </c>
      <c r="B46" s="10">
        <v>3018.2790582000002</v>
      </c>
      <c r="C46" s="210">
        <v>3.0574816775774015E-4</v>
      </c>
    </row>
    <row r="47" spans="1:3" x14ac:dyDescent="0.25">
      <c r="A47" s="221" t="s">
        <v>126</v>
      </c>
      <c r="B47" s="10">
        <v>50305.6699544</v>
      </c>
      <c r="C47" s="210">
        <v>5.0959060179001578E-3</v>
      </c>
    </row>
    <row r="48" spans="1:3" x14ac:dyDescent="0.25">
      <c r="A48" s="221" t="s">
        <v>127</v>
      </c>
      <c r="B48" s="10">
        <v>9276.4825397999994</v>
      </c>
      <c r="C48" s="210">
        <v>9.3969692168621819E-4</v>
      </c>
    </row>
    <row r="49" spans="1:3" x14ac:dyDescent="0.25">
      <c r="A49" s="221" t="s">
        <v>88</v>
      </c>
      <c r="B49" s="10">
        <v>279920.86831799999</v>
      </c>
      <c r="C49" s="210">
        <v>2.8355659286329986E-2</v>
      </c>
    </row>
    <row r="50" spans="1:3" x14ac:dyDescent="0.25">
      <c r="A50" s="221" t="s">
        <v>89</v>
      </c>
      <c r="B50" s="10">
        <v>4258.0659352000002</v>
      </c>
      <c r="C50" s="210">
        <v>4.313371403953136E-4</v>
      </c>
    </row>
    <row r="51" spans="1:3" x14ac:dyDescent="0.25">
      <c r="A51" s="221" t="s">
        <v>90</v>
      </c>
      <c r="B51" s="10">
        <v>74767.692230000001</v>
      </c>
      <c r="C51" s="210">
        <v>7.5738805014371703E-3</v>
      </c>
    </row>
    <row r="52" spans="1:3" x14ac:dyDescent="0.25">
      <c r="A52" s="221" t="s">
        <v>91</v>
      </c>
      <c r="B52" s="10">
        <v>672.83744360000003</v>
      </c>
      <c r="C52" s="210">
        <v>6.815765262678713E-5</v>
      </c>
    </row>
    <row r="53" spans="1:3" x14ac:dyDescent="0.25">
      <c r="A53" s="221" t="s">
        <v>92</v>
      </c>
      <c r="B53" s="10">
        <v>976.53423980000002</v>
      </c>
      <c r="C53" s="210">
        <v>9.8921785830368805E-5</v>
      </c>
    </row>
    <row r="54" spans="1:3" x14ac:dyDescent="0.25">
      <c r="A54" s="221" t="s">
        <v>93</v>
      </c>
      <c r="B54" s="10">
        <v>45752.5382006</v>
      </c>
      <c r="C54" s="210">
        <v>4.6346790523212542E-3</v>
      </c>
    </row>
    <row r="55" spans="1:3" x14ac:dyDescent="0.25">
      <c r="A55" s="221" t="s">
        <v>128</v>
      </c>
      <c r="B55" s="10">
        <v>367.38743719999997</v>
      </c>
      <c r="C55" s="210">
        <v>3.7215921263456826E-5</v>
      </c>
    </row>
    <row r="56" spans="1:3" x14ac:dyDescent="0.25">
      <c r="A56" s="221" t="s">
        <v>129</v>
      </c>
      <c r="B56" s="10">
        <v>2378.8097522000003</v>
      </c>
      <c r="C56" s="210">
        <v>2.4097066876683734E-4</v>
      </c>
    </row>
    <row r="57" spans="1:3" x14ac:dyDescent="0.25">
      <c r="A57" s="221" t="s">
        <v>130</v>
      </c>
      <c r="B57" s="10">
        <v>20101.979833599999</v>
      </c>
      <c r="C57" s="210">
        <v>2.0363072412832479E-3</v>
      </c>
    </row>
    <row r="58" spans="1:3" x14ac:dyDescent="0.25">
      <c r="A58" s="221" t="s">
        <v>59</v>
      </c>
      <c r="B58" s="10">
        <v>10931.601256799999</v>
      </c>
      <c r="C58" s="210">
        <v>1.1073585279811917E-3</v>
      </c>
    </row>
    <row r="59" spans="1:3" x14ac:dyDescent="0.25">
      <c r="A59" s="221" t="s">
        <v>94</v>
      </c>
      <c r="B59" s="10">
        <v>4211.9027999999998</v>
      </c>
      <c r="C59" s="210">
        <v>4.2666086834319589E-4</v>
      </c>
    </row>
    <row r="60" spans="1:3" x14ac:dyDescent="0.25">
      <c r="A60" s="221" t="s">
        <v>131</v>
      </c>
      <c r="B60" s="10">
        <v>1887.4607430000001</v>
      </c>
      <c r="C60" s="210">
        <v>1.9119758404018101E-4</v>
      </c>
    </row>
    <row r="61" spans="1:3" x14ac:dyDescent="0.25">
      <c r="A61" s="221" t="s">
        <v>132</v>
      </c>
      <c r="B61" s="10">
        <v>1003.7219976000001</v>
      </c>
      <c r="C61" s="210">
        <v>1.0167587416100467E-4</v>
      </c>
    </row>
    <row r="62" spans="1:3" x14ac:dyDescent="0.25">
      <c r="A62" s="221" t="s">
        <v>95</v>
      </c>
      <c r="B62" s="10">
        <v>4344.9776076000007</v>
      </c>
      <c r="C62" s="210">
        <v>4.4014119200242656E-4</v>
      </c>
    </row>
    <row r="63" spans="1:3" x14ac:dyDescent="0.25">
      <c r="A63" s="221" t="s">
        <v>96</v>
      </c>
      <c r="B63" s="10">
        <v>12369.9895242</v>
      </c>
      <c r="C63" s="210">
        <v>1.253065591112741E-3</v>
      </c>
    </row>
    <row r="64" spans="1:3" x14ac:dyDescent="0.25">
      <c r="A64" s="221" t="s">
        <v>97</v>
      </c>
      <c r="B64" s="10">
        <v>41858.252508799997</v>
      </c>
      <c r="C64" s="210">
        <v>4.2401924286413657E-3</v>
      </c>
    </row>
    <row r="65" spans="1:3" x14ac:dyDescent="0.25">
      <c r="A65" s="221" t="s">
        <v>133</v>
      </c>
      <c r="B65" s="10">
        <v>5269.8993340000006</v>
      </c>
      <c r="C65" s="210">
        <v>5.3383469008963589E-4</v>
      </c>
    </row>
    <row r="66" spans="1:3" x14ac:dyDescent="0.25">
      <c r="A66" s="221" t="s">
        <v>134</v>
      </c>
      <c r="B66" s="10">
        <v>5023.4499924000002</v>
      </c>
      <c r="C66" s="210">
        <v>5.0886965763692474E-4</v>
      </c>
    </row>
    <row r="67" spans="1:3" x14ac:dyDescent="0.25">
      <c r="A67" s="221" t="s">
        <v>98</v>
      </c>
      <c r="B67" s="10">
        <v>1477.6610814000001</v>
      </c>
      <c r="C67" s="210">
        <v>1.4968535363804451E-4</v>
      </c>
    </row>
    <row r="68" spans="1:3" x14ac:dyDescent="0.25">
      <c r="A68" s="221" t="s">
        <v>135</v>
      </c>
      <c r="B68" s="10">
        <v>226.20218880000004</v>
      </c>
      <c r="C68" s="210">
        <v>2.2914019358314618E-5</v>
      </c>
    </row>
    <row r="69" spans="1:3" x14ac:dyDescent="0.25">
      <c r="A69" s="221" t="s">
        <v>99</v>
      </c>
      <c r="B69" s="10">
        <v>36713.778327800006</v>
      </c>
      <c r="C69" s="210">
        <v>3.7190631610726525E-3</v>
      </c>
    </row>
    <row r="70" spans="1:3" x14ac:dyDescent="0.25">
      <c r="A70" s="221" t="s">
        <v>100</v>
      </c>
      <c r="B70" s="10">
        <v>49974.1390512</v>
      </c>
      <c r="C70" s="210">
        <v>5.0623223219416671E-3</v>
      </c>
    </row>
    <row r="71" spans="1:3" x14ac:dyDescent="0.25">
      <c r="A71" s="221" t="s">
        <v>101</v>
      </c>
      <c r="B71" s="10">
        <v>18080.255993800001</v>
      </c>
      <c r="C71" s="210">
        <v>1.8315089612661482E-3</v>
      </c>
    </row>
    <row r="72" spans="1:3" x14ac:dyDescent="0.25">
      <c r="A72" s="221" t="s">
        <v>103</v>
      </c>
      <c r="B72" s="10">
        <v>1332.5868989999999</v>
      </c>
      <c r="C72" s="210">
        <v>1.3498950722939444E-4</v>
      </c>
    </row>
    <row r="73" spans="1:3" x14ac:dyDescent="0.25">
      <c r="A73" s="221" t="s">
        <v>104</v>
      </c>
      <c r="B73" s="10">
        <v>12475.0400656</v>
      </c>
      <c r="C73" s="210">
        <v>1.2637070891106641E-3</v>
      </c>
    </row>
    <row r="74" spans="1:3" x14ac:dyDescent="0.25">
      <c r="A74" s="221" t="s">
        <v>136</v>
      </c>
      <c r="B74" s="10">
        <v>342.671063</v>
      </c>
      <c r="C74" s="210">
        <v>3.4712181224995503E-5</v>
      </c>
    </row>
    <row r="75" spans="1:3" x14ac:dyDescent="0.25">
      <c r="A75" s="221" t="s">
        <v>105</v>
      </c>
      <c r="B75" s="10">
        <v>20218.2402324</v>
      </c>
      <c r="C75" s="210">
        <v>2.0480842848337151E-3</v>
      </c>
    </row>
    <row r="76" spans="1:3" x14ac:dyDescent="0.25">
      <c r="A76" s="221" t="s">
        <v>106</v>
      </c>
      <c r="B76" s="10">
        <v>33725.975642800004</v>
      </c>
      <c r="C76" s="210">
        <v>3.4164022145711731E-3</v>
      </c>
    </row>
    <row r="77" spans="1:3" x14ac:dyDescent="0.25">
      <c r="A77" s="221" t="s">
        <v>137</v>
      </c>
      <c r="B77" s="10">
        <v>35.873615400000006</v>
      </c>
      <c r="C77" s="210">
        <v>3.6339556309736886E-6</v>
      </c>
    </row>
    <row r="78" spans="1:3" x14ac:dyDescent="0.25">
      <c r="A78" s="221" t="s">
        <v>138</v>
      </c>
      <c r="B78" s="10">
        <v>85.078680399999996</v>
      </c>
      <c r="C78" s="210">
        <v>8.6183716435614889E-6</v>
      </c>
    </row>
    <row r="79" spans="1:3" x14ac:dyDescent="0.25">
      <c r="A79" s="222" t="s">
        <v>107</v>
      </c>
      <c r="B79" s="10">
        <v>2023313.6268954</v>
      </c>
      <c r="C79" s="210">
        <v>0.20495932360590383</v>
      </c>
    </row>
    <row r="80" spans="1:3" x14ac:dyDescent="0.25">
      <c r="A80" s="222" t="s">
        <v>108</v>
      </c>
      <c r="B80" s="10">
        <v>794378.46851020004</v>
      </c>
      <c r="C80" s="210">
        <v>8.0469617477331154E-2</v>
      </c>
    </row>
    <row r="81" spans="1:3" x14ac:dyDescent="0.25">
      <c r="A81" s="222" t="s">
        <v>109</v>
      </c>
      <c r="B81" s="10">
        <v>89218.244637199998</v>
      </c>
      <c r="C81" s="210">
        <v>9.0377046993970114E-3</v>
      </c>
    </row>
    <row r="82" spans="1:3" ht="15.75" thickBot="1" x14ac:dyDescent="0.3">
      <c r="A82" s="223" t="s">
        <v>110</v>
      </c>
      <c r="B82" s="224">
        <v>110272.144619</v>
      </c>
      <c r="C82" s="225">
        <v>1.1170440347580912E-2</v>
      </c>
    </row>
    <row r="83" spans="1:3" ht="0" hidden="1" customHeight="1" x14ac:dyDescent="0.25">
      <c r="A83" s="26"/>
      <c r="B83" s="26"/>
      <c r="C83" s="26"/>
    </row>
    <row r="84" spans="1:3" ht="0" hidden="1" customHeight="1" x14ac:dyDescent="0.25"/>
    <row r="85" spans="1:3" ht="0" hidden="1" customHeight="1" x14ac:dyDescent="0.25"/>
    <row r="86" spans="1:3" ht="0" hidden="1" customHeight="1" x14ac:dyDescent="0.25"/>
    <row r="87" spans="1:3" ht="0" hidden="1" customHeight="1" x14ac:dyDescent="0.25"/>
    <row r="88" spans="1:3" ht="0" hidden="1" customHeight="1" x14ac:dyDescent="0.25"/>
    <row r="89" spans="1:3" ht="0" hidden="1" customHeight="1" x14ac:dyDescent="0.25"/>
    <row r="90" spans="1:3" ht="0" hidden="1" customHeight="1" x14ac:dyDescent="0.25"/>
    <row r="91" spans="1:3" ht="0" hidden="1" customHeight="1" x14ac:dyDescent="0.25"/>
    <row r="92" spans="1:3" ht="0" hidden="1" customHeight="1" x14ac:dyDescent="0.25"/>
    <row r="93" spans="1:3" ht="0" hidden="1" customHeight="1" x14ac:dyDescent="0.25"/>
    <row r="94" spans="1:3" ht="0" hidden="1" customHeight="1" x14ac:dyDescent="0.25"/>
    <row r="95" spans="1:3" ht="0" hidden="1" customHeight="1" x14ac:dyDescent="0.25"/>
    <row r="96" spans="1:3" ht="0" hidden="1" customHeight="1" x14ac:dyDescent="0.25"/>
    <row r="97" ht="0" hidden="1" customHeight="1" x14ac:dyDescent="0.25"/>
    <row r="98" ht="0" hidden="1" customHeight="1" x14ac:dyDescent="0.25"/>
    <row r="99" ht="0" hidden="1" customHeight="1" x14ac:dyDescent="0.25"/>
    <row r="100" ht="0" hidden="1" customHeight="1" x14ac:dyDescent="0.25"/>
    <row r="101" ht="0" hidden="1" customHeight="1" x14ac:dyDescent="0.25"/>
    <row r="102" ht="0" hidden="1" customHeight="1" x14ac:dyDescent="0.25"/>
    <row r="103" ht="0" hidden="1" customHeight="1" x14ac:dyDescent="0.25"/>
    <row r="104" ht="0" hidden="1" customHeight="1" x14ac:dyDescent="0.25"/>
    <row r="105" ht="0" hidden="1" customHeight="1" x14ac:dyDescent="0.25"/>
    <row r="106" ht="0" hidden="1" customHeight="1" x14ac:dyDescent="0.25"/>
    <row r="107" ht="0" hidden="1" customHeight="1" x14ac:dyDescent="0.25"/>
    <row r="108" ht="0" hidden="1" customHeight="1" x14ac:dyDescent="0.25"/>
    <row r="109" ht="0" hidden="1" customHeight="1" x14ac:dyDescent="0.25"/>
    <row r="110" ht="0" hidden="1" customHeight="1" x14ac:dyDescent="0.25"/>
    <row r="111" ht="0" hidden="1" customHeight="1" x14ac:dyDescent="0.25"/>
    <row r="112" ht="0" hidden="1" customHeight="1" x14ac:dyDescent="0.25"/>
    <row r="113" ht="0" hidden="1" customHeight="1" x14ac:dyDescent="0.25"/>
    <row r="114" ht="0" hidden="1" customHeight="1" x14ac:dyDescent="0.25"/>
    <row r="115" ht="0" hidden="1" customHeight="1" x14ac:dyDescent="0.25"/>
    <row r="116" ht="0" hidden="1" customHeight="1" x14ac:dyDescent="0.25"/>
    <row r="117" ht="0" hidden="1" customHeight="1" x14ac:dyDescent="0.25"/>
    <row r="118" ht="0" hidden="1" customHeight="1" x14ac:dyDescent="0.25"/>
    <row r="119" ht="0" hidden="1" customHeight="1" x14ac:dyDescent="0.25"/>
    <row r="120" ht="0" hidden="1" customHeight="1" x14ac:dyDescent="0.25"/>
    <row r="121" ht="0" hidden="1" customHeight="1" x14ac:dyDescent="0.25"/>
    <row r="122" ht="0" hidden="1" customHeight="1" x14ac:dyDescent="0.25"/>
    <row r="123" ht="0" hidden="1" customHeight="1" x14ac:dyDescent="0.25"/>
    <row r="124" ht="0" hidden="1" customHeight="1" x14ac:dyDescent="0.25"/>
    <row r="125" ht="0" hidden="1" customHeight="1" x14ac:dyDescent="0.25"/>
    <row r="126" ht="0" hidden="1" customHeight="1" x14ac:dyDescent="0.25"/>
    <row r="127" ht="0" hidden="1" customHeight="1" x14ac:dyDescent="0.25"/>
    <row r="128" ht="0" hidden="1" customHeight="1" x14ac:dyDescent="0.25"/>
    <row r="129" ht="0" hidden="1" customHeight="1" x14ac:dyDescent="0.25"/>
    <row r="130" ht="0" hidden="1" customHeight="1" x14ac:dyDescent="0.25"/>
    <row r="131" ht="0" hidden="1" customHeight="1" x14ac:dyDescent="0.25"/>
    <row r="132" ht="0" hidden="1" customHeight="1" x14ac:dyDescent="0.25"/>
    <row r="133" ht="0" hidden="1" customHeight="1" x14ac:dyDescent="0.25"/>
    <row r="134" ht="0" hidden="1" customHeight="1" x14ac:dyDescent="0.25"/>
    <row r="135" ht="0" hidden="1" customHeight="1" x14ac:dyDescent="0.25"/>
    <row r="136" ht="0" hidden="1" customHeight="1" x14ac:dyDescent="0.25"/>
    <row r="137" ht="0" hidden="1" customHeight="1" x14ac:dyDescent="0.25"/>
    <row r="138" ht="0" hidden="1" customHeight="1" x14ac:dyDescent="0.25"/>
    <row r="139" ht="0" hidden="1" customHeight="1" x14ac:dyDescent="0.25"/>
    <row r="140" ht="0" hidden="1" customHeight="1" x14ac:dyDescent="0.25"/>
    <row r="141" ht="0" hidden="1" customHeight="1" x14ac:dyDescent="0.25"/>
    <row r="142" ht="0" hidden="1" customHeight="1" x14ac:dyDescent="0.25"/>
    <row r="143" ht="0" hidden="1" customHeight="1" x14ac:dyDescent="0.25"/>
    <row r="144" ht="0" hidden="1" customHeight="1" x14ac:dyDescent="0.25"/>
    <row r="145" spans="1:256" ht="0" hidden="1" customHeight="1" x14ac:dyDescent="0.25"/>
    <row r="146" spans="1:256" ht="0" hidden="1" customHeight="1" x14ac:dyDescent="0.25"/>
    <row r="147" spans="1:256" ht="0" hidden="1" customHeight="1" x14ac:dyDescent="0.25"/>
    <row r="148" spans="1:256" ht="0" hidden="1" customHeight="1" x14ac:dyDescent="0.25"/>
    <row r="149" spans="1:256" ht="0" hidden="1" customHeight="1" x14ac:dyDescent="0.25"/>
    <row r="150" spans="1:256" ht="0" hidden="1" customHeight="1" x14ac:dyDescent="0.25"/>
    <row r="151" spans="1:256" ht="15.75" thickBot="1" x14ac:dyDescent="0.3">
      <c r="A151" s="211" t="s">
        <v>49</v>
      </c>
      <c r="B151" s="212">
        <f>SUM(B8:B150)</f>
        <v>9871781.3432378024</v>
      </c>
      <c r="C151" s="217">
        <f>SUM(C8:C150)</f>
        <v>0.99999999999999978</v>
      </c>
      <c r="D151" s="203">
        <f t="shared" ref="D151:BN151" si="0">SUM(D8:D150)</f>
        <v>0</v>
      </c>
      <c r="E151" s="203">
        <f t="shared" si="0"/>
        <v>0</v>
      </c>
      <c r="F151" s="203">
        <f t="shared" si="0"/>
        <v>0</v>
      </c>
      <c r="G151" s="203">
        <f t="shared" si="0"/>
        <v>0</v>
      </c>
      <c r="H151" s="203">
        <f t="shared" si="0"/>
        <v>0</v>
      </c>
      <c r="I151" s="203">
        <f t="shared" si="0"/>
        <v>0</v>
      </c>
      <c r="J151" s="203">
        <f t="shared" si="0"/>
        <v>0</v>
      </c>
      <c r="K151" s="203">
        <f t="shared" si="0"/>
        <v>0</v>
      </c>
      <c r="L151" s="203">
        <f t="shared" si="0"/>
        <v>0</v>
      </c>
      <c r="M151" s="203">
        <f t="shared" si="0"/>
        <v>0</v>
      </c>
      <c r="N151" s="203">
        <f t="shared" si="0"/>
        <v>0</v>
      </c>
      <c r="O151" s="203">
        <f t="shared" si="0"/>
        <v>0</v>
      </c>
      <c r="P151" s="203">
        <f t="shared" si="0"/>
        <v>0</v>
      </c>
      <c r="Q151" s="203">
        <f t="shared" si="0"/>
        <v>0</v>
      </c>
      <c r="R151" s="203">
        <f t="shared" si="0"/>
        <v>0</v>
      </c>
      <c r="S151" s="203">
        <f t="shared" si="0"/>
        <v>0</v>
      </c>
      <c r="T151" s="203">
        <f t="shared" si="0"/>
        <v>0</v>
      </c>
      <c r="U151" s="203">
        <f t="shared" si="0"/>
        <v>0</v>
      </c>
      <c r="V151" s="203">
        <f t="shared" si="0"/>
        <v>0</v>
      </c>
      <c r="W151" s="203">
        <f t="shared" si="0"/>
        <v>0</v>
      </c>
      <c r="X151" s="203">
        <f t="shared" si="0"/>
        <v>0</v>
      </c>
      <c r="Y151" s="203">
        <f t="shared" si="0"/>
        <v>0</v>
      </c>
      <c r="Z151" s="203">
        <f t="shared" si="0"/>
        <v>0</v>
      </c>
      <c r="AA151" s="203">
        <f t="shared" si="0"/>
        <v>0</v>
      </c>
      <c r="AB151" s="203">
        <f t="shared" si="0"/>
        <v>0</v>
      </c>
      <c r="AC151" s="203">
        <f t="shared" si="0"/>
        <v>0</v>
      </c>
      <c r="AD151" s="203">
        <f t="shared" si="0"/>
        <v>0</v>
      </c>
      <c r="AE151" s="203">
        <f t="shared" si="0"/>
        <v>0</v>
      </c>
      <c r="AF151" s="203">
        <f t="shared" si="0"/>
        <v>0</v>
      </c>
      <c r="AG151" s="203">
        <f t="shared" si="0"/>
        <v>0</v>
      </c>
      <c r="AH151" s="203">
        <f t="shared" si="0"/>
        <v>0</v>
      </c>
      <c r="AI151" s="203">
        <f t="shared" si="0"/>
        <v>0</v>
      </c>
      <c r="AJ151" s="203">
        <f t="shared" si="0"/>
        <v>0</v>
      </c>
      <c r="AK151" s="203">
        <f t="shared" si="0"/>
        <v>0</v>
      </c>
      <c r="AL151" s="203">
        <f t="shared" si="0"/>
        <v>0</v>
      </c>
      <c r="AM151" s="203">
        <f t="shared" si="0"/>
        <v>0</v>
      </c>
      <c r="AN151" s="203">
        <f t="shared" si="0"/>
        <v>0</v>
      </c>
      <c r="AO151" s="203">
        <f t="shared" si="0"/>
        <v>0</v>
      </c>
      <c r="AP151" s="203">
        <f t="shared" si="0"/>
        <v>0</v>
      </c>
      <c r="AQ151" s="203">
        <f t="shared" si="0"/>
        <v>0</v>
      </c>
      <c r="AR151" s="203">
        <f t="shared" si="0"/>
        <v>0</v>
      </c>
      <c r="AS151" s="203">
        <f t="shared" si="0"/>
        <v>0</v>
      </c>
      <c r="AT151" s="203">
        <f t="shared" si="0"/>
        <v>0</v>
      </c>
      <c r="AU151" s="203">
        <f t="shared" si="0"/>
        <v>0</v>
      </c>
      <c r="AV151" s="203">
        <f t="shared" si="0"/>
        <v>0</v>
      </c>
      <c r="AW151" s="203">
        <f t="shared" si="0"/>
        <v>0</v>
      </c>
      <c r="AX151" s="203">
        <f t="shared" si="0"/>
        <v>0</v>
      </c>
      <c r="AY151" s="203">
        <f t="shared" si="0"/>
        <v>0</v>
      </c>
      <c r="AZ151" s="203">
        <f t="shared" si="0"/>
        <v>0</v>
      </c>
      <c r="BA151" s="203">
        <f t="shared" si="0"/>
        <v>0</v>
      </c>
      <c r="BB151" s="203">
        <f t="shared" si="0"/>
        <v>0</v>
      </c>
      <c r="BC151" s="203">
        <f t="shared" si="0"/>
        <v>0</v>
      </c>
      <c r="BD151" s="203">
        <f t="shared" si="0"/>
        <v>0</v>
      </c>
      <c r="BE151" s="203">
        <f t="shared" si="0"/>
        <v>0</v>
      </c>
      <c r="BF151" s="203">
        <f t="shared" si="0"/>
        <v>0</v>
      </c>
      <c r="BG151" s="203">
        <f t="shared" si="0"/>
        <v>0</v>
      </c>
      <c r="BH151" s="203">
        <f t="shared" si="0"/>
        <v>0</v>
      </c>
      <c r="BI151" s="203">
        <f t="shared" si="0"/>
        <v>0</v>
      </c>
      <c r="BJ151" s="203">
        <f t="shared" si="0"/>
        <v>0</v>
      </c>
      <c r="BK151" s="203">
        <f t="shared" si="0"/>
        <v>0</v>
      </c>
      <c r="BL151" s="203">
        <f t="shared" si="0"/>
        <v>0</v>
      </c>
      <c r="BM151" s="203">
        <f t="shared" si="0"/>
        <v>0</v>
      </c>
      <c r="BN151" s="203">
        <f t="shared" si="0"/>
        <v>0</v>
      </c>
      <c r="BO151" s="203">
        <f t="shared" ref="BO151:DZ151" si="1">SUM(BO8:BO150)</f>
        <v>0</v>
      </c>
      <c r="BP151" s="203">
        <f t="shared" si="1"/>
        <v>0</v>
      </c>
      <c r="BQ151" s="203">
        <f t="shared" si="1"/>
        <v>0</v>
      </c>
      <c r="BR151" s="203">
        <f t="shared" si="1"/>
        <v>0</v>
      </c>
      <c r="BS151" s="203">
        <f t="shared" si="1"/>
        <v>0</v>
      </c>
      <c r="BT151" s="203">
        <f t="shared" si="1"/>
        <v>0</v>
      </c>
      <c r="BU151" s="203">
        <f t="shared" si="1"/>
        <v>0</v>
      </c>
      <c r="BV151" s="203">
        <f t="shared" si="1"/>
        <v>0</v>
      </c>
      <c r="BW151" s="203">
        <f t="shared" si="1"/>
        <v>0</v>
      </c>
      <c r="BX151" s="203">
        <f t="shared" si="1"/>
        <v>0</v>
      </c>
      <c r="BY151" s="203">
        <f t="shared" si="1"/>
        <v>0</v>
      </c>
      <c r="BZ151" s="203">
        <f t="shared" si="1"/>
        <v>0</v>
      </c>
      <c r="CA151" s="203">
        <f t="shared" si="1"/>
        <v>0</v>
      </c>
      <c r="CB151" s="203">
        <f t="shared" si="1"/>
        <v>0</v>
      </c>
      <c r="CC151" s="203">
        <f t="shared" si="1"/>
        <v>0</v>
      </c>
      <c r="CD151" s="203">
        <f t="shared" si="1"/>
        <v>0</v>
      </c>
      <c r="CE151" s="203">
        <f t="shared" si="1"/>
        <v>0</v>
      </c>
      <c r="CF151" s="203">
        <f t="shared" si="1"/>
        <v>0</v>
      </c>
      <c r="CG151" s="203">
        <f t="shared" si="1"/>
        <v>0</v>
      </c>
      <c r="CH151" s="203">
        <f t="shared" si="1"/>
        <v>0</v>
      </c>
      <c r="CI151" s="203">
        <f t="shared" si="1"/>
        <v>0</v>
      </c>
      <c r="CJ151" s="203">
        <f t="shared" si="1"/>
        <v>0</v>
      </c>
      <c r="CK151" s="203">
        <f t="shared" si="1"/>
        <v>0</v>
      </c>
      <c r="CL151" s="203">
        <f t="shared" si="1"/>
        <v>0</v>
      </c>
      <c r="CM151" s="203">
        <f t="shared" si="1"/>
        <v>0</v>
      </c>
      <c r="CN151" s="203">
        <f t="shared" si="1"/>
        <v>0</v>
      </c>
      <c r="CO151" s="203">
        <f t="shared" si="1"/>
        <v>0</v>
      </c>
      <c r="CP151" s="203">
        <f t="shared" si="1"/>
        <v>0</v>
      </c>
      <c r="CQ151" s="203">
        <f t="shared" si="1"/>
        <v>0</v>
      </c>
      <c r="CR151" s="203">
        <f t="shared" si="1"/>
        <v>0</v>
      </c>
      <c r="CS151" s="203">
        <f t="shared" si="1"/>
        <v>0</v>
      </c>
      <c r="CT151" s="203">
        <f t="shared" si="1"/>
        <v>0</v>
      </c>
      <c r="CU151" s="203">
        <f t="shared" si="1"/>
        <v>0</v>
      </c>
      <c r="CV151" s="203">
        <f t="shared" si="1"/>
        <v>0</v>
      </c>
      <c r="CW151" s="203">
        <f t="shared" si="1"/>
        <v>0</v>
      </c>
      <c r="CX151" s="203">
        <f t="shared" si="1"/>
        <v>0</v>
      </c>
      <c r="CY151" s="203">
        <f t="shared" si="1"/>
        <v>0</v>
      </c>
      <c r="CZ151" s="203">
        <f t="shared" si="1"/>
        <v>0</v>
      </c>
      <c r="DA151" s="203">
        <f t="shared" si="1"/>
        <v>0</v>
      </c>
      <c r="DB151" s="203">
        <f t="shared" si="1"/>
        <v>0</v>
      </c>
      <c r="DC151" s="203">
        <f t="shared" si="1"/>
        <v>0</v>
      </c>
      <c r="DD151" s="203">
        <f t="shared" si="1"/>
        <v>0</v>
      </c>
      <c r="DE151" s="203">
        <f t="shared" si="1"/>
        <v>0</v>
      </c>
      <c r="DF151" s="203">
        <f t="shared" si="1"/>
        <v>0</v>
      </c>
      <c r="DG151" s="203">
        <f t="shared" si="1"/>
        <v>0</v>
      </c>
      <c r="DH151" s="203">
        <f t="shared" si="1"/>
        <v>0</v>
      </c>
      <c r="DI151" s="203">
        <f t="shared" si="1"/>
        <v>0</v>
      </c>
      <c r="DJ151" s="203">
        <f t="shared" si="1"/>
        <v>0</v>
      </c>
      <c r="DK151" s="203">
        <f t="shared" si="1"/>
        <v>0</v>
      </c>
      <c r="DL151" s="203">
        <f t="shared" si="1"/>
        <v>0</v>
      </c>
      <c r="DM151" s="203">
        <f t="shared" si="1"/>
        <v>0</v>
      </c>
      <c r="DN151" s="203">
        <f t="shared" si="1"/>
        <v>0</v>
      </c>
      <c r="DO151" s="203">
        <f t="shared" si="1"/>
        <v>0</v>
      </c>
      <c r="DP151" s="203">
        <f t="shared" si="1"/>
        <v>0</v>
      </c>
      <c r="DQ151" s="203">
        <f t="shared" si="1"/>
        <v>0</v>
      </c>
      <c r="DR151" s="203">
        <f t="shared" si="1"/>
        <v>0</v>
      </c>
      <c r="DS151" s="203">
        <f t="shared" si="1"/>
        <v>0</v>
      </c>
      <c r="DT151" s="203">
        <f t="shared" si="1"/>
        <v>0</v>
      </c>
      <c r="DU151" s="203">
        <f t="shared" si="1"/>
        <v>0</v>
      </c>
      <c r="DV151" s="203">
        <f t="shared" si="1"/>
        <v>0</v>
      </c>
      <c r="DW151" s="203">
        <f t="shared" si="1"/>
        <v>0</v>
      </c>
      <c r="DX151" s="203">
        <f t="shared" si="1"/>
        <v>0</v>
      </c>
      <c r="DY151" s="203">
        <f t="shared" si="1"/>
        <v>0</v>
      </c>
      <c r="DZ151" s="203">
        <f t="shared" si="1"/>
        <v>0</v>
      </c>
      <c r="EA151" s="203">
        <f t="shared" ref="EA151:GL151" si="2">SUM(EA8:EA150)</f>
        <v>0</v>
      </c>
      <c r="EB151" s="203">
        <f t="shared" si="2"/>
        <v>0</v>
      </c>
      <c r="EC151" s="203">
        <f t="shared" si="2"/>
        <v>0</v>
      </c>
      <c r="ED151" s="203">
        <f t="shared" si="2"/>
        <v>0</v>
      </c>
      <c r="EE151" s="203">
        <f t="shared" si="2"/>
        <v>0</v>
      </c>
      <c r="EF151" s="203">
        <f t="shared" si="2"/>
        <v>0</v>
      </c>
      <c r="EG151" s="203">
        <f t="shared" si="2"/>
        <v>0</v>
      </c>
      <c r="EH151" s="203">
        <f t="shared" si="2"/>
        <v>0</v>
      </c>
      <c r="EI151" s="203">
        <f t="shared" si="2"/>
        <v>0</v>
      </c>
      <c r="EJ151" s="203">
        <f t="shared" si="2"/>
        <v>0</v>
      </c>
      <c r="EK151" s="203">
        <f t="shared" si="2"/>
        <v>0</v>
      </c>
      <c r="EL151" s="203">
        <f t="shared" si="2"/>
        <v>0</v>
      </c>
      <c r="EM151" s="203">
        <f t="shared" si="2"/>
        <v>0</v>
      </c>
      <c r="EN151" s="203">
        <f t="shared" si="2"/>
        <v>0</v>
      </c>
      <c r="EO151" s="203">
        <f t="shared" si="2"/>
        <v>0</v>
      </c>
      <c r="EP151" s="203">
        <f t="shared" si="2"/>
        <v>0</v>
      </c>
      <c r="EQ151" s="203">
        <f t="shared" si="2"/>
        <v>0</v>
      </c>
      <c r="ER151" s="203">
        <f t="shared" si="2"/>
        <v>0</v>
      </c>
      <c r="ES151" s="203">
        <f t="shared" si="2"/>
        <v>0</v>
      </c>
      <c r="ET151" s="203">
        <f t="shared" si="2"/>
        <v>0</v>
      </c>
      <c r="EU151" s="203">
        <f t="shared" si="2"/>
        <v>0</v>
      </c>
      <c r="EV151" s="203">
        <f t="shared" si="2"/>
        <v>0</v>
      </c>
      <c r="EW151" s="203">
        <f t="shared" si="2"/>
        <v>0</v>
      </c>
      <c r="EX151" s="203">
        <f t="shared" si="2"/>
        <v>0</v>
      </c>
      <c r="EY151" s="203">
        <f t="shared" si="2"/>
        <v>0</v>
      </c>
      <c r="EZ151" s="203">
        <f t="shared" si="2"/>
        <v>0</v>
      </c>
      <c r="FA151" s="203">
        <f t="shared" si="2"/>
        <v>0</v>
      </c>
      <c r="FB151" s="203">
        <f t="shared" si="2"/>
        <v>0</v>
      </c>
      <c r="FC151" s="203">
        <f t="shared" si="2"/>
        <v>0</v>
      </c>
      <c r="FD151" s="203">
        <f t="shared" si="2"/>
        <v>0</v>
      </c>
      <c r="FE151" s="203">
        <f t="shared" si="2"/>
        <v>0</v>
      </c>
      <c r="FF151" s="203">
        <f t="shared" si="2"/>
        <v>0</v>
      </c>
      <c r="FG151" s="203">
        <f t="shared" si="2"/>
        <v>0</v>
      </c>
      <c r="FH151" s="203">
        <f t="shared" si="2"/>
        <v>0</v>
      </c>
      <c r="FI151" s="203">
        <f t="shared" si="2"/>
        <v>0</v>
      </c>
      <c r="FJ151" s="203">
        <f t="shared" si="2"/>
        <v>0</v>
      </c>
      <c r="FK151" s="203">
        <f t="shared" si="2"/>
        <v>0</v>
      </c>
      <c r="FL151" s="203">
        <f t="shared" si="2"/>
        <v>0</v>
      </c>
      <c r="FM151" s="203">
        <f t="shared" si="2"/>
        <v>0</v>
      </c>
      <c r="FN151" s="203">
        <f t="shared" si="2"/>
        <v>0</v>
      </c>
      <c r="FO151" s="203">
        <f t="shared" si="2"/>
        <v>0</v>
      </c>
      <c r="FP151" s="203">
        <f t="shared" si="2"/>
        <v>0</v>
      </c>
      <c r="FQ151" s="203">
        <f t="shared" si="2"/>
        <v>0</v>
      </c>
      <c r="FR151" s="203">
        <f t="shared" si="2"/>
        <v>0</v>
      </c>
      <c r="FS151" s="203">
        <f t="shared" si="2"/>
        <v>0</v>
      </c>
      <c r="FT151" s="203">
        <f t="shared" si="2"/>
        <v>0</v>
      </c>
      <c r="FU151" s="203">
        <f t="shared" si="2"/>
        <v>0</v>
      </c>
      <c r="FV151" s="203">
        <f t="shared" si="2"/>
        <v>0</v>
      </c>
      <c r="FW151" s="203">
        <f t="shared" si="2"/>
        <v>0</v>
      </c>
      <c r="FX151" s="203">
        <f t="shared" si="2"/>
        <v>0</v>
      </c>
      <c r="FY151" s="203">
        <f t="shared" si="2"/>
        <v>0</v>
      </c>
      <c r="FZ151" s="203">
        <f t="shared" si="2"/>
        <v>0</v>
      </c>
      <c r="GA151" s="203">
        <f t="shared" si="2"/>
        <v>0</v>
      </c>
      <c r="GB151" s="203">
        <f t="shared" si="2"/>
        <v>0</v>
      </c>
      <c r="GC151" s="203">
        <f t="shared" si="2"/>
        <v>0</v>
      </c>
      <c r="GD151" s="203">
        <f t="shared" si="2"/>
        <v>0</v>
      </c>
      <c r="GE151" s="203">
        <f t="shared" si="2"/>
        <v>0</v>
      </c>
      <c r="GF151" s="203">
        <f t="shared" si="2"/>
        <v>0</v>
      </c>
      <c r="GG151" s="203">
        <f t="shared" si="2"/>
        <v>0</v>
      </c>
      <c r="GH151" s="203">
        <f t="shared" si="2"/>
        <v>0</v>
      </c>
      <c r="GI151" s="203">
        <f t="shared" si="2"/>
        <v>0</v>
      </c>
      <c r="GJ151" s="203">
        <f t="shared" si="2"/>
        <v>0</v>
      </c>
      <c r="GK151" s="203">
        <f t="shared" si="2"/>
        <v>0</v>
      </c>
      <c r="GL151" s="203">
        <f t="shared" si="2"/>
        <v>0</v>
      </c>
      <c r="GM151" s="203">
        <f t="shared" ref="GM151:IV151" si="3">SUM(GM8:GM150)</f>
        <v>0</v>
      </c>
      <c r="GN151" s="203">
        <f t="shared" si="3"/>
        <v>0</v>
      </c>
      <c r="GO151" s="203">
        <f t="shared" si="3"/>
        <v>0</v>
      </c>
      <c r="GP151" s="203">
        <f t="shared" si="3"/>
        <v>0</v>
      </c>
      <c r="GQ151" s="203">
        <f t="shared" si="3"/>
        <v>0</v>
      </c>
      <c r="GR151" s="203">
        <f t="shared" si="3"/>
        <v>0</v>
      </c>
      <c r="GS151" s="203">
        <f t="shared" si="3"/>
        <v>0</v>
      </c>
      <c r="GT151" s="203">
        <f t="shared" si="3"/>
        <v>0</v>
      </c>
      <c r="GU151" s="203">
        <f t="shared" si="3"/>
        <v>0</v>
      </c>
      <c r="GV151" s="203">
        <f t="shared" si="3"/>
        <v>0</v>
      </c>
      <c r="GW151" s="203">
        <f t="shared" si="3"/>
        <v>0</v>
      </c>
      <c r="GX151" s="203">
        <f t="shared" si="3"/>
        <v>0</v>
      </c>
      <c r="GY151" s="203">
        <f t="shared" si="3"/>
        <v>0</v>
      </c>
      <c r="GZ151" s="203">
        <f t="shared" si="3"/>
        <v>0</v>
      </c>
      <c r="HA151" s="203">
        <f t="shared" si="3"/>
        <v>0</v>
      </c>
      <c r="HB151" s="203">
        <f t="shared" si="3"/>
        <v>0</v>
      </c>
      <c r="HC151" s="203">
        <f t="shared" si="3"/>
        <v>0</v>
      </c>
      <c r="HD151" s="203">
        <f t="shared" si="3"/>
        <v>0</v>
      </c>
      <c r="HE151" s="203">
        <f t="shared" si="3"/>
        <v>0</v>
      </c>
      <c r="HF151" s="203">
        <f t="shared" si="3"/>
        <v>0</v>
      </c>
      <c r="HG151" s="203">
        <f t="shared" si="3"/>
        <v>0</v>
      </c>
      <c r="HH151" s="203">
        <f t="shared" si="3"/>
        <v>0</v>
      </c>
      <c r="HI151" s="203">
        <f t="shared" si="3"/>
        <v>0</v>
      </c>
      <c r="HJ151" s="203">
        <f t="shared" si="3"/>
        <v>0</v>
      </c>
      <c r="HK151" s="203">
        <f t="shared" si="3"/>
        <v>0</v>
      </c>
      <c r="HL151" s="203">
        <f t="shared" si="3"/>
        <v>0</v>
      </c>
      <c r="HM151" s="203">
        <f t="shared" si="3"/>
        <v>0</v>
      </c>
      <c r="HN151" s="203">
        <f t="shared" si="3"/>
        <v>0</v>
      </c>
      <c r="HO151" s="203">
        <f t="shared" si="3"/>
        <v>0</v>
      </c>
      <c r="HP151" s="203">
        <f t="shared" si="3"/>
        <v>0</v>
      </c>
      <c r="HQ151" s="203">
        <f t="shared" si="3"/>
        <v>0</v>
      </c>
      <c r="HR151" s="203">
        <f t="shared" si="3"/>
        <v>0</v>
      </c>
      <c r="HS151" s="203">
        <f t="shared" si="3"/>
        <v>0</v>
      </c>
      <c r="HT151" s="203">
        <f t="shared" si="3"/>
        <v>0</v>
      </c>
      <c r="HU151" s="203">
        <f t="shared" si="3"/>
        <v>0</v>
      </c>
      <c r="HV151" s="203">
        <f t="shared" si="3"/>
        <v>0</v>
      </c>
      <c r="HW151" s="203">
        <f t="shared" si="3"/>
        <v>0</v>
      </c>
      <c r="HX151" s="203">
        <f t="shared" si="3"/>
        <v>0</v>
      </c>
      <c r="HY151" s="203">
        <f t="shared" si="3"/>
        <v>0</v>
      </c>
      <c r="HZ151" s="203">
        <f t="shared" si="3"/>
        <v>0</v>
      </c>
      <c r="IA151" s="203">
        <f t="shared" si="3"/>
        <v>0</v>
      </c>
      <c r="IB151" s="203">
        <f t="shared" si="3"/>
        <v>0</v>
      </c>
      <c r="IC151" s="203">
        <f t="shared" si="3"/>
        <v>0</v>
      </c>
      <c r="ID151" s="203">
        <f t="shared" si="3"/>
        <v>0</v>
      </c>
      <c r="IE151" s="203">
        <f t="shared" si="3"/>
        <v>0</v>
      </c>
      <c r="IF151" s="203">
        <f t="shared" si="3"/>
        <v>0</v>
      </c>
      <c r="IG151" s="203">
        <f t="shared" si="3"/>
        <v>0</v>
      </c>
      <c r="IH151" s="203">
        <f t="shared" si="3"/>
        <v>0</v>
      </c>
      <c r="II151" s="203">
        <f t="shared" si="3"/>
        <v>0</v>
      </c>
      <c r="IJ151" s="203">
        <f t="shared" si="3"/>
        <v>0</v>
      </c>
      <c r="IK151" s="203">
        <f t="shared" si="3"/>
        <v>0</v>
      </c>
      <c r="IL151" s="203">
        <f t="shared" si="3"/>
        <v>0</v>
      </c>
      <c r="IM151" s="203">
        <f t="shared" si="3"/>
        <v>0</v>
      </c>
      <c r="IN151" s="203">
        <f t="shared" si="3"/>
        <v>0</v>
      </c>
      <c r="IO151" s="203">
        <f t="shared" si="3"/>
        <v>0</v>
      </c>
      <c r="IP151" s="203">
        <f t="shared" si="3"/>
        <v>0</v>
      </c>
      <c r="IQ151" s="203">
        <f t="shared" si="3"/>
        <v>0</v>
      </c>
      <c r="IR151" s="203">
        <f t="shared" si="3"/>
        <v>0</v>
      </c>
      <c r="IS151" s="203">
        <f t="shared" si="3"/>
        <v>0</v>
      </c>
      <c r="IT151" s="203">
        <f t="shared" si="3"/>
        <v>0</v>
      </c>
      <c r="IU151" s="203">
        <f t="shared" si="3"/>
        <v>0</v>
      </c>
      <c r="IV151" s="203">
        <f t="shared" si="3"/>
        <v>0</v>
      </c>
    </row>
    <row r="152" spans="1:256" ht="6" customHeight="1" x14ac:dyDescent="0.25">
      <c r="A152" s="214"/>
      <c r="B152" s="215"/>
      <c r="C152" s="216"/>
    </row>
    <row r="153" spans="1:256" x14ac:dyDescent="0.25">
      <c r="A153" s="400" t="s">
        <v>34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VK104"/>
  <sheetViews>
    <sheetView workbookViewId="0">
      <selection activeCell="A18" sqref="A18"/>
    </sheetView>
  </sheetViews>
  <sheetFormatPr defaultColWidth="0" defaultRowHeight="15" x14ac:dyDescent="0.25"/>
  <cols>
    <col min="1" max="1" width="34.85546875" customWidth="1"/>
    <col min="2" max="3" width="24.42578125" customWidth="1"/>
    <col min="4" max="256" width="11.42578125" hidden="1"/>
    <col min="257" max="257" width="34.85546875" customWidth="1"/>
    <col min="258" max="259" width="24.42578125" customWidth="1"/>
    <col min="260" max="512" width="11.42578125" hidden="1"/>
    <col min="513" max="513" width="34.85546875" customWidth="1"/>
    <col min="514" max="515" width="24.42578125" customWidth="1"/>
    <col min="516" max="768" width="11.42578125" hidden="1"/>
    <col min="769" max="769" width="34.85546875" customWidth="1"/>
    <col min="770" max="771" width="24.42578125" customWidth="1"/>
    <col min="772" max="1024" width="11.42578125" hidden="1"/>
    <col min="1025" max="1025" width="34.85546875" customWidth="1"/>
    <col min="1026" max="1027" width="24.42578125" customWidth="1"/>
    <col min="1028" max="1280" width="11.42578125" hidden="1"/>
    <col min="1281" max="1281" width="34.85546875" customWidth="1"/>
    <col min="1282" max="1283" width="24.42578125" customWidth="1"/>
    <col min="1284" max="1536" width="11.42578125" hidden="1"/>
    <col min="1537" max="1537" width="34.85546875" customWidth="1"/>
    <col min="1538" max="1539" width="24.42578125" customWidth="1"/>
    <col min="1540" max="1792" width="11.42578125" hidden="1"/>
    <col min="1793" max="1793" width="34.85546875" customWidth="1"/>
    <col min="1794" max="1795" width="24.42578125" customWidth="1"/>
    <col min="1796" max="2048" width="11.42578125" hidden="1"/>
    <col min="2049" max="2049" width="34.85546875" customWidth="1"/>
    <col min="2050" max="2051" width="24.42578125" customWidth="1"/>
    <col min="2052" max="2304" width="11.42578125" hidden="1"/>
    <col min="2305" max="2305" width="34.85546875" customWidth="1"/>
    <col min="2306" max="2307" width="24.42578125" customWidth="1"/>
    <col min="2308" max="2560" width="11.42578125" hidden="1"/>
    <col min="2561" max="2561" width="34.85546875" customWidth="1"/>
    <col min="2562" max="2563" width="24.42578125" customWidth="1"/>
    <col min="2564" max="2816" width="11.42578125" hidden="1"/>
    <col min="2817" max="2817" width="34.85546875" customWidth="1"/>
    <col min="2818" max="2819" width="24.42578125" customWidth="1"/>
    <col min="2820" max="3072" width="11.42578125" hidden="1"/>
    <col min="3073" max="3073" width="34.85546875" customWidth="1"/>
    <col min="3074" max="3075" width="24.42578125" customWidth="1"/>
    <col min="3076" max="3328" width="11.42578125" hidden="1"/>
    <col min="3329" max="3329" width="34.85546875" customWidth="1"/>
    <col min="3330" max="3331" width="24.42578125" customWidth="1"/>
    <col min="3332" max="3584" width="11.42578125" hidden="1"/>
    <col min="3585" max="3585" width="34.85546875" customWidth="1"/>
    <col min="3586" max="3587" width="24.42578125" customWidth="1"/>
    <col min="3588" max="3840" width="11.42578125" hidden="1"/>
    <col min="3841" max="3841" width="34.85546875" customWidth="1"/>
    <col min="3842" max="3843" width="24.42578125" customWidth="1"/>
    <col min="3844" max="4096" width="11.42578125" hidden="1"/>
    <col min="4097" max="4097" width="34.85546875" customWidth="1"/>
    <col min="4098" max="4099" width="24.42578125" customWidth="1"/>
    <col min="4100" max="4352" width="11.42578125" hidden="1"/>
    <col min="4353" max="4353" width="34.85546875" customWidth="1"/>
    <col min="4354" max="4355" width="24.42578125" customWidth="1"/>
    <col min="4356" max="4608" width="11.42578125" hidden="1"/>
    <col min="4609" max="4609" width="34.85546875" customWidth="1"/>
    <col min="4610" max="4611" width="24.42578125" customWidth="1"/>
    <col min="4612" max="4864" width="11.42578125" hidden="1"/>
    <col min="4865" max="4865" width="34.85546875" customWidth="1"/>
    <col min="4866" max="4867" width="24.42578125" customWidth="1"/>
    <col min="4868" max="5120" width="11.42578125" hidden="1"/>
    <col min="5121" max="5121" width="34.85546875" customWidth="1"/>
    <col min="5122" max="5123" width="24.42578125" customWidth="1"/>
    <col min="5124" max="5376" width="11.42578125" hidden="1"/>
    <col min="5377" max="5377" width="34.85546875" customWidth="1"/>
    <col min="5378" max="5379" width="24.42578125" customWidth="1"/>
    <col min="5380" max="5632" width="11.42578125" hidden="1"/>
    <col min="5633" max="5633" width="34.85546875" customWidth="1"/>
    <col min="5634" max="5635" width="24.42578125" customWidth="1"/>
    <col min="5636" max="5888" width="11.42578125" hidden="1"/>
    <col min="5889" max="5889" width="34.85546875" customWidth="1"/>
    <col min="5890" max="5891" width="24.42578125" customWidth="1"/>
    <col min="5892" max="6144" width="11.42578125" hidden="1"/>
    <col min="6145" max="6145" width="34.85546875" customWidth="1"/>
    <col min="6146" max="6147" width="24.42578125" customWidth="1"/>
    <col min="6148" max="6400" width="11.42578125" hidden="1"/>
    <col min="6401" max="6401" width="34.85546875" customWidth="1"/>
    <col min="6402" max="6403" width="24.42578125" customWidth="1"/>
    <col min="6404" max="6656" width="11.42578125" hidden="1"/>
    <col min="6657" max="6657" width="34.85546875" customWidth="1"/>
    <col min="6658" max="6659" width="24.42578125" customWidth="1"/>
    <col min="6660" max="6912" width="11.42578125" hidden="1"/>
    <col min="6913" max="6913" width="34.85546875" customWidth="1"/>
    <col min="6914" max="6915" width="24.42578125" customWidth="1"/>
    <col min="6916" max="7168" width="11.42578125" hidden="1"/>
    <col min="7169" max="7169" width="34.85546875" customWidth="1"/>
    <col min="7170" max="7171" width="24.42578125" customWidth="1"/>
    <col min="7172" max="7424" width="11.42578125" hidden="1"/>
    <col min="7425" max="7425" width="34.85546875" customWidth="1"/>
    <col min="7426" max="7427" width="24.42578125" customWidth="1"/>
    <col min="7428" max="7680" width="11.42578125" hidden="1"/>
    <col min="7681" max="7681" width="34.85546875" customWidth="1"/>
    <col min="7682" max="7683" width="24.42578125" customWidth="1"/>
    <col min="7684" max="7936" width="11.42578125" hidden="1"/>
    <col min="7937" max="7937" width="34.85546875" customWidth="1"/>
    <col min="7938" max="7939" width="24.42578125" customWidth="1"/>
    <col min="7940" max="8192" width="11.42578125" hidden="1"/>
    <col min="8193" max="8193" width="34.85546875" customWidth="1"/>
    <col min="8194" max="8195" width="24.42578125" customWidth="1"/>
    <col min="8196" max="8448" width="11.42578125" hidden="1"/>
    <col min="8449" max="8449" width="34.85546875" customWidth="1"/>
    <col min="8450" max="8451" width="24.42578125" customWidth="1"/>
    <col min="8452" max="8704" width="11.42578125" hidden="1"/>
    <col min="8705" max="8705" width="34.85546875" customWidth="1"/>
    <col min="8706" max="8707" width="24.42578125" customWidth="1"/>
    <col min="8708" max="8960" width="11.42578125" hidden="1"/>
    <col min="8961" max="8961" width="34.85546875" customWidth="1"/>
    <col min="8962" max="8963" width="24.42578125" customWidth="1"/>
    <col min="8964" max="9216" width="11.42578125" hidden="1"/>
    <col min="9217" max="9217" width="34.85546875" customWidth="1"/>
    <col min="9218" max="9219" width="24.42578125" customWidth="1"/>
    <col min="9220" max="9472" width="11.42578125" hidden="1"/>
    <col min="9473" max="9473" width="34.85546875" customWidth="1"/>
    <col min="9474" max="9475" width="24.42578125" customWidth="1"/>
    <col min="9476" max="9728" width="11.42578125" hidden="1"/>
    <col min="9729" max="9729" width="34.85546875" customWidth="1"/>
    <col min="9730" max="9731" width="24.42578125" customWidth="1"/>
    <col min="9732" max="9984" width="11.42578125" hidden="1"/>
    <col min="9985" max="9985" width="34.85546875" customWidth="1"/>
    <col min="9986" max="9987" width="24.42578125" customWidth="1"/>
    <col min="9988" max="10240" width="11.42578125" hidden="1"/>
    <col min="10241" max="10241" width="34.85546875" customWidth="1"/>
    <col min="10242" max="10243" width="24.42578125" customWidth="1"/>
    <col min="10244" max="10496" width="11.42578125" hidden="1"/>
    <col min="10497" max="10497" width="34.85546875" customWidth="1"/>
    <col min="10498" max="10499" width="24.42578125" customWidth="1"/>
    <col min="10500" max="10752" width="11.42578125" hidden="1"/>
    <col min="10753" max="10753" width="34.85546875" customWidth="1"/>
    <col min="10754" max="10755" width="24.42578125" customWidth="1"/>
    <col min="10756" max="11008" width="11.42578125" hidden="1"/>
    <col min="11009" max="11009" width="34.85546875" customWidth="1"/>
    <col min="11010" max="11011" width="24.42578125" customWidth="1"/>
    <col min="11012" max="11264" width="11.42578125" hidden="1"/>
    <col min="11265" max="11265" width="34.85546875" customWidth="1"/>
    <col min="11266" max="11267" width="24.42578125" customWidth="1"/>
    <col min="11268" max="11520" width="11.42578125" hidden="1"/>
    <col min="11521" max="11521" width="34.85546875" customWidth="1"/>
    <col min="11522" max="11523" width="24.42578125" customWidth="1"/>
    <col min="11524" max="11776" width="11.42578125" hidden="1"/>
    <col min="11777" max="11777" width="34.85546875" customWidth="1"/>
    <col min="11778" max="11779" width="24.42578125" customWidth="1"/>
    <col min="11780" max="12032" width="11.42578125" hidden="1"/>
    <col min="12033" max="12033" width="34.85546875" customWidth="1"/>
    <col min="12034" max="12035" width="24.42578125" customWidth="1"/>
    <col min="12036" max="12288" width="11.42578125" hidden="1"/>
    <col min="12289" max="12289" width="34.85546875" customWidth="1"/>
    <col min="12290" max="12291" width="24.42578125" customWidth="1"/>
    <col min="12292" max="12544" width="11.42578125" hidden="1"/>
    <col min="12545" max="12545" width="34.85546875" customWidth="1"/>
    <col min="12546" max="12547" width="24.42578125" customWidth="1"/>
    <col min="12548" max="12800" width="11.42578125" hidden="1"/>
    <col min="12801" max="12801" width="34.85546875" customWidth="1"/>
    <col min="12802" max="12803" width="24.42578125" customWidth="1"/>
    <col min="12804" max="13056" width="11.42578125" hidden="1"/>
    <col min="13057" max="13057" width="34.85546875" customWidth="1"/>
    <col min="13058" max="13059" width="24.42578125" customWidth="1"/>
    <col min="13060" max="13312" width="11.42578125" hidden="1"/>
    <col min="13313" max="13313" width="34.85546875" customWidth="1"/>
    <col min="13314" max="13315" width="24.42578125" customWidth="1"/>
    <col min="13316" max="13568" width="11.42578125" hidden="1"/>
    <col min="13569" max="13569" width="34.85546875" customWidth="1"/>
    <col min="13570" max="13571" width="24.42578125" customWidth="1"/>
    <col min="13572" max="13824" width="11.42578125" hidden="1"/>
    <col min="13825" max="13825" width="34.85546875" customWidth="1"/>
    <col min="13826" max="13827" width="24.42578125" customWidth="1"/>
    <col min="13828" max="14080" width="11.42578125" hidden="1"/>
    <col min="14081" max="14081" width="34.85546875" customWidth="1"/>
    <col min="14082" max="14083" width="24.42578125" customWidth="1"/>
    <col min="14084" max="14336" width="11.42578125" hidden="1"/>
    <col min="14337" max="14337" width="34.85546875" customWidth="1"/>
    <col min="14338" max="14339" width="24.42578125" customWidth="1"/>
    <col min="14340" max="14592" width="11.42578125" hidden="1"/>
    <col min="14593" max="14593" width="34.85546875" customWidth="1"/>
    <col min="14594" max="14595" width="24.42578125" customWidth="1"/>
    <col min="14596" max="14848" width="11.42578125" hidden="1"/>
    <col min="14849" max="14849" width="34.85546875" customWidth="1"/>
    <col min="14850" max="14851" width="24.42578125" customWidth="1"/>
    <col min="14852" max="15104" width="11.42578125" hidden="1"/>
    <col min="15105" max="15105" width="34.85546875" customWidth="1"/>
    <col min="15106" max="15107" width="24.42578125" customWidth="1"/>
    <col min="15108" max="15360" width="11.42578125" hidden="1"/>
    <col min="15361" max="15361" width="34.85546875" customWidth="1"/>
    <col min="15362" max="15363" width="24.42578125" customWidth="1"/>
    <col min="15364" max="15616" width="11.42578125" hidden="1"/>
    <col min="15617" max="15617" width="34.85546875" customWidth="1"/>
    <col min="15618" max="15619" width="24.42578125" customWidth="1"/>
    <col min="15620" max="15872" width="11.42578125" hidden="1"/>
    <col min="15873" max="15873" width="34.85546875" customWidth="1"/>
    <col min="15874" max="15875" width="24.42578125" customWidth="1"/>
    <col min="15876" max="16128" width="11.42578125" hidden="1"/>
    <col min="16129" max="16129" width="34.85546875" customWidth="1"/>
    <col min="16130" max="16131" width="24.42578125" customWidth="1"/>
    <col min="16132" max="16384" width="11.42578125" hidden="1"/>
  </cols>
  <sheetData>
    <row r="1" spans="1:3" ht="15.75" x14ac:dyDescent="0.25">
      <c r="A1" s="479" t="s">
        <v>972</v>
      </c>
      <c r="B1" s="479"/>
      <c r="C1" s="479"/>
    </row>
    <row r="2" spans="1:3" ht="15.75" x14ac:dyDescent="0.25">
      <c r="A2" s="479" t="s">
        <v>973</v>
      </c>
      <c r="B2" s="479"/>
      <c r="C2" s="479"/>
    </row>
    <row r="3" spans="1:3" x14ac:dyDescent="0.25">
      <c r="A3" s="473" t="s">
        <v>891</v>
      </c>
      <c r="B3" s="474"/>
      <c r="C3" s="475"/>
    </row>
    <row r="4" spans="1:3" x14ac:dyDescent="0.25">
      <c r="A4" s="476" t="s">
        <v>971</v>
      </c>
      <c r="B4" s="477"/>
      <c r="C4" s="478"/>
    </row>
    <row r="5" spans="1:3" ht="5.25" customHeight="1" thickBot="1" x14ac:dyDescent="0.35">
      <c r="A5" s="226"/>
      <c r="B5" s="226"/>
      <c r="C5" s="226"/>
    </row>
    <row r="6" spans="1:3" ht="15.75" thickBot="1" x14ac:dyDescent="0.3">
      <c r="A6" s="227" t="s">
        <v>139</v>
      </c>
      <c r="B6" s="228" t="s">
        <v>61</v>
      </c>
      <c r="C6" s="229" t="s">
        <v>62</v>
      </c>
    </row>
    <row r="7" spans="1:3" x14ac:dyDescent="0.25">
      <c r="A7" s="233" t="s">
        <v>982</v>
      </c>
      <c r="B7" s="234">
        <v>66656.125978399999</v>
      </c>
      <c r="C7" s="235">
        <v>6.7450000000000001E-3</v>
      </c>
    </row>
    <row r="8" spans="1:3" x14ac:dyDescent="0.25">
      <c r="A8" s="236" t="s">
        <v>984</v>
      </c>
      <c r="B8" s="14">
        <v>836175.74721240008</v>
      </c>
      <c r="C8" s="237">
        <v>8.4696999999999995E-2</v>
      </c>
    </row>
    <row r="9" spans="1:3" x14ac:dyDescent="0.25">
      <c r="A9" s="236" t="s">
        <v>985</v>
      </c>
      <c r="B9" s="14">
        <v>433593.19869039999</v>
      </c>
      <c r="C9" s="237">
        <v>4.3905E-2</v>
      </c>
    </row>
    <row r="10" spans="1:3" x14ac:dyDescent="0.25">
      <c r="A10" s="236" t="s">
        <v>1020</v>
      </c>
      <c r="B10" s="14">
        <v>9276.4825397999994</v>
      </c>
      <c r="C10" s="237">
        <v>9.3899999999999995E-4</v>
      </c>
    </row>
    <row r="11" spans="1:3" ht="25.5" x14ac:dyDescent="0.25">
      <c r="A11" s="236" t="s">
        <v>1021</v>
      </c>
      <c r="B11" s="14">
        <v>1349.7255114</v>
      </c>
      <c r="C11" s="237">
        <v>1.36E-4</v>
      </c>
    </row>
    <row r="12" spans="1:3" x14ac:dyDescent="0.25">
      <c r="A12" s="236" t="s">
        <v>987</v>
      </c>
      <c r="B12" s="14">
        <v>1332.5868989999999</v>
      </c>
      <c r="C12" s="237">
        <v>1.34E-4</v>
      </c>
    </row>
    <row r="13" spans="1:3" x14ac:dyDescent="0.25">
      <c r="A13" s="236" t="s">
        <v>988</v>
      </c>
      <c r="B13" s="14">
        <v>5269167.0505404007</v>
      </c>
      <c r="C13" s="237">
        <v>0.53375099999999998</v>
      </c>
    </row>
    <row r="14" spans="1:3" x14ac:dyDescent="0.25">
      <c r="A14" s="236" t="s">
        <v>991</v>
      </c>
      <c r="B14" s="14">
        <v>133218.58743760001</v>
      </c>
      <c r="C14" s="237">
        <v>1.3493E-2</v>
      </c>
    </row>
    <row r="15" spans="1:3" x14ac:dyDescent="0.25">
      <c r="A15" s="236" t="s">
        <v>992</v>
      </c>
      <c r="B15" s="14">
        <v>103829.35376660002</v>
      </c>
      <c r="C15" s="237">
        <v>1.0513E-2</v>
      </c>
    </row>
    <row r="16" spans="1:3" x14ac:dyDescent="0.25">
      <c r="A16" s="236" t="s">
        <v>107</v>
      </c>
      <c r="B16" s="14">
        <v>2023313.6268954</v>
      </c>
      <c r="C16" s="237">
        <v>0.204959</v>
      </c>
    </row>
    <row r="17" spans="1:3" x14ac:dyDescent="0.25">
      <c r="A17" s="236" t="s">
        <v>1353</v>
      </c>
      <c r="B17" s="14">
        <v>794378.46851020004</v>
      </c>
      <c r="C17" s="237">
        <v>8.0468999999999999E-2</v>
      </c>
    </row>
    <row r="18" spans="1:3" x14ac:dyDescent="0.25">
      <c r="A18" s="236" t="s">
        <v>109</v>
      </c>
      <c r="B18" s="14">
        <v>89218.244637199998</v>
      </c>
      <c r="C18" s="237">
        <v>9.0369999999999999E-3</v>
      </c>
    </row>
    <row r="19" spans="1:3" ht="15.75" thickBot="1" x14ac:dyDescent="0.3">
      <c r="A19" s="238" t="s">
        <v>110</v>
      </c>
      <c r="B19" s="239">
        <v>110272.144619</v>
      </c>
      <c r="C19" s="240">
        <v>1.1169999999999999E-2</v>
      </c>
    </row>
    <row r="20" spans="1:3" ht="15" hidden="1" customHeight="1" x14ac:dyDescent="0.25">
      <c r="A20" s="13"/>
      <c r="B20" s="14"/>
      <c r="C20" s="15"/>
    </row>
    <row r="21" spans="1:3" ht="15" hidden="1" customHeight="1" x14ac:dyDescent="0.25">
      <c r="A21" s="13"/>
      <c r="B21" s="14"/>
      <c r="C21" s="15"/>
    </row>
    <row r="22" spans="1:3" ht="15" hidden="1" customHeight="1" x14ac:dyDescent="0.25">
      <c r="A22" s="13"/>
      <c r="B22" s="14"/>
      <c r="C22" s="15"/>
    </row>
    <row r="23" spans="1:3" ht="15" hidden="1" customHeight="1" x14ac:dyDescent="0.25">
      <c r="A23" s="13"/>
      <c r="B23" s="14"/>
      <c r="C23" s="15"/>
    </row>
    <row r="24" spans="1:3" ht="15" hidden="1" customHeight="1" x14ac:dyDescent="0.25">
      <c r="A24" s="13"/>
      <c r="B24" s="14"/>
      <c r="C24" s="15"/>
    </row>
    <row r="25" spans="1:3" ht="15" hidden="1" customHeight="1" x14ac:dyDescent="0.25">
      <c r="A25" s="13"/>
      <c r="B25" s="14"/>
      <c r="C25" s="15"/>
    </row>
    <row r="26" spans="1:3" ht="15" hidden="1" customHeight="1" x14ac:dyDescent="0.25">
      <c r="A26" s="13"/>
      <c r="B26" s="14"/>
      <c r="C26" s="15"/>
    </row>
    <row r="27" spans="1:3" ht="15" hidden="1" customHeight="1" x14ac:dyDescent="0.25">
      <c r="A27" s="13"/>
      <c r="B27" s="14"/>
      <c r="C27" s="15"/>
    </row>
    <row r="28" spans="1:3" ht="15" hidden="1" customHeight="1" x14ac:dyDescent="0.25">
      <c r="A28" s="13"/>
      <c r="B28" s="14"/>
      <c r="C28" s="15"/>
    </row>
    <row r="29" spans="1:3" ht="15" hidden="1" customHeight="1" x14ac:dyDescent="0.25">
      <c r="A29" s="13"/>
      <c r="B29" s="14"/>
      <c r="C29" s="15"/>
    </row>
    <row r="30" spans="1:3" ht="15" hidden="1" customHeight="1" x14ac:dyDescent="0.25">
      <c r="A30" s="13"/>
      <c r="B30" s="14"/>
      <c r="C30" s="15"/>
    </row>
    <row r="31" spans="1:3" ht="15" hidden="1" customHeight="1" x14ac:dyDescent="0.25">
      <c r="A31" s="13"/>
      <c r="B31" s="14"/>
      <c r="C31" s="15"/>
    </row>
    <row r="32" spans="1:3" ht="15" hidden="1" customHeight="1" x14ac:dyDescent="0.25">
      <c r="A32" s="13"/>
      <c r="B32" s="14"/>
      <c r="C32" s="15"/>
    </row>
    <row r="33" spans="1:3" ht="15" hidden="1" customHeight="1" x14ac:dyDescent="0.25">
      <c r="A33" s="13"/>
      <c r="B33" s="14"/>
      <c r="C33" s="15"/>
    </row>
    <row r="34" spans="1:3" ht="15" hidden="1" customHeight="1" x14ac:dyDescent="0.25">
      <c r="A34" s="13"/>
      <c r="B34" s="14"/>
      <c r="C34" s="15"/>
    </row>
    <row r="35" spans="1:3" ht="15" hidden="1" customHeight="1" x14ac:dyDescent="0.25">
      <c r="A35" s="13"/>
      <c r="B35" s="14"/>
      <c r="C35" s="15"/>
    </row>
    <row r="36" spans="1:3" ht="15" hidden="1" customHeight="1" x14ac:dyDescent="0.25">
      <c r="A36" s="13"/>
      <c r="B36" s="14"/>
      <c r="C36" s="15"/>
    </row>
    <row r="37" spans="1:3" ht="15" hidden="1" customHeight="1" x14ac:dyDescent="0.25">
      <c r="A37" s="13"/>
      <c r="B37" s="14"/>
      <c r="C37" s="15"/>
    </row>
    <row r="38" spans="1:3" ht="15" hidden="1" customHeight="1" x14ac:dyDescent="0.25">
      <c r="A38" s="13"/>
      <c r="B38" s="14"/>
      <c r="C38" s="15"/>
    </row>
    <row r="39" spans="1:3" ht="15" hidden="1" customHeight="1" x14ac:dyDescent="0.25">
      <c r="A39" s="13"/>
      <c r="B39" s="14"/>
      <c r="C39" s="15"/>
    </row>
    <row r="40" spans="1:3" ht="15" hidden="1" customHeight="1" x14ac:dyDescent="0.25">
      <c r="A40" s="13"/>
      <c r="B40" s="14"/>
      <c r="C40" s="15"/>
    </row>
    <row r="41" spans="1:3" ht="15" hidden="1" customHeight="1" x14ac:dyDescent="0.25">
      <c r="A41" s="13"/>
      <c r="B41" s="14"/>
      <c r="C41" s="15"/>
    </row>
    <row r="42" spans="1:3" ht="15" hidden="1" customHeight="1" x14ac:dyDescent="0.25">
      <c r="A42" s="13"/>
      <c r="B42" s="14"/>
      <c r="C42" s="15"/>
    </row>
    <row r="43" spans="1:3" ht="15" hidden="1" customHeight="1" x14ac:dyDescent="0.25">
      <c r="A43" s="13"/>
      <c r="B43" s="14"/>
      <c r="C43" s="15"/>
    </row>
    <row r="44" spans="1:3" ht="15" hidden="1" customHeight="1" x14ac:dyDescent="0.25">
      <c r="A44" s="13"/>
      <c r="B44" s="14"/>
      <c r="C44" s="15"/>
    </row>
    <row r="45" spans="1:3" ht="15" hidden="1" customHeight="1" x14ac:dyDescent="0.25">
      <c r="A45" s="13"/>
      <c r="B45" s="14"/>
      <c r="C45" s="15"/>
    </row>
    <row r="46" spans="1:3" ht="15" hidden="1" customHeight="1" x14ac:dyDescent="0.25">
      <c r="A46" s="13"/>
      <c r="B46" s="14"/>
      <c r="C46" s="15"/>
    </row>
    <row r="47" spans="1:3" ht="15" hidden="1" customHeight="1" x14ac:dyDescent="0.25">
      <c r="A47" s="13"/>
      <c r="B47" s="14"/>
      <c r="C47" s="15"/>
    </row>
    <row r="48" spans="1:3" ht="15" hidden="1" customHeight="1" x14ac:dyDescent="0.25">
      <c r="A48" s="13"/>
      <c r="B48" s="14"/>
      <c r="C48" s="15"/>
    </row>
    <row r="49" spans="1:3" ht="15" hidden="1" customHeight="1" x14ac:dyDescent="0.25">
      <c r="A49" s="13"/>
      <c r="B49" s="14"/>
      <c r="C49" s="15"/>
    </row>
    <row r="50" spans="1:3" ht="15" hidden="1" customHeight="1" x14ac:dyDescent="0.25">
      <c r="A50" s="13"/>
      <c r="B50" s="14"/>
      <c r="C50" s="15"/>
    </row>
    <row r="51" spans="1:3" ht="15" hidden="1" customHeight="1" x14ac:dyDescent="0.25">
      <c r="A51" s="13"/>
      <c r="B51" s="14"/>
      <c r="C51" s="15"/>
    </row>
    <row r="52" spans="1:3" ht="15" hidden="1" customHeight="1" x14ac:dyDescent="0.25">
      <c r="A52" s="13"/>
      <c r="B52" s="14"/>
      <c r="C52" s="15"/>
    </row>
    <row r="53" spans="1:3" ht="15" hidden="1" customHeight="1" x14ac:dyDescent="0.25">
      <c r="A53" s="13"/>
      <c r="B53" s="14"/>
      <c r="C53" s="15"/>
    </row>
    <row r="54" spans="1:3" ht="15" hidden="1" customHeight="1" x14ac:dyDescent="0.25">
      <c r="A54" s="13"/>
      <c r="B54" s="14"/>
      <c r="C54" s="15"/>
    </row>
    <row r="55" spans="1:3" ht="15" hidden="1" customHeight="1" x14ac:dyDescent="0.25">
      <c r="A55" s="13"/>
      <c r="B55" s="14"/>
      <c r="C55" s="15"/>
    </row>
    <row r="56" spans="1:3" ht="15" hidden="1" customHeight="1" x14ac:dyDescent="0.25">
      <c r="A56" s="13"/>
      <c r="B56" s="14"/>
      <c r="C56" s="15"/>
    </row>
    <row r="57" spans="1:3" ht="15" hidden="1" customHeight="1" x14ac:dyDescent="0.25">
      <c r="A57" s="13"/>
      <c r="B57" s="14"/>
      <c r="C57" s="15"/>
    </row>
    <row r="58" spans="1:3" ht="15" hidden="1" customHeight="1" x14ac:dyDescent="0.25">
      <c r="A58" s="13"/>
      <c r="B58" s="14"/>
      <c r="C58" s="15"/>
    </row>
    <row r="59" spans="1:3" ht="15" hidden="1" customHeight="1" x14ac:dyDescent="0.25">
      <c r="A59" s="13"/>
      <c r="B59" s="14"/>
      <c r="C59" s="15"/>
    </row>
    <row r="60" spans="1:3" ht="15" hidden="1" customHeight="1" x14ac:dyDescent="0.25">
      <c r="A60" s="13"/>
      <c r="B60" s="14"/>
      <c r="C60" s="15"/>
    </row>
    <row r="61" spans="1:3" ht="15" hidden="1" customHeight="1" x14ac:dyDescent="0.25">
      <c r="A61" s="13"/>
      <c r="B61" s="14"/>
      <c r="C61" s="15"/>
    </row>
    <row r="62" spans="1:3" ht="15" hidden="1" customHeight="1" x14ac:dyDescent="0.25">
      <c r="A62" s="13"/>
      <c r="B62" s="14"/>
      <c r="C62" s="15"/>
    </row>
    <row r="63" spans="1:3" ht="15" hidden="1" customHeight="1" x14ac:dyDescent="0.25">
      <c r="A63" s="13"/>
      <c r="B63" s="14"/>
      <c r="C63" s="15"/>
    </row>
    <row r="64" spans="1:3" ht="15" hidden="1" customHeight="1" x14ac:dyDescent="0.25">
      <c r="A64" s="13"/>
      <c r="B64" s="14"/>
      <c r="C64" s="15"/>
    </row>
    <row r="65" spans="1:3" ht="15" hidden="1" customHeight="1" x14ac:dyDescent="0.25">
      <c r="A65" s="13"/>
      <c r="B65" s="14"/>
      <c r="C65" s="15"/>
    </row>
    <row r="66" spans="1:3" ht="15" hidden="1" customHeight="1" x14ac:dyDescent="0.25">
      <c r="A66" s="13"/>
      <c r="B66" s="14"/>
      <c r="C66" s="15"/>
    </row>
    <row r="67" spans="1:3" ht="15" hidden="1" customHeight="1" x14ac:dyDescent="0.25">
      <c r="A67" s="13"/>
      <c r="B67" s="14"/>
      <c r="C67" s="15"/>
    </row>
    <row r="68" spans="1:3" ht="15" hidden="1" customHeight="1" x14ac:dyDescent="0.25">
      <c r="A68" s="13"/>
      <c r="B68" s="14"/>
      <c r="C68" s="15"/>
    </row>
    <row r="69" spans="1:3" ht="15" hidden="1" customHeight="1" x14ac:dyDescent="0.25">
      <c r="A69" s="13"/>
      <c r="B69" s="14"/>
      <c r="C69" s="15"/>
    </row>
    <row r="70" spans="1:3" ht="15" hidden="1" customHeight="1" x14ac:dyDescent="0.25">
      <c r="A70" s="13"/>
      <c r="B70" s="14"/>
      <c r="C70" s="15"/>
    </row>
    <row r="71" spans="1:3" ht="15" hidden="1" customHeight="1" x14ac:dyDescent="0.25">
      <c r="A71" s="13"/>
      <c r="B71" s="14"/>
      <c r="C71" s="15"/>
    </row>
    <row r="72" spans="1:3" ht="15" hidden="1" customHeight="1" x14ac:dyDescent="0.25">
      <c r="A72" s="13"/>
      <c r="B72" s="14"/>
      <c r="C72" s="15"/>
    </row>
    <row r="73" spans="1:3" ht="15" hidden="1" customHeight="1" x14ac:dyDescent="0.25">
      <c r="A73" s="13"/>
      <c r="B73" s="14"/>
      <c r="C73" s="15"/>
    </row>
    <row r="74" spans="1:3" ht="15" hidden="1" customHeight="1" x14ac:dyDescent="0.25">
      <c r="A74" s="13"/>
      <c r="B74" s="14"/>
      <c r="C74" s="15"/>
    </row>
    <row r="75" spans="1:3" ht="15" hidden="1" customHeight="1" x14ac:dyDescent="0.25">
      <c r="A75" s="13"/>
      <c r="B75" s="14"/>
      <c r="C75" s="15"/>
    </row>
    <row r="76" spans="1:3" ht="15" hidden="1" customHeight="1" x14ac:dyDescent="0.25">
      <c r="A76" s="13"/>
      <c r="B76" s="14"/>
      <c r="C76" s="15"/>
    </row>
    <row r="77" spans="1:3" ht="15" hidden="1" customHeight="1" x14ac:dyDescent="0.25">
      <c r="A77" s="13"/>
      <c r="B77" s="14"/>
      <c r="C77" s="15"/>
    </row>
    <row r="78" spans="1:3" ht="15" hidden="1" customHeight="1" x14ac:dyDescent="0.25">
      <c r="A78" s="13"/>
      <c r="B78" s="14"/>
      <c r="C78" s="15"/>
    </row>
    <row r="79" spans="1:3" ht="15" hidden="1" customHeight="1" x14ac:dyDescent="0.25">
      <c r="A79" s="13"/>
      <c r="B79" s="14"/>
      <c r="C79" s="15"/>
    </row>
    <row r="80" spans="1:3" ht="15" hidden="1" customHeight="1" x14ac:dyDescent="0.25">
      <c r="A80" s="13"/>
      <c r="B80" s="14"/>
      <c r="C80" s="15"/>
    </row>
    <row r="81" spans="1:3" ht="15" hidden="1" customHeight="1" x14ac:dyDescent="0.25">
      <c r="A81" s="13"/>
      <c r="B81" s="14"/>
      <c r="C81" s="15"/>
    </row>
    <row r="82" spans="1:3" ht="15" hidden="1" customHeight="1" x14ac:dyDescent="0.25">
      <c r="A82" s="13"/>
      <c r="B82" s="14"/>
      <c r="C82" s="15"/>
    </row>
    <row r="83" spans="1:3" ht="15" hidden="1" customHeight="1" x14ac:dyDescent="0.25">
      <c r="A83" s="13"/>
      <c r="B83" s="14"/>
      <c r="C83" s="15"/>
    </row>
    <row r="84" spans="1:3" ht="15" hidden="1" customHeight="1" x14ac:dyDescent="0.25">
      <c r="A84" s="13"/>
      <c r="B84" s="14"/>
      <c r="C84" s="15"/>
    </row>
    <row r="85" spans="1:3" ht="15" hidden="1" customHeight="1" x14ac:dyDescent="0.25">
      <c r="A85" s="13"/>
      <c r="B85" s="14"/>
      <c r="C85" s="15"/>
    </row>
    <row r="86" spans="1:3" ht="15" hidden="1" customHeight="1" x14ac:dyDescent="0.25">
      <c r="A86" s="13"/>
      <c r="B86" s="14"/>
      <c r="C86" s="15"/>
    </row>
    <row r="87" spans="1:3" ht="15" hidden="1" customHeight="1" x14ac:dyDescent="0.25">
      <c r="A87" s="13"/>
      <c r="B87" s="14"/>
      <c r="C87" s="15"/>
    </row>
    <row r="88" spans="1:3" ht="15" hidden="1" customHeight="1" x14ac:dyDescent="0.25">
      <c r="A88" s="13"/>
      <c r="B88" s="14"/>
      <c r="C88" s="15"/>
    </row>
    <row r="89" spans="1:3" ht="15" hidden="1" customHeight="1" x14ac:dyDescent="0.25">
      <c r="A89" s="13"/>
      <c r="B89" s="14"/>
      <c r="C89" s="15"/>
    </row>
    <row r="90" spans="1:3" ht="15" hidden="1" customHeight="1" x14ac:dyDescent="0.25">
      <c r="A90" s="13"/>
      <c r="B90" s="14"/>
      <c r="C90" s="15"/>
    </row>
    <row r="91" spans="1:3" ht="15" hidden="1" customHeight="1" x14ac:dyDescent="0.25">
      <c r="A91" s="13"/>
      <c r="B91" s="14"/>
      <c r="C91" s="15"/>
    </row>
    <row r="92" spans="1:3" ht="15" hidden="1" customHeight="1" x14ac:dyDescent="0.25">
      <c r="A92" s="13"/>
      <c r="B92" s="14"/>
      <c r="C92" s="15"/>
    </row>
    <row r="93" spans="1:3" ht="15" hidden="1" customHeight="1" x14ac:dyDescent="0.25">
      <c r="A93" s="13"/>
      <c r="B93" s="14"/>
      <c r="C93" s="15"/>
    </row>
    <row r="94" spans="1:3" ht="15" hidden="1" customHeight="1" x14ac:dyDescent="0.25">
      <c r="A94" s="13"/>
      <c r="B94" s="14"/>
      <c r="C94" s="15"/>
    </row>
    <row r="95" spans="1:3" ht="15" hidden="1" customHeight="1" x14ac:dyDescent="0.25">
      <c r="A95" s="13"/>
      <c r="B95" s="14"/>
      <c r="C95" s="15"/>
    </row>
    <row r="96" spans="1:3" ht="15" hidden="1" customHeight="1" x14ac:dyDescent="0.25">
      <c r="A96" s="13"/>
      <c r="B96" s="14"/>
      <c r="C96" s="15"/>
    </row>
    <row r="97" spans="1:3" ht="15" hidden="1" customHeight="1" x14ac:dyDescent="0.25">
      <c r="A97" s="13"/>
      <c r="B97" s="14"/>
      <c r="C97" s="15"/>
    </row>
    <row r="98" spans="1:3" ht="15" hidden="1" customHeight="1" x14ac:dyDescent="0.25">
      <c r="A98" s="13"/>
      <c r="B98" s="14"/>
      <c r="C98" s="15"/>
    </row>
    <row r="99" spans="1:3" ht="15" hidden="1" customHeight="1" x14ac:dyDescent="0.25">
      <c r="A99" s="13"/>
      <c r="B99" s="14"/>
      <c r="C99" s="15"/>
    </row>
    <row r="100" spans="1:3" ht="15" hidden="1" customHeight="1" x14ac:dyDescent="0.25">
      <c r="A100" s="13"/>
      <c r="B100" s="14"/>
      <c r="C100" s="15"/>
    </row>
    <row r="101" spans="1:3" ht="15.75" thickBot="1" x14ac:dyDescent="0.3">
      <c r="A101" s="88" t="s">
        <v>49</v>
      </c>
      <c r="B101" s="230">
        <f>SUM(B7:B100)</f>
        <v>9871781.3432378005</v>
      </c>
      <c r="C101" s="231">
        <f>SUM(C7:C100)</f>
        <v>0.99994799999999995</v>
      </c>
    </row>
    <row r="102" spans="1:3" ht="4.5" customHeight="1" x14ac:dyDescent="0.25">
      <c r="A102" s="232"/>
      <c r="B102" s="232"/>
      <c r="C102" s="232"/>
    </row>
    <row r="103" spans="1:3" ht="15" customHeight="1" x14ac:dyDescent="0.25">
      <c r="A103" s="400" t="s">
        <v>974</v>
      </c>
      <c r="B103" s="401"/>
      <c r="C103" s="401"/>
    </row>
    <row r="104" spans="1:3" x14ac:dyDescent="0.25">
      <c r="A104" s="400" t="s">
        <v>34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VK100"/>
  <sheetViews>
    <sheetView workbookViewId="0">
      <selection activeCell="A3" sqref="A3:C3"/>
    </sheetView>
  </sheetViews>
  <sheetFormatPr defaultColWidth="0" defaultRowHeight="0" customHeight="1" zeroHeight="1" x14ac:dyDescent="0.25"/>
  <cols>
    <col min="1" max="1" width="49.42578125" customWidth="1"/>
    <col min="2" max="3" width="22.5703125" customWidth="1"/>
    <col min="4" max="256" width="11.42578125" hidden="1"/>
    <col min="257" max="257" width="22.5703125" customWidth="1"/>
    <col min="258" max="510" width="11.42578125" hidden="1"/>
    <col min="511" max="511" width="49.42578125" customWidth="1"/>
    <col min="512" max="513" width="22.5703125" customWidth="1"/>
    <col min="514" max="766" width="11.42578125" hidden="1"/>
    <col min="767" max="767" width="49.42578125" customWidth="1"/>
    <col min="768" max="769" width="22.5703125" customWidth="1"/>
    <col min="770" max="1022" width="11.42578125" hidden="1"/>
    <col min="1023" max="1023" width="49.42578125" customWidth="1"/>
    <col min="1024" max="1025" width="22.5703125" customWidth="1"/>
    <col min="1026" max="1278" width="11.42578125" hidden="1"/>
    <col min="1279" max="1279" width="49.42578125" customWidth="1"/>
    <col min="1280" max="1281" width="22.5703125" customWidth="1"/>
    <col min="1282" max="1534" width="11.42578125" hidden="1"/>
    <col min="1535" max="1535" width="49.42578125" customWidth="1"/>
    <col min="1536" max="1537" width="22.5703125" customWidth="1"/>
    <col min="1538" max="1790" width="11.42578125" hidden="1"/>
    <col min="1791" max="1791" width="49.42578125" customWidth="1"/>
    <col min="1792" max="1793" width="22.5703125" customWidth="1"/>
    <col min="1794" max="2046" width="11.42578125" hidden="1"/>
    <col min="2047" max="2047" width="49.42578125" customWidth="1"/>
    <col min="2048" max="2049" width="22.5703125" customWidth="1"/>
    <col min="2050" max="2302" width="11.42578125" hidden="1"/>
    <col min="2303" max="2303" width="49.42578125" customWidth="1"/>
    <col min="2304" max="2305" width="22.5703125" customWidth="1"/>
    <col min="2306" max="2558" width="11.42578125" hidden="1"/>
    <col min="2559" max="2559" width="49.42578125" customWidth="1"/>
    <col min="2560" max="2561" width="22.5703125" customWidth="1"/>
    <col min="2562" max="2814" width="11.42578125" hidden="1"/>
    <col min="2815" max="2815" width="49.42578125" customWidth="1"/>
    <col min="2816" max="2817" width="22.5703125" customWidth="1"/>
    <col min="2818" max="3070" width="11.42578125" hidden="1"/>
    <col min="3071" max="3071" width="49.42578125" customWidth="1"/>
    <col min="3072" max="3073" width="22.5703125" customWidth="1"/>
    <col min="3074" max="3326" width="11.42578125" hidden="1"/>
    <col min="3327" max="3327" width="49.42578125" customWidth="1"/>
    <col min="3328" max="3329" width="22.5703125" customWidth="1"/>
    <col min="3330" max="3582" width="11.42578125" hidden="1"/>
    <col min="3583" max="3583" width="49.42578125" customWidth="1"/>
    <col min="3584" max="3585" width="22.5703125" customWidth="1"/>
    <col min="3586" max="3838" width="11.42578125" hidden="1"/>
    <col min="3839" max="3839" width="49.42578125" customWidth="1"/>
    <col min="3840" max="3841" width="22.5703125" customWidth="1"/>
    <col min="3842" max="4094" width="11.42578125" hidden="1"/>
    <col min="4095" max="4095" width="49.42578125" customWidth="1"/>
    <col min="4096" max="4097" width="22.5703125" customWidth="1"/>
    <col min="4098" max="4350" width="11.42578125" hidden="1"/>
    <col min="4351" max="4351" width="49.42578125" customWidth="1"/>
    <col min="4352" max="4353" width="22.5703125" customWidth="1"/>
    <col min="4354" max="4606" width="11.42578125" hidden="1"/>
    <col min="4607" max="4607" width="49.42578125" customWidth="1"/>
    <col min="4608" max="4609" width="22.5703125" customWidth="1"/>
    <col min="4610" max="4862" width="11.42578125" hidden="1"/>
    <col min="4863" max="4863" width="49.42578125" customWidth="1"/>
    <col min="4864" max="4865" width="22.5703125" customWidth="1"/>
    <col min="4866" max="5118" width="11.42578125" hidden="1"/>
    <col min="5119" max="5119" width="49.42578125" customWidth="1"/>
    <col min="5120" max="5121" width="22.5703125" customWidth="1"/>
    <col min="5122" max="5374" width="11.42578125" hidden="1"/>
    <col min="5375" max="5375" width="49.42578125" customWidth="1"/>
    <col min="5376" max="5377" width="22.5703125" customWidth="1"/>
    <col min="5378" max="5630" width="11.42578125" hidden="1"/>
    <col min="5631" max="5631" width="49.42578125" customWidth="1"/>
    <col min="5632" max="5633" width="22.5703125" customWidth="1"/>
    <col min="5634" max="5886" width="11.42578125" hidden="1"/>
    <col min="5887" max="5887" width="49.42578125" customWidth="1"/>
    <col min="5888" max="5889" width="22.5703125" customWidth="1"/>
    <col min="5890" max="6142" width="11.42578125" hidden="1"/>
    <col min="6143" max="6143" width="49.42578125" customWidth="1"/>
    <col min="6144" max="6145" width="22.5703125" customWidth="1"/>
    <col min="6146" max="6398" width="11.42578125" hidden="1"/>
    <col min="6399" max="6399" width="49.42578125" customWidth="1"/>
    <col min="6400" max="6401" width="22.5703125" customWidth="1"/>
    <col min="6402" max="6654" width="11.42578125" hidden="1"/>
    <col min="6655" max="6655" width="49.42578125" customWidth="1"/>
    <col min="6656" max="6657" width="22.5703125" customWidth="1"/>
    <col min="6658" max="6910" width="11.42578125" hidden="1"/>
    <col min="6911" max="6911" width="49.42578125" customWidth="1"/>
    <col min="6912" max="6913" width="22.5703125" customWidth="1"/>
    <col min="6914" max="7166" width="11.42578125" hidden="1"/>
    <col min="7167" max="7167" width="49.42578125" customWidth="1"/>
    <col min="7168" max="7169" width="22.5703125" customWidth="1"/>
    <col min="7170" max="7422" width="11.42578125" hidden="1"/>
    <col min="7423" max="7423" width="49.42578125" customWidth="1"/>
    <col min="7424" max="7425" width="22.5703125" customWidth="1"/>
    <col min="7426" max="7678" width="11.42578125" hidden="1"/>
    <col min="7679" max="7679" width="49.42578125" customWidth="1"/>
    <col min="7680" max="7681" width="22.5703125" customWidth="1"/>
    <col min="7682" max="7934" width="11.42578125" hidden="1"/>
    <col min="7935" max="7935" width="49.42578125" customWidth="1"/>
    <col min="7936" max="7937" width="22.5703125" customWidth="1"/>
    <col min="7938" max="8190" width="11.42578125" hidden="1"/>
    <col min="8191" max="8191" width="49.42578125" customWidth="1"/>
    <col min="8192" max="8193" width="22.5703125" customWidth="1"/>
    <col min="8194" max="8446" width="11.42578125" hidden="1"/>
    <col min="8447" max="8447" width="49.42578125" customWidth="1"/>
    <col min="8448" max="8449" width="22.5703125" customWidth="1"/>
    <col min="8450" max="8702" width="11.42578125" hidden="1"/>
    <col min="8703" max="8703" width="49.42578125" customWidth="1"/>
    <col min="8704" max="8705" width="22.5703125" customWidth="1"/>
    <col min="8706" max="8958" width="11.42578125" hidden="1"/>
    <col min="8959" max="8959" width="49.42578125" customWidth="1"/>
    <col min="8960" max="8961" width="22.5703125" customWidth="1"/>
    <col min="8962" max="9214" width="11.42578125" hidden="1"/>
    <col min="9215" max="9215" width="49.42578125" customWidth="1"/>
    <col min="9216" max="9217" width="22.5703125" customWidth="1"/>
    <col min="9218" max="9470" width="11.42578125" hidden="1"/>
    <col min="9471" max="9471" width="49.42578125" customWidth="1"/>
    <col min="9472" max="9473" width="22.5703125" customWidth="1"/>
    <col min="9474" max="9726" width="11.42578125" hidden="1"/>
    <col min="9727" max="9727" width="49.42578125" customWidth="1"/>
    <col min="9728" max="9729" width="22.5703125" customWidth="1"/>
    <col min="9730" max="9982" width="11.42578125" hidden="1"/>
    <col min="9983" max="9983" width="49.42578125" customWidth="1"/>
    <col min="9984" max="9985" width="22.5703125" customWidth="1"/>
    <col min="9986" max="10238" width="11.42578125" hidden="1"/>
    <col min="10239" max="10239" width="49.42578125" customWidth="1"/>
    <col min="10240" max="10241" width="22.5703125" customWidth="1"/>
    <col min="10242" max="10494" width="11.42578125" hidden="1"/>
    <col min="10495" max="10495" width="49.42578125" customWidth="1"/>
    <col min="10496" max="10497" width="22.5703125" customWidth="1"/>
    <col min="10498" max="10750" width="11.42578125" hidden="1"/>
    <col min="10751" max="10751" width="49.42578125" customWidth="1"/>
    <col min="10752" max="10753" width="22.5703125" customWidth="1"/>
    <col min="10754" max="11006" width="11.42578125" hidden="1"/>
    <col min="11007" max="11007" width="49.42578125" customWidth="1"/>
    <col min="11008" max="11009" width="22.5703125" customWidth="1"/>
    <col min="11010" max="11262" width="11.42578125" hidden="1"/>
    <col min="11263" max="11263" width="49.42578125" customWidth="1"/>
    <col min="11264" max="11265" width="22.5703125" customWidth="1"/>
    <col min="11266" max="11518" width="11.42578125" hidden="1"/>
    <col min="11519" max="11519" width="49.42578125" customWidth="1"/>
    <col min="11520" max="11521" width="22.5703125" customWidth="1"/>
    <col min="11522" max="11774" width="11.42578125" hidden="1"/>
    <col min="11775" max="11775" width="49.42578125" customWidth="1"/>
    <col min="11776" max="11777" width="22.5703125" customWidth="1"/>
    <col min="11778" max="12030" width="11.42578125" hidden="1"/>
    <col min="12031" max="12031" width="49.42578125" customWidth="1"/>
    <col min="12032" max="12033" width="22.5703125" customWidth="1"/>
    <col min="12034" max="12286" width="11.42578125" hidden="1"/>
    <col min="12287" max="12287" width="49.42578125" customWidth="1"/>
    <col min="12288" max="12289" width="22.5703125" customWidth="1"/>
    <col min="12290" max="12542" width="11.42578125" hidden="1"/>
    <col min="12543" max="12543" width="49.42578125" customWidth="1"/>
    <col min="12544" max="12545" width="22.5703125" customWidth="1"/>
    <col min="12546" max="12798" width="11.42578125" hidden="1"/>
    <col min="12799" max="12799" width="49.42578125" customWidth="1"/>
    <col min="12800" max="12801" width="22.5703125" customWidth="1"/>
    <col min="12802" max="13054" width="11.42578125" hidden="1"/>
    <col min="13055" max="13055" width="49.42578125" customWidth="1"/>
    <col min="13056" max="13057" width="22.5703125" customWidth="1"/>
    <col min="13058" max="13310" width="11.42578125" hidden="1"/>
    <col min="13311" max="13311" width="49.42578125" customWidth="1"/>
    <col min="13312" max="13313" width="22.5703125" customWidth="1"/>
    <col min="13314" max="13566" width="11.42578125" hidden="1"/>
    <col min="13567" max="13567" width="49.42578125" customWidth="1"/>
    <col min="13568" max="13569" width="22.5703125" customWidth="1"/>
    <col min="13570" max="13822" width="11.42578125" hidden="1"/>
    <col min="13823" max="13823" width="49.42578125" customWidth="1"/>
    <col min="13824" max="13825" width="22.5703125" customWidth="1"/>
    <col min="13826" max="14078" width="11.42578125" hidden="1"/>
    <col min="14079" max="14079" width="49.42578125" customWidth="1"/>
    <col min="14080" max="14081" width="22.5703125" customWidth="1"/>
    <col min="14082" max="14334" width="11.42578125" hidden="1"/>
    <col min="14335" max="14335" width="49.42578125" customWidth="1"/>
    <col min="14336" max="14337" width="22.5703125" customWidth="1"/>
    <col min="14338" max="14590" width="11.42578125" hidden="1"/>
    <col min="14591" max="14591" width="49.42578125" customWidth="1"/>
    <col min="14592" max="14593" width="22.5703125" customWidth="1"/>
    <col min="14594" max="14846" width="11.42578125" hidden="1"/>
    <col min="14847" max="14847" width="49.42578125" customWidth="1"/>
    <col min="14848" max="14849" width="22.5703125" customWidth="1"/>
    <col min="14850" max="15102" width="11.42578125" hidden="1"/>
    <col min="15103" max="15103" width="49.42578125" customWidth="1"/>
    <col min="15104" max="15105" width="22.5703125" customWidth="1"/>
    <col min="15106" max="15358" width="11.42578125" hidden="1"/>
    <col min="15359" max="15359" width="49.42578125" customWidth="1"/>
    <col min="15360" max="15361" width="22.5703125" customWidth="1"/>
    <col min="15362" max="15614" width="11.42578125" hidden="1"/>
    <col min="15615" max="15615" width="49.42578125" customWidth="1"/>
    <col min="15616" max="15617" width="22.5703125" customWidth="1"/>
    <col min="15618" max="15870" width="11.42578125" hidden="1"/>
    <col min="15871" max="15871" width="49.42578125" customWidth="1"/>
    <col min="15872" max="15873" width="22.5703125" customWidth="1"/>
    <col min="15874" max="16126" width="11.42578125" hidden="1"/>
    <col min="16127" max="16127" width="49.42578125" customWidth="1"/>
    <col min="16128" max="16129" width="22.5703125" customWidth="1"/>
    <col min="16132" max="16384" width="11.42578125" hidden="1"/>
  </cols>
  <sheetData>
    <row r="1" spans="1:3" ht="15.75" x14ac:dyDescent="0.25">
      <c r="A1" s="480" t="s">
        <v>972</v>
      </c>
      <c r="B1" s="480"/>
      <c r="C1" s="480"/>
    </row>
    <row r="2" spans="1:3" ht="15.75" x14ac:dyDescent="0.25">
      <c r="A2" s="480" t="s">
        <v>980</v>
      </c>
      <c r="B2" s="480"/>
      <c r="C2" s="480"/>
    </row>
    <row r="3" spans="1:3" ht="15" x14ac:dyDescent="0.25">
      <c r="A3" s="476" t="s">
        <v>891</v>
      </c>
      <c r="B3" s="477"/>
      <c r="C3" s="478"/>
    </row>
    <row r="4" spans="1:3" ht="15" x14ac:dyDescent="0.25">
      <c r="A4" s="476" t="s">
        <v>971</v>
      </c>
      <c r="B4" s="477"/>
      <c r="C4" s="478"/>
    </row>
    <row r="5" spans="1:3" ht="5.25" customHeight="1" thickBot="1" x14ac:dyDescent="0.35">
      <c r="A5" s="226"/>
      <c r="B5" s="226"/>
      <c r="C5" s="226"/>
    </row>
    <row r="6" spans="1:3" ht="15" x14ac:dyDescent="0.25">
      <c r="A6" s="241" t="s">
        <v>139</v>
      </c>
      <c r="B6" s="242" t="s">
        <v>61</v>
      </c>
      <c r="C6" s="243" t="s">
        <v>62</v>
      </c>
    </row>
    <row r="7" spans="1:3" ht="15" x14ac:dyDescent="0.25">
      <c r="A7" s="221" t="s">
        <v>975</v>
      </c>
      <c r="B7" s="10">
        <v>6273.4014000000006</v>
      </c>
      <c r="C7" s="210">
        <v>7.8969999999999995E-3</v>
      </c>
    </row>
    <row r="8" spans="1:3" ht="15" x14ac:dyDescent="0.25">
      <c r="A8" s="221" t="s">
        <v>976</v>
      </c>
      <c r="B8" s="10">
        <v>30729.1159056</v>
      </c>
      <c r="C8" s="210">
        <v>3.8683000000000002E-2</v>
      </c>
    </row>
    <row r="9" spans="1:3" ht="15" x14ac:dyDescent="0.25">
      <c r="A9" s="221" t="s">
        <v>977</v>
      </c>
      <c r="B9" s="10">
        <v>36475.371444400007</v>
      </c>
      <c r="C9" s="210">
        <v>4.5916999999999999E-2</v>
      </c>
    </row>
    <row r="10" spans="1:3" ht="15" x14ac:dyDescent="0.25">
      <c r="A10" s="221" t="s">
        <v>141</v>
      </c>
      <c r="B10" s="10">
        <v>12664.035260799999</v>
      </c>
      <c r="C10" s="210">
        <v>1.5942000000000001E-2</v>
      </c>
    </row>
    <row r="11" spans="1:3" ht="15" x14ac:dyDescent="0.25">
      <c r="A11" s="221" t="s">
        <v>978</v>
      </c>
      <c r="B11" s="10">
        <v>111026.5495892</v>
      </c>
      <c r="C11" s="210">
        <v>0.139765</v>
      </c>
    </row>
    <row r="12" spans="1:3" ht="26.25" x14ac:dyDescent="0.25">
      <c r="A12" s="221" t="s">
        <v>142</v>
      </c>
      <c r="B12" s="10">
        <v>49826.236765200003</v>
      </c>
      <c r="C12" s="210">
        <v>6.2724000000000002E-2</v>
      </c>
    </row>
    <row r="13" spans="1:3" ht="15" x14ac:dyDescent="0.25">
      <c r="A13" s="221" t="s">
        <v>979</v>
      </c>
      <c r="B13" s="10">
        <v>547383.75814499997</v>
      </c>
      <c r="C13" s="210">
        <v>0.68907200000000002</v>
      </c>
    </row>
    <row r="14" spans="1:3" ht="15.75" thickBot="1" x14ac:dyDescent="0.3">
      <c r="A14" s="244" t="s">
        <v>7</v>
      </c>
      <c r="B14" s="245">
        <f>SUM(B7:B13)</f>
        <v>794378.46851020004</v>
      </c>
      <c r="C14" s="246">
        <v>0.99999999999999978</v>
      </c>
    </row>
    <row r="15" spans="1:3" ht="15" x14ac:dyDescent="0.25">
      <c r="A15" s="400" t="s">
        <v>34</v>
      </c>
      <c r="B15" s="400"/>
      <c r="C15" s="400"/>
    </row>
    <row r="16" spans="1:3" ht="0" hidden="1" customHeight="1" x14ac:dyDescent="0.25">
      <c r="A16" s="26"/>
      <c r="B16" s="26"/>
      <c r="C16" s="26"/>
    </row>
    <row r="17" ht="0" hidden="1" customHeight="1" x14ac:dyDescent="0.25"/>
    <row r="18" ht="0" hidden="1" customHeight="1" x14ac:dyDescent="0.25"/>
    <row r="19" ht="0" hidden="1" customHeight="1" x14ac:dyDescent="0.25"/>
    <row r="20" ht="0" hidden="1" customHeight="1" x14ac:dyDescent="0.25"/>
    <row r="21" ht="0" hidden="1" customHeight="1" x14ac:dyDescent="0.25"/>
    <row r="22" ht="0" hidden="1" customHeight="1" x14ac:dyDescent="0.25"/>
    <row r="23" ht="0" hidden="1" customHeight="1" x14ac:dyDescent="0.25"/>
    <row r="24" ht="0" hidden="1" customHeight="1" x14ac:dyDescent="0.25"/>
    <row r="25" ht="0" hidden="1" customHeight="1" x14ac:dyDescent="0.25"/>
    <row r="26" ht="0" hidden="1" customHeight="1" x14ac:dyDescent="0.25"/>
    <row r="27" ht="0" hidden="1" customHeight="1" x14ac:dyDescent="0.25"/>
    <row r="28" ht="0" hidden="1" customHeight="1" x14ac:dyDescent="0.25"/>
    <row r="29" ht="0" hidden="1" customHeight="1" x14ac:dyDescent="0.25"/>
    <row r="30" ht="0" hidden="1" customHeight="1" x14ac:dyDescent="0.25"/>
    <row r="31" ht="0" hidden="1" customHeight="1" x14ac:dyDescent="0.25"/>
    <row r="32" ht="0" hidden="1" customHeight="1" x14ac:dyDescent="0.25"/>
    <row r="33" ht="0" hidden="1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VK92"/>
  <sheetViews>
    <sheetView workbookViewId="0">
      <selection activeCell="A2" sqref="A2:C2"/>
    </sheetView>
  </sheetViews>
  <sheetFormatPr defaultColWidth="0" defaultRowHeight="15" zeroHeight="1" x14ac:dyDescent="0.25"/>
  <cols>
    <col min="1" max="1" width="27.28515625" customWidth="1"/>
    <col min="2" max="2" width="32.140625" customWidth="1"/>
    <col min="3" max="3" width="33.140625" customWidth="1"/>
    <col min="4" max="256" width="11.42578125" hidden="1"/>
    <col min="257" max="257" width="33.140625" customWidth="1"/>
    <col min="258" max="510" width="11.42578125" hidden="1"/>
    <col min="511" max="511" width="32.5703125" customWidth="1"/>
    <col min="512" max="512" width="32.140625" customWidth="1"/>
    <col min="513" max="513" width="33.140625" customWidth="1"/>
    <col min="514" max="766" width="11.42578125" hidden="1"/>
    <col min="767" max="767" width="32.5703125" customWidth="1"/>
    <col min="768" max="768" width="32.140625" customWidth="1"/>
    <col min="769" max="769" width="33.140625" customWidth="1"/>
    <col min="770" max="1022" width="11.42578125" hidden="1"/>
    <col min="1023" max="1023" width="32.5703125" customWidth="1"/>
    <col min="1024" max="1024" width="32.140625" customWidth="1"/>
    <col min="1025" max="1025" width="33.140625" customWidth="1"/>
    <col min="1026" max="1278" width="11.42578125" hidden="1"/>
    <col min="1279" max="1279" width="32.5703125" customWidth="1"/>
    <col min="1280" max="1280" width="32.140625" customWidth="1"/>
    <col min="1281" max="1281" width="33.140625" customWidth="1"/>
    <col min="1282" max="1534" width="11.42578125" hidden="1"/>
    <col min="1535" max="1535" width="32.5703125" customWidth="1"/>
    <col min="1536" max="1536" width="32.140625" customWidth="1"/>
    <col min="1537" max="1537" width="33.140625" customWidth="1"/>
    <col min="1538" max="1790" width="11.42578125" hidden="1"/>
    <col min="1791" max="1791" width="32.5703125" customWidth="1"/>
    <col min="1792" max="1792" width="32.140625" customWidth="1"/>
    <col min="1793" max="1793" width="33.140625" customWidth="1"/>
    <col min="1794" max="2046" width="11.42578125" hidden="1"/>
    <col min="2047" max="2047" width="32.5703125" customWidth="1"/>
    <col min="2048" max="2048" width="32.140625" customWidth="1"/>
    <col min="2049" max="2049" width="33.140625" customWidth="1"/>
    <col min="2050" max="2302" width="11.42578125" hidden="1"/>
    <col min="2303" max="2303" width="32.5703125" customWidth="1"/>
    <col min="2304" max="2304" width="32.140625" customWidth="1"/>
    <col min="2305" max="2305" width="33.140625" customWidth="1"/>
    <col min="2306" max="2558" width="11.42578125" hidden="1"/>
    <col min="2559" max="2559" width="32.5703125" customWidth="1"/>
    <col min="2560" max="2560" width="32.140625" customWidth="1"/>
    <col min="2561" max="2561" width="33.140625" customWidth="1"/>
    <col min="2562" max="2814" width="11.42578125" hidden="1"/>
    <col min="2815" max="2815" width="32.5703125" customWidth="1"/>
    <col min="2816" max="2816" width="32.140625" customWidth="1"/>
    <col min="2817" max="2817" width="33.140625" customWidth="1"/>
    <col min="2818" max="3070" width="11.42578125" hidden="1"/>
    <col min="3071" max="3071" width="32.5703125" customWidth="1"/>
    <col min="3072" max="3072" width="32.140625" customWidth="1"/>
    <col min="3073" max="3073" width="33.140625" customWidth="1"/>
    <col min="3074" max="3326" width="11.42578125" hidden="1"/>
    <col min="3327" max="3327" width="32.5703125" customWidth="1"/>
    <col min="3328" max="3328" width="32.140625" customWidth="1"/>
    <col min="3329" max="3329" width="33.140625" customWidth="1"/>
    <col min="3330" max="3582" width="11.42578125" hidden="1"/>
    <col min="3583" max="3583" width="32.5703125" customWidth="1"/>
    <col min="3584" max="3584" width="32.140625" customWidth="1"/>
    <col min="3585" max="3585" width="33.140625" customWidth="1"/>
    <col min="3586" max="3838" width="11.42578125" hidden="1"/>
    <col min="3839" max="3839" width="32.5703125" customWidth="1"/>
    <col min="3840" max="3840" width="32.140625" customWidth="1"/>
    <col min="3841" max="3841" width="33.140625" customWidth="1"/>
    <col min="3842" max="4094" width="11.42578125" hidden="1"/>
    <col min="4095" max="4095" width="32.5703125" customWidth="1"/>
    <col min="4096" max="4096" width="32.140625" customWidth="1"/>
    <col min="4097" max="4097" width="33.140625" customWidth="1"/>
    <col min="4098" max="4350" width="11.42578125" hidden="1"/>
    <col min="4351" max="4351" width="32.5703125" customWidth="1"/>
    <col min="4352" max="4352" width="32.140625" customWidth="1"/>
    <col min="4353" max="4353" width="33.140625" customWidth="1"/>
    <col min="4354" max="4606" width="11.42578125" hidden="1"/>
    <col min="4607" max="4607" width="32.5703125" customWidth="1"/>
    <col min="4608" max="4608" width="32.140625" customWidth="1"/>
    <col min="4609" max="4609" width="33.140625" customWidth="1"/>
    <col min="4610" max="4862" width="11.42578125" hidden="1"/>
    <col min="4863" max="4863" width="32.5703125" customWidth="1"/>
    <col min="4864" max="4864" width="32.140625" customWidth="1"/>
    <col min="4865" max="4865" width="33.140625" customWidth="1"/>
    <col min="4866" max="5118" width="11.42578125" hidden="1"/>
    <col min="5119" max="5119" width="32.5703125" customWidth="1"/>
    <col min="5120" max="5120" width="32.140625" customWidth="1"/>
    <col min="5121" max="5121" width="33.140625" customWidth="1"/>
    <col min="5122" max="5374" width="11.42578125" hidden="1"/>
    <col min="5375" max="5375" width="32.5703125" customWidth="1"/>
    <col min="5376" max="5376" width="32.140625" customWidth="1"/>
    <col min="5377" max="5377" width="33.140625" customWidth="1"/>
    <col min="5378" max="5630" width="11.42578125" hidden="1"/>
    <col min="5631" max="5631" width="32.5703125" customWidth="1"/>
    <col min="5632" max="5632" width="32.140625" customWidth="1"/>
    <col min="5633" max="5633" width="33.140625" customWidth="1"/>
    <col min="5634" max="5886" width="11.42578125" hidden="1"/>
    <col min="5887" max="5887" width="32.5703125" customWidth="1"/>
    <col min="5888" max="5888" width="32.140625" customWidth="1"/>
    <col min="5889" max="5889" width="33.140625" customWidth="1"/>
    <col min="5890" max="6142" width="11.42578125" hidden="1"/>
    <col min="6143" max="6143" width="32.5703125" customWidth="1"/>
    <col min="6144" max="6144" width="32.140625" customWidth="1"/>
    <col min="6145" max="6145" width="33.140625" customWidth="1"/>
    <col min="6146" max="6398" width="11.42578125" hidden="1"/>
    <col min="6399" max="6399" width="32.5703125" customWidth="1"/>
    <col min="6400" max="6400" width="32.140625" customWidth="1"/>
    <col min="6401" max="6401" width="33.140625" customWidth="1"/>
    <col min="6402" max="6654" width="11.42578125" hidden="1"/>
    <col min="6655" max="6655" width="32.5703125" customWidth="1"/>
    <col min="6656" max="6656" width="32.140625" customWidth="1"/>
    <col min="6657" max="6657" width="33.140625" customWidth="1"/>
    <col min="6658" max="6910" width="11.42578125" hidden="1"/>
    <col min="6911" max="6911" width="32.5703125" customWidth="1"/>
    <col min="6912" max="6912" width="32.140625" customWidth="1"/>
    <col min="6913" max="6913" width="33.140625" customWidth="1"/>
    <col min="6914" max="7166" width="11.42578125" hidden="1"/>
    <col min="7167" max="7167" width="32.5703125" customWidth="1"/>
    <col min="7168" max="7168" width="32.140625" customWidth="1"/>
    <col min="7169" max="7169" width="33.140625" customWidth="1"/>
    <col min="7170" max="7422" width="11.42578125" hidden="1"/>
    <col min="7423" max="7423" width="32.5703125" customWidth="1"/>
    <col min="7424" max="7424" width="32.140625" customWidth="1"/>
    <col min="7425" max="7425" width="33.140625" customWidth="1"/>
    <col min="7426" max="7678" width="11.42578125" hidden="1"/>
    <col min="7679" max="7679" width="32.5703125" customWidth="1"/>
    <col min="7680" max="7680" width="32.140625" customWidth="1"/>
    <col min="7681" max="7681" width="33.140625" customWidth="1"/>
    <col min="7682" max="7934" width="11.42578125" hidden="1"/>
    <col min="7935" max="7935" width="32.5703125" customWidth="1"/>
    <col min="7936" max="7936" width="32.140625" customWidth="1"/>
    <col min="7937" max="7937" width="33.140625" customWidth="1"/>
    <col min="7938" max="8190" width="11.42578125" hidden="1"/>
    <col min="8191" max="8191" width="32.5703125" customWidth="1"/>
    <col min="8192" max="8192" width="32.140625" customWidth="1"/>
    <col min="8193" max="8193" width="33.140625" customWidth="1"/>
    <col min="8194" max="8446" width="11.42578125" hidden="1"/>
    <col min="8447" max="8447" width="32.5703125" customWidth="1"/>
    <col min="8448" max="8448" width="32.140625" customWidth="1"/>
    <col min="8449" max="8449" width="33.140625" customWidth="1"/>
    <col min="8450" max="8702" width="11.42578125" hidden="1"/>
    <col min="8703" max="8703" width="32.5703125" customWidth="1"/>
    <col min="8704" max="8704" width="32.140625" customWidth="1"/>
    <col min="8705" max="8705" width="33.140625" customWidth="1"/>
    <col min="8706" max="8958" width="11.42578125" hidden="1"/>
    <col min="8959" max="8959" width="32.5703125" customWidth="1"/>
    <col min="8960" max="8960" width="32.140625" customWidth="1"/>
    <col min="8961" max="8961" width="33.140625" customWidth="1"/>
    <col min="8962" max="9214" width="11.42578125" hidden="1"/>
    <col min="9215" max="9215" width="32.5703125" customWidth="1"/>
    <col min="9216" max="9216" width="32.140625" customWidth="1"/>
    <col min="9217" max="9217" width="33.140625" customWidth="1"/>
    <col min="9218" max="9470" width="11.42578125" hidden="1"/>
    <col min="9471" max="9471" width="32.5703125" customWidth="1"/>
    <col min="9472" max="9472" width="32.140625" customWidth="1"/>
    <col min="9473" max="9473" width="33.140625" customWidth="1"/>
    <col min="9474" max="9726" width="11.42578125" hidden="1"/>
    <col min="9727" max="9727" width="32.5703125" customWidth="1"/>
    <col min="9728" max="9728" width="32.140625" customWidth="1"/>
    <col min="9729" max="9729" width="33.140625" customWidth="1"/>
    <col min="9730" max="9982" width="11.42578125" hidden="1"/>
    <col min="9983" max="9983" width="32.5703125" customWidth="1"/>
    <col min="9984" max="9984" width="32.140625" customWidth="1"/>
    <col min="9985" max="9985" width="33.140625" customWidth="1"/>
    <col min="9986" max="10238" width="11.42578125" hidden="1"/>
    <col min="10239" max="10239" width="32.5703125" customWidth="1"/>
    <col min="10240" max="10240" width="32.140625" customWidth="1"/>
    <col min="10241" max="10241" width="33.140625" customWidth="1"/>
    <col min="10242" max="10494" width="11.42578125" hidden="1"/>
    <col min="10495" max="10495" width="32.5703125" customWidth="1"/>
    <col min="10496" max="10496" width="32.140625" customWidth="1"/>
    <col min="10497" max="10497" width="33.140625" customWidth="1"/>
    <col min="10498" max="10750" width="11.42578125" hidden="1"/>
    <col min="10751" max="10751" width="32.5703125" customWidth="1"/>
    <col min="10752" max="10752" width="32.140625" customWidth="1"/>
    <col min="10753" max="10753" width="33.140625" customWidth="1"/>
    <col min="10754" max="11006" width="11.42578125" hidden="1"/>
    <col min="11007" max="11007" width="32.5703125" customWidth="1"/>
    <col min="11008" max="11008" width="32.140625" customWidth="1"/>
    <col min="11009" max="11009" width="33.140625" customWidth="1"/>
    <col min="11010" max="11262" width="11.42578125" hidden="1"/>
    <col min="11263" max="11263" width="32.5703125" customWidth="1"/>
    <col min="11264" max="11264" width="32.140625" customWidth="1"/>
    <col min="11265" max="11265" width="33.140625" customWidth="1"/>
    <col min="11266" max="11518" width="11.42578125" hidden="1"/>
    <col min="11519" max="11519" width="32.5703125" customWidth="1"/>
    <col min="11520" max="11520" width="32.140625" customWidth="1"/>
    <col min="11521" max="11521" width="33.140625" customWidth="1"/>
    <col min="11522" max="11774" width="11.42578125" hidden="1"/>
    <col min="11775" max="11775" width="32.5703125" customWidth="1"/>
    <col min="11776" max="11776" width="32.140625" customWidth="1"/>
    <col min="11777" max="11777" width="33.140625" customWidth="1"/>
    <col min="11778" max="12030" width="11.42578125" hidden="1"/>
    <col min="12031" max="12031" width="32.5703125" customWidth="1"/>
    <col min="12032" max="12032" width="32.140625" customWidth="1"/>
    <col min="12033" max="12033" width="33.140625" customWidth="1"/>
    <col min="12034" max="12286" width="11.42578125" hidden="1"/>
    <col min="12287" max="12287" width="32.5703125" customWidth="1"/>
    <col min="12288" max="12288" width="32.140625" customWidth="1"/>
    <col min="12289" max="12289" width="33.140625" customWidth="1"/>
    <col min="12290" max="12542" width="11.42578125" hidden="1"/>
    <col min="12543" max="12543" width="32.5703125" customWidth="1"/>
    <col min="12544" max="12544" width="32.140625" customWidth="1"/>
    <col min="12545" max="12545" width="33.140625" customWidth="1"/>
    <col min="12546" max="12798" width="11.42578125" hidden="1"/>
    <col min="12799" max="12799" width="32.5703125" customWidth="1"/>
    <col min="12800" max="12800" width="32.140625" customWidth="1"/>
    <col min="12801" max="12801" width="33.140625" customWidth="1"/>
    <col min="12802" max="13054" width="11.42578125" hidden="1"/>
    <col min="13055" max="13055" width="32.5703125" customWidth="1"/>
    <col min="13056" max="13056" width="32.140625" customWidth="1"/>
    <col min="13057" max="13057" width="33.140625" customWidth="1"/>
    <col min="13058" max="13310" width="11.42578125" hidden="1"/>
    <col min="13311" max="13311" width="32.5703125" customWidth="1"/>
    <col min="13312" max="13312" width="32.140625" customWidth="1"/>
    <col min="13313" max="13313" width="33.140625" customWidth="1"/>
    <col min="13314" max="13566" width="11.42578125" hidden="1"/>
    <col min="13567" max="13567" width="32.5703125" customWidth="1"/>
    <col min="13568" max="13568" width="32.140625" customWidth="1"/>
    <col min="13569" max="13569" width="33.140625" customWidth="1"/>
    <col min="13570" max="13822" width="11.42578125" hidden="1"/>
    <col min="13823" max="13823" width="32.5703125" customWidth="1"/>
    <col min="13824" max="13824" width="32.140625" customWidth="1"/>
    <col min="13825" max="13825" width="33.140625" customWidth="1"/>
    <col min="13826" max="14078" width="11.42578125" hidden="1"/>
    <col min="14079" max="14079" width="32.5703125" customWidth="1"/>
    <col min="14080" max="14080" width="32.140625" customWidth="1"/>
    <col min="14081" max="14081" width="33.140625" customWidth="1"/>
    <col min="14082" max="14334" width="11.42578125" hidden="1"/>
    <col min="14335" max="14335" width="32.5703125" customWidth="1"/>
    <col min="14336" max="14336" width="32.140625" customWidth="1"/>
    <col min="14337" max="14337" width="33.140625" customWidth="1"/>
    <col min="14338" max="14590" width="11.42578125" hidden="1"/>
    <col min="14591" max="14591" width="32.5703125" customWidth="1"/>
    <col min="14592" max="14592" width="32.140625" customWidth="1"/>
    <col min="14593" max="14593" width="33.140625" customWidth="1"/>
    <col min="14594" max="14846" width="11.42578125" hidden="1"/>
    <col min="14847" max="14847" width="32.5703125" customWidth="1"/>
    <col min="14848" max="14848" width="32.140625" customWidth="1"/>
    <col min="14849" max="14849" width="33.140625" customWidth="1"/>
    <col min="14850" max="15102" width="11.42578125" hidden="1"/>
    <col min="15103" max="15103" width="32.5703125" customWidth="1"/>
    <col min="15104" max="15104" width="32.140625" customWidth="1"/>
    <col min="15105" max="15105" width="33.140625" customWidth="1"/>
    <col min="15106" max="15358" width="11.42578125" hidden="1"/>
    <col min="15359" max="15359" width="32.5703125" customWidth="1"/>
    <col min="15360" max="15360" width="32.140625" customWidth="1"/>
    <col min="15361" max="15361" width="33.140625" customWidth="1"/>
    <col min="15362" max="15614" width="11.42578125" hidden="1"/>
    <col min="15615" max="15615" width="32.5703125" customWidth="1"/>
    <col min="15616" max="15616" width="32.140625" customWidth="1"/>
    <col min="15617" max="15617" width="33.140625" customWidth="1"/>
    <col min="15618" max="15870" width="11.42578125" hidden="1"/>
    <col min="15871" max="15871" width="32.5703125" customWidth="1"/>
    <col min="15872" max="15872" width="32.140625" customWidth="1"/>
    <col min="15873" max="15873" width="33.140625" customWidth="1"/>
    <col min="15874" max="16126" width="11.42578125" hidden="1"/>
    <col min="16127" max="16127" width="32.5703125" customWidth="1"/>
    <col min="16128" max="16128" width="32.140625" customWidth="1"/>
    <col min="16129" max="16129" width="33.140625" customWidth="1"/>
    <col min="16132" max="16384" width="11.42578125" hidden="1"/>
  </cols>
  <sheetData>
    <row r="1" spans="1:3" ht="36.75" customHeight="1" x14ac:dyDescent="0.25">
      <c r="A1" s="481" t="s">
        <v>981</v>
      </c>
      <c r="B1" s="481"/>
      <c r="C1" s="481"/>
    </row>
    <row r="2" spans="1:3" x14ac:dyDescent="0.25">
      <c r="A2" s="482" t="s">
        <v>891</v>
      </c>
      <c r="B2" s="482"/>
      <c r="C2" s="482"/>
    </row>
    <row r="3" spans="1:3" x14ac:dyDescent="0.25">
      <c r="A3" s="483" t="s">
        <v>971</v>
      </c>
      <c r="B3" s="483"/>
      <c r="C3" s="483"/>
    </row>
    <row r="4" spans="1:3" ht="4.5" customHeight="1" thickBot="1" x14ac:dyDescent="0.3">
      <c r="A4" s="247"/>
      <c r="B4" s="247"/>
      <c r="C4" s="247"/>
    </row>
    <row r="5" spans="1:3" x14ac:dyDescent="0.25">
      <c r="A5" s="178" t="s">
        <v>60</v>
      </c>
      <c r="B5" s="249" t="s">
        <v>61</v>
      </c>
      <c r="C5" s="250" t="s">
        <v>62</v>
      </c>
    </row>
    <row r="6" spans="1:3" ht="0" hidden="1" customHeight="1" x14ac:dyDescent="0.25">
      <c r="A6" s="222"/>
      <c r="B6" s="251"/>
      <c r="C6" s="252"/>
    </row>
    <row r="7" spans="1:3" x14ac:dyDescent="0.25">
      <c r="A7" s="222" t="s">
        <v>63</v>
      </c>
      <c r="B7" s="251">
        <v>172186.35294700001</v>
      </c>
      <c r="C7" s="252">
        <v>1.1343000000000001E-2</v>
      </c>
    </row>
    <row r="8" spans="1:3" x14ac:dyDescent="0.25">
      <c r="A8" s="222" t="s">
        <v>64</v>
      </c>
      <c r="B8" s="251">
        <v>294596.76294440002</v>
      </c>
      <c r="C8" s="252">
        <v>1.9407000000000001E-2</v>
      </c>
    </row>
    <row r="9" spans="1:3" x14ac:dyDescent="0.25">
      <c r="A9" s="222" t="s">
        <v>65</v>
      </c>
      <c r="B9" s="251">
        <v>210112.866565</v>
      </c>
      <c r="C9" s="252">
        <v>1.3840999999999999E-2</v>
      </c>
    </row>
    <row r="10" spans="1:3" x14ac:dyDescent="0.25">
      <c r="A10" s="222" t="s">
        <v>66</v>
      </c>
      <c r="B10" s="251">
        <v>46338.536482000003</v>
      </c>
      <c r="C10" s="252">
        <v>3.052E-3</v>
      </c>
    </row>
    <row r="11" spans="1:3" x14ac:dyDescent="0.25">
      <c r="A11" s="222" t="s">
        <v>67</v>
      </c>
      <c r="B11" s="251">
        <v>444609.48417759995</v>
      </c>
      <c r="C11" s="252">
        <v>2.9291000000000001E-2</v>
      </c>
    </row>
    <row r="12" spans="1:3" x14ac:dyDescent="0.25">
      <c r="A12" s="222" t="s">
        <v>68</v>
      </c>
      <c r="B12" s="251">
        <v>1332095.6030872001</v>
      </c>
      <c r="C12" s="252">
        <v>8.7761000000000006E-2</v>
      </c>
    </row>
    <row r="13" spans="1:3" x14ac:dyDescent="0.25">
      <c r="A13" s="222" t="s">
        <v>69</v>
      </c>
      <c r="B13" s="251">
        <v>708906.10732200008</v>
      </c>
      <c r="C13" s="252">
        <v>4.6704000000000002E-2</v>
      </c>
    </row>
    <row r="14" spans="1:3" x14ac:dyDescent="0.25">
      <c r="A14" s="222" t="s">
        <v>70</v>
      </c>
      <c r="B14" s="251">
        <v>15868.603038400001</v>
      </c>
      <c r="C14" s="252">
        <v>1.0449999999999999E-3</v>
      </c>
    </row>
    <row r="15" spans="1:3" x14ac:dyDescent="0.25">
      <c r="A15" s="222" t="s">
        <v>71</v>
      </c>
      <c r="B15" s="251">
        <v>332072.20775820001</v>
      </c>
      <c r="C15" s="252">
        <v>2.1876E-2</v>
      </c>
    </row>
    <row r="16" spans="1:3" x14ac:dyDescent="0.25">
      <c r="A16" s="222" t="s">
        <v>72</v>
      </c>
      <c r="B16" s="251">
        <v>564863.50263559993</v>
      </c>
      <c r="C16" s="252">
        <v>3.7213000000000003E-2</v>
      </c>
    </row>
    <row r="17" spans="1:3" x14ac:dyDescent="0.25">
      <c r="A17" s="222" t="s">
        <v>73</v>
      </c>
      <c r="B17" s="251">
        <v>536455.99059920001</v>
      </c>
      <c r="C17" s="252">
        <v>3.5341999999999998E-2</v>
      </c>
    </row>
    <row r="18" spans="1:3" x14ac:dyDescent="0.25">
      <c r="A18" s="222" t="s">
        <v>74</v>
      </c>
      <c r="B18" s="251">
        <v>17450.655621000002</v>
      </c>
      <c r="C18" s="252">
        <v>1.1490000000000001E-3</v>
      </c>
    </row>
    <row r="19" spans="1:3" x14ac:dyDescent="0.25">
      <c r="A19" s="222" t="s">
        <v>75</v>
      </c>
      <c r="B19" s="251">
        <v>20215.352035200001</v>
      </c>
      <c r="C19" s="252">
        <v>1.3309999999999999E-3</v>
      </c>
    </row>
    <row r="20" spans="1:3" x14ac:dyDescent="0.25">
      <c r="A20" s="222" t="s">
        <v>76</v>
      </c>
      <c r="B20" s="251">
        <v>3832.8670142000001</v>
      </c>
      <c r="C20" s="252">
        <v>2.52E-4</v>
      </c>
    </row>
    <row r="21" spans="1:3" x14ac:dyDescent="0.25">
      <c r="A21" s="222" t="s">
        <v>77</v>
      </c>
      <c r="B21" s="251">
        <v>8804.8442314000004</v>
      </c>
      <c r="C21" s="252">
        <v>5.8E-4</v>
      </c>
    </row>
    <row r="22" spans="1:3" x14ac:dyDescent="0.25">
      <c r="A22" s="222" t="s">
        <v>78</v>
      </c>
      <c r="B22" s="251">
        <v>1351.2032239999999</v>
      </c>
      <c r="C22" s="252">
        <v>8.8999999999999995E-5</v>
      </c>
    </row>
    <row r="23" spans="1:3" x14ac:dyDescent="0.25">
      <c r="A23" s="222" t="s">
        <v>79</v>
      </c>
      <c r="B23" s="251">
        <v>121809.83016860002</v>
      </c>
      <c r="C23" s="252">
        <v>8.0230000000000006E-3</v>
      </c>
    </row>
    <row r="24" spans="1:3" x14ac:dyDescent="0.25">
      <c r="A24" s="222" t="s">
        <v>80</v>
      </c>
      <c r="B24" s="251">
        <v>157566.83078220001</v>
      </c>
      <c r="C24" s="252">
        <v>1.0378999999999999E-2</v>
      </c>
    </row>
    <row r="25" spans="1:3" x14ac:dyDescent="0.25">
      <c r="A25" s="222" t="s">
        <v>81</v>
      </c>
      <c r="B25" s="251">
        <v>268761.06353600003</v>
      </c>
      <c r="C25" s="252">
        <v>1.7704999999999999E-2</v>
      </c>
    </row>
    <row r="26" spans="1:3" x14ac:dyDescent="0.25">
      <c r="A26" s="222" t="s">
        <v>82</v>
      </c>
      <c r="B26" s="251">
        <v>9502.1660439999996</v>
      </c>
      <c r="C26" s="252">
        <v>6.2600000000000004E-4</v>
      </c>
    </row>
    <row r="27" spans="1:3" x14ac:dyDescent="0.25">
      <c r="A27" s="222" t="s">
        <v>83</v>
      </c>
      <c r="B27" s="251">
        <v>11117.1924514</v>
      </c>
      <c r="C27" s="252">
        <v>7.3200000000000001E-4</v>
      </c>
    </row>
    <row r="28" spans="1:3" x14ac:dyDescent="0.25">
      <c r="A28" s="222" t="s">
        <v>84</v>
      </c>
      <c r="B28" s="251">
        <v>14135.015937</v>
      </c>
      <c r="C28" s="252">
        <v>9.3099999999999997E-4</v>
      </c>
    </row>
    <row r="29" spans="1:3" x14ac:dyDescent="0.25">
      <c r="A29" s="222" t="s">
        <v>85</v>
      </c>
      <c r="B29" s="251">
        <v>87660.261050600006</v>
      </c>
      <c r="C29" s="252">
        <v>5.7749999999999998E-3</v>
      </c>
    </row>
    <row r="30" spans="1:3" x14ac:dyDescent="0.25">
      <c r="A30" s="222" t="s">
        <v>86</v>
      </c>
      <c r="B30" s="251">
        <v>2421.1550230000003</v>
      </c>
      <c r="C30" s="252">
        <v>1.5899999999999999E-4</v>
      </c>
    </row>
    <row r="31" spans="1:3" x14ac:dyDescent="0.25">
      <c r="A31" s="222" t="s">
        <v>87</v>
      </c>
      <c r="B31" s="251">
        <v>1006.0930194000001</v>
      </c>
      <c r="C31" s="252">
        <v>6.6000000000000005E-5</v>
      </c>
    </row>
    <row r="32" spans="1:3" x14ac:dyDescent="0.25">
      <c r="A32" s="222" t="s">
        <v>88</v>
      </c>
      <c r="B32" s="251">
        <v>515556.71659520001</v>
      </c>
      <c r="C32" s="252">
        <v>3.3966000000000003E-2</v>
      </c>
    </row>
    <row r="33" spans="1:3" x14ac:dyDescent="0.25">
      <c r="A33" s="222" t="s">
        <v>89</v>
      </c>
      <c r="B33" s="251">
        <v>3239.5845104</v>
      </c>
      <c r="C33" s="252">
        <v>2.13E-4</v>
      </c>
    </row>
    <row r="34" spans="1:3" x14ac:dyDescent="0.25">
      <c r="A34" s="222" t="s">
        <v>90</v>
      </c>
      <c r="B34" s="251">
        <v>8785.7343980000005</v>
      </c>
      <c r="C34" s="252">
        <v>5.7799999999999995E-4</v>
      </c>
    </row>
    <row r="35" spans="1:3" x14ac:dyDescent="0.25">
      <c r="A35" s="222" t="s">
        <v>91</v>
      </c>
      <c r="B35" s="251">
        <v>331.39754480000005</v>
      </c>
      <c r="C35" s="252">
        <v>2.0999999999999999E-5</v>
      </c>
    </row>
    <row r="36" spans="1:3" x14ac:dyDescent="0.25">
      <c r="A36" s="222" t="s">
        <v>92</v>
      </c>
      <c r="B36" s="251">
        <v>2037.3407670000001</v>
      </c>
      <c r="C36" s="252">
        <v>1.34E-4</v>
      </c>
    </row>
    <row r="37" spans="1:3" x14ac:dyDescent="0.25">
      <c r="A37" s="222" t="s">
        <v>93</v>
      </c>
      <c r="B37" s="251">
        <v>778.30548460000011</v>
      </c>
      <c r="C37" s="252">
        <v>5.1E-5</v>
      </c>
    </row>
    <row r="38" spans="1:3" x14ac:dyDescent="0.25">
      <c r="A38" s="222" t="s">
        <v>94</v>
      </c>
      <c r="B38" s="251">
        <v>90.631713200000007</v>
      </c>
      <c r="C38" s="252">
        <v>5.0000000000000004E-6</v>
      </c>
    </row>
    <row r="39" spans="1:3" x14ac:dyDescent="0.25">
      <c r="A39" s="222" t="s">
        <v>95</v>
      </c>
      <c r="B39" s="251">
        <v>901.63127180000015</v>
      </c>
      <c r="C39" s="252">
        <v>5.8999999999999998E-5</v>
      </c>
    </row>
    <row r="40" spans="1:3" x14ac:dyDescent="0.25">
      <c r="A40" s="222" t="s">
        <v>96</v>
      </c>
      <c r="B40" s="251">
        <v>2661.0599932</v>
      </c>
      <c r="C40" s="252">
        <v>1.75E-4</v>
      </c>
    </row>
    <row r="41" spans="1:3" x14ac:dyDescent="0.25">
      <c r="A41" s="222" t="s">
        <v>97</v>
      </c>
      <c r="B41" s="251">
        <v>3050.7721341999995</v>
      </c>
      <c r="C41" s="252">
        <v>2.0000000000000001E-4</v>
      </c>
    </row>
    <row r="42" spans="1:3" x14ac:dyDescent="0.25">
      <c r="A42" s="222" t="s">
        <v>98</v>
      </c>
      <c r="B42" s="251">
        <v>19744.5005002</v>
      </c>
      <c r="C42" s="252">
        <v>1.2999999999999999E-3</v>
      </c>
    </row>
    <row r="43" spans="1:3" x14ac:dyDescent="0.25">
      <c r="A43" s="222" t="s">
        <v>99</v>
      </c>
      <c r="B43" s="251">
        <v>7415.7075397999997</v>
      </c>
      <c r="C43" s="252">
        <v>4.8799999999999999E-4</v>
      </c>
    </row>
    <row r="44" spans="1:3" x14ac:dyDescent="0.25">
      <c r="A44" s="222" t="s">
        <v>100</v>
      </c>
      <c r="B44" s="251">
        <v>2090.9279999999999</v>
      </c>
      <c r="C44" s="252">
        <v>1.37E-4</v>
      </c>
    </row>
    <row r="45" spans="1:3" x14ac:dyDescent="0.25">
      <c r="A45" s="222" t="s">
        <v>101</v>
      </c>
      <c r="B45" s="251">
        <v>26232.655778</v>
      </c>
      <c r="C45" s="252">
        <v>1.7279999999999999E-3</v>
      </c>
    </row>
    <row r="46" spans="1:3" x14ac:dyDescent="0.25">
      <c r="A46" s="222" t="s">
        <v>102</v>
      </c>
      <c r="B46" s="251">
        <v>2859.3899333999998</v>
      </c>
      <c r="C46" s="252">
        <v>1.8799999999999999E-4</v>
      </c>
    </row>
    <row r="47" spans="1:3" x14ac:dyDescent="0.25">
      <c r="A47" s="222" t="s">
        <v>103</v>
      </c>
      <c r="B47" s="251">
        <v>179595.76389860001</v>
      </c>
      <c r="C47" s="252">
        <v>1.1832000000000001E-2</v>
      </c>
    </row>
    <row r="48" spans="1:3" x14ac:dyDescent="0.25">
      <c r="A48" s="222" t="s">
        <v>104</v>
      </c>
      <c r="B48" s="251">
        <v>12820.187108399999</v>
      </c>
      <c r="C48" s="252">
        <v>8.4400000000000002E-4</v>
      </c>
    </row>
    <row r="49" spans="1:3" x14ac:dyDescent="0.25">
      <c r="A49" s="222" t="s">
        <v>105</v>
      </c>
      <c r="B49" s="251">
        <v>3884.2975317999999</v>
      </c>
      <c r="C49" s="252">
        <v>2.5500000000000002E-4</v>
      </c>
    </row>
    <row r="50" spans="1:3" x14ac:dyDescent="0.25">
      <c r="A50" s="222" t="s">
        <v>106</v>
      </c>
      <c r="B50" s="251">
        <v>19823.984713399997</v>
      </c>
      <c r="C50" s="252">
        <v>1.3060000000000001E-3</v>
      </c>
    </row>
    <row r="51" spans="1:3" x14ac:dyDescent="0.25">
      <c r="A51" s="222" t="s">
        <v>107</v>
      </c>
      <c r="B51" s="251">
        <v>1136697.0125742001</v>
      </c>
      <c r="C51" s="252">
        <v>7.4887999999999996E-2</v>
      </c>
    </row>
    <row r="52" spans="1:3" x14ac:dyDescent="0.25">
      <c r="A52" s="222" t="s">
        <v>108</v>
      </c>
      <c r="B52" s="251">
        <v>2788953.9014596003</v>
      </c>
      <c r="C52" s="252">
        <v>0.18374299999999999</v>
      </c>
    </row>
    <row r="53" spans="1:3" x14ac:dyDescent="0.25">
      <c r="A53" s="222" t="s">
        <v>109</v>
      </c>
      <c r="B53" s="251">
        <v>4753345.8635207992</v>
      </c>
      <c r="C53" s="252">
        <v>0.31316100000000002</v>
      </c>
    </row>
    <row r="54" spans="1:3" ht="13.5" customHeight="1" x14ac:dyDescent="0.25">
      <c r="A54" s="222" t="s">
        <v>110</v>
      </c>
      <c r="B54" s="251">
        <v>303919.91296659998</v>
      </c>
      <c r="C54" s="252">
        <v>2.0022000000000002E-2</v>
      </c>
    </row>
    <row r="55" spans="1:3" ht="15.75" thickBot="1" x14ac:dyDescent="0.3">
      <c r="A55" s="211" t="s">
        <v>49</v>
      </c>
      <c r="B55" s="212">
        <f>SUM(B7:B54)</f>
        <v>15178557.8276318</v>
      </c>
      <c r="C55" s="213">
        <v>1.0000000000000002</v>
      </c>
    </row>
    <row r="56" spans="1:3" ht="4.5" customHeight="1" x14ac:dyDescent="0.25">
      <c r="A56" s="248"/>
      <c r="B56" s="248"/>
      <c r="C56" s="248"/>
    </row>
    <row r="57" spans="1:3" x14ac:dyDescent="0.25">
      <c r="A57" s="400" t="s">
        <v>34</v>
      </c>
    </row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SERGIO ADOLFO GODOY QUISBERT</cp:lastModifiedBy>
  <dcterms:created xsi:type="dcterms:W3CDTF">2023-06-18T01:57:31Z</dcterms:created>
  <dcterms:modified xsi:type="dcterms:W3CDTF">2023-07-06T20:22:26Z</dcterms:modified>
</cp:coreProperties>
</file>