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urso\Documents\Programación financiera\Practicas\"/>
    </mc:Choice>
  </mc:AlternateContent>
  <bookViews>
    <workbookView xWindow="0" yWindow="0" windowWidth="23040" windowHeight="9264" firstSheet="3" activeTab="4"/>
  </bookViews>
  <sheets>
    <sheet name="A. CUENTAS NACIONALES (2)" sheetId="31" r:id="rId1"/>
    <sheet name="Hoja4" sheetId="33" r:id="rId2"/>
    <sheet name="A. CUENTAS NACIONALES" sheetId="2" r:id="rId3"/>
    <sheet name="Anuales" sheetId="30" r:id="rId4"/>
    <sheet name="INSTRUCCIONES" sheetId="29" r:id="rId5"/>
    <sheet name="B. PROPIEDADES CICLICAS" sheetId="23" r:id="rId6"/>
    <sheet name="C. YP y BRECHAS" sheetId="3" r:id="rId7"/>
    <sheet name="CICLOS y PROMEDIOS (lambda-100)" sheetId="5" r:id="rId8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5" i="5" l="1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2" i="5"/>
  <c r="AC43" i="5"/>
  <c r="AC44" i="5"/>
  <c r="AC45" i="5"/>
  <c r="AC46" i="5"/>
  <c r="AC47" i="5"/>
  <c r="AC48" i="5"/>
  <c r="AC49" i="5"/>
  <c r="AC50" i="5"/>
  <c r="AC51" i="5"/>
  <c r="AC52" i="5"/>
  <c r="AC53" i="5"/>
  <c r="AC54" i="5"/>
  <c r="AC55" i="5"/>
  <c r="AC56" i="5"/>
  <c r="AC57" i="5"/>
  <c r="AC58" i="5"/>
  <c r="AC59" i="5"/>
  <c r="AC60" i="5"/>
  <c r="AC61" i="5"/>
  <c r="AC62" i="5"/>
  <c r="AC63" i="5"/>
  <c r="AC64" i="5"/>
  <c r="AC65" i="5"/>
  <c r="AC66" i="5"/>
  <c r="AC67" i="5"/>
  <c r="AC68" i="5"/>
  <c r="AC69" i="5"/>
  <c r="AC70" i="5"/>
  <c r="AC71" i="5"/>
  <c r="AC72" i="5"/>
  <c r="AC73" i="5"/>
  <c r="AC74" i="5"/>
  <c r="AC75" i="5"/>
  <c r="AC76" i="5"/>
  <c r="AC77" i="5"/>
  <c r="AC4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4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W39" i="31"/>
  <c r="J39" i="31"/>
  <c r="BW38" i="31"/>
  <c r="BV38" i="31"/>
  <c r="BU38" i="31"/>
  <c r="BT38" i="31"/>
  <c r="BS38" i="31"/>
  <c r="BR38" i="31"/>
  <c r="BQ38" i="31"/>
  <c r="BP38" i="31"/>
  <c r="BO38" i="31"/>
  <c r="BN38" i="31"/>
  <c r="BM38" i="31"/>
  <c r="BL38" i="31"/>
  <c r="BK38" i="31"/>
  <c r="BJ38" i="31"/>
  <c r="BI38" i="31"/>
  <c r="BH38" i="31"/>
  <c r="BG38" i="31"/>
  <c r="BF38" i="31"/>
  <c r="BE38" i="31"/>
  <c r="BD38" i="31"/>
  <c r="BC38" i="31"/>
  <c r="BB38" i="31"/>
  <c r="BA38" i="31"/>
  <c r="AZ38" i="31"/>
  <c r="AY38" i="31"/>
  <c r="AX38" i="31"/>
  <c r="AW38" i="31"/>
  <c r="AV38" i="31"/>
  <c r="AU38" i="31"/>
  <c r="AT38" i="31"/>
  <c r="AS38" i="31"/>
  <c r="AR38" i="31"/>
  <c r="AQ38" i="31"/>
  <c r="AP38" i="31"/>
  <c r="AO38" i="31"/>
  <c r="AN38" i="31"/>
  <c r="AM38" i="31"/>
  <c r="AL38" i="31"/>
  <c r="AK38" i="31"/>
  <c r="AJ38" i="31"/>
  <c r="AI38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B38" i="31"/>
  <c r="BU36" i="31"/>
  <c r="BT36" i="31"/>
  <c r="BS36" i="31"/>
  <c r="BR36" i="31"/>
  <c r="BE36" i="31"/>
  <c r="BD36" i="31"/>
  <c r="BC36" i="31"/>
  <c r="AU36" i="31"/>
  <c r="AT36" i="31"/>
  <c r="AE36" i="31"/>
  <c r="AD36" i="31"/>
  <c r="Y36" i="31"/>
  <c r="X36" i="31"/>
  <c r="W36" i="31"/>
  <c r="V36" i="31"/>
  <c r="I36" i="31"/>
  <c r="H36" i="31"/>
  <c r="G36" i="31"/>
  <c r="D36" i="31"/>
  <c r="C36" i="31"/>
  <c r="B36" i="31"/>
  <c r="BW35" i="31"/>
  <c r="BV35" i="31"/>
  <c r="BU35" i="31"/>
  <c r="BT35" i="31"/>
  <c r="BS35" i="31"/>
  <c r="BR35" i="31"/>
  <c r="BQ35" i="31"/>
  <c r="BP35" i="31"/>
  <c r="BO35" i="31"/>
  <c r="BN35" i="31"/>
  <c r="BM35" i="31"/>
  <c r="BL35" i="31"/>
  <c r="BK35" i="31"/>
  <c r="BJ35" i="31"/>
  <c r="BJ36" i="31" s="1"/>
  <c r="BI35" i="31"/>
  <c r="BI36" i="31" s="1"/>
  <c r="BH35" i="31"/>
  <c r="BH36" i="31" s="1"/>
  <c r="BG35" i="31"/>
  <c r="BF35" i="31"/>
  <c r="BE35" i="31"/>
  <c r="BD35" i="31"/>
  <c r="BC35" i="31"/>
  <c r="BB35" i="31"/>
  <c r="BA35" i="31"/>
  <c r="AZ35" i="31"/>
  <c r="AY35" i="31"/>
  <c r="AX35" i="31"/>
  <c r="AW35" i="31"/>
  <c r="AV35" i="31"/>
  <c r="AU35" i="31"/>
  <c r="AT35" i="31"/>
  <c r="AS35" i="31"/>
  <c r="AS36" i="31" s="1"/>
  <c r="AR35" i="31"/>
  <c r="AR36" i="31" s="1"/>
  <c r="AQ35" i="31"/>
  <c r="AP35" i="31"/>
  <c r="AO35" i="31"/>
  <c r="AO36" i="31" s="1"/>
  <c r="AN35" i="31"/>
  <c r="AN36" i="31" s="1"/>
  <c r="AM35" i="31"/>
  <c r="AL35" i="31"/>
  <c r="AK35" i="31"/>
  <c r="AJ35" i="31"/>
  <c r="AI35" i="31"/>
  <c r="AH35" i="31"/>
  <c r="AG35" i="31"/>
  <c r="AF35" i="31"/>
  <c r="AE35" i="31"/>
  <c r="AD35" i="31"/>
  <c r="AC35" i="31"/>
  <c r="AC36" i="31" s="1"/>
  <c r="AB35" i="31"/>
  <c r="AB36" i="31" s="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N36" i="31" s="1"/>
  <c r="M35" i="31"/>
  <c r="M36" i="31" s="1"/>
  <c r="L35" i="31"/>
  <c r="L36" i="31" s="1"/>
  <c r="K35" i="31"/>
  <c r="J35" i="31"/>
  <c r="I35" i="31"/>
  <c r="H35" i="31"/>
  <c r="G35" i="31"/>
  <c r="F35" i="31"/>
  <c r="E35" i="31"/>
  <c r="D35" i="31"/>
  <c r="C35" i="31"/>
  <c r="B35" i="31"/>
  <c r="BS33" i="31"/>
  <c r="AY33" i="31"/>
  <c r="AX33" i="31"/>
  <c r="AW33" i="31"/>
  <c r="AV33" i="31"/>
  <c r="AU33" i="31"/>
  <c r="AT33" i="31"/>
  <c r="AS33" i="31"/>
  <c r="AR33" i="31"/>
  <c r="W33" i="31"/>
  <c r="V33" i="31"/>
  <c r="U33" i="31"/>
  <c r="T33" i="31"/>
  <c r="S33" i="31"/>
  <c r="R33" i="31"/>
  <c r="Q33" i="31"/>
  <c r="B33" i="31"/>
  <c r="BW32" i="31"/>
  <c r="BW33" i="31" s="1"/>
  <c r="BV32" i="31"/>
  <c r="BV33" i="31" s="1"/>
  <c r="BU32" i="31"/>
  <c r="BU33" i="31" s="1"/>
  <c r="BT32" i="31"/>
  <c r="BT33" i="31" s="1"/>
  <c r="BT34" i="31" s="1"/>
  <c r="BS32" i="31"/>
  <c r="BR32" i="31"/>
  <c r="BQ32" i="31"/>
  <c r="BP32" i="31"/>
  <c r="BO32" i="31"/>
  <c r="BN32" i="31"/>
  <c r="BM32" i="31"/>
  <c r="BL32" i="31"/>
  <c r="BK32" i="31"/>
  <c r="BJ32" i="31"/>
  <c r="BI32" i="31"/>
  <c r="BH32" i="31"/>
  <c r="BH33" i="31" s="1"/>
  <c r="BG32" i="31"/>
  <c r="BG33" i="31" s="1"/>
  <c r="BF32" i="31"/>
  <c r="BF33" i="31" s="1"/>
  <c r="BF34" i="31" s="1"/>
  <c r="BE32" i="31"/>
  <c r="BE33" i="31" s="1"/>
  <c r="BE34" i="31" s="1"/>
  <c r="BD32" i="31"/>
  <c r="BD33" i="31" s="1"/>
  <c r="BD34" i="31" s="1"/>
  <c r="BC32" i="31"/>
  <c r="BC33" i="31" s="1"/>
  <c r="BB32" i="31"/>
  <c r="BA32" i="31"/>
  <c r="AZ32" i="31"/>
  <c r="AY32" i="31"/>
  <c r="AX32" i="31"/>
  <c r="AW32" i="31"/>
  <c r="AV32" i="31"/>
  <c r="AU32" i="31"/>
  <c r="AT32" i="31"/>
  <c r="AS32" i="31"/>
  <c r="AR32" i="31"/>
  <c r="AQ32" i="31"/>
  <c r="AQ33" i="31" s="1"/>
  <c r="AP32" i="31"/>
  <c r="AP33" i="31" s="1"/>
  <c r="AO32" i="31"/>
  <c r="AO33" i="31" s="1"/>
  <c r="AN32" i="31"/>
  <c r="AN33" i="31" s="1"/>
  <c r="AM32" i="31"/>
  <c r="AM33" i="31" s="1"/>
  <c r="AL32" i="31"/>
  <c r="AK32" i="31"/>
  <c r="AJ32" i="31"/>
  <c r="AI32" i="31"/>
  <c r="AH32" i="31"/>
  <c r="AG32" i="31"/>
  <c r="AF32" i="31"/>
  <c r="AE32" i="31"/>
  <c r="AD32" i="31"/>
  <c r="AC32" i="31"/>
  <c r="AB32" i="31"/>
  <c r="AB33" i="31" s="1"/>
  <c r="AA32" i="31"/>
  <c r="AA33" i="31" s="1"/>
  <c r="Z32" i="31"/>
  <c r="Z33" i="31" s="1"/>
  <c r="Y32" i="31"/>
  <c r="Y33" i="31" s="1"/>
  <c r="X32" i="31"/>
  <c r="X33" i="31" s="1"/>
  <c r="W32" i="31"/>
  <c r="V32" i="31"/>
  <c r="U32" i="31"/>
  <c r="T32" i="31"/>
  <c r="S32" i="31"/>
  <c r="R32" i="31"/>
  <c r="Q32" i="31"/>
  <c r="P32" i="31"/>
  <c r="O32" i="31"/>
  <c r="N32" i="31"/>
  <c r="M32" i="31"/>
  <c r="L32" i="31"/>
  <c r="L33" i="31" s="1"/>
  <c r="K32" i="31"/>
  <c r="K33" i="31" s="1"/>
  <c r="J32" i="31"/>
  <c r="J33" i="31" s="1"/>
  <c r="J34" i="31" s="1"/>
  <c r="I32" i="31"/>
  <c r="I33" i="31" s="1"/>
  <c r="H32" i="31"/>
  <c r="H33" i="31" s="1"/>
  <c r="G32" i="31"/>
  <c r="G33" i="31" s="1"/>
  <c r="F32" i="31"/>
  <c r="E32" i="31"/>
  <c r="D32" i="31"/>
  <c r="C32" i="31"/>
  <c r="B32" i="31"/>
  <c r="BW31" i="31"/>
  <c r="BV31" i="31"/>
  <c r="BU31" i="31"/>
  <c r="BT31" i="31"/>
  <c r="BS31" i="31"/>
  <c r="BR31" i="31"/>
  <c r="BQ31" i="31"/>
  <c r="BP31" i="31"/>
  <c r="BO31" i="31"/>
  <c r="BN31" i="31"/>
  <c r="BM31" i="31"/>
  <c r="BL31" i="31"/>
  <c r="BK31" i="31"/>
  <c r="BJ31" i="31"/>
  <c r="BI31" i="31"/>
  <c r="BH31" i="31"/>
  <c r="BG31" i="31"/>
  <c r="BF31" i="31"/>
  <c r="BE31" i="31"/>
  <c r="BD31" i="31"/>
  <c r="BC31" i="31"/>
  <c r="BB31" i="31"/>
  <c r="BA31" i="31"/>
  <c r="AZ31" i="31"/>
  <c r="AY31" i="31"/>
  <c r="AX31" i="31"/>
  <c r="AW31" i="31"/>
  <c r="AV31" i="31"/>
  <c r="AU31" i="31"/>
  <c r="AT31" i="31"/>
  <c r="AS31" i="31"/>
  <c r="AR31" i="31"/>
  <c r="AQ31" i="31"/>
  <c r="AP31" i="31"/>
  <c r="AO31" i="31"/>
  <c r="AN31" i="31"/>
  <c r="AM31" i="31"/>
  <c r="AL31" i="31"/>
  <c r="AK31" i="31"/>
  <c r="AJ31" i="31"/>
  <c r="AI31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B31" i="31"/>
  <c r="BW28" i="31"/>
  <c r="BV28" i="31"/>
  <c r="BU28" i="31"/>
  <c r="BT28" i="31"/>
  <c r="BS28" i="31"/>
  <c r="BR28" i="31"/>
  <c r="BQ28" i="31"/>
  <c r="BP28" i="31"/>
  <c r="BO28" i="31"/>
  <c r="BN28" i="31"/>
  <c r="BM28" i="31"/>
  <c r="BL28" i="31"/>
  <c r="BK28" i="31"/>
  <c r="BJ28" i="31"/>
  <c r="BI28" i="31"/>
  <c r="BH28" i="31"/>
  <c r="BG28" i="31"/>
  <c r="BF28" i="31"/>
  <c r="BE28" i="31"/>
  <c r="BD28" i="31"/>
  <c r="BC28" i="31"/>
  <c r="BB28" i="31"/>
  <c r="BA28" i="31"/>
  <c r="AZ28" i="31"/>
  <c r="AY28" i="31"/>
  <c r="AX28" i="31"/>
  <c r="AW28" i="31"/>
  <c r="AV28" i="31"/>
  <c r="AU28" i="31"/>
  <c r="AT28" i="31"/>
  <c r="AS28" i="31"/>
  <c r="AR28" i="31"/>
  <c r="AQ28" i="31"/>
  <c r="AP28" i="31"/>
  <c r="AO28" i="31"/>
  <c r="AN28" i="31"/>
  <c r="AM28" i="31"/>
  <c r="AL28" i="31"/>
  <c r="AK28" i="31"/>
  <c r="AJ28" i="31"/>
  <c r="AI28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B28" i="31"/>
  <c r="BW27" i="31"/>
  <c r="BV27" i="31"/>
  <c r="BU27" i="31"/>
  <c r="BT27" i="31"/>
  <c r="BS27" i="31"/>
  <c r="BR27" i="31"/>
  <c r="BQ27" i="31"/>
  <c r="BP27" i="31"/>
  <c r="BO27" i="31"/>
  <c r="BN27" i="31"/>
  <c r="BM27" i="31"/>
  <c r="BL27" i="31"/>
  <c r="BK27" i="31"/>
  <c r="BJ27" i="31"/>
  <c r="BI27" i="31"/>
  <c r="BH27" i="31"/>
  <c r="BG27" i="31"/>
  <c r="BF27" i="31"/>
  <c r="BE27" i="31"/>
  <c r="BD27" i="31"/>
  <c r="BC27" i="31"/>
  <c r="BB27" i="31"/>
  <c r="BA27" i="31"/>
  <c r="AZ27" i="31"/>
  <c r="AY27" i="31"/>
  <c r="AX27" i="31"/>
  <c r="AW27" i="31"/>
  <c r="AV27" i="31"/>
  <c r="AU27" i="31"/>
  <c r="AT27" i="31"/>
  <c r="AS27" i="31"/>
  <c r="AR27" i="31"/>
  <c r="AQ27" i="31"/>
  <c r="AP27" i="31"/>
  <c r="AO27" i="31"/>
  <c r="AN27" i="31"/>
  <c r="AM27" i="31"/>
  <c r="AL27" i="31"/>
  <c r="AK27" i="31"/>
  <c r="AJ27" i="31"/>
  <c r="AI27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B27" i="31"/>
  <c r="BW26" i="31"/>
  <c r="BV26" i="31"/>
  <c r="BU26" i="31"/>
  <c r="BT26" i="31"/>
  <c r="BS26" i="31"/>
  <c r="BR26" i="31"/>
  <c r="BQ26" i="31"/>
  <c r="BP26" i="31"/>
  <c r="BO26" i="31"/>
  <c r="BN26" i="31"/>
  <c r="BM26" i="31"/>
  <c r="BL26" i="31"/>
  <c r="BK26" i="31"/>
  <c r="BJ26" i="31"/>
  <c r="BI26" i="31"/>
  <c r="BH26" i="31"/>
  <c r="BG26" i="31"/>
  <c r="BF26" i="31"/>
  <c r="BE26" i="31"/>
  <c r="BD26" i="31"/>
  <c r="BC26" i="31"/>
  <c r="BB26" i="31"/>
  <c r="BA26" i="31"/>
  <c r="AZ26" i="31"/>
  <c r="AY26" i="31"/>
  <c r="AX26" i="31"/>
  <c r="AW26" i="31"/>
  <c r="AV26" i="31"/>
  <c r="AU26" i="31"/>
  <c r="AT26" i="31"/>
  <c r="AS26" i="31"/>
  <c r="AR26" i="31"/>
  <c r="AQ26" i="31"/>
  <c r="AP26" i="31"/>
  <c r="AO26" i="31"/>
  <c r="AN26" i="31"/>
  <c r="AM26" i="31"/>
  <c r="AL26" i="31"/>
  <c r="AK26" i="31"/>
  <c r="AJ26" i="31"/>
  <c r="AI26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B26" i="31"/>
  <c r="BW25" i="31"/>
  <c r="BV25" i="31"/>
  <c r="BU25" i="31"/>
  <c r="BU23" i="31" s="1"/>
  <c r="BU22" i="31" s="1"/>
  <c r="BU19" i="31" s="1"/>
  <c r="BT25" i="31"/>
  <c r="BT23" i="31" s="1"/>
  <c r="BS25" i="31"/>
  <c r="BS23" i="31" s="1"/>
  <c r="BR25" i="31"/>
  <c r="BQ25" i="31"/>
  <c r="BP25" i="31"/>
  <c r="BO25" i="31"/>
  <c r="BN25" i="31"/>
  <c r="BM25" i="31"/>
  <c r="BL25" i="31"/>
  <c r="BK25" i="31"/>
  <c r="BJ25" i="31"/>
  <c r="BI25" i="31"/>
  <c r="BH25" i="31"/>
  <c r="BG25" i="31"/>
  <c r="BG23" i="31" s="1"/>
  <c r="BG22" i="31" s="1"/>
  <c r="BF25" i="31"/>
  <c r="BF23" i="31" s="1"/>
  <c r="BF22" i="31" s="1"/>
  <c r="BE25" i="31"/>
  <c r="BE23" i="31" s="1"/>
  <c r="BE22" i="31" s="1"/>
  <c r="BD25" i="31"/>
  <c r="BD23" i="31" s="1"/>
  <c r="BD22" i="31" s="1"/>
  <c r="BC25" i="31"/>
  <c r="BC23" i="31" s="1"/>
  <c r="BC22" i="31" s="1"/>
  <c r="BB25" i="31"/>
  <c r="BB23" i="31" s="1"/>
  <c r="BB22" i="31" s="1"/>
  <c r="BA25" i="31"/>
  <c r="AZ25" i="31"/>
  <c r="AY25" i="31"/>
  <c r="AX25" i="31"/>
  <c r="AW25" i="31"/>
  <c r="AV25" i="31"/>
  <c r="AU25" i="31"/>
  <c r="AT25" i="31"/>
  <c r="AS25" i="31"/>
  <c r="AR25" i="31"/>
  <c r="AQ25" i="31"/>
  <c r="AP25" i="31"/>
  <c r="AO25" i="31"/>
  <c r="AO23" i="31" s="1"/>
  <c r="AO22" i="31" s="1"/>
  <c r="AN25" i="31"/>
  <c r="AN23" i="31" s="1"/>
  <c r="AN22" i="31" s="1"/>
  <c r="AM25" i="31"/>
  <c r="AM23" i="31" s="1"/>
  <c r="AM22" i="31" s="1"/>
  <c r="AL25" i="31"/>
  <c r="AL23" i="31" s="1"/>
  <c r="AK25" i="31"/>
  <c r="AJ25" i="31"/>
  <c r="AI25" i="31"/>
  <c r="AH25" i="31"/>
  <c r="AG25" i="31"/>
  <c r="AF25" i="31"/>
  <c r="AE25" i="31"/>
  <c r="AD25" i="31"/>
  <c r="AC25" i="31"/>
  <c r="AB25" i="31"/>
  <c r="AB23" i="31" s="1"/>
  <c r="AA25" i="31"/>
  <c r="AA23" i="31" s="1"/>
  <c r="AA22" i="31" s="1"/>
  <c r="Z25" i="31"/>
  <c r="Z23" i="31" s="1"/>
  <c r="Z22" i="31" s="1"/>
  <c r="Y25" i="31"/>
  <c r="Y23" i="31" s="1"/>
  <c r="Y22" i="31" s="1"/>
  <c r="X25" i="31"/>
  <c r="X23" i="31" s="1"/>
  <c r="X22" i="31" s="1"/>
  <c r="X19" i="31" s="1"/>
  <c r="W25" i="31"/>
  <c r="W23" i="31" s="1"/>
  <c r="W22" i="31" s="1"/>
  <c r="W19" i="31" s="1"/>
  <c r="W29" i="31" s="1"/>
  <c r="V25" i="31"/>
  <c r="V23" i="31" s="1"/>
  <c r="V22" i="31" s="1"/>
  <c r="U25" i="31"/>
  <c r="T25" i="31"/>
  <c r="S25" i="31"/>
  <c r="R25" i="31"/>
  <c r="Q25" i="31"/>
  <c r="P25" i="31"/>
  <c r="O25" i="31"/>
  <c r="N25" i="31"/>
  <c r="M25" i="31"/>
  <c r="L25" i="31"/>
  <c r="K25" i="31"/>
  <c r="J25" i="31"/>
  <c r="J23" i="31" s="1"/>
  <c r="I25" i="31"/>
  <c r="I23" i="31" s="1"/>
  <c r="I22" i="31" s="1"/>
  <c r="H25" i="31"/>
  <c r="G25" i="31"/>
  <c r="F25" i="31"/>
  <c r="E25" i="31"/>
  <c r="D25" i="31"/>
  <c r="C25" i="31"/>
  <c r="B25" i="31"/>
  <c r="BW24" i="31"/>
  <c r="BV24" i="31"/>
  <c r="BU24" i="31"/>
  <c r="BT24" i="31"/>
  <c r="BS24" i="31"/>
  <c r="BR24" i="31"/>
  <c r="BQ24" i="31"/>
  <c r="BP24" i="31"/>
  <c r="BO24" i="31"/>
  <c r="BO23" i="31" s="1"/>
  <c r="BO22" i="31" s="1"/>
  <c r="BN24" i="31"/>
  <c r="BN23" i="31" s="1"/>
  <c r="BN22" i="31" s="1"/>
  <c r="BM24" i="31"/>
  <c r="BM23" i="31" s="1"/>
  <c r="BM22" i="31" s="1"/>
  <c r="BL24" i="31"/>
  <c r="BL23" i="31" s="1"/>
  <c r="BL22" i="31" s="1"/>
  <c r="BK24" i="31"/>
  <c r="BJ24" i="31"/>
  <c r="BI24" i="31"/>
  <c r="BH24" i="31"/>
  <c r="BG24" i="31"/>
  <c r="BF24" i="31"/>
  <c r="BE24" i="31"/>
  <c r="BD24" i="31"/>
  <c r="BC24" i="31"/>
  <c r="BB24" i="31"/>
  <c r="BA24" i="31"/>
  <c r="AZ24" i="31"/>
  <c r="AY24" i="31"/>
  <c r="AY23" i="31" s="1"/>
  <c r="AY22" i="31" s="1"/>
  <c r="AX24" i="31"/>
  <c r="AX23" i="31" s="1"/>
  <c r="AX22" i="31" s="1"/>
  <c r="AW24" i="31"/>
  <c r="AV24" i="31"/>
  <c r="AV23" i="31" s="1"/>
  <c r="AU24" i="31"/>
  <c r="AU23" i="31" s="1"/>
  <c r="AT24" i="31"/>
  <c r="AT23" i="31" s="1"/>
  <c r="AS24" i="31"/>
  <c r="AS23" i="31" s="1"/>
  <c r="AR24" i="31"/>
  <c r="AQ24" i="31"/>
  <c r="AP24" i="31"/>
  <c r="AO24" i="31"/>
  <c r="AN24" i="31"/>
  <c r="AM24" i="31"/>
  <c r="AL24" i="31"/>
  <c r="AK24" i="31"/>
  <c r="AJ24" i="31"/>
  <c r="AI24" i="31"/>
  <c r="AI23" i="31" s="1"/>
  <c r="AI22" i="31" s="1"/>
  <c r="AH24" i="31"/>
  <c r="AH23" i="31" s="1"/>
  <c r="AH22" i="31" s="1"/>
  <c r="AG24" i="31"/>
  <c r="AG23" i="31" s="1"/>
  <c r="AG22" i="31" s="1"/>
  <c r="AF24" i="31"/>
  <c r="AF23" i="31" s="1"/>
  <c r="AF22" i="31" s="1"/>
  <c r="AE24" i="31"/>
  <c r="AE23" i="31" s="1"/>
  <c r="AD24" i="31"/>
  <c r="AD23" i="31" s="1"/>
  <c r="AC24" i="31"/>
  <c r="AC23" i="31" s="1"/>
  <c r="AB24" i="31"/>
  <c r="AA24" i="31"/>
  <c r="Z24" i="31"/>
  <c r="Y24" i="31"/>
  <c r="X24" i="31"/>
  <c r="W24" i="31"/>
  <c r="V24" i="31"/>
  <c r="U24" i="31"/>
  <c r="T24" i="31"/>
  <c r="S24" i="31"/>
  <c r="S23" i="31" s="1"/>
  <c r="S22" i="31" s="1"/>
  <c r="R24" i="31"/>
  <c r="R23" i="31" s="1"/>
  <c r="R22" i="31" s="1"/>
  <c r="R19" i="31" s="1"/>
  <c r="R29" i="31" s="1"/>
  <c r="Q24" i="31"/>
  <c r="Q23" i="31" s="1"/>
  <c r="Q22" i="31" s="1"/>
  <c r="Q19" i="31" s="1"/>
  <c r="Q29" i="31" s="1"/>
  <c r="Q39" i="31" s="1"/>
  <c r="P24" i="31"/>
  <c r="P23" i="31" s="1"/>
  <c r="P22" i="31" s="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C23" i="31" s="1"/>
  <c r="C22" i="31" s="1"/>
  <c r="B24" i="31"/>
  <c r="B23" i="31" s="1"/>
  <c r="B22" i="31" s="1"/>
  <c r="BW23" i="31"/>
  <c r="BW22" i="31" s="1"/>
  <c r="BV23" i="31"/>
  <c r="BV22" i="31" s="1"/>
  <c r="BK23" i="31"/>
  <c r="BJ23" i="31"/>
  <c r="BI23" i="31"/>
  <c r="BH23" i="31"/>
  <c r="AW23" i="31"/>
  <c r="AW22" i="31" s="1"/>
  <c r="AR23" i="31"/>
  <c r="AR22" i="31" s="1"/>
  <c r="AQ23" i="31"/>
  <c r="AQ22" i="31" s="1"/>
  <c r="AP23" i="31"/>
  <c r="AP22" i="31" s="1"/>
  <c r="O23" i="31"/>
  <c r="N23" i="31"/>
  <c r="M23" i="31"/>
  <c r="L23" i="31"/>
  <c r="K23" i="31"/>
  <c r="K22" i="31" s="1"/>
  <c r="BT22" i="31"/>
  <c r="BT19" i="31" s="1"/>
  <c r="BT29" i="31" s="1"/>
  <c r="BT39" i="31" s="1"/>
  <c r="BS22" i="31"/>
  <c r="BS19" i="31" s="1"/>
  <c r="BS29" i="31" s="1"/>
  <c r="AV22" i="31"/>
  <c r="AL22" i="31"/>
  <c r="J22" i="31"/>
  <c r="BW21" i="31"/>
  <c r="BV21" i="31"/>
  <c r="BU21" i="31"/>
  <c r="BT21" i="31"/>
  <c r="BS21" i="31"/>
  <c r="BR21" i="31"/>
  <c r="BR33" i="31" s="1"/>
  <c r="BQ21" i="31"/>
  <c r="BQ33" i="31" s="1"/>
  <c r="BP21" i="31"/>
  <c r="BP33" i="31" s="1"/>
  <c r="BO21" i="31"/>
  <c r="BN21" i="31"/>
  <c r="BM21" i="31"/>
  <c r="BL21" i="31"/>
  <c r="BK21" i="31"/>
  <c r="BJ21" i="31"/>
  <c r="BI21" i="31"/>
  <c r="BH21" i="31"/>
  <c r="BG21" i="31"/>
  <c r="BF21" i="31"/>
  <c r="BE21" i="31"/>
  <c r="BD21" i="31"/>
  <c r="BC21" i="31"/>
  <c r="BB21" i="31"/>
  <c r="BA21" i="31"/>
  <c r="BA36" i="31" s="1"/>
  <c r="AZ21" i="31"/>
  <c r="AY21" i="31"/>
  <c r="AY36" i="31" s="1"/>
  <c r="AX21" i="31"/>
  <c r="AX36" i="31" s="1"/>
  <c r="AW21" i="31"/>
  <c r="AW36" i="31" s="1"/>
  <c r="AV21" i="31"/>
  <c r="AV36" i="31" s="1"/>
  <c r="AU21" i="31"/>
  <c r="AT21" i="31"/>
  <c r="AS21" i="31"/>
  <c r="AR21" i="31"/>
  <c r="AQ21" i="31"/>
  <c r="AP21" i="31"/>
  <c r="AO21" i="31"/>
  <c r="AN21" i="31"/>
  <c r="AM21" i="31"/>
  <c r="AL21" i="31"/>
  <c r="AK21" i="31"/>
  <c r="AK33" i="31" s="1"/>
  <c r="AJ21" i="31"/>
  <c r="AJ33" i="31" s="1"/>
  <c r="AI21" i="31"/>
  <c r="AH21" i="31"/>
  <c r="AH36" i="31" s="1"/>
  <c r="AG21" i="31"/>
  <c r="AG36" i="31" s="1"/>
  <c r="AF21" i="31"/>
  <c r="AF36" i="31" s="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Q36" i="31" s="1"/>
  <c r="P21" i="31"/>
  <c r="P33" i="31" s="1"/>
  <c r="O21" i="31"/>
  <c r="N21" i="31"/>
  <c r="M21" i="31"/>
  <c r="L21" i="31"/>
  <c r="K21" i="31"/>
  <c r="J21" i="31"/>
  <c r="I21" i="31"/>
  <c r="H21" i="31"/>
  <c r="G21" i="31"/>
  <c r="F21" i="31"/>
  <c r="F36" i="31" s="1"/>
  <c r="E21" i="31"/>
  <c r="D21" i="31"/>
  <c r="D33" i="31" s="1"/>
  <c r="C21" i="31"/>
  <c r="B21" i="31"/>
  <c r="BW20" i="31"/>
  <c r="BV20" i="31"/>
  <c r="BU20" i="31"/>
  <c r="BT20" i="31"/>
  <c r="BS20" i="31"/>
  <c r="BR20" i="31"/>
  <c r="BQ20" i="31"/>
  <c r="BQ36" i="31" s="1"/>
  <c r="BP20" i="31"/>
  <c r="BP36" i="31" s="1"/>
  <c r="BO20" i="31"/>
  <c r="BN20" i="31"/>
  <c r="BM20" i="31"/>
  <c r="BL20" i="31"/>
  <c r="BK20" i="31"/>
  <c r="BJ20" i="31"/>
  <c r="BJ33" i="31" s="1"/>
  <c r="BI20" i="31"/>
  <c r="BI33" i="31" s="1"/>
  <c r="BH20" i="31"/>
  <c r="BG20" i="31"/>
  <c r="BF20" i="31"/>
  <c r="BE20" i="31"/>
  <c r="BD20" i="31"/>
  <c r="BC20" i="31"/>
  <c r="BB20" i="31"/>
  <c r="BA20" i="31"/>
  <c r="AZ20" i="31"/>
  <c r="AY20" i="31"/>
  <c r="AX20" i="31"/>
  <c r="AW20" i="31"/>
  <c r="AV20" i="31"/>
  <c r="AU20" i="31"/>
  <c r="AT20" i="31"/>
  <c r="AS20" i="31"/>
  <c r="AR20" i="31"/>
  <c r="AQ20" i="31"/>
  <c r="AP20" i="31"/>
  <c r="AP19" i="31" s="1"/>
  <c r="AP29" i="31" s="1"/>
  <c r="AO20" i="31"/>
  <c r="AN20" i="31"/>
  <c r="AM20" i="31"/>
  <c r="AM36" i="31" s="1"/>
  <c r="AL20" i="31"/>
  <c r="AL36" i="31" s="1"/>
  <c r="AK20" i="31"/>
  <c r="AK36" i="31" s="1"/>
  <c r="AJ20" i="31"/>
  <c r="AJ36" i="31" s="1"/>
  <c r="AI20" i="31"/>
  <c r="AH20" i="31"/>
  <c r="AG20" i="31"/>
  <c r="AF20" i="31"/>
  <c r="AE20" i="31"/>
  <c r="AD20" i="31"/>
  <c r="AC20" i="31"/>
  <c r="AC33" i="31" s="1"/>
  <c r="AB20" i="31"/>
  <c r="AA20" i="31"/>
  <c r="Z20" i="31"/>
  <c r="Z19" i="31" s="1"/>
  <c r="Y20" i="31"/>
  <c r="X20" i="31"/>
  <c r="W20" i="31"/>
  <c r="V20" i="31"/>
  <c r="U20" i="31"/>
  <c r="T20" i="31"/>
  <c r="S20" i="31"/>
  <c r="R20" i="31"/>
  <c r="Q20" i="31"/>
  <c r="P20" i="31"/>
  <c r="P36" i="31" s="1"/>
  <c r="O20" i="31"/>
  <c r="O36" i="31" s="1"/>
  <c r="N20" i="31"/>
  <c r="M20" i="31"/>
  <c r="L20" i="31"/>
  <c r="K20" i="31"/>
  <c r="J20" i="31"/>
  <c r="I20" i="31"/>
  <c r="H20" i="31"/>
  <c r="G20" i="31"/>
  <c r="F20" i="31"/>
  <c r="E20" i="31"/>
  <c r="D20" i="31"/>
  <c r="C20" i="31"/>
  <c r="B20" i="31"/>
  <c r="BF19" i="31"/>
  <c r="BF29" i="31" s="1"/>
  <c r="BF39" i="31" s="1"/>
  <c r="BE19" i="31"/>
  <c r="BE29" i="31" s="1"/>
  <c r="BE37" i="31" s="1"/>
  <c r="BD19" i="31"/>
  <c r="BD29" i="31" s="1"/>
  <c r="BD39" i="31" s="1"/>
  <c r="S19" i="31"/>
  <c r="J19" i="31"/>
  <c r="J29" i="31" s="1"/>
  <c r="BW16" i="31"/>
  <c r="BV16" i="31"/>
  <c r="BU16" i="31"/>
  <c r="BT16" i="31"/>
  <c r="BS16" i="31"/>
  <c r="BR16" i="31"/>
  <c r="BQ16" i="31"/>
  <c r="BP16" i="31"/>
  <c r="BO16" i="31"/>
  <c r="BN16" i="31"/>
  <c r="BM16" i="31"/>
  <c r="BL16" i="31"/>
  <c r="BK16" i="31"/>
  <c r="BJ16" i="31"/>
  <c r="BI16" i="31"/>
  <c r="BH16" i="31"/>
  <c r="BG16" i="31"/>
  <c r="BF16" i="31"/>
  <c r="BE16" i="31"/>
  <c r="BD16" i="31"/>
  <c r="BC16" i="31"/>
  <c r="BB16" i="31"/>
  <c r="BA16" i="31"/>
  <c r="AZ16" i="31"/>
  <c r="AY16" i="31"/>
  <c r="AX16" i="31"/>
  <c r="AW16" i="31"/>
  <c r="AV16" i="31"/>
  <c r="AU16" i="31"/>
  <c r="AT16" i="31"/>
  <c r="AS16" i="31"/>
  <c r="AR16" i="31"/>
  <c r="AQ16" i="31"/>
  <c r="AP16" i="31"/>
  <c r="AO16" i="31"/>
  <c r="AN16" i="31"/>
  <c r="AM16" i="31"/>
  <c r="AL16" i="31"/>
  <c r="AK16" i="31"/>
  <c r="AJ16" i="31"/>
  <c r="AI16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B16" i="31"/>
  <c r="BW15" i="31"/>
  <c r="BV15" i="31"/>
  <c r="BU15" i="31"/>
  <c r="BT15" i="31"/>
  <c r="BS15" i="31"/>
  <c r="BR15" i="31"/>
  <c r="BQ15" i="31"/>
  <c r="BP15" i="31"/>
  <c r="BO15" i="31"/>
  <c r="BN15" i="31"/>
  <c r="BM15" i="31"/>
  <c r="BL15" i="31"/>
  <c r="BK15" i="31"/>
  <c r="BJ15" i="31"/>
  <c r="BI15" i="31"/>
  <c r="BH15" i="31"/>
  <c r="BG15" i="31"/>
  <c r="BF15" i="31"/>
  <c r="BE15" i="31"/>
  <c r="BD15" i="31"/>
  <c r="BC15" i="31"/>
  <c r="BB15" i="31"/>
  <c r="BA15" i="31"/>
  <c r="AZ15" i="31"/>
  <c r="AY15" i="31"/>
  <c r="AX15" i="31"/>
  <c r="AW15" i="31"/>
  <c r="AV15" i="31"/>
  <c r="AU15" i="31"/>
  <c r="AT15" i="31"/>
  <c r="AS15" i="31"/>
  <c r="AR15" i="31"/>
  <c r="AQ15" i="31"/>
  <c r="AP15" i="31"/>
  <c r="AO15" i="31"/>
  <c r="AN15" i="31"/>
  <c r="AM15" i="31"/>
  <c r="AL15" i="31"/>
  <c r="AK15" i="31"/>
  <c r="AJ15" i="31"/>
  <c r="AI15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B15" i="31"/>
  <c r="BW14" i="31"/>
  <c r="BV14" i="31"/>
  <c r="BV10" i="31" s="1"/>
  <c r="BU14" i="31"/>
  <c r="BU10" i="31" s="1"/>
  <c r="BT14" i="31"/>
  <c r="BS14" i="31"/>
  <c r="BR14" i="31"/>
  <c r="BQ14" i="31"/>
  <c r="BP14" i="31"/>
  <c r="BO14" i="31"/>
  <c r="BN14" i="31"/>
  <c r="BM14" i="31"/>
  <c r="BL14" i="31"/>
  <c r="BK14" i="31"/>
  <c r="BJ14" i="31"/>
  <c r="BI14" i="31"/>
  <c r="BH14" i="31"/>
  <c r="BG14" i="31"/>
  <c r="BF14" i="31"/>
  <c r="BE14" i="31"/>
  <c r="BE10" i="31" s="1"/>
  <c r="BD14" i="31"/>
  <c r="BD10" i="31" s="1"/>
  <c r="BC14" i="31"/>
  <c r="BC10" i="31" s="1"/>
  <c r="BB14" i="31"/>
  <c r="BA14" i="31"/>
  <c r="AZ14" i="31"/>
  <c r="AY14" i="31"/>
  <c r="AX14" i="31"/>
  <c r="AW14" i="31"/>
  <c r="AV14" i="31"/>
  <c r="AU14" i="31"/>
  <c r="AT14" i="31"/>
  <c r="AS14" i="31"/>
  <c r="AR14" i="31"/>
  <c r="AQ14" i="31"/>
  <c r="AP14" i="31"/>
  <c r="AO14" i="31"/>
  <c r="AN14" i="31"/>
  <c r="AM14" i="31"/>
  <c r="AM10" i="31" s="1"/>
  <c r="AL14" i="31"/>
  <c r="AL10" i="31" s="1"/>
  <c r="AK14" i="31"/>
  <c r="AJ14" i="31"/>
  <c r="AI14" i="31"/>
  <c r="AH14" i="31"/>
  <c r="AG14" i="31"/>
  <c r="AF14" i="31"/>
  <c r="AE14" i="31"/>
  <c r="AD14" i="31"/>
  <c r="AC14" i="31"/>
  <c r="AB14" i="31"/>
  <c r="AA14" i="31"/>
  <c r="Z14" i="31"/>
  <c r="Y14" i="31"/>
  <c r="Y10" i="31" s="1"/>
  <c r="X14" i="31"/>
  <c r="X10" i="31" s="1"/>
  <c r="X7" i="31" s="1"/>
  <c r="X17" i="31" s="1"/>
  <c r="W14" i="31"/>
  <c r="W10" i="31" s="1"/>
  <c r="V14" i="31"/>
  <c r="V10" i="31" s="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I10" i="31" s="1"/>
  <c r="H14" i="31"/>
  <c r="G14" i="31"/>
  <c r="G10" i="31" s="1"/>
  <c r="G7" i="31" s="1"/>
  <c r="G17" i="31" s="1"/>
  <c r="F14" i="31"/>
  <c r="E14" i="31"/>
  <c r="D14" i="31"/>
  <c r="C14" i="31"/>
  <c r="B14" i="31"/>
  <c r="BW13" i="31"/>
  <c r="BV13" i="31"/>
  <c r="BU13" i="31"/>
  <c r="BT13" i="31"/>
  <c r="BS13" i="31"/>
  <c r="BR13" i="31"/>
  <c r="BQ13" i="31"/>
  <c r="BP13" i="31"/>
  <c r="BO13" i="31"/>
  <c r="BN13" i="31"/>
  <c r="BM13" i="31"/>
  <c r="BL13" i="31"/>
  <c r="BL11" i="31" s="1"/>
  <c r="BL10" i="31" s="1"/>
  <c r="BK13" i="31"/>
  <c r="BJ13" i="31"/>
  <c r="BI13" i="31"/>
  <c r="BH13" i="31"/>
  <c r="BG13" i="31"/>
  <c r="BF13" i="31"/>
  <c r="BE13" i="31"/>
  <c r="BD13" i="31"/>
  <c r="BC13" i="31"/>
  <c r="BB13" i="31"/>
  <c r="BA13" i="31"/>
  <c r="AZ13" i="31"/>
  <c r="AY13" i="31"/>
  <c r="AX13" i="31"/>
  <c r="AW13" i="31"/>
  <c r="AV13" i="31"/>
  <c r="AV11" i="31" s="1"/>
  <c r="AU13" i="31"/>
  <c r="AT13" i="31"/>
  <c r="AS13" i="31"/>
  <c r="AR13" i="31"/>
  <c r="AQ13" i="31"/>
  <c r="AP13" i="31"/>
  <c r="AO13" i="31"/>
  <c r="AN13" i="31"/>
  <c r="AM13" i="31"/>
  <c r="AM11" i="31" s="1"/>
  <c r="AL13" i="31"/>
  <c r="AK13" i="31"/>
  <c r="AJ13" i="31"/>
  <c r="AI13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D11" i="31" s="1"/>
  <c r="D10" i="31" s="1"/>
  <c r="D7" i="31" s="1"/>
  <c r="C13" i="31"/>
  <c r="B13" i="31"/>
  <c r="BW12" i="31"/>
  <c r="BW11" i="31" s="1"/>
  <c r="BW10" i="31" s="1"/>
  <c r="BV12" i="31"/>
  <c r="BV11" i="31" s="1"/>
  <c r="BU12" i="31"/>
  <c r="BT12" i="31"/>
  <c r="BS12" i="31"/>
  <c r="BR12" i="31"/>
  <c r="BQ12" i="31"/>
  <c r="BP12" i="31"/>
  <c r="BO12" i="31"/>
  <c r="BN12" i="31"/>
  <c r="BM12" i="31"/>
  <c r="BL12" i="31"/>
  <c r="BK12" i="31"/>
  <c r="BJ12" i="31"/>
  <c r="BJ11" i="31" s="1"/>
  <c r="BJ10" i="31" s="1"/>
  <c r="BI12" i="31"/>
  <c r="BI11" i="31" s="1"/>
  <c r="BI10" i="31" s="1"/>
  <c r="BH12" i="31"/>
  <c r="BH11" i="31" s="1"/>
  <c r="BH10" i="31" s="1"/>
  <c r="BH7" i="31" s="1"/>
  <c r="BH17" i="31" s="1"/>
  <c r="BG12" i="31"/>
  <c r="BG11" i="31" s="1"/>
  <c r="BG10" i="31" s="1"/>
  <c r="BF12" i="31"/>
  <c r="BF11" i="31" s="1"/>
  <c r="BE12" i="31"/>
  <c r="BD12" i="31"/>
  <c r="BC12" i="31"/>
  <c r="BB12" i="31"/>
  <c r="BB11" i="31" s="1"/>
  <c r="BA12" i="31"/>
  <c r="BA11" i="31" s="1"/>
  <c r="BA10" i="31" s="1"/>
  <c r="AZ12" i="31"/>
  <c r="AY12" i="31"/>
  <c r="AX12" i="31"/>
  <c r="AW12" i="31"/>
  <c r="AV12" i="31"/>
  <c r="AU12" i="31"/>
  <c r="AT12" i="31"/>
  <c r="AT11" i="31" s="1"/>
  <c r="AS12" i="31"/>
  <c r="AS11" i="31" s="1"/>
  <c r="AS10" i="31" s="1"/>
  <c r="AR12" i="31"/>
  <c r="AR11" i="31" s="1"/>
  <c r="AR10" i="31" s="1"/>
  <c r="AR7" i="31" s="1"/>
  <c r="AR17" i="31" s="1"/>
  <c r="AQ12" i="31"/>
  <c r="AP12" i="31"/>
  <c r="AO12" i="31"/>
  <c r="AN12" i="31"/>
  <c r="AM12" i="31"/>
  <c r="AL12" i="31"/>
  <c r="AL11" i="31" s="1"/>
  <c r="AK12" i="31"/>
  <c r="AK11" i="31" s="1"/>
  <c r="AJ12" i="31"/>
  <c r="AI12" i="31"/>
  <c r="AH12" i="31"/>
  <c r="AG12" i="31"/>
  <c r="AF12" i="31"/>
  <c r="AE12" i="31"/>
  <c r="AE11" i="31" s="1"/>
  <c r="AE10" i="31" s="1"/>
  <c r="AD12" i="31"/>
  <c r="AD11" i="31" s="1"/>
  <c r="AD10" i="31" s="1"/>
  <c r="AC12" i="31"/>
  <c r="AC11" i="31" s="1"/>
  <c r="AC10" i="31" s="1"/>
  <c r="AC7" i="31" s="1"/>
  <c r="AC17" i="31" s="1"/>
  <c r="AB12" i="31"/>
  <c r="AB11" i="31" s="1"/>
  <c r="AB10" i="31" s="1"/>
  <c r="AB7" i="31" s="1"/>
  <c r="AB17" i="31" s="1"/>
  <c r="AA12" i="31"/>
  <c r="AA11" i="31" s="1"/>
  <c r="AA10" i="31" s="1"/>
  <c r="Z12" i="31"/>
  <c r="Z11" i="31" s="1"/>
  <c r="Y12" i="31"/>
  <c r="X12" i="31"/>
  <c r="W12" i="31"/>
  <c r="V12" i="31"/>
  <c r="U12" i="31"/>
  <c r="T12" i="31"/>
  <c r="S12" i="31"/>
  <c r="R12" i="31"/>
  <c r="Q12" i="31"/>
  <c r="P12" i="31"/>
  <c r="O12" i="31"/>
  <c r="O11" i="31" s="1"/>
  <c r="O10" i="31" s="1"/>
  <c r="N12" i="31"/>
  <c r="N11" i="31" s="1"/>
  <c r="N10" i="31" s="1"/>
  <c r="M12" i="31"/>
  <c r="M11" i="31" s="1"/>
  <c r="M10" i="31" s="1"/>
  <c r="L12" i="31"/>
  <c r="L11" i="31" s="1"/>
  <c r="L10" i="31" s="1"/>
  <c r="K12" i="31"/>
  <c r="J12" i="31"/>
  <c r="I12" i="31"/>
  <c r="H12" i="31"/>
  <c r="G12" i="31"/>
  <c r="F12" i="31"/>
  <c r="F11" i="31" s="1"/>
  <c r="E12" i="31"/>
  <c r="E11" i="31" s="1"/>
  <c r="E10" i="31" s="1"/>
  <c r="D12" i="31"/>
  <c r="C12" i="31"/>
  <c r="B12" i="31"/>
  <c r="BU11" i="31"/>
  <c r="BT11" i="31"/>
  <c r="BS11" i="31"/>
  <c r="BR11" i="31"/>
  <c r="BR10" i="31" s="1"/>
  <c r="BQ11" i="31"/>
  <c r="BQ10" i="31" s="1"/>
  <c r="BP11" i="31"/>
  <c r="BP10" i="31" s="1"/>
  <c r="BP7" i="31" s="1"/>
  <c r="BP17" i="31" s="1"/>
  <c r="BK11" i="31"/>
  <c r="BK10" i="31" s="1"/>
  <c r="BE11" i="31"/>
  <c r="BD11" i="31"/>
  <c r="BC11" i="31"/>
  <c r="AU11" i="31"/>
  <c r="AQ11" i="31"/>
  <c r="AQ10" i="31" s="1"/>
  <c r="AP11" i="31"/>
  <c r="AP10" i="31" s="1"/>
  <c r="AO11" i="31"/>
  <c r="AO10" i="31" s="1"/>
  <c r="AN11" i="31"/>
  <c r="AJ11" i="31"/>
  <c r="AJ10" i="31" s="1"/>
  <c r="AF11" i="31"/>
  <c r="AF10" i="31" s="1"/>
  <c r="Y11" i="31"/>
  <c r="X11" i="31"/>
  <c r="W11" i="31"/>
  <c r="V11" i="31"/>
  <c r="U11" i="31"/>
  <c r="K11" i="31"/>
  <c r="K10" i="31" s="1"/>
  <c r="J11" i="31"/>
  <c r="I11" i="31"/>
  <c r="H11" i="31"/>
  <c r="G11" i="31"/>
  <c r="AV10" i="31"/>
  <c r="AV7" i="31" s="1"/>
  <c r="AV17" i="31" s="1"/>
  <c r="AU10" i="31"/>
  <c r="AU7" i="31" s="1"/>
  <c r="AU17" i="31" s="1"/>
  <c r="AT10" i="31"/>
  <c r="AK10" i="31"/>
  <c r="U10" i="31"/>
  <c r="BW9" i="31"/>
  <c r="BV9" i="31"/>
  <c r="BU9" i="31"/>
  <c r="BT9" i="31"/>
  <c r="BS9" i="31"/>
  <c r="BR9" i="31"/>
  <c r="BQ9" i="31"/>
  <c r="BP9" i="31"/>
  <c r="BO9" i="31"/>
  <c r="BN9" i="31"/>
  <c r="BM9" i="31"/>
  <c r="BL9" i="31"/>
  <c r="BK9" i="31"/>
  <c r="BK7" i="31" s="1"/>
  <c r="BJ9" i="31"/>
  <c r="BI9" i="31"/>
  <c r="BH9" i="31"/>
  <c r="BG9" i="31"/>
  <c r="BF9" i="31"/>
  <c r="BE9" i="31"/>
  <c r="BD9" i="31"/>
  <c r="BC9" i="31"/>
  <c r="BB9" i="31"/>
  <c r="BA9" i="31"/>
  <c r="AZ9" i="31"/>
  <c r="AY9" i="31"/>
  <c r="AX9" i="31"/>
  <c r="AW9" i="31"/>
  <c r="AV9" i="31"/>
  <c r="AU9" i="31"/>
  <c r="AT9" i="31"/>
  <c r="AS9" i="31"/>
  <c r="AR9" i="31"/>
  <c r="AQ9" i="31"/>
  <c r="AP9" i="31"/>
  <c r="AO9" i="31"/>
  <c r="AN9" i="31"/>
  <c r="AM9" i="31"/>
  <c r="AL9" i="31"/>
  <c r="AK9" i="31"/>
  <c r="AJ9" i="31"/>
  <c r="AI9" i="31"/>
  <c r="AH9" i="31"/>
  <c r="AG9" i="31"/>
  <c r="AF9" i="31"/>
  <c r="AE9" i="31"/>
  <c r="AD9" i="31"/>
  <c r="AD7" i="31" s="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O7" i="31" s="1"/>
  <c r="O17" i="31" s="1"/>
  <c r="N9" i="31"/>
  <c r="M9" i="31"/>
  <c r="L9" i="31"/>
  <c r="K9" i="31"/>
  <c r="J9" i="31"/>
  <c r="I9" i="31"/>
  <c r="H9" i="31"/>
  <c r="G9" i="31"/>
  <c r="F9" i="31"/>
  <c r="E9" i="31"/>
  <c r="D9" i="31"/>
  <c r="C9" i="31"/>
  <c r="B9" i="31"/>
  <c r="BW8" i="31"/>
  <c r="BV8" i="31"/>
  <c r="BU8" i="31"/>
  <c r="BT8" i="31"/>
  <c r="BS8" i="31"/>
  <c r="BR8" i="31"/>
  <c r="BQ8" i="31"/>
  <c r="BP8" i="31"/>
  <c r="BO8" i="31"/>
  <c r="BN8" i="31"/>
  <c r="BM8" i="31"/>
  <c r="BL8" i="31"/>
  <c r="BK8" i="31"/>
  <c r="BJ8" i="31"/>
  <c r="BI8" i="31"/>
  <c r="BH8" i="31"/>
  <c r="BG8" i="31"/>
  <c r="BF8" i="31"/>
  <c r="BE8" i="31"/>
  <c r="BD8" i="31"/>
  <c r="BC8" i="31"/>
  <c r="BB8" i="31"/>
  <c r="BA8" i="31"/>
  <c r="AZ8" i="31"/>
  <c r="AY8" i="31"/>
  <c r="AX8" i="31"/>
  <c r="AW8" i="31"/>
  <c r="AV8" i="31"/>
  <c r="AU8" i="31"/>
  <c r="AT8" i="31"/>
  <c r="AS8" i="31"/>
  <c r="AR8" i="31"/>
  <c r="AQ8" i="31"/>
  <c r="AP8" i="31"/>
  <c r="AO8" i="31"/>
  <c r="AN8" i="31"/>
  <c r="AM8" i="31"/>
  <c r="AL8" i="31"/>
  <c r="AK8" i="31"/>
  <c r="AJ8" i="31"/>
  <c r="AI8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B8" i="31"/>
  <c r="BC7" i="31"/>
  <c r="BC17" i="31" s="1"/>
  <c r="BA7" i="31"/>
  <c r="W7" i="31"/>
  <c r="W17" i="31" s="1"/>
  <c r="V7" i="31"/>
  <c r="U7" i="31"/>
  <c r="E7" i="31"/>
  <c r="BV4" i="31"/>
  <c r="BW4" i="31" s="1"/>
  <c r="BU4" i="31"/>
  <c r="D26" i="23"/>
  <c r="E26" i="23"/>
  <c r="F26" i="23"/>
  <c r="G26" i="23"/>
  <c r="H26" i="23"/>
  <c r="I26" i="23"/>
  <c r="J26" i="23"/>
  <c r="K26" i="23"/>
  <c r="L26" i="23"/>
  <c r="M26" i="23"/>
  <c r="N26" i="23"/>
  <c r="O26" i="23"/>
  <c r="P26" i="23"/>
  <c r="Q26" i="23"/>
  <c r="R26" i="23"/>
  <c r="C36" i="23" s="1"/>
  <c r="S26" i="23"/>
  <c r="T26" i="23"/>
  <c r="U26" i="23"/>
  <c r="V26" i="23"/>
  <c r="W26" i="23"/>
  <c r="X26" i="23"/>
  <c r="Y26" i="23"/>
  <c r="Z26" i="23"/>
  <c r="AA26" i="23"/>
  <c r="AB26" i="23"/>
  <c r="AC26" i="23"/>
  <c r="AD26" i="23"/>
  <c r="AE26" i="23"/>
  <c r="AF26" i="23"/>
  <c r="AG26" i="23"/>
  <c r="AH26" i="23"/>
  <c r="AI26" i="23"/>
  <c r="AJ26" i="23"/>
  <c r="AK26" i="23"/>
  <c r="AL26" i="23"/>
  <c r="AM26" i="23"/>
  <c r="AN26" i="23"/>
  <c r="AO26" i="23"/>
  <c r="AP26" i="23"/>
  <c r="AQ26" i="23"/>
  <c r="AR26" i="23"/>
  <c r="AS26" i="23"/>
  <c r="AT26" i="23"/>
  <c r="AU26" i="23"/>
  <c r="AV26" i="23"/>
  <c r="AW26" i="23"/>
  <c r="AX26" i="23"/>
  <c r="AY26" i="23"/>
  <c r="AZ26" i="23"/>
  <c r="BA26" i="23"/>
  <c r="BB26" i="23"/>
  <c r="BC26" i="23"/>
  <c r="BD26" i="23"/>
  <c r="BE26" i="23"/>
  <c r="BF26" i="23"/>
  <c r="BG26" i="23"/>
  <c r="BH26" i="23"/>
  <c r="BI26" i="23"/>
  <c r="BJ26" i="23"/>
  <c r="BK26" i="23"/>
  <c r="BL26" i="23"/>
  <c r="BM26" i="23"/>
  <c r="BN26" i="23"/>
  <c r="BO26" i="23"/>
  <c r="BP26" i="23"/>
  <c r="BQ26" i="23"/>
  <c r="BR26" i="23"/>
  <c r="BS26" i="23"/>
  <c r="BT26" i="23"/>
  <c r="BU26" i="23"/>
  <c r="BV26" i="23"/>
  <c r="BW26" i="23"/>
  <c r="D27" i="23"/>
  <c r="E27" i="23"/>
  <c r="F27" i="23"/>
  <c r="G27" i="23"/>
  <c r="H27" i="23"/>
  <c r="I27" i="23"/>
  <c r="J27" i="23"/>
  <c r="K27" i="23"/>
  <c r="L27" i="23"/>
  <c r="M27" i="23"/>
  <c r="N27" i="23"/>
  <c r="O27" i="23"/>
  <c r="P27" i="23"/>
  <c r="Q27" i="23"/>
  <c r="R27" i="23"/>
  <c r="S27" i="23"/>
  <c r="T27" i="23"/>
  <c r="U27" i="23"/>
  <c r="V27" i="23"/>
  <c r="W27" i="23"/>
  <c r="X27" i="23"/>
  <c r="Y27" i="23"/>
  <c r="Z27" i="23"/>
  <c r="AA27" i="23"/>
  <c r="AB27" i="23"/>
  <c r="AC27" i="23"/>
  <c r="AD27" i="23"/>
  <c r="AE27" i="23"/>
  <c r="AF27" i="23"/>
  <c r="AG27" i="23"/>
  <c r="AH27" i="23"/>
  <c r="AI27" i="23"/>
  <c r="AJ27" i="23"/>
  <c r="AK27" i="23"/>
  <c r="AL27" i="23"/>
  <c r="AM27" i="23"/>
  <c r="AN27" i="23"/>
  <c r="AO27" i="23"/>
  <c r="AP27" i="23"/>
  <c r="AQ27" i="23"/>
  <c r="AR27" i="23"/>
  <c r="AS27" i="23"/>
  <c r="AT27" i="23"/>
  <c r="AU27" i="23"/>
  <c r="AV27" i="23"/>
  <c r="AW27" i="23"/>
  <c r="AX27" i="23"/>
  <c r="AY27" i="23"/>
  <c r="AZ27" i="23"/>
  <c r="BA27" i="23"/>
  <c r="BB27" i="23"/>
  <c r="BC27" i="23"/>
  <c r="BD27" i="23"/>
  <c r="BE27" i="23"/>
  <c r="BF27" i="23"/>
  <c r="BG27" i="23"/>
  <c r="BH27" i="23"/>
  <c r="BI27" i="23"/>
  <c r="BJ27" i="23"/>
  <c r="BK27" i="23"/>
  <c r="BL27" i="23"/>
  <c r="BM27" i="23"/>
  <c r="BN27" i="23"/>
  <c r="BO27" i="23"/>
  <c r="BP27" i="23"/>
  <c r="BQ27" i="23"/>
  <c r="BR27" i="23"/>
  <c r="BS27" i="23"/>
  <c r="BT27" i="23"/>
  <c r="BU27" i="23"/>
  <c r="BV27" i="23"/>
  <c r="BW27" i="23"/>
  <c r="D28" i="23"/>
  <c r="E28" i="23"/>
  <c r="F28" i="23"/>
  <c r="G28" i="23"/>
  <c r="H28" i="23"/>
  <c r="I28" i="23"/>
  <c r="J28" i="23"/>
  <c r="K28" i="23"/>
  <c r="L28" i="23"/>
  <c r="M28" i="23"/>
  <c r="N28" i="23"/>
  <c r="O28" i="23"/>
  <c r="P28" i="23"/>
  <c r="Q28" i="23"/>
  <c r="R28" i="23"/>
  <c r="S28" i="23"/>
  <c r="T28" i="23"/>
  <c r="U28" i="23"/>
  <c r="V28" i="23"/>
  <c r="W28" i="23"/>
  <c r="X28" i="23"/>
  <c r="Y28" i="23"/>
  <c r="Z28" i="23"/>
  <c r="AA28" i="23"/>
  <c r="AB28" i="23"/>
  <c r="AC28" i="23"/>
  <c r="AD28" i="23"/>
  <c r="AE28" i="23"/>
  <c r="AF28" i="23"/>
  <c r="AG28" i="23"/>
  <c r="AH28" i="23"/>
  <c r="AI28" i="23"/>
  <c r="AJ28" i="23"/>
  <c r="AK28" i="23"/>
  <c r="AL28" i="23"/>
  <c r="AM28" i="23"/>
  <c r="AN28" i="23"/>
  <c r="AO28" i="23"/>
  <c r="AP28" i="23"/>
  <c r="AQ28" i="23"/>
  <c r="AR28" i="23"/>
  <c r="AS28" i="23"/>
  <c r="AT28" i="23"/>
  <c r="AU28" i="23"/>
  <c r="AV28" i="23"/>
  <c r="AW28" i="23"/>
  <c r="AX28" i="23"/>
  <c r="AY28" i="23"/>
  <c r="AZ28" i="23"/>
  <c r="BA28" i="23"/>
  <c r="BB28" i="23"/>
  <c r="BC28" i="23"/>
  <c r="BD28" i="23"/>
  <c r="BE28" i="23"/>
  <c r="BF28" i="23"/>
  <c r="BG28" i="23"/>
  <c r="BH28" i="23"/>
  <c r="BI28" i="23"/>
  <c r="BJ28" i="23"/>
  <c r="BK28" i="23"/>
  <c r="BL28" i="23"/>
  <c r="BM28" i="23"/>
  <c r="BN28" i="23"/>
  <c r="BO28" i="23"/>
  <c r="BP28" i="23"/>
  <c r="BQ28" i="23"/>
  <c r="BR28" i="23"/>
  <c r="BS28" i="23"/>
  <c r="BT28" i="23"/>
  <c r="BU28" i="23"/>
  <c r="BV28" i="23"/>
  <c r="BW28" i="23"/>
  <c r="D29" i="23"/>
  <c r="E29" i="23"/>
  <c r="F29" i="23"/>
  <c r="G29" i="23"/>
  <c r="H29" i="23"/>
  <c r="I29" i="23"/>
  <c r="J29" i="23"/>
  <c r="K29" i="23"/>
  <c r="L29" i="23"/>
  <c r="M29" i="23"/>
  <c r="N29" i="23"/>
  <c r="O29" i="23"/>
  <c r="P29" i="23"/>
  <c r="Q29" i="23"/>
  <c r="R29" i="23"/>
  <c r="S29" i="23"/>
  <c r="T29" i="23"/>
  <c r="U29" i="23"/>
  <c r="V29" i="23"/>
  <c r="W29" i="23"/>
  <c r="X29" i="23"/>
  <c r="Y29" i="23"/>
  <c r="Z29" i="23"/>
  <c r="AA29" i="23"/>
  <c r="AB29" i="23"/>
  <c r="AC29" i="23"/>
  <c r="AD29" i="23"/>
  <c r="AE29" i="23"/>
  <c r="AF29" i="23"/>
  <c r="AG29" i="23"/>
  <c r="AH29" i="23"/>
  <c r="AI29" i="23"/>
  <c r="AJ29" i="23"/>
  <c r="AK29" i="23"/>
  <c r="AL29" i="23"/>
  <c r="AM29" i="23"/>
  <c r="AN29" i="23"/>
  <c r="AO29" i="23"/>
  <c r="AP29" i="23"/>
  <c r="AQ29" i="23"/>
  <c r="AR29" i="23"/>
  <c r="AS29" i="23"/>
  <c r="AT29" i="23"/>
  <c r="AU29" i="23"/>
  <c r="AV29" i="23"/>
  <c r="AW29" i="23"/>
  <c r="AX29" i="23"/>
  <c r="AY29" i="23"/>
  <c r="AZ29" i="23"/>
  <c r="BA29" i="23"/>
  <c r="BB29" i="23"/>
  <c r="BC29" i="23"/>
  <c r="BD29" i="23"/>
  <c r="BE29" i="23"/>
  <c r="BF29" i="23"/>
  <c r="BG29" i="23"/>
  <c r="BH29" i="23"/>
  <c r="BI29" i="23"/>
  <c r="BJ29" i="23"/>
  <c r="BK29" i="23"/>
  <c r="BL29" i="23"/>
  <c r="BM29" i="23"/>
  <c r="BN29" i="23"/>
  <c r="BO29" i="23"/>
  <c r="BP29" i="23"/>
  <c r="BQ29" i="23"/>
  <c r="BR29" i="23"/>
  <c r="BS29" i="23"/>
  <c r="BT29" i="23"/>
  <c r="BU29" i="23"/>
  <c r="BV29" i="23"/>
  <c r="BW29" i="23"/>
  <c r="D30" i="23"/>
  <c r="E30" i="23"/>
  <c r="F30" i="23"/>
  <c r="G30" i="23"/>
  <c r="H30" i="23"/>
  <c r="I30" i="23"/>
  <c r="J30" i="23"/>
  <c r="K30" i="23"/>
  <c r="L30" i="23"/>
  <c r="M30" i="23"/>
  <c r="N30" i="23"/>
  <c r="O30" i="23"/>
  <c r="P30" i="23"/>
  <c r="Q30" i="23"/>
  <c r="R30" i="23"/>
  <c r="S30" i="23"/>
  <c r="T30" i="23"/>
  <c r="U30" i="23"/>
  <c r="V30" i="23"/>
  <c r="W30" i="23"/>
  <c r="X30" i="23"/>
  <c r="Y30" i="23"/>
  <c r="Z30" i="23"/>
  <c r="AA30" i="23"/>
  <c r="AB30" i="23"/>
  <c r="AC30" i="23"/>
  <c r="AD30" i="23"/>
  <c r="AE30" i="23"/>
  <c r="AF30" i="23"/>
  <c r="AG30" i="23"/>
  <c r="AH30" i="23"/>
  <c r="AI30" i="23"/>
  <c r="AJ30" i="23"/>
  <c r="AK30" i="23"/>
  <c r="AL30" i="23"/>
  <c r="AM30" i="23"/>
  <c r="AN30" i="23"/>
  <c r="AO30" i="23"/>
  <c r="AP30" i="23"/>
  <c r="AQ30" i="23"/>
  <c r="AR30" i="23"/>
  <c r="AS30" i="23"/>
  <c r="AT30" i="23"/>
  <c r="AU30" i="23"/>
  <c r="AV30" i="23"/>
  <c r="AW30" i="23"/>
  <c r="AX30" i="23"/>
  <c r="AY30" i="23"/>
  <c r="AZ30" i="23"/>
  <c r="BA30" i="23"/>
  <c r="BB30" i="23"/>
  <c r="BC30" i="23"/>
  <c r="BD30" i="23"/>
  <c r="BE30" i="23"/>
  <c r="BF30" i="23"/>
  <c r="BG30" i="23"/>
  <c r="BH30" i="23"/>
  <c r="BI30" i="23"/>
  <c r="BJ30" i="23"/>
  <c r="BK30" i="23"/>
  <c r="BL30" i="23"/>
  <c r="BM30" i="23"/>
  <c r="BN30" i="23"/>
  <c r="BO30" i="23"/>
  <c r="BP30" i="23"/>
  <c r="BQ30" i="23"/>
  <c r="BR30" i="23"/>
  <c r="BS30" i="23"/>
  <c r="BT30" i="23"/>
  <c r="BU30" i="23"/>
  <c r="BV30" i="23"/>
  <c r="BW30" i="23"/>
  <c r="C30" i="23"/>
  <c r="C29" i="23"/>
  <c r="C28" i="23"/>
  <c r="C27" i="23"/>
  <c r="C26" i="23"/>
  <c r="B23" i="23"/>
  <c r="G20" i="23"/>
  <c r="H20" i="23"/>
  <c r="I20" i="23"/>
  <c r="J20" i="23"/>
  <c r="K20" i="23"/>
  <c r="L20" i="23"/>
  <c r="M20" i="23"/>
  <c r="N20" i="23"/>
  <c r="O20" i="23"/>
  <c r="P20" i="23"/>
  <c r="Q20" i="23"/>
  <c r="R20" i="23"/>
  <c r="S20" i="23"/>
  <c r="T20" i="23"/>
  <c r="U20" i="23"/>
  <c r="V20" i="23"/>
  <c r="W20" i="23"/>
  <c r="X20" i="23"/>
  <c r="Y20" i="23"/>
  <c r="Z20" i="23"/>
  <c r="AA20" i="23"/>
  <c r="AB20" i="23"/>
  <c r="AC20" i="23"/>
  <c r="AD20" i="23"/>
  <c r="AE20" i="23"/>
  <c r="AF20" i="23"/>
  <c r="AG20" i="23"/>
  <c r="AH20" i="23"/>
  <c r="AI20" i="23"/>
  <c r="AJ20" i="23"/>
  <c r="AK20" i="23"/>
  <c r="AL20" i="23"/>
  <c r="AM20" i="23"/>
  <c r="AN20" i="23"/>
  <c r="AO20" i="23"/>
  <c r="AP20" i="23"/>
  <c r="AQ20" i="23"/>
  <c r="AR20" i="23"/>
  <c r="AS20" i="23"/>
  <c r="AT20" i="23"/>
  <c r="AU20" i="23"/>
  <c r="AV20" i="23"/>
  <c r="AW20" i="23"/>
  <c r="AX20" i="23"/>
  <c r="AY20" i="23"/>
  <c r="AZ20" i="23"/>
  <c r="BA20" i="23"/>
  <c r="BB20" i="23"/>
  <c r="BC20" i="23"/>
  <c r="BD20" i="23"/>
  <c r="BE20" i="23"/>
  <c r="BF20" i="23"/>
  <c r="BG20" i="23"/>
  <c r="BH20" i="23"/>
  <c r="BI20" i="23"/>
  <c r="BJ20" i="23"/>
  <c r="BK20" i="23"/>
  <c r="BL20" i="23"/>
  <c r="BM20" i="23"/>
  <c r="BN20" i="23"/>
  <c r="BO20" i="23"/>
  <c r="BP20" i="23"/>
  <c r="BQ20" i="23"/>
  <c r="BR20" i="23"/>
  <c r="BS20" i="23"/>
  <c r="BT20" i="23"/>
  <c r="BU20" i="23"/>
  <c r="BV20" i="23"/>
  <c r="BW20" i="23"/>
  <c r="G21" i="23"/>
  <c r="H21" i="23"/>
  <c r="I21" i="23"/>
  <c r="J21" i="23"/>
  <c r="K21" i="23"/>
  <c r="L21" i="23"/>
  <c r="M21" i="23"/>
  <c r="N21" i="23"/>
  <c r="O21" i="23"/>
  <c r="P21" i="23"/>
  <c r="Q21" i="23"/>
  <c r="R21" i="23"/>
  <c r="S21" i="23"/>
  <c r="T21" i="23"/>
  <c r="U21" i="23"/>
  <c r="V21" i="23"/>
  <c r="W21" i="23"/>
  <c r="X21" i="23"/>
  <c r="Y21" i="23"/>
  <c r="Z21" i="23"/>
  <c r="AA21" i="23"/>
  <c r="AB21" i="23"/>
  <c r="AC21" i="23"/>
  <c r="AD21" i="23"/>
  <c r="AE21" i="23"/>
  <c r="AF21" i="23"/>
  <c r="AG21" i="23"/>
  <c r="AH21" i="23"/>
  <c r="AI21" i="23"/>
  <c r="AJ21" i="23"/>
  <c r="AK21" i="23"/>
  <c r="AL21" i="23"/>
  <c r="AM21" i="23"/>
  <c r="AN21" i="23"/>
  <c r="AO21" i="23"/>
  <c r="AP21" i="23"/>
  <c r="AQ21" i="23"/>
  <c r="AR21" i="23"/>
  <c r="AS21" i="23"/>
  <c r="AT21" i="23"/>
  <c r="AU21" i="23"/>
  <c r="AV21" i="23"/>
  <c r="AW21" i="23"/>
  <c r="AX21" i="23"/>
  <c r="AY21" i="23"/>
  <c r="AZ21" i="23"/>
  <c r="BA21" i="23"/>
  <c r="BB21" i="23"/>
  <c r="BC21" i="23"/>
  <c r="BD21" i="23"/>
  <c r="BE21" i="23"/>
  <c r="BF21" i="23"/>
  <c r="BG21" i="23"/>
  <c r="BH21" i="23"/>
  <c r="BI21" i="23"/>
  <c r="BJ21" i="23"/>
  <c r="BK21" i="23"/>
  <c r="BL21" i="23"/>
  <c r="BM21" i="23"/>
  <c r="BN21" i="23"/>
  <c r="BO21" i="23"/>
  <c r="BP21" i="23"/>
  <c r="BQ21" i="23"/>
  <c r="BR21" i="23"/>
  <c r="BS21" i="23"/>
  <c r="BT21" i="23"/>
  <c r="BU21" i="23"/>
  <c r="BV21" i="23"/>
  <c r="BW21" i="23"/>
  <c r="G22" i="23"/>
  <c r="H22" i="23"/>
  <c r="I22" i="23"/>
  <c r="J22" i="23"/>
  <c r="K22" i="23"/>
  <c r="L22" i="23"/>
  <c r="M22" i="23"/>
  <c r="N22" i="23"/>
  <c r="O22" i="23"/>
  <c r="P22" i="23"/>
  <c r="Q22" i="23"/>
  <c r="R22" i="23"/>
  <c r="S22" i="23"/>
  <c r="T22" i="23"/>
  <c r="U22" i="23"/>
  <c r="V22" i="23"/>
  <c r="W22" i="23"/>
  <c r="X22" i="23"/>
  <c r="Y22" i="23"/>
  <c r="Z22" i="23"/>
  <c r="AA22" i="23"/>
  <c r="AB22" i="23"/>
  <c r="AC22" i="23"/>
  <c r="AD22" i="23"/>
  <c r="AE22" i="23"/>
  <c r="AF22" i="23"/>
  <c r="AG22" i="23"/>
  <c r="AH22" i="23"/>
  <c r="AI22" i="23"/>
  <c r="AJ22" i="23"/>
  <c r="AK22" i="23"/>
  <c r="AL22" i="23"/>
  <c r="AM22" i="23"/>
  <c r="AN22" i="23"/>
  <c r="AO22" i="23"/>
  <c r="AP22" i="23"/>
  <c r="AQ22" i="23"/>
  <c r="AR22" i="23"/>
  <c r="AS22" i="23"/>
  <c r="AT22" i="23"/>
  <c r="AU22" i="23"/>
  <c r="AV22" i="23"/>
  <c r="AW22" i="23"/>
  <c r="AX22" i="23"/>
  <c r="AY22" i="23"/>
  <c r="AZ22" i="23"/>
  <c r="BA22" i="23"/>
  <c r="BB22" i="23"/>
  <c r="BC22" i="23"/>
  <c r="BD22" i="23"/>
  <c r="BE22" i="23"/>
  <c r="BF22" i="23"/>
  <c r="BG22" i="23"/>
  <c r="BH22" i="23"/>
  <c r="BI22" i="23"/>
  <c r="BJ22" i="23"/>
  <c r="BK22" i="23"/>
  <c r="BL22" i="23"/>
  <c r="BM22" i="23"/>
  <c r="BN22" i="23"/>
  <c r="BO22" i="23"/>
  <c r="BP22" i="23"/>
  <c r="BQ22" i="23"/>
  <c r="BR22" i="23"/>
  <c r="BS22" i="23"/>
  <c r="BT22" i="23"/>
  <c r="BU22" i="23"/>
  <c r="BV22" i="23"/>
  <c r="BW22" i="23"/>
  <c r="G23" i="23"/>
  <c r="H23" i="23"/>
  <c r="I23" i="23"/>
  <c r="J23" i="23"/>
  <c r="K23" i="23"/>
  <c r="L23" i="23"/>
  <c r="M23" i="23"/>
  <c r="N23" i="23"/>
  <c r="O23" i="23"/>
  <c r="P23" i="23"/>
  <c r="Q23" i="23"/>
  <c r="R23" i="23"/>
  <c r="S23" i="23"/>
  <c r="T23" i="23"/>
  <c r="U23" i="23"/>
  <c r="V23" i="23"/>
  <c r="W23" i="23"/>
  <c r="X23" i="23"/>
  <c r="Y23" i="23"/>
  <c r="Z23" i="23"/>
  <c r="AA23" i="23"/>
  <c r="AB23" i="23"/>
  <c r="AC23" i="23"/>
  <c r="AD23" i="23"/>
  <c r="AE23" i="23"/>
  <c r="AF23" i="23"/>
  <c r="AG23" i="23"/>
  <c r="AH23" i="23"/>
  <c r="AI23" i="23"/>
  <c r="AJ23" i="23"/>
  <c r="AK23" i="23"/>
  <c r="AL23" i="23"/>
  <c r="AM23" i="23"/>
  <c r="AN23" i="23"/>
  <c r="AO23" i="23"/>
  <c r="AP23" i="23"/>
  <c r="AQ23" i="23"/>
  <c r="AR23" i="23"/>
  <c r="AS23" i="23"/>
  <c r="AT23" i="23"/>
  <c r="AU23" i="23"/>
  <c r="AV23" i="23"/>
  <c r="AW23" i="23"/>
  <c r="AX23" i="23"/>
  <c r="AY23" i="23"/>
  <c r="AZ23" i="23"/>
  <c r="BA23" i="23"/>
  <c r="BB23" i="23"/>
  <c r="BC23" i="23"/>
  <c r="BD23" i="23"/>
  <c r="BE23" i="23"/>
  <c r="BF23" i="23"/>
  <c r="BG23" i="23"/>
  <c r="BH23" i="23"/>
  <c r="BI23" i="23"/>
  <c r="BJ23" i="23"/>
  <c r="BK23" i="23"/>
  <c r="BL23" i="23"/>
  <c r="BM23" i="23"/>
  <c r="BN23" i="23"/>
  <c r="BO23" i="23"/>
  <c r="BP23" i="23"/>
  <c r="BQ23" i="23"/>
  <c r="BR23" i="23"/>
  <c r="BS23" i="23"/>
  <c r="BT23" i="23"/>
  <c r="BU23" i="23"/>
  <c r="BV23" i="23"/>
  <c r="G24" i="23"/>
  <c r="H24" i="23"/>
  <c r="I24" i="23"/>
  <c r="J24" i="23"/>
  <c r="K24" i="23"/>
  <c r="L24" i="23"/>
  <c r="M24" i="23"/>
  <c r="N24" i="23"/>
  <c r="O24" i="23"/>
  <c r="P24" i="23"/>
  <c r="Q24" i="23"/>
  <c r="R24" i="23"/>
  <c r="S24" i="23"/>
  <c r="T24" i="23"/>
  <c r="U24" i="23"/>
  <c r="V24" i="23"/>
  <c r="W24" i="23"/>
  <c r="X24" i="23"/>
  <c r="Y24" i="23"/>
  <c r="Z24" i="23"/>
  <c r="AA24" i="23"/>
  <c r="AB24" i="23"/>
  <c r="AC24" i="23"/>
  <c r="AD24" i="23"/>
  <c r="AE24" i="23"/>
  <c r="AF24" i="23"/>
  <c r="AG24" i="23"/>
  <c r="AH24" i="23"/>
  <c r="AI24" i="23"/>
  <c r="AJ24" i="23"/>
  <c r="AK24" i="23"/>
  <c r="AL24" i="23"/>
  <c r="AM24" i="23"/>
  <c r="AN24" i="23"/>
  <c r="AO24" i="23"/>
  <c r="AP24" i="23"/>
  <c r="AQ24" i="23"/>
  <c r="AR24" i="23"/>
  <c r="AS24" i="23"/>
  <c r="AT24" i="23"/>
  <c r="AU24" i="23"/>
  <c r="AV24" i="23"/>
  <c r="AW24" i="23"/>
  <c r="AX24" i="23"/>
  <c r="AY24" i="23"/>
  <c r="AZ24" i="23"/>
  <c r="BA24" i="23"/>
  <c r="BB24" i="23"/>
  <c r="BC24" i="23"/>
  <c r="BD24" i="23"/>
  <c r="BE24" i="23"/>
  <c r="BF24" i="23"/>
  <c r="BG24" i="23"/>
  <c r="BH24" i="23"/>
  <c r="BI24" i="23"/>
  <c r="BJ24" i="23"/>
  <c r="BK24" i="23"/>
  <c r="BL24" i="23"/>
  <c r="BM24" i="23"/>
  <c r="BN24" i="23"/>
  <c r="BO24" i="23"/>
  <c r="BP24" i="23"/>
  <c r="BQ24" i="23"/>
  <c r="BR24" i="23"/>
  <c r="BS24" i="23"/>
  <c r="BT24" i="23"/>
  <c r="BU24" i="23"/>
  <c r="F22" i="23"/>
  <c r="E21" i="23"/>
  <c r="F21" i="23"/>
  <c r="D20" i="23"/>
  <c r="E20" i="23"/>
  <c r="F20" i="23"/>
  <c r="C23" i="23"/>
  <c r="B24" i="23"/>
  <c r="C24" i="23"/>
  <c r="D24" i="23"/>
  <c r="E24" i="23"/>
  <c r="F24" i="23"/>
  <c r="D23" i="23"/>
  <c r="E23" i="23"/>
  <c r="F23" i="23"/>
  <c r="E22" i="23"/>
  <c r="D21" i="23"/>
  <c r="C20" i="23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AK7" i="23"/>
  <c r="AL7" i="23"/>
  <c r="AM7" i="23"/>
  <c r="AN7" i="23"/>
  <c r="AO7" i="23"/>
  <c r="AP7" i="23"/>
  <c r="AQ7" i="23"/>
  <c r="AR7" i="23"/>
  <c r="AS7" i="23"/>
  <c r="AT7" i="23"/>
  <c r="AU7" i="23"/>
  <c r="AV7" i="23"/>
  <c r="AW7" i="23"/>
  <c r="AX7" i="23"/>
  <c r="AY7" i="23"/>
  <c r="AZ7" i="23"/>
  <c r="BA7" i="23"/>
  <c r="BB7" i="23"/>
  <c r="BC7" i="23"/>
  <c r="BD7" i="23"/>
  <c r="BE7" i="23"/>
  <c r="BF7" i="23"/>
  <c r="BG7" i="23"/>
  <c r="BH7" i="23"/>
  <c r="BI7" i="23"/>
  <c r="BJ7" i="23"/>
  <c r="BK7" i="23"/>
  <c r="BL7" i="23"/>
  <c r="BM7" i="23"/>
  <c r="BN7" i="23"/>
  <c r="BO7" i="23"/>
  <c r="BP7" i="23"/>
  <c r="BQ7" i="23"/>
  <c r="BR7" i="23"/>
  <c r="BS7" i="23"/>
  <c r="BT7" i="23"/>
  <c r="BU7" i="23"/>
  <c r="BV7" i="23"/>
  <c r="BW7" i="23"/>
  <c r="C8" i="23"/>
  <c r="D8" i="23"/>
  <c r="E8" i="23"/>
  <c r="F8" i="23"/>
  <c r="G8" i="23"/>
  <c r="H8" i="23"/>
  <c r="I8" i="23"/>
  <c r="J8" i="23"/>
  <c r="K8" i="23"/>
  <c r="L8" i="23"/>
  <c r="M8" i="23"/>
  <c r="N8" i="23"/>
  <c r="O8" i="23"/>
  <c r="P8" i="23"/>
  <c r="Q8" i="23"/>
  <c r="R8" i="23"/>
  <c r="S8" i="23"/>
  <c r="T8" i="23"/>
  <c r="U8" i="23"/>
  <c r="V8" i="23"/>
  <c r="W8" i="23"/>
  <c r="X8" i="23"/>
  <c r="Y8" i="23"/>
  <c r="Z8" i="23"/>
  <c r="AA8" i="23"/>
  <c r="AB8" i="23"/>
  <c r="AC8" i="23"/>
  <c r="AD8" i="23"/>
  <c r="AE8" i="23"/>
  <c r="AF8" i="23"/>
  <c r="AG8" i="23"/>
  <c r="AH8" i="23"/>
  <c r="AI8" i="23"/>
  <c r="AJ8" i="23"/>
  <c r="AK8" i="23"/>
  <c r="AL8" i="23"/>
  <c r="AM8" i="23"/>
  <c r="AN8" i="23"/>
  <c r="AO8" i="23"/>
  <c r="AP8" i="23"/>
  <c r="AQ8" i="23"/>
  <c r="AR8" i="23"/>
  <c r="AS8" i="23"/>
  <c r="AT8" i="23"/>
  <c r="AU8" i="23"/>
  <c r="AV8" i="23"/>
  <c r="AW8" i="23"/>
  <c r="AX8" i="23"/>
  <c r="AY8" i="23"/>
  <c r="AZ8" i="23"/>
  <c r="BA8" i="23"/>
  <c r="BB8" i="23"/>
  <c r="BC8" i="23"/>
  <c r="BD8" i="23"/>
  <c r="BE8" i="23"/>
  <c r="BF8" i="23"/>
  <c r="BG8" i="23"/>
  <c r="BH8" i="23"/>
  <c r="BI8" i="23"/>
  <c r="BJ8" i="23"/>
  <c r="BK8" i="23"/>
  <c r="BL8" i="23"/>
  <c r="BM8" i="23"/>
  <c r="BN8" i="23"/>
  <c r="BO8" i="23"/>
  <c r="BP8" i="23"/>
  <c r="BQ8" i="23"/>
  <c r="BR8" i="23"/>
  <c r="BS8" i="23"/>
  <c r="BT8" i="23"/>
  <c r="BU8" i="23"/>
  <c r="BV8" i="23"/>
  <c r="BW8" i="23"/>
  <c r="C9" i="23"/>
  <c r="D9" i="23"/>
  <c r="E9" i="23"/>
  <c r="F9" i="23"/>
  <c r="G9" i="23"/>
  <c r="H9" i="23"/>
  <c r="I9" i="23"/>
  <c r="J9" i="23"/>
  <c r="K9" i="23"/>
  <c r="L9" i="23"/>
  <c r="M9" i="23"/>
  <c r="N9" i="23"/>
  <c r="O9" i="23"/>
  <c r="P9" i="23"/>
  <c r="Q9" i="23"/>
  <c r="R9" i="23"/>
  <c r="S9" i="23"/>
  <c r="T9" i="23"/>
  <c r="U9" i="23"/>
  <c r="V9" i="23"/>
  <c r="W9" i="23"/>
  <c r="X9" i="23"/>
  <c r="Y9" i="23"/>
  <c r="Z9" i="23"/>
  <c r="AA9" i="23"/>
  <c r="AB9" i="23"/>
  <c r="AC9" i="23"/>
  <c r="AD9" i="23"/>
  <c r="AE9" i="23"/>
  <c r="AF9" i="23"/>
  <c r="AG9" i="23"/>
  <c r="AH9" i="23"/>
  <c r="AI9" i="23"/>
  <c r="AJ9" i="23"/>
  <c r="AK9" i="23"/>
  <c r="AL9" i="23"/>
  <c r="AM9" i="23"/>
  <c r="AN9" i="23"/>
  <c r="AO9" i="23"/>
  <c r="AP9" i="23"/>
  <c r="AQ9" i="23"/>
  <c r="AR9" i="23"/>
  <c r="AS9" i="23"/>
  <c r="AT9" i="23"/>
  <c r="AU9" i="23"/>
  <c r="AV9" i="23"/>
  <c r="AW9" i="23"/>
  <c r="AX9" i="23"/>
  <c r="AY9" i="23"/>
  <c r="AZ9" i="23"/>
  <c r="BA9" i="23"/>
  <c r="BB9" i="23"/>
  <c r="BC9" i="23"/>
  <c r="BD9" i="23"/>
  <c r="BE9" i="23"/>
  <c r="BF9" i="23"/>
  <c r="BG9" i="23"/>
  <c r="BH9" i="23"/>
  <c r="BI9" i="23"/>
  <c r="BJ9" i="23"/>
  <c r="BK9" i="23"/>
  <c r="BL9" i="23"/>
  <c r="BM9" i="23"/>
  <c r="BN9" i="23"/>
  <c r="BO9" i="23"/>
  <c r="BP9" i="23"/>
  <c r="BQ9" i="23"/>
  <c r="BR9" i="23"/>
  <c r="BS9" i="23"/>
  <c r="BT9" i="23"/>
  <c r="BU9" i="23"/>
  <c r="BV9" i="23"/>
  <c r="BW9" i="23"/>
  <c r="C10" i="23"/>
  <c r="D10" i="23"/>
  <c r="E10" i="23"/>
  <c r="F10" i="23"/>
  <c r="G10" i="23"/>
  <c r="H10" i="23"/>
  <c r="I10" i="23"/>
  <c r="J10" i="23"/>
  <c r="K10" i="23"/>
  <c r="L10" i="23"/>
  <c r="M10" i="23"/>
  <c r="N10" i="23"/>
  <c r="O10" i="23"/>
  <c r="P10" i="23"/>
  <c r="Q10" i="23"/>
  <c r="R10" i="23"/>
  <c r="S10" i="23"/>
  <c r="T10" i="23"/>
  <c r="U10" i="23"/>
  <c r="V10" i="23"/>
  <c r="W10" i="23"/>
  <c r="X10" i="23"/>
  <c r="Y10" i="23"/>
  <c r="Z10" i="23"/>
  <c r="AA10" i="23"/>
  <c r="AB10" i="23"/>
  <c r="AC10" i="23"/>
  <c r="AD10" i="23"/>
  <c r="AE10" i="23"/>
  <c r="AF10" i="23"/>
  <c r="AG10" i="23"/>
  <c r="AH10" i="23"/>
  <c r="AI10" i="23"/>
  <c r="AJ10" i="23"/>
  <c r="AK10" i="23"/>
  <c r="AL10" i="23"/>
  <c r="AM10" i="23"/>
  <c r="AN10" i="23"/>
  <c r="AO10" i="23"/>
  <c r="AP10" i="23"/>
  <c r="AQ10" i="23"/>
  <c r="AR10" i="23"/>
  <c r="AS10" i="23"/>
  <c r="AT10" i="23"/>
  <c r="AU10" i="23"/>
  <c r="AV10" i="23"/>
  <c r="AW10" i="23"/>
  <c r="AX10" i="23"/>
  <c r="AY10" i="23"/>
  <c r="AZ10" i="23"/>
  <c r="BA10" i="23"/>
  <c r="BB10" i="23"/>
  <c r="BC10" i="23"/>
  <c r="BD10" i="23"/>
  <c r="BE10" i="23"/>
  <c r="BF10" i="23"/>
  <c r="BG10" i="23"/>
  <c r="BH10" i="23"/>
  <c r="BI10" i="23"/>
  <c r="BJ10" i="23"/>
  <c r="BK10" i="23"/>
  <c r="BL10" i="23"/>
  <c r="BM10" i="23"/>
  <c r="BN10" i="23"/>
  <c r="BO10" i="23"/>
  <c r="BP10" i="23"/>
  <c r="BQ10" i="23"/>
  <c r="BR10" i="23"/>
  <c r="BS10" i="23"/>
  <c r="BT10" i="23"/>
  <c r="BU10" i="23"/>
  <c r="BV10" i="23"/>
  <c r="BW10" i="23"/>
  <c r="C11" i="23"/>
  <c r="D11" i="23"/>
  <c r="E11" i="23"/>
  <c r="F11" i="23"/>
  <c r="G11" i="23"/>
  <c r="H11" i="23"/>
  <c r="I11" i="23"/>
  <c r="J11" i="23"/>
  <c r="K11" i="23"/>
  <c r="L11" i="23"/>
  <c r="M11" i="23"/>
  <c r="N11" i="23"/>
  <c r="O11" i="23"/>
  <c r="P11" i="23"/>
  <c r="Q11" i="23"/>
  <c r="R11" i="23"/>
  <c r="S11" i="23"/>
  <c r="T11" i="23"/>
  <c r="U11" i="23"/>
  <c r="V11" i="23"/>
  <c r="W11" i="23"/>
  <c r="X11" i="23"/>
  <c r="Y11" i="23"/>
  <c r="Z11" i="23"/>
  <c r="AA11" i="23"/>
  <c r="AB11" i="23"/>
  <c r="AC11" i="23"/>
  <c r="AD11" i="23"/>
  <c r="AE11" i="23"/>
  <c r="AF11" i="23"/>
  <c r="AG11" i="23"/>
  <c r="AH11" i="23"/>
  <c r="AI11" i="23"/>
  <c r="AJ11" i="23"/>
  <c r="AK11" i="23"/>
  <c r="AL11" i="23"/>
  <c r="AM11" i="23"/>
  <c r="AN11" i="23"/>
  <c r="AO11" i="23"/>
  <c r="AP11" i="23"/>
  <c r="AQ11" i="23"/>
  <c r="AR11" i="23"/>
  <c r="AS11" i="23"/>
  <c r="AT11" i="23"/>
  <c r="AU11" i="23"/>
  <c r="AV11" i="23"/>
  <c r="AW11" i="23"/>
  <c r="AX11" i="23"/>
  <c r="AY11" i="23"/>
  <c r="AZ11" i="23"/>
  <c r="BA11" i="23"/>
  <c r="BB11" i="23"/>
  <c r="BC11" i="23"/>
  <c r="BD11" i="23"/>
  <c r="BE11" i="23"/>
  <c r="BF11" i="23"/>
  <c r="BG11" i="23"/>
  <c r="BH11" i="23"/>
  <c r="BI11" i="23"/>
  <c r="BJ11" i="23"/>
  <c r="BK11" i="23"/>
  <c r="BL11" i="23"/>
  <c r="BM11" i="23"/>
  <c r="BN11" i="23"/>
  <c r="BO11" i="23"/>
  <c r="BP11" i="23"/>
  <c r="BQ11" i="23"/>
  <c r="BR11" i="23"/>
  <c r="BS11" i="23"/>
  <c r="BT11" i="23"/>
  <c r="BU11" i="23"/>
  <c r="BV11" i="23"/>
  <c r="BW11" i="23"/>
  <c r="C12" i="23"/>
  <c r="D12" i="23"/>
  <c r="E12" i="23"/>
  <c r="F12" i="23"/>
  <c r="G12" i="23"/>
  <c r="H12" i="23"/>
  <c r="I12" i="23"/>
  <c r="J12" i="23"/>
  <c r="K12" i="23"/>
  <c r="L12" i="23"/>
  <c r="M12" i="23"/>
  <c r="N12" i="23"/>
  <c r="O12" i="23"/>
  <c r="P12" i="23"/>
  <c r="Q12" i="23"/>
  <c r="R12" i="23"/>
  <c r="S12" i="23"/>
  <c r="T12" i="23"/>
  <c r="U12" i="23"/>
  <c r="V12" i="23"/>
  <c r="W12" i="23"/>
  <c r="X12" i="23"/>
  <c r="Y12" i="23"/>
  <c r="Z12" i="23"/>
  <c r="AA12" i="23"/>
  <c r="AB12" i="23"/>
  <c r="AC12" i="23"/>
  <c r="AD12" i="23"/>
  <c r="AE12" i="23"/>
  <c r="AF12" i="23"/>
  <c r="AG12" i="23"/>
  <c r="AH12" i="23"/>
  <c r="AI12" i="23"/>
  <c r="AJ12" i="23"/>
  <c r="AK12" i="23"/>
  <c r="AL12" i="23"/>
  <c r="AM12" i="23"/>
  <c r="AN12" i="23"/>
  <c r="AO12" i="23"/>
  <c r="AP12" i="23"/>
  <c r="AQ12" i="23"/>
  <c r="AR12" i="23"/>
  <c r="AS12" i="23"/>
  <c r="AT12" i="23"/>
  <c r="AU12" i="23"/>
  <c r="AV12" i="23"/>
  <c r="AW12" i="23"/>
  <c r="AX12" i="23"/>
  <c r="AY12" i="23"/>
  <c r="AZ12" i="23"/>
  <c r="BA12" i="23"/>
  <c r="BB12" i="23"/>
  <c r="BC12" i="23"/>
  <c r="BD12" i="23"/>
  <c r="BE12" i="23"/>
  <c r="BF12" i="23"/>
  <c r="BG12" i="23"/>
  <c r="BH12" i="23"/>
  <c r="BI12" i="23"/>
  <c r="BJ12" i="23"/>
  <c r="BK12" i="23"/>
  <c r="BL12" i="23"/>
  <c r="BM12" i="23"/>
  <c r="BN12" i="23"/>
  <c r="BO12" i="23"/>
  <c r="BP12" i="23"/>
  <c r="BQ12" i="23"/>
  <c r="BR12" i="23"/>
  <c r="BS12" i="23"/>
  <c r="BT12" i="23"/>
  <c r="BU12" i="23"/>
  <c r="BV12" i="23"/>
  <c r="BW12" i="23"/>
  <c r="C13" i="23"/>
  <c r="D13" i="23"/>
  <c r="E13" i="23"/>
  <c r="F13" i="23"/>
  <c r="G13" i="23"/>
  <c r="H13" i="23"/>
  <c r="I13" i="23"/>
  <c r="J13" i="23"/>
  <c r="K13" i="23"/>
  <c r="L13" i="23"/>
  <c r="M13" i="23"/>
  <c r="N13" i="23"/>
  <c r="O13" i="23"/>
  <c r="P13" i="23"/>
  <c r="Q13" i="23"/>
  <c r="R13" i="23"/>
  <c r="S13" i="23"/>
  <c r="T13" i="23"/>
  <c r="U13" i="23"/>
  <c r="V13" i="23"/>
  <c r="W13" i="23"/>
  <c r="X13" i="23"/>
  <c r="Y13" i="23"/>
  <c r="Z13" i="23"/>
  <c r="AA13" i="23"/>
  <c r="AB13" i="23"/>
  <c r="AC13" i="23"/>
  <c r="AD13" i="23"/>
  <c r="AE13" i="23"/>
  <c r="AF13" i="23"/>
  <c r="AG13" i="23"/>
  <c r="AH13" i="23"/>
  <c r="AI13" i="23"/>
  <c r="AJ13" i="23"/>
  <c r="AK13" i="23"/>
  <c r="AL13" i="23"/>
  <c r="AM13" i="23"/>
  <c r="AN13" i="23"/>
  <c r="AO13" i="23"/>
  <c r="AP13" i="23"/>
  <c r="AQ13" i="23"/>
  <c r="AR13" i="23"/>
  <c r="AS13" i="23"/>
  <c r="AT13" i="23"/>
  <c r="AU13" i="23"/>
  <c r="AV13" i="23"/>
  <c r="AW13" i="23"/>
  <c r="AX13" i="23"/>
  <c r="AY13" i="23"/>
  <c r="AZ13" i="23"/>
  <c r="BA13" i="23"/>
  <c r="BB13" i="23"/>
  <c r="BC13" i="23"/>
  <c r="BD13" i="23"/>
  <c r="BE13" i="23"/>
  <c r="BF13" i="23"/>
  <c r="BG13" i="23"/>
  <c r="BH13" i="23"/>
  <c r="BI13" i="23"/>
  <c r="BJ13" i="23"/>
  <c r="BK13" i="23"/>
  <c r="BL13" i="23"/>
  <c r="BM13" i="23"/>
  <c r="BN13" i="23"/>
  <c r="BO13" i="23"/>
  <c r="BP13" i="23"/>
  <c r="BQ13" i="23"/>
  <c r="BR13" i="23"/>
  <c r="BS13" i="23"/>
  <c r="BT13" i="23"/>
  <c r="BU13" i="23"/>
  <c r="BV13" i="23"/>
  <c r="BW13" i="23"/>
  <c r="C14" i="23"/>
  <c r="D14" i="23"/>
  <c r="E14" i="23"/>
  <c r="F14" i="23"/>
  <c r="G14" i="23"/>
  <c r="H14" i="23"/>
  <c r="I14" i="23"/>
  <c r="J14" i="23"/>
  <c r="K14" i="23"/>
  <c r="L14" i="23"/>
  <c r="M14" i="23"/>
  <c r="N14" i="23"/>
  <c r="O14" i="23"/>
  <c r="P14" i="23"/>
  <c r="Q14" i="23"/>
  <c r="R14" i="23"/>
  <c r="S14" i="23"/>
  <c r="T14" i="23"/>
  <c r="U14" i="23"/>
  <c r="V14" i="23"/>
  <c r="W14" i="23"/>
  <c r="X14" i="23"/>
  <c r="Y14" i="23"/>
  <c r="Z14" i="23"/>
  <c r="AA14" i="23"/>
  <c r="AB14" i="23"/>
  <c r="AC14" i="23"/>
  <c r="AD14" i="23"/>
  <c r="AE14" i="23"/>
  <c r="AF14" i="23"/>
  <c r="AG14" i="23"/>
  <c r="AH14" i="23"/>
  <c r="AI14" i="23"/>
  <c r="AJ14" i="23"/>
  <c r="AK14" i="23"/>
  <c r="AL14" i="23"/>
  <c r="AM14" i="23"/>
  <c r="AN14" i="23"/>
  <c r="AO14" i="23"/>
  <c r="AP14" i="23"/>
  <c r="AQ14" i="23"/>
  <c r="AR14" i="23"/>
  <c r="AS14" i="23"/>
  <c r="AT14" i="23"/>
  <c r="AU14" i="23"/>
  <c r="AV14" i="23"/>
  <c r="AW14" i="23"/>
  <c r="AX14" i="23"/>
  <c r="AY14" i="23"/>
  <c r="AZ14" i="23"/>
  <c r="BA14" i="23"/>
  <c r="BB14" i="23"/>
  <c r="BC14" i="23"/>
  <c r="BD14" i="23"/>
  <c r="BE14" i="23"/>
  <c r="BF14" i="23"/>
  <c r="BG14" i="23"/>
  <c r="BH14" i="23"/>
  <c r="BI14" i="23"/>
  <c r="BJ14" i="23"/>
  <c r="BK14" i="23"/>
  <c r="BL14" i="23"/>
  <c r="BM14" i="23"/>
  <c r="BN14" i="23"/>
  <c r="BO14" i="23"/>
  <c r="BP14" i="23"/>
  <c r="BQ14" i="23"/>
  <c r="BR14" i="23"/>
  <c r="BS14" i="23"/>
  <c r="BT14" i="23"/>
  <c r="BU14" i="23"/>
  <c r="BV14" i="23"/>
  <c r="BW14" i="23"/>
  <c r="C15" i="23"/>
  <c r="D15" i="23"/>
  <c r="E15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Z15" i="23"/>
  <c r="AA15" i="23"/>
  <c r="AB15" i="23"/>
  <c r="AC15" i="23"/>
  <c r="AD15" i="23"/>
  <c r="AE15" i="23"/>
  <c r="AF15" i="23"/>
  <c r="AG15" i="23"/>
  <c r="AH15" i="23"/>
  <c r="AI15" i="23"/>
  <c r="AJ15" i="23"/>
  <c r="AK15" i="23"/>
  <c r="AL15" i="23"/>
  <c r="AM15" i="23"/>
  <c r="AN15" i="23"/>
  <c r="AO15" i="23"/>
  <c r="AP15" i="23"/>
  <c r="AQ15" i="23"/>
  <c r="AR15" i="23"/>
  <c r="AS15" i="23"/>
  <c r="AT15" i="23"/>
  <c r="AU15" i="23"/>
  <c r="AV15" i="23"/>
  <c r="AW15" i="23"/>
  <c r="AX15" i="23"/>
  <c r="AY15" i="23"/>
  <c r="AZ15" i="23"/>
  <c r="BA15" i="23"/>
  <c r="BB15" i="23"/>
  <c r="BC15" i="23"/>
  <c r="BD15" i="23"/>
  <c r="BE15" i="23"/>
  <c r="BF15" i="23"/>
  <c r="BG15" i="23"/>
  <c r="BH15" i="23"/>
  <c r="BI15" i="23"/>
  <c r="BJ15" i="23"/>
  <c r="BK15" i="23"/>
  <c r="BL15" i="23"/>
  <c r="BM15" i="23"/>
  <c r="BN15" i="23"/>
  <c r="BO15" i="23"/>
  <c r="BP15" i="23"/>
  <c r="BQ15" i="23"/>
  <c r="BR15" i="23"/>
  <c r="BS15" i="23"/>
  <c r="BT15" i="23"/>
  <c r="BU15" i="23"/>
  <c r="BV15" i="23"/>
  <c r="BW15" i="23"/>
  <c r="C16" i="23"/>
  <c r="D16" i="23"/>
  <c r="E16" i="23"/>
  <c r="F16" i="23"/>
  <c r="G16" i="23"/>
  <c r="H16" i="23"/>
  <c r="I16" i="23"/>
  <c r="J16" i="23"/>
  <c r="K16" i="23"/>
  <c r="L16" i="23"/>
  <c r="M16" i="23"/>
  <c r="N16" i="23"/>
  <c r="O16" i="23"/>
  <c r="P16" i="23"/>
  <c r="Q16" i="23"/>
  <c r="R16" i="23"/>
  <c r="S16" i="23"/>
  <c r="T16" i="23"/>
  <c r="U16" i="23"/>
  <c r="V16" i="23"/>
  <c r="W16" i="23"/>
  <c r="X16" i="23"/>
  <c r="Y16" i="23"/>
  <c r="Z16" i="23"/>
  <c r="AA16" i="23"/>
  <c r="AB16" i="23"/>
  <c r="AC16" i="23"/>
  <c r="AD16" i="23"/>
  <c r="AE16" i="23"/>
  <c r="AF16" i="23"/>
  <c r="AG16" i="23"/>
  <c r="AH16" i="23"/>
  <c r="AI16" i="23"/>
  <c r="AJ16" i="23"/>
  <c r="AK16" i="23"/>
  <c r="AL16" i="23"/>
  <c r="AM16" i="23"/>
  <c r="AN16" i="23"/>
  <c r="AO16" i="23"/>
  <c r="AP16" i="23"/>
  <c r="AQ16" i="23"/>
  <c r="AR16" i="23"/>
  <c r="AS16" i="23"/>
  <c r="AT16" i="23"/>
  <c r="AU16" i="23"/>
  <c r="AV16" i="23"/>
  <c r="AW16" i="23"/>
  <c r="AX16" i="23"/>
  <c r="AY16" i="23"/>
  <c r="AZ16" i="23"/>
  <c r="BA16" i="23"/>
  <c r="BB16" i="23"/>
  <c r="BC16" i="23"/>
  <c r="BD16" i="23"/>
  <c r="BE16" i="23"/>
  <c r="BF16" i="23"/>
  <c r="BG16" i="23"/>
  <c r="BH16" i="23"/>
  <c r="BI16" i="23"/>
  <c r="BJ16" i="23"/>
  <c r="BK16" i="23"/>
  <c r="BL16" i="23"/>
  <c r="BM16" i="23"/>
  <c r="BN16" i="23"/>
  <c r="BO16" i="23"/>
  <c r="BP16" i="23"/>
  <c r="BQ16" i="23"/>
  <c r="BR16" i="23"/>
  <c r="BS16" i="23"/>
  <c r="BT16" i="23"/>
  <c r="BU16" i="23"/>
  <c r="BV16" i="23"/>
  <c r="BW16" i="23"/>
  <c r="C17" i="23"/>
  <c r="D17" i="23"/>
  <c r="E17" i="23"/>
  <c r="F17" i="23"/>
  <c r="G17" i="23"/>
  <c r="H17" i="23"/>
  <c r="I17" i="23"/>
  <c r="J17" i="23"/>
  <c r="K17" i="23"/>
  <c r="L17" i="23"/>
  <c r="M17" i="23"/>
  <c r="N17" i="23"/>
  <c r="O17" i="23"/>
  <c r="P17" i="23"/>
  <c r="Q17" i="23"/>
  <c r="R17" i="23"/>
  <c r="S17" i="23"/>
  <c r="T17" i="23"/>
  <c r="U17" i="23"/>
  <c r="V17" i="23"/>
  <c r="W17" i="23"/>
  <c r="X17" i="23"/>
  <c r="Y17" i="23"/>
  <c r="Z17" i="23"/>
  <c r="AA17" i="23"/>
  <c r="AB17" i="23"/>
  <c r="AC17" i="23"/>
  <c r="AD17" i="23"/>
  <c r="AE17" i="23"/>
  <c r="AF17" i="23"/>
  <c r="AG17" i="23"/>
  <c r="AH17" i="23"/>
  <c r="AI17" i="23"/>
  <c r="AJ17" i="23"/>
  <c r="AK17" i="23"/>
  <c r="AL17" i="23"/>
  <c r="AM17" i="23"/>
  <c r="AN17" i="23"/>
  <c r="AO17" i="23"/>
  <c r="AP17" i="23"/>
  <c r="AQ17" i="23"/>
  <c r="AR17" i="23"/>
  <c r="AS17" i="23"/>
  <c r="AT17" i="23"/>
  <c r="AU17" i="23"/>
  <c r="AV17" i="23"/>
  <c r="AW17" i="23"/>
  <c r="AX17" i="23"/>
  <c r="AY17" i="23"/>
  <c r="AZ17" i="23"/>
  <c r="BA17" i="23"/>
  <c r="BB17" i="23"/>
  <c r="BC17" i="23"/>
  <c r="BD17" i="23"/>
  <c r="BE17" i="23"/>
  <c r="BF17" i="23"/>
  <c r="BG17" i="23"/>
  <c r="BH17" i="23"/>
  <c r="BI17" i="23"/>
  <c r="BJ17" i="23"/>
  <c r="BK17" i="23"/>
  <c r="BL17" i="23"/>
  <c r="BM17" i="23"/>
  <c r="BN17" i="23"/>
  <c r="BO17" i="23"/>
  <c r="BP17" i="23"/>
  <c r="BQ17" i="23"/>
  <c r="BR17" i="23"/>
  <c r="BS17" i="23"/>
  <c r="BT17" i="23"/>
  <c r="BU17" i="23"/>
  <c r="BV17" i="23"/>
  <c r="BW17" i="23"/>
  <c r="B8" i="23"/>
  <c r="B9" i="23"/>
  <c r="B10" i="23"/>
  <c r="B11" i="23"/>
  <c r="B12" i="23"/>
  <c r="B13" i="23"/>
  <c r="B14" i="23"/>
  <c r="B15" i="23"/>
  <c r="B16" i="23"/>
  <c r="B17" i="23"/>
  <c r="B7" i="23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U7" i="2" s="1"/>
  <c r="AU17" i="2" s="1"/>
  <c r="AV8" i="2"/>
  <c r="AW8" i="2"/>
  <c r="AW7" i="2" s="1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N7" i="2" s="1"/>
  <c r="BN17" i="2" s="1"/>
  <c r="BO8" i="2"/>
  <c r="BP8" i="2"/>
  <c r="BQ8" i="2"/>
  <c r="BR8" i="2"/>
  <c r="BS8" i="2"/>
  <c r="BT8" i="2"/>
  <c r="BU8" i="2"/>
  <c r="BV8" i="2"/>
  <c r="BW8" i="2"/>
  <c r="C9" i="2"/>
  <c r="D9" i="2"/>
  <c r="E9" i="2"/>
  <c r="F9" i="2"/>
  <c r="G9" i="2"/>
  <c r="H9" i="2"/>
  <c r="I9" i="2"/>
  <c r="J9" i="2"/>
  <c r="K9" i="2"/>
  <c r="L9" i="2"/>
  <c r="M9" i="2"/>
  <c r="N9" i="2"/>
  <c r="O9" i="2"/>
  <c r="O7" i="2" s="1"/>
  <c r="O17" i="2" s="1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D7" i="2" s="1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O10" i="2"/>
  <c r="U10" i="2"/>
  <c r="V10" i="2"/>
  <c r="V7" i="2" s="1"/>
  <c r="V17" i="2" s="1"/>
  <c r="AD10" i="2"/>
  <c r="AD7" i="2" s="1"/>
  <c r="AD17" i="2" s="1"/>
  <c r="AE10" i="2"/>
  <c r="AE7" i="2" s="1"/>
  <c r="AE17" i="2" s="1"/>
  <c r="AG10" i="2"/>
  <c r="AU10" i="2"/>
  <c r="AW10" i="2"/>
  <c r="BA10" i="2"/>
  <c r="BK10" i="2"/>
  <c r="BQ10" i="2"/>
  <c r="BR10" i="2"/>
  <c r="F11" i="2"/>
  <c r="F10" i="2" s="1"/>
  <c r="J11" i="2"/>
  <c r="N11" i="2"/>
  <c r="N10" i="2" s="1"/>
  <c r="V11" i="2"/>
  <c r="W11" i="2"/>
  <c r="W10" i="2" s="1"/>
  <c r="X11" i="2"/>
  <c r="X10" i="2" s="1"/>
  <c r="Y11" i="2"/>
  <c r="Y10" i="2" s="1"/>
  <c r="Z11" i="2"/>
  <c r="Z10" i="2" s="1"/>
  <c r="AD11" i="2"/>
  <c r="AL11" i="2"/>
  <c r="AL10" i="2" s="1"/>
  <c r="AM11" i="2"/>
  <c r="AN11" i="2"/>
  <c r="AN10" i="2" s="1"/>
  <c r="AT11" i="2"/>
  <c r="AT10" i="2" s="1"/>
  <c r="BB11" i="2"/>
  <c r="BB10" i="2" s="1"/>
  <c r="BB7" i="2" s="1"/>
  <c r="BB17" i="2" s="1"/>
  <c r="BC11" i="2"/>
  <c r="BC10" i="2" s="1"/>
  <c r="BD11" i="2"/>
  <c r="BD10" i="2" s="1"/>
  <c r="BE11" i="2"/>
  <c r="BE10" i="2" s="1"/>
  <c r="BF11" i="2"/>
  <c r="BF10" i="2" s="1"/>
  <c r="BG11" i="2"/>
  <c r="BG10" i="2" s="1"/>
  <c r="BG7" i="2" s="1"/>
  <c r="BG17" i="2" s="1"/>
  <c r="BH11" i="2"/>
  <c r="BH10" i="2" s="1"/>
  <c r="BI11" i="2"/>
  <c r="BI10" i="2" s="1"/>
  <c r="BJ11" i="2"/>
  <c r="BJ10" i="2" s="1"/>
  <c r="BR11" i="2"/>
  <c r="C12" i="2"/>
  <c r="D12" i="2"/>
  <c r="E12" i="2"/>
  <c r="E11" i="2" s="1"/>
  <c r="E10" i="2" s="1"/>
  <c r="F12" i="2"/>
  <c r="G12" i="2"/>
  <c r="H12" i="2"/>
  <c r="I12" i="2"/>
  <c r="I11" i="2" s="1"/>
  <c r="J12" i="2"/>
  <c r="K12" i="2"/>
  <c r="K11" i="2" s="1"/>
  <c r="L12" i="2"/>
  <c r="L11" i="2" s="1"/>
  <c r="L10" i="2" s="1"/>
  <c r="M12" i="2"/>
  <c r="M11" i="2" s="1"/>
  <c r="M10" i="2" s="1"/>
  <c r="N12" i="2"/>
  <c r="O12" i="2"/>
  <c r="O11" i="2" s="1"/>
  <c r="P12" i="2"/>
  <c r="Q12" i="2"/>
  <c r="Q11" i="2" s="1"/>
  <c r="R12" i="2"/>
  <c r="S12" i="2"/>
  <c r="T12" i="2"/>
  <c r="U12" i="2"/>
  <c r="U11" i="2" s="1"/>
  <c r="V12" i="2"/>
  <c r="W12" i="2"/>
  <c r="X12" i="2"/>
  <c r="Y12" i="2"/>
  <c r="Z12" i="2"/>
  <c r="AA12" i="2"/>
  <c r="AA11" i="2" s="1"/>
  <c r="AB12" i="2"/>
  <c r="AB11" i="2" s="1"/>
  <c r="AB10" i="2" s="1"/>
  <c r="AC12" i="2"/>
  <c r="AC11" i="2" s="1"/>
  <c r="AC10" i="2" s="1"/>
  <c r="AD12" i="2"/>
  <c r="AE12" i="2"/>
  <c r="AE11" i="2" s="1"/>
  <c r="AF12" i="2"/>
  <c r="AG12" i="2"/>
  <c r="AG11" i="2" s="1"/>
  <c r="AH12" i="2"/>
  <c r="AI12" i="2"/>
  <c r="AJ12" i="2"/>
  <c r="AK12" i="2"/>
  <c r="AK11" i="2" s="1"/>
  <c r="AK10" i="2" s="1"/>
  <c r="AL12" i="2"/>
  <c r="AM12" i="2"/>
  <c r="AN12" i="2"/>
  <c r="AO12" i="2"/>
  <c r="AO11" i="2" s="1"/>
  <c r="AP12" i="2"/>
  <c r="AQ12" i="2"/>
  <c r="AQ11" i="2" s="1"/>
  <c r="AR12" i="2"/>
  <c r="AR11" i="2" s="1"/>
  <c r="AR10" i="2" s="1"/>
  <c r="AR7" i="2" s="1"/>
  <c r="AR17" i="2" s="1"/>
  <c r="AS12" i="2"/>
  <c r="AS11" i="2" s="1"/>
  <c r="AS10" i="2" s="1"/>
  <c r="AT12" i="2"/>
  <c r="AU12" i="2"/>
  <c r="AU11" i="2" s="1"/>
  <c r="AV12" i="2"/>
  <c r="AW12" i="2"/>
  <c r="AW11" i="2" s="1"/>
  <c r="AX12" i="2"/>
  <c r="AY12" i="2"/>
  <c r="AZ12" i="2"/>
  <c r="BA12" i="2"/>
  <c r="BA11" i="2" s="1"/>
  <c r="BB12" i="2"/>
  <c r="BC12" i="2"/>
  <c r="BD12" i="2"/>
  <c r="BE12" i="2"/>
  <c r="BF12" i="2"/>
  <c r="BG12" i="2"/>
  <c r="BH12" i="2"/>
  <c r="BI12" i="2"/>
  <c r="BJ12" i="2"/>
  <c r="BK12" i="2"/>
  <c r="BK11" i="2" s="1"/>
  <c r="BL12" i="2"/>
  <c r="BM12" i="2"/>
  <c r="BM11" i="2" s="1"/>
  <c r="BN12" i="2"/>
  <c r="BO12" i="2"/>
  <c r="BP12" i="2"/>
  <c r="BQ12" i="2"/>
  <c r="BQ11" i="2" s="1"/>
  <c r="BR12" i="2"/>
  <c r="BS12" i="2"/>
  <c r="BT12" i="2"/>
  <c r="BU12" i="2"/>
  <c r="BU11" i="2" s="1"/>
  <c r="BV12" i="2"/>
  <c r="BW12" i="2"/>
  <c r="BW11" i="2" s="1"/>
  <c r="C13" i="2"/>
  <c r="D13" i="2"/>
  <c r="E13" i="2"/>
  <c r="F13" i="2"/>
  <c r="G13" i="2"/>
  <c r="G11" i="2" s="1"/>
  <c r="H13" i="2"/>
  <c r="H11" i="2" s="1"/>
  <c r="H10" i="2" s="1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H11" i="2" s="1"/>
  <c r="AH10" i="2" s="1"/>
  <c r="AI13" i="2"/>
  <c r="AJ13" i="2"/>
  <c r="AK13" i="2"/>
  <c r="AL13" i="2"/>
  <c r="AM13" i="2"/>
  <c r="AN13" i="2"/>
  <c r="AO13" i="2"/>
  <c r="AP13" i="2"/>
  <c r="AP11" i="2" s="1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N11" i="2" s="1"/>
  <c r="BN10" i="2" s="1"/>
  <c r="BO13" i="2"/>
  <c r="BP13" i="2"/>
  <c r="BQ13" i="2"/>
  <c r="BR13" i="2"/>
  <c r="BS13" i="2"/>
  <c r="BS11" i="2" s="1"/>
  <c r="BT13" i="2"/>
  <c r="BT11" i="2" s="1"/>
  <c r="BT10" i="2" s="1"/>
  <c r="BU13" i="2"/>
  <c r="BV13" i="2"/>
  <c r="BV11" i="2" s="1"/>
  <c r="BW13" i="2"/>
  <c r="C14" i="2"/>
  <c r="D14" i="2"/>
  <c r="E14" i="2"/>
  <c r="F14" i="2"/>
  <c r="G14" i="2"/>
  <c r="G10" i="2" s="1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S10" i="2" s="1"/>
  <c r="BT14" i="2"/>
  <c r="BU14" i="2"/>
  <c r="BV14" i="2"/>
  <c r="BW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D17" i="2"/>
  <c r="M19" i="2"/>
  <c r="M29" i="2" s="1"/>
  <c r="AK19" i="2"/>
  <c r="AK29" i="2" s="1"/>
  <c r="AL19" i="2"/>
  <c r="AL29" i="2" s="1"/>
  <c r="AT19" i="2"/>
  <c r="AT29" i="2" s="1"/>
  <c r="AU19" i="2"/>
  <c r="AU29" i="2" s="1"/>
  <c r="BW19" i="2"/>
  <c r="BW29" i="2" s="1"/>
  <c r="C20" i="2"/>
  <c r="D20" i="2"/>
  <c r="E20" i="2"/>
  <c r="F20" i="2"/>
  <c r="G20" i="2"/>
  <c r="H20" i="2"/>
  <c r="I20" i="2"/>
  <c r="J20" i="2"/>
  <c r="J36" i="2" s="1"/>
  <c r="K20" i="2"/>
  <c r="L20" i="2"/>
  <c r="M20" i="2"/>
  <c r="N20" i="2"/>
  <c r="N19" i="2" s="1"/>
  <c r="O20" i="2"/>
  <c r="O19" i="2" s="1"/>
  <c r="P20" i="2"/>
  <c r="Q20" i="2"/>
  <c r="R20" i="2"/>
  <c r="R19" i="2" s="1"/>
  <c r="R29" i="2" s="1"/>
  <c r="R39" i="2" s="1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H19" i="2" s="1"/>
  <c r="AH29" i="2" s="1"/>
  <c r="AH39" i="2" s="1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X19" i="2" s="1"/>
  <c r="AX29" i="2" s="1"/>
  <c r="AX39" i="2" s="1"/>
  <c r="AY20" i="2"/>
  <c r="AZ20" i="2"/>
  <c r="BA20" i="2"/>
  <c r="BB20" i="2"/>
  <c r="BC20" i="2"/>
  <c r="BD20" i="2"/>
  <c r="BE20" i="2"/>
  <c r="BF20" i="2"/>
  <c r="BG20" i="2"/>
  <c r="BH20" i="2"/>
  <c r="BI20" i="2"/>
  <c r="BI33" i="2" s="1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C21" i="2"/>
  <c r="D21" i="2"/>
  <c r="D36" i="2" s="1"/>
  <c r="E21" i="2"/>
  <c r="E33" i="2" s="1"/>
  <c r="F21" i="2"/>
  <c r="G21" i="2"/>
  <c r="G33" i="2" s="1"/>
  <c r="H21" i="2"/>
  <c r="I21" i="2"/>
  <c r="I33" i="2" s="1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W36" i="2" s="1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J36" i="2" s="1"/>
  <c r="AK21" i="2"/>
  <c r="AK33" i="2" s="1"/>
  <c r="AL21" i="2"/>
  <c r="AL33" i="2" s="1"/>
  <c r="AM21" i="2"/>
  <c r="AM33" i="2" s="1"/>
  <c r="AN21" i="2"/>
  <c r="AN36" i="2" s="1"/>
  <c r="AO21" i="2"/>
  <c r="AP21" i="2"/>
  <c r="AQ21" i="2"/>
  <c r="AR21" i="2"/>
  <c r="AS21" i="2"/>
  <c r="AT21" i="2"/>
  <c r="AU21" i="2"/>
  <c r="AV21" i="2"/>
  <c r="AW21" i="2"/>
  <c r="AX21" i="2"/>
  <c r="AY21" i="2"/>
  <c r="AZ21" i="2"/>
  <c r="AZ36" i="2" s="1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P36" i="2" s="1"/>
  <c r="BQ21" i="2"/>
  <c r="BQ36" i="2" s="1"/>
  <c r="BR21" i="2"/>
  <c r="BS21" i="2"/>
  <c r="BS36" i="2" s="1"/>
  <c r="BT21" i="2"/>
  <c r="BT33" i="2" s="1"/>
  <c r="BU21" i="2"/>
  <c r="BV21" i="2"/>
  <c r="BW21" i="2"/>
  <c r="D22" i="2"/>
  <c r="M22" i="2"/>
  <c r="N22" i="2"/>
  <c r="O22" i="2"/>
  <c r="AS22" i="2"/>
  <c r="AT22" i="2"/>
  <c r="AU22" i="2"/>
  <c r="E23" i="2"/>
  <c r="E22" i="2" s="1"/>
  <c r="F23" i="2"/>
  <c r="F22" i="2" s="1"/>
  <c r="G23" i="2"/>
  <c r="H23" i="2"/>
  <c r="J23" i="2"/>
  <c r="J22" i="2" s="1"/>
  <c r="N23" i="2"/>
  <c r="O23" i="2"/>
  <c r="W23" i="2"/>
  <c r="X23" i="2"/>
  <c r="AD23" i="2"/>
  <c r="AD22" i="2" s="1"/>
  <c r="AE23" i="2"/>
  <c r="AE22" i="2" s="1"/>
  <c r="AJ23" i="2"/>
  <c r="AJ22" i="2" s="1"/>
  <c r="AT23" i="2"/>
  <c r="AU23" i="2"/>
  <c r="AZ23" i="2"/>
  <c r="AZ22" i="2" s="1"/>
  <c r="BA23" i="2"/>
  <c r="BA22" i="2" s="1"/>
  <c r="BB23" i="2"/>
  <c r="BB22" i="2" s="1"/>
  <c r="BC23" i="2"/>
  <c r="BC22" i="2" s="1"/>
  <c r="BD23" i="2"/>
  <c r="BD22" i="2" s="1"/>
  <c r="BP23" i="2"/>
  <c r="BP22" i="2" s="1"/>
  <c r="C24" i="2"/>
  <c r="D24" i="2"/>
  <c r="E24" i="2"/>
  <c r="F24" i="2"/>
  <c r="G24" i="2"/>
  <c r="H24" i="2"/>
  <c r="I24" i="2"/>
  <c r="I23" i="2" s="1"/>
  <c r="J24" i="2"/>
  <c r="K24" i="2"/>
  <c r="K23" i="2" s="1"/>
  <c r="K22" i="2" s="1"/>
  <c r="L24" i="2"/>
  <c r="L23" i="2" s="1"/>
  <c r="L22" i="2" s="1"/>
  <c r="M24" i="2"/>
  <c r="M23" i="2" s="1"/>
  <c r="N24" i="2"/>
  <c r="O24" i="2"/>
  <c r="P24" i="2"/>
  <c r="Q24" i="2"/>
  <c r="R24" i="2"/>
  <c r="S24" i="2"/>
  <c r="T24" i="2"/>
  <c r="U24" i="2"/>
  <c r="V24" i="2"/>
  <c r="W24" i="2"/>
  <c r="X24" i="2"/>
  <c r="Y24" i="2"/>
  <c r="Y23" i="2" s="1"/>
  <c r="Z24" i="2"/>
  <c r="Z23" i="2" s="1"/>
  <c r="Z22" i="2" s="1"/>
  <c r="AA24" i="2"/>
  <c r="AA23" i="2" s="1"/>
  <c r="AA22" i="2" s="1"/>
  <c r="AB24" i="2"/>
  <c r="AB23" i="2" s="1"/>
  <c r="AB22" i="2" s="1"/>
  <c r="AC24" i="2"/>
  <c r="AC23" i="2" s="1"/>
  <c r="AD24" i="2"/>
  <c r="AE24" i="2"/>
  <c r="AF24" i="2"/>
  <c r="AG24" i="2"/>
  <c r="AH24" i="2"/>
  <c r="AI24" i="2"/>
  <c r="AJ24" i="2"/>
  <c r="AK24" i="2"/>
  <c r="AK23" i="2" s="1"/>
  <c r="AK22" i="2" s="1"/>
  <c r="AL24" i="2"/>
  <c r="AL23" i="2" s="1"/>
  <c r="AL22" i="2" s="1"/>
  <c r="AM24" i="2"/>
  <c r="AN24" i="2"/>
  <c r="AO24" i="2"/>
  <c r="AO23" i="2" s="1"/>
  <c r="AP24" i="2"/>
  <c r="AP23" i="2" s="1"/>
  <c r="AQ24" i="2"/>
  <c r="AQ23" i="2" s="1"/>
  <c r="AQ22" i="2" s="1"/>
  <c r="AR24" i="2"/>
  <c r="AR23" i="2" s="1"/>
  <c r="AR22" i="2" s="1"/>
  <c r="AS24" i="2"/>
  <c r="AS23" i="2" s="1"/>
  <c r="AT24" i="2"/>
  <c r="AU24" i="2"/>
  <c r="AV24" i="2"/>
  <c r="AW24" i="2"/>
  <c r="AX24" i="2"/>
  <c r="AY24" i="2"/>
  <c r="AZ24" i="2"/>
  <c r="BA24" i="2"/>
  <c r="BB24" i="2"/>
  <c r="BC24" i="2"/>
  <c r="BD24" i="2"/>
  <c r="BE24" i="2"/>
  <c r="BE23" i="2" s="1"/>
  <c r="BF24" i="2"/>
  <c r="BF23" i="2" s="1"/>
  <c r="BG24" i="2"/>
  <c r="BG23" i="2" s="1"/>
  <c r="BG22" i="2" s="1"/>
  <c r="BH24" i="2"/>
  <c r="BH23" i="2" s="1"/>
  <c r="BH22" i="2" s="1"/>
  <c r="BI24" i="2"/>
  <c r="BI23" i="2" s="1"/>
  <c r="BJ24" i="2"/>
  <c r="BJ23" i="2" s="1"/>
  <c r="BK24" i="2"/>
  <c r="BK23" i="2" s="1"/>
  <c r="BL24" i="2"/>
  <c r="BM24" i="2"/>
  <c r="BN24" i="2"/>
  <c r="BO24" i="2"/>
  <c r="BP24" i="2"/>
  <c r="BQ24" i="2"/>
  <c r="BR24" i="2"/>
  <c r="BS24" i="2"/>
  <c r="BT24" i="2"/>
  <c r="BU24" i="2"/>
  <c r="BU23" i="2" s="1"/>
  <c r="BV24" i="2"/>
  <c r="BV23" i="2" s="1"/>
  <c r="BW24" i="2"/>
  <c r="BW23" i="2" s="1"/>
  <c r="BW22" i="2" s="1"/>
  <c r="C25" i="2"/>
  <c r="D25" i="2"/>
  <c r="D23" i="2" s="1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R23" i="2" s="1"/>
  <c r="R22" i="2" s="1"/>
  <c r="S25" i="2"/>
  <c r="S23" i="2" s="1"/>
  <c r="S22" i="2" s="1"/>
  <c r="T25" i="2"/>
  <c r="T23" i="2" s="1"/>
  <c r="T22" i="2" s="1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G23" i="2" s="1"/>
  <c r="AG22" i="2" s="1"/>
  <c r="AH25" i="2"/>
  <c r="AH23" i="2" s="1"/>
  <c r="AH22" i="2" s="1"/>
  <c r="AI25" i="2"/>
  <c r="AI23" i="2" s="1"/>
  <c r="AI22" i="2" s="1"/>
  <c r="AJ25" i="2"/>
  <c r="AK25" i="2"/>
  <c r="AL25" i="2"/>
  <c r="AM25" i="2"/>
  <c r="AM23" i="2" s="1"/>
  <c r="AN25" i="2"/>
  <c r="AO25" i="2"/>
  <c r="AP25" i="2"/>
  <c r="AQ25" i="2"/>
  <c r="AR25" i="2"/>
  <c r="AS25" i="2"/>
  <c r="AT25" i="2"/>
  <c r="AU25" i="2"/>
  <c r="AV25" i="2"/>
  <c r="AW25" i="2"/>
  <c r="AX25" i="2"/>
  <c r="AX23" i="2" s="1"/>
  <c r="AX22" i="2" s="1"/>
  <c r="AY25" i="2"/>
  <c r="AY23" i="2" s="1"/>
  <c r="AY22" i="2" s="1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M23" i="2" s="1"/>
  <c r="BM22" i="2" s="1"/>
  <c r="BN25" i="2"/>
  <c r="BN23" i="2" s="1"/>
  <c r="BN22" i="2" s="1"/>
  <c r="BO25" i="2"/>
  <c r="BO23" i="2" s="1"/>
  <c r="BO22" i="2" s="1"/>
  <c r="BP25" i="2"/>
  <c r="BQ25" i="2"/>
  <c r="BQ23" i="2" s="1"/>
  <c r="BQ22" i="2" s="1"/>
  <c r="BR25" i="2"/>
  <c r="BR23" i="2" s="1"/>
  <c r="BR22" i="2" s="1"/>
  <c r="BS25" i="2"/>
  <c r="BS23" i="2" s="1"/>
  <c r="BT25" i="2"/>
  <c r="BT23" i="2" s="1"/>
  <c r="BU25" i="2"/>
  <c r="BV25" i="2"/>
  <c r="BW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W22" i="2" s="1"/>
  <c r="X26" i="2"/>
  <c r="X22" i="2" s="1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I22" i="2" s="1"/>
  <c r="BJ26" i="2"/>
  <c r="BJ22" i="2" s="1"/>
  <c r="BK26" i="2"/>
  <c r="BK22" i="2" s="1"/>
  <c r="BL26" i="2"/>
  <c r="BM26" i="2"/>
  <c r="BN26" i="2"/>
  <c r="BO26" i="2"/>
  <c r="BP26" i="2"/>
  <c r="BQ26" i="2"/>
  <c r="BR26" i="2"/>
  <c r="BS26" i="2"/>
  <c r="BT26" i="2"/>
  <c r="BU26" i="2"/>
  <c r="BV26" i="2"/>
  <c r="BW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C32" i="2"/>
  <c r="D32" i="2"/>
  <c r="E32" i="2"/>
  <c r="F32" i="2"/>
  <c r="G32" i="2"/>
  <c r="H32" i="2"/>
  <c r="I32" i="2"/>
  <c r="J32" i="2"/>
  <c r="J33" i="2" s="1"/>
  <c r="K32" i="2"/>
  <c r="L32" i="2"/>
  <c r="L33" i="2" s="1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Z33" i="2" s="1"/>
  <c r="AA32" i="2"/>
  <c r="AA33" i="2" s="1"/>
  <c r="AB32" i="2"/>
  <c r="AB33" i="2" s="1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P33" i="2" s="1"/>
  <c r="AQ32" i="2"/>
  <c r="AQ33" i="2" s="1"/>
  <c r="AR32" i="2"/>
  <c r="AR33" i="2" s="1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F33" i="2" s="1"/>
  <c r="BG32" i="2"/>
  <c r="BG33" i="2" s="1"/>
  <c r="BH32" i="2"/>
  <c r="BH33" i="2" s="1"/>
  <c r="BI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V33" i="2" s="1"/>
  <c r="BW32" i="2"/>
  <c r="BW33" i="2" s="1"/>
  <c r="BW34" i="2" s="1"/>
  <c r="C33" i="2"/>
  <c r="K33" i="2"/>
  <c r="S33" i="2"/>
  <c r="T33" i="2"/>
  <c r="U33" i="2"/>
  <c r="V33" i="2"/>
  <c r="W33" i="2"/>
  <c r="AS33" i="2"/>
  <c r="AT33" i="2"/>
  <c r="AU33" i="2"/>
  <c r="AV33" i="2"/>
  <c r="AW33" i="2"/>
  <c r="AZ33" i="2"/>
  <c r="BM33" i="2"/>
  <c r="BQ33" i="2"/>
  <c r="BR33" i="2"/>
  <c r="C35" i="2"/>
  <c r="D35" i="2"/>
  <c r="E35" i="2"/>
  <c r="F35" i="2"/>
  <c r="G35" i="2"/>
  <c r="H35" i="2"/>
  <c r="I35" i="2"/>
  <c r="J35" i="2"/>
  <c r="K35" i="2"/>
  <c r="K36" i="2" s="1"/>
  <c r="L35" i="2"/>
  <c r="M35" i="2"/>
  <c r="N35" i="2"/>
  <c r="N36" i="2" s="1"/>
  <c r="O35" i="2"/>
  <c r="O36" i="2" s="1"/>
  <c r="P35" i="2"/>
  <c r="Q35" i="2"/>
  <c r="Q36" i="2" s="1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D36" i="2" s="1"/>
  <c r="AE35" i="2"/>
  <c r="AE36" i="2" s="1"/>
  <c r="AF35" i="2"/>
  <c r="AF36" i="2" s="1"/>
  <c r="AG35" i="2"/>
  <c r="AG36" i="2" s="1"/>
  <c r="AH35" i="2"/>
  <c r="AI35" i="2"/>
  <c r="AJ35" i="2"/>
  <c r="AK35" i="2"/>
  <c r="AL35" i="2"/>
  <c r="AM35" i="2"/>
  <c r="AN35" i="2"/>
  <c r="AO35" i="2"/>
  <c r="AP35" i="2"/>
  <c r="AQ35" i="2"/>
  <c r="AR35" i="2"/>
  <c r="AR36" i="2" s="1"/>
  <c r="AS35" i="2"/>
  <c r="AS36" i="2" s="1"/>
  <c r="AT35" i="2"/>
  <c r="AT36" i="2" s="1"/>
  <c r="AU35" i="2"/>
  <c r="AU36" i="2" s="1"/>
  <c r="AV35" i="2"/>
  <c r="AV36" i="2" s="1"/>
  <c r="AW35" i="2"/>
  <c r="AW36" i="2" s="1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L36" i="2" s="1"/>
  <c r="BM35" i="2"/>
  <c r="BM36" i="2" s="1"/>
  <c r="BN35" i="2"/>
  <c r="BO35" i="2"/>
  <c r="BP35" i="2"/>
  <c r="BQ35" i="2"/>
  <c r="BR35" i="2"/>
  <c r="BS35" i="2"/>
  <c r="BT35" i="2"/>
  <c r="BU35" i="2"/>
  <c r="BV35" i="2"/>
  <c r="BW35" i="2"/>
  <c r="BW36" i="2" s="1"/>
  <c r="E36" i="2"/>
  <c r="F36" i="2"/>
  <c r="G36" i="2"/>
  <c r="H36" i="2"/>
  <c r="P36" i="2"/>
  <c r="S36" i="2"/>
  <c r="T36" i="2"/>
  <c r="Z36" i="2"/>
  <c r="AA36" i="2"/>
  <c r="AP36" i="2"/>
  <c r="AQ36" i="2"/>
  <c r="BF36" i="2"/>
  <c r="BG36" i="2"/>
  <c r="BH36" i="2"/>
  <c r="BI36" i="2"/>
  <c r="BJ36" i="2"/>
  <c r="BK36" i="2"/>
  <c r="BO36" i="2"/>
  <c r="BV36" i="2"/>
  <c r="C38" i="2"/>
  <c r="D38" i="2"/>
  <c r="E38" i="2"/>
  <c r="F38" i="2"/>
  <c r="G38" i="2"/>
  <c r="H38" i="2"/>
  <c r="I38" i="2"/>
  <c r="J38" i="2"/>
  <c r="K38" i="2"/>
  <c r="L38" i="2"/>
  <c r="M38" i="2"/>
  <c r="M39" i="2" s="1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41" i="2"/>
  <c r="B40" i="2"/>
  <c r="B39" i="2"/>
  <c r="B38" i="2"/>
  <c r="B37" i="2"/>
  <c r="B36" i="2"/>
  <c r="B35" i="2"/>
  <c r="B29" i="2"/>
  <c r="B34" i="2" s="1"/>
  <c r="B19" i="2"/>
  <c r="B33" i="2"/>
  <c r="B32" i="2"/>
  <c r="C35" i="30"/>
  <c r="D35" i="30"/>
  <c r="E35" i="30"/>
  <c r="F35" i="30"/>
  <c r="G35" i="30"/>
  <c r="H35" i="30"/>
  <c r="I35" i="30"/>
  <c r="I36" i="30" s="1"/>
  <c r="J35" i="30"/>
  <c r="J36" i="30" s="1"/>
  <c r="K35" i="30"/>
  <c r="K36" i="30" s="1"/>
  <c r="L35" i="30"/>
  <c r="L36" i="30" s="1"/>
  <c r="M35" i="30"/>
  <c r="M36" i="30" s="1"/>
  <c r="N35" i="30"/>
  <c r="N36" i="30" s="1"/>
  <c r="O35" i="30"/>
  <c r="O36" i="30" s="1"/>
  <c r="P35" i="30"/>
  <c r="P36" i="30" s="1"/>
  <c r="Q35" i="30"/>
  <c r="Q36" i="30" s="1"/>
  <c r="R35" i="30"/>
  <c r="R36" i="30" s="1"/>
  <c r="S35" i="30"/>
  <c r="T35" i="30"/>
  <c r="U35" i="30"/>
  <c r="V35" i="30"/>
  <c r="W35" i="30"/>
  <c r="X35" i="30"/>
  <c r="Y35" i="30"/>
  <c r="Y36" i="30" s="1"/>
  <c r="Z35" i="30"/>
  <c r="Z36" i="30" s="1"/>
  <c r="AA35" i="30"/>
  <c r="AA36" i="30" s="1"/>
  <c r="AB35" i="30"/>
  <c r="AB36" i="30" s="1"/>
  <c r="AC35" i="30"/>
  <c r="AC36" i="30" s="1"/>
  <c r="AD35" i="30"/>
  <c r="AD36" i="30" s="1"/>
  <c r="AE35" i="30"/>
  <c r="AE36" i="30" s="1"/>
  <c r="AF35" i="30"/>
  <c r="AF36" i="30" s="1"/>
  <c r="AG35" i="30"/>
  <c r="AG36" i="30" s="1"/>
  <c r="AH35" i="30"/>
  <c r="AH36" i="30" s="1"/>
  <c r="AI35" i="30"/>
  <c r="AJ35" i="30"/>
  <c r="AK35" i="30"/>
  <c r="AL35" i="30"/>
  <c r="AM35" i="30"/>
  <c r="AN35" i="30"/>
  <c r="AO35" i="30"/>
  <c r="AO36" i="30" s="1"/>
  <c r="AP35" i="30"/>
  <c r="AP36" i="30" s="1"/>
  <c r="AQ35" i="30"/>
  <c r="AQ36" i="30" s="1"/>
  <c r="AR35" i="30"/>
  <c r="AR36" i="30" s="1"/>
  <c r="AS35" i="30"/>
  <c r="AS36" i="30" s="1"/>
  <c r="AT35" i="30"/>
  <c r="AT36" i="30" s="1"/>
  <c r="AU35" i="30"/>
  <c r="AU36" i="30" s="1"/>
  <c r="AV35" i="30"/>
  <c r="AV36" i="30" s="1"/>
  <c r="AW35" i="30"/>
  <c r="AW36" i="30" s="1"/>
  <c r="AX35" i="30"/>
  <c r="AX36" i="30" s="1"/>
  <c r="AY35" i="30"/>
  <c r="AZ35" i="30"/>
  <c r="BA35" i="30"/>
  <c r="BB35" i="30"/>
  <c r="BC35" i="30"/>
  <c r="BD35" i="30"/>
  <c r="BE35" i="30"/>
  <c r="BE36" i="30" s="1"/>
  <c r="BF35" i="30"/>
  <c r="BF36" i="30" s="1"/>
  <c r="BG35" i="30"/>
  <c r="BG36" i="30" s="1"/>
  <c r="BH35" i="30"/>
  <c r="BH36" i="30" s="1"/>
  <c r="BI35" i="30"/>
  <c r="BI36" i="30" s="1"/>
  <c r="BJ35" i="30"/>
  <c r="BJ36" i="30" s="1"/>
  <c r="BK35" i="30"/>
  <c r="BK36" i="30" s="1"/>
  <c r="BL35" i="30"/>
  <c r="BL36" i="30" s="1"/>
  <c r="BM35" i="30"/>
  <c r="BM36" i="30" s="1"/>
  <c r="BN35" i="30"/>
  <c r="BN36" i="30" s="1"/>
  <c r="BO35" i="30"/>
  <c r="BP35" i="30"/>
  <c r="BQ35" i="30"/>
  <c r="BR35" i="30"/>
  <c r="BS35" i="30"/>
  <c r="BT35" i="30"/>
  <c r="BU35" i="30"/>
  <c r="BU36" i="30" s="1"/>
  <c r="BV35" i="30"/>
  <c r="BV36" i="30" s="1"/>
  <c r="BW35" i="30"/>
  <c r="BW36" i="30" s="1"/>
  <c r="BX35" i="30"/>
  <c r="BX36" i="30" s="1"/>
  <c r="C36" i="30"/>
  <c r="D36" i="30"/>
  <c r="E36" i="30"/>
  <c r="F36" i="30"/>
  <c r="G36" i="30"/>
  <c r="H36" i="30"/>
  <c r="S36" i="30"/>
  <c r="T36" i="30"/>
  <c r="U36" i="30"/>
  <c r="V36" i="30"/>
  <c r="W36" i="30"/>
  <c r="X36" i="30"/>
  <c r="AI36" i="30"/>
  <c r="AJ36" i="30"/>
  <c r="AK36" i="30"/>
  <c r="AL36" i="30"/>
  <c r="AM36" i="30"/>
  <c r="AN36" i="30"/>
  <c r="AY36" i="30"/>
  <c r="AZ36" i="30"/>
  <c r="BA36" i="30"/>
  <c r="BB36" i="30"/>
  <c r="BC36" i="30"/>
  <c r="BD36" i="30"/>
  <c r="BO36" i="30"/>
  <c r="BP36" i="30"/>
  <c r="BQ36" i="30"/>
  <c r="BR36" i="30"/>
  <c r="BS36" i="30"/>
  <c r="BT36" i="30"/>
  <c r="B36" i="30"/>
  <c r="B35" i="30"/>
  <c r="B34" i="30"/>
  <c r="C34" i="30"/>
  <c r="D34" i="30"/>
  <c r="E34" i="30"/>
  <c r="F34" i="30"/>
  <c r="G34" i="30"/>
  <c r="H34" i="30"/>
  <c r="I34" i="30"/>
  <c r="J34" i="30"/>
  <c r="K34" i="30"/>
  <c r="L34" i="30"/>
  <c r="M34" i="30"/>
  <c r="N34" i="30"/>
  <c r="O34" i="30"/>
  <c r="P34" i="30"/>
  <c r="Q34" i="30"/>
  <c r="R34" i="30"/>
  <c r="S34" i="30"/>
  <c r="T34" i="30"/>
  <c r="U34" i="30"/>
  <c r="V34" i="30"/>
  <c r="W34" i="30"/>
  <c r="X34" i="30"/>
  <c r="Y34" i="30"/>
  <c r="Z34" i="30"/>
  <c r="AA34" i="30"/>
  <c r="AB34" i="30"/>
  <c r="AC34" i="30"/>
  <c r="AD34" i="30"/>
  <c r="AE34" i="30"/>
  <c r="AF34" i="30"/>
  <c r="AG34" i="30"/>
  <c r="AH34" i="30"/>
  <c r="AI34" i="30"/>
  <c r="AJ34" i="30"/>
  <c r="AK34" i="30"/>
  <c r="AL34" i="30"/>
  <c r="AM34" i="30"/>
  <c r="AN34" i="30"/>
  <c r="AO34" i="30"/>
  <c r="AP34" i="30"/>
  <c r="AQ34" i="30"/>
  <c r="AR34" i="30"/>
  <c r="AS34" i="30"/>
  <c r="AT34" i="30"/>
  <c r="AU34" i="30"/>
  <c r="AV34" i="30"/>
  <c r="AW34" i="30"/>
  <c r="AX34" i="30"/>
  <c r="AY34" i="30"/>
  <c r="AZ34" i="30"/>
  <c r="BA34" i="30"/>
  <c r="BB34" i="30"/>
  <c r="BC34" i="30"/>
  <c r="BD34" i="30"/>
  <c r="BE34" i="30"/>
  <c r="BF34" i="30"/>
  <c r="BG34" i="30"/>
  <c r="BH34" i="30"/>
  <c r="BI34" i="30"/>
  <c r="BJ34" i="30"/>
  <c r="BK34" i="30"/>
  <c r="BL34" i="30"/>
  <c r="BM34" i="30"/>
  <c r="BN34" i="30"/>
  <c r="BO34" i="30"/>
  <c r="BP34" i="30"/>
  <c r="BQ34" i="30"/>
  <c r="BR34" i="30"/>
  <c r="BS34" i="30"/>
  <c r="BT34" i="30"/>
  <c r="BU34" i="30"/>
  <c r="BV34" i="30"/>
  <c r="BW34" i="30"/>
  <c r="BX34" i="30"/>
  <c r="B31" i="2"/>
  <c r="B22" i="2"/>
  <c r="B23" i="2"/>
  <c r="B28" i="2"/>
  <c r="B27" i="2"/>
  <c r="B26" i="2"/>
  <c r="B25" i="2"/>
  <c r="B24" i="2"/>
  <c r="B21" i="2"/>
  <c r="B20" i="2"/>
  <c r="B17" i="2"/>
  <c r="B10" i="2"/>
  <c r="B7" i="2" s="1"/>
  <c r="B11" i="2"/>
  <c r="B12" i="2"/>
  <c r="B16" i="2"/>
  <c r="B15" i="2"/>
  <c r="B14" i="2"/>
  <c r="B13" i="2"/>
  <c r="B9" i="2"/>
  <c r="B8" i="2"/>
  <c r="BX41" i="30"/>
  <c r="BW41" i="30"/>
  <c r="BV41" i="30"/>
  <c r="BU41" i="30"/>
  <c r="BT41" i="30"/>
  <c r="BS41" i="30"/>
  <c r="BR41" i="30"/>
  <c r="BQ41" i="30"/>
  <c r="BP41" i="30"/>
  <c r="BO41" i="30"/>
  <c r="BN41" i="30"/>
  <c r="BM41" i="30"/>
  <c r="BL41" i="30"/>
  <c r="BK41" i="30"/>
  <c r="BJ41" i="30"/>
  <c r="BI41" i="30"/>
  <c r="BH41" i="30"/>
  <c r="BG41" i="30"/>
  <c r="BF41" i="30"/>
  <c r="BE41" i="30"/>
  <c r="BD41" i="30"/>
  <c r="BC41" i="30"/>
  <c r="BB41" i="30"/>
  <c r="BA41" i="30"/>
  <c r="AZ41" i="30"/>
  <c r="AY41" i="30"/>
  <c r="AX41" i="30"/>
  <c r="AW41" i="30"/>
  <c r="AV41" i="30"/>
  <c r="AU41" i="30"/>
  <c r="AT41" i="30"/>
  <c r="AS41" i="30"/>
  <c r="AR41" i="30"/>
  <c r="AQ41" i="30"/>
  <c r="AP41" i="30"/>
  <c r="AO41" i="30"/>
  <c r="AN41" i="30"/>
  <c r="AM41" i="30"/>
  <c r="AL41" i="30"/>
  <c r="AK41" i="30"/>
  <c r="AJ41" i="30"/>
  <c r="AI41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B41" i="30"/>
  <c r="BW39" i="30"/>
  <c r="BV39" i="30"/>
  <c r="BU39" i="30"/>
  <c r="BT39" i="30"/>
  <c r="BS39" i="30"/>
  <c r="BR39" i="30"/>
  <c r="BQ39" i="30"/>
  <c r="BP39" i="30"/>
  <c r="BO39" i="30"/>
  <c r="BN39" i="30"/>
  <c r="BM39" i="30"/>
  <c r="BL39" i="30"/>
  <c r="BK39" i="30"/>
  <c r="BJ39" i="30"/>
  <c r="BI39" i="30"/>
  <c r="BH39" i="30"/>
  <c r="BG39" i="30"/>
  <c r="BF39" i="30"/>
  <c r="BE39" i="30"/>
  <c r="BD39" i="30"/>
  <c r="BC39" i="30"/>
  <c r="BB39" i="30"/>
  <c r="BA39" i="30"/>
  <c r="AZ39" i="30"/>
  <c r="AY39" i="30"/>
  <c r="AX39" i="30"/>
  <c r="AW39" i="30"/>
  <c r="AV39" i="30"/>
  <c r="AU39" i="30"/>
  <c r="AT39" i="30"/>
  <c r="AS39" i="30"/>
  <c r="AR39" i="30"/>
  <c r="AQ39" i="30"/>
  <c r="AP39" i="30"/>
  <c r="AO39" i="30"/>
  <c r="AN39" i="30"/>
  <c r="AM39" i="30"/>
  <c r="AL39" i="30"/>
  <c r="AK39" i="30"/>
  <c r="AJ39" i="30"/>
  <c r="AI39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B39" i="30"/>
  <c r="BX25" i="30"/>
  <c r="BW25" i="30"/>
  <c r="BV25" i="30"/>
  <c r="AL37" i="31" l="1"/>
  <c r="AN19" i="31"/>
  <c r="AN29" i="31" s="1"/>
  <c r="AN37" i="31" s="1"/>
  <c r="AI40" i="31"/>
  <c r="AI41" i="31" s="1"/>
  <c r="BD7" i="31"/>
  <c r="BD17" i="31" s="1"/>
  <c r="AK37" i="31"/>
  <c r="P34" i="31"/>
  <c r="AO37" i="31"/>
  <c r="AO19" i="31"/>
  <c r="AO29" i="31" s="1"/>
  <c r="AO39" i="31" s="1"/>
  <c r="AD17" i="31"/>
  <c r="D17" i="31"/>
  <c r="AL40" i="31"/>
  <c r="AL41" i="31" s="1"/>
  <c r="AM19" i="31"/>
  <c r="AM29" i="31" s="1"/>
  <c r="AM39" i="31" s="1"/>
  <c r="I19" i="31"/>
  <c r="I29" i="31" s="1"/>
  <c r="I39" i="31" s="1"/>
  <c r="I40" i="31"/>
  <c r="I41" i="31" s="1"/>
  <c r="AV40" i="31"/>
  <c r="AV41" i="31" s="1"/>
  <c r="AB37" i="31"/>
  <c r="B37" i="31"/>
  <c r="V17" i="31"/>
  <c r="Y34" i="31"/>
  <c r="BU34" i="31"/>
  <c r="BJ7" i="31"/>
  <c r="BJ17" i="31" s="1"/>
  <c r="AP34" i="31"/>
  <c r="BV34" i="31"/>
  <c r="H10" i="31"/>
  <c r="BE39" i="31"/>
  <c r="AX40" i="31"/>
  <c r="X29" i="31"/>
  <c r="X39" i="31" s="1"/>
  <c r="BD40" i="31"/>
  <c r="BD41" i="31" s="1"/>
  <c r="AB34" i="31"/>
  <c r="B34" i="31"/>
  <c r="BA17" i="31"/>
  <c r="Q7" i="31"/>
  <c r="Q17" i="31" s="1"/>
  <c r="J10" i="31"/>
  <c r="J7" i="31" s="1"/>
  <c r="J17" i="31" s="1"/>
  <c r="N22" i="31"/>
  <c r="C40" i="31"/>
  <c r="C41" i="31" s="1"/>
  <c r="BO19" i="31"/>
  <c r="BO29" i="31" s="1"/>
  <c r="BO39" i="31" s="1"/>
  <c r="Y19" i="31"/>
  <c r="Y29" i="31" s="1"/>
  <c r="Y39" i="31" s="1"/>
  <c r="Y40" i="31"/>
  <c r="Y41" i="31" s="1"/>
  <c r="BE40" i="31"/>
  <c r="BE41" i="31" s="1"/>
  <c r="BU29" i="31"/>
  <c r="W37" i="31"/>
  <c r="BF40" i="31"/>
  <c r="BF41" i="31" s="1"/>
  <c r="Q34" i="31"/>
  <c r="X37" i="31"/>
  <c r="R7" i="31"/>
  <c r="R17" i="31" s="1"/>
  <c r="P37" i="31"/>
  <c r="AL19" i="31"/>
  <c r="AL29" i="31" s="1"/>
  <c r="AL39" i="31" s="1"/>
  <c r="BD37" i="31"/>
  <c r="R39" i="31"/>
  <c r="X34" i="31"/>
  <c r="S39" i="31"/>
  <c r="BS37" i="31"/>
  <c r="L22" i="31"/>
  <c r="Q40" i="31"/>
  <c r="Q41" i="31" s="1"/>
  <c r="BC19" i="31"/>
  <c r="BC29" i="31" s="1"/>
  <c r="AX34" i="31"/>
  <c r="BL7" i="31"/>
  <c r="BL17" i="31" s="1"/>
  <c r="M22" i="31"/>
  <c r="BN40" i="31"/>
  <c r="BN41" i="31" s="1"/>
  <c r="M7" i="31"/>
  <c r="M17" i="31" s="1"/>
  <c r="AS7" i="31"/>
  <c r="AS17" i="31" s="1"/>
  <c r="C7" i="31"/>
  <c r="C17" i="31" s="1"/>
  <c r="AI7" i="31"/>
  <c r="AI17" i="31" s="1"/>
  <c r="Z29" i="31"/>
  <c r="Z34" i="31" s="1"/>
  <c r="BV19" i="31"/>
  <c r="BV29" i="31" s="1"/>
  <c r="BV39" i="31" s="1"/>
  <c r="AV37" i="31"/>
  <c r="BG40" i="31"/>
  <c r="BG41" i="31" s="1"/>
  <c r="N7" i="31"/>
  <c r="N17" i="31" s="1"/>
  <c r="AV19" i="31"/>
  <c r="AV29" i="31" s="1"/>
  <c r="AV39" i="31" s="1"/>
  <c r="Z10" i="31"/>
  <c r="Z7" i="31" s="1"/>
  <c r="Z17" i="31" s="1"/>
  <c r="BF10" i="31"/>
  <c r="BF7" i="31" s="1"/>
  <c r="BF17" i="31" s="1"/>
  <c r="AW19" i="31"/>
  <c r="AW29" i="31" s="1"/>
  <c r="AW39" i="31" s="1"/>
  <c r="AX37" i="31"/>
  <c r="W40" i="31"/>
  <c r="W41" i="31" s="1"/>
  <c r="S7" i="31"/>
  <c r="S17" i="31" s="1"/>
  <c r="AR34" i="31"/>
  <c r="U17" i="31"/>
  <c r="AN10" i="31"/>
  <c r="AN7" i="31" s="1"/>
  <c r="AN17" i="31" s="1"/>
  <c r="BS39" i="31"/>
  <c r="BS34" i="31"/>
  <c r="AO34" i="31"/>
  <c r="AV34" i="31"/>
  <c r="H7" i="31"/>
  <c r="H17" i="31" s="1"/>
  <c r="AT7" i="31"/>
  <c r="AT17" i="31" s="1"/>
  <c r="P40" i="31"/>
  <c r="P41" i="31" s="1"/>
  <c r="AW34" i="31"/>
  <c r="BT37" i="31"/>
  <c r="BS40" i="31"/>
  <c r="BS41" i="31" s="1"/>
  <c r="BK17" i="31"/>
  <c r="BT40" i="31"/>
  <c r="BT41" i="31" s="1"/>
  <c r="P19" i="31"/>
  <c r="P29" i="31" s="1"/>
  <c r="P39" i="31" s="1"/>
  <c r="R40" i="31"/>
  <c r="BI7" i="31"/>
  <c r="BI17" i="31" s="1"/>
  <c r="S29" i="31"/>
  <c r="S40" i="31" s="1"/>
  <c r="S41" i="31" s="1"/>
  <c r="J40" i="31"/>
  <c r="J41" i="31" s="1"/>
  <c r="AA40" i="31"/>
  <c r="Y37" i="31"/>
  <c r="Q37" i="31"/>
  <c r="F23" i="31"/>
  <c r="F22" i="31" s="1"/>
  <c r="AB22" i="31"/>
  <c r="AX19" i="31"/>
  <c r="AX29" i="31" s="1"/>
  <c r="AP40" i="31"/>
  <c r="AP41" i="31" s="1"/>
  <c r="X40" i="31"/>
  <c r="X41" i="31" s="1"/>
  <c r="BS10" i="31"/>
  <c r="AA19" i="31"/>
  <c r="AA29" i="31" s="1"/>
  <c r="AA34" i="31" s="1"/>
  <c r="BG19" i="31"/>
  <c r="BG29" i="31" s="1"/>
  <c r="BG39" i="31" s="1"/>
  <c r="BW19" i="31"/>
  <c r="BW29" i="31" s="1"/>
  <c r="BW40" i="31" s="1"/>
  <c r="BM19" i="31"/>
  <c r="BM29" i="31" s="1"/>
  <c r="BM33" i="31"/>
  <c r="BM34" i="31" s="1"/>
  <c r="O22" i="31"/>
  <c r="AY34" i="31"/>
  <c r="AC37" i="31"/>
  <c r="AG19" i="31"/>
  <c r="AG29" i="31" s="1"/>
  <c r="AG39" i="31" s="1"/>
  <c r="AR19" i="31"/>
  <c r="AR29" i="31" s="1"/>
  <c r="AR40" i="31" s="1"/>
  <c r="AR41" i="31" s="1"/>
  <c r="B19" i="31"/>
  <c r="B29" i="31" s="1"/>
  <c r="B39" i="31" s="1"/>
  <c r="M19" i="31"/>
  <c r="M29" i="31" s="1"/>
  <c r="M39" i="31" s="1"/>
  <c r="AS19" i="31"/>
  <c r="AS29" i="31" s="1"/>
  <c r="AS37" i="31" s="1"/>
  <c r="C19" i="31"/>
  <c r="C29" i="31" s="1"/>
  <c r="C39" i="31" s="1"/>
  <c r="C33" i="31"/>
  <c r="C34" i="31" s="1"/>
  <c r="AI33" i="31"/>
  <c r="AI34" i="31" s="1"/>
  <c r="AI36" i="31"/>
  <c r="AI37" i="31" s="1"/>
  <c r="BO33" i="31"/>
  <c r="BO34" i="31" s="1"/>
  <c r="BO36" i="31"/>
  <c r="BO37" i="31" s="1"/>
  <c r="BH22" i="31"/>
  <c r="E17" i="31"/>
  <c r="AI19" i="31"/>
  <c r="AI29" i="31" s="1"/>
  <c r="AI39" i="31" s="1"/>
  <c r="BI22" i="31"/>
  <c r="AH33" i="31"/>
  <c r="AU19" i="31"/>
  <c r="AU29" i="31" s="1"/>
  <c r="AU34" i="31" s="1"/>
  <c r="E36" i="31"/>
  <c r="E33" i="31"/>
  <c r="E34" i="31" s="1"/>
  <c r="T11" i="31"/>
  <c r="T10" i="31" s="1"/>
  <c r="T7" i="31" s="1"/>
  <c r="T17" i="31" s="1"/>
  <c r="AF19" i="31"/>
  <c r="AF29" i="31" s="1"/>
  <c r="BB19" i="31"/>
  <c r="BB29" i="31" s="1"/>
  <c r="BB39" i="31" s="1"/>
  <c r="BK22" i="31"/>
  <c r="AK7" i="31"/>
  <c r="AK17" i="31" s="1"/>
  <c r="AS22" i="31"/>
  <c r="BR7" i="31"/>
  <c r="BR17" i="31" s="1"/>
  <c r="AD22" i="31"/>
  <c r="F33" i="31"/>
  <c r="AL33" i="31"/>
  <c r="AL34" i="31" s="1"/>
  <c r="BB33" i="31"/>
  <c r="AB39" i="31"/>
  <c r="AR39" i="31"/>
  <c r="K19" i="31"/>
  <c r="K29" i="31" s="1"/>
  <c r="K34" i="31" s="1"/>
  <c r="AQ19" i="31"/>
  <c r="AQ29" i="31" s="1"/>
  <c r="AQ40" i="31" s="1"/>
  <c r="AG37" i="31"/>
  <c r="R34" i="31"/>
  <c r="AB19" i="31"/>
  <c r="AB29" i="31" s="1"/>
  <c r="BN19" i="31"/>
  <c r="BN29" i="31" s="1"/>
  <c r="BN39" i="31" s="1"/>
  <c r="BN33" i="31"/>
  <c r="BN34" i="31" s="1"/>
  <c r="BN36" i="31"/>
  <c r="BN37" i="31" s="1"/>
  <c r="AH19" i="31"/>
  <c r="AH29" i="31" s="1"/>
  <c r="AH39" i="31" s="1"/>
  <c r="AC19" i="31"/>
  <c r="AC29" i="31" s="1"/>
  <c r="AC34" i="31" s="1"/>
  <c r="BI19" i="31"/>
  <c r="BI29" i="31" s="1"/>
  <c r="BI34" i="31" s="1"/>
  <c r="AY19" i="31"/>
  <c r="AY29" i="31" s="1"/>
  <c r="AY37" i="31" s="1"/>
  <c r="AD19" i="31"/>
  <c r="AD29" i="31" s="1"/>
  <c r="AD37" i="31" s="1"/>
  <c r="D34" i="31"/>
  <c r="AE33" i="31"/>
  <c r="BK33" i="31"/>
  <c r="BA19" i="31"/>
  <c r="BA29" i="31" s="1"/>
  <c r="BA39" i="31" s="1"/>
  <c r="BJ22" i="31"/>
  <c r="AJ7" i="31"/>
  <c r="AJ17" i="31" s="1"/>
  <c r="AZ11" i="31"/>
  <c r="AZ10" i="31" s="1"/>
  <c r="AZ7" i="31" s="1"/>
  <c r="AZ17" i="31" s="1"/>
  <c r="AK19" i="31"/>
  <c r="AK29" i="31" s="1"/>
  <c r="AK39" i="31" s="1"/>
  <c r="BL19" i="31"/>
  <c r="BL29" i="31" s="1"/>
  <c r="BL33" i="31"/>
  <c r="BL34" i="31" s="1"/>
  <c r="V19" i="31"/>
  <c r="V29" i="31" s="1"/>
  <c r="V39" i="31" s="1"/>
  <c r="W34" i="31"/>
  <c r="AP39" i="31"/>
  <c r="BQ7" i="31"/>
  <c r="BQ17" i="31" s="1"/>
  <c r="AC22" i="31"/>
  <c r="AZ36" i="31"/>
  <c r="AL7" i="31"/>
  <c r="AL17" i="31" s="1"/>
  <c r="F10" i="31"/>
  <c r="F7" i="31" s="1"/>
  <c r="F17" i="31" s="1"/>
  <c r="BB10" i="31"/>
  <c r="BB7" i="31" s="1"/>
  <c r="BB17" i="31" s="1"/>
  <c r="AT22" i="31"/>
  <c r="AM7" i="31"/>
  <c r="AM17" i="31" s="1"/>
  <c r="BS7" i="31"/>
  <c r="BS17" i="31" s="1"/>
  <c r="AE22" i="31"/>
  <c r="AU22" i="31"/>
  <c r="AD33" i="31"/>
  <c r="BB36" i="31"/>
  <c r="D23" i="31"/>
  <c r="D22" i="31" s="1"/>
  <c r="AJ23" i="31"/>
  <c r="AJ22" i="31" s="1"/>
  <c r="AJ19" i="31" s="1"/>
  <c r="AJ29" i="31" s="1"/>
  <c r="BP23" i="31"/>
  <c r="BP22" i="31" s="1"/>
  <c r="M33" i="31"/>
  <c r="M34" i="31" s="1"/>
  <c r="I7" i="31"/>
  <c r="I17" i="31" s="1"/>
  <c r="AO7" i="31"/>
  <c r="AO17" i="31" s="1"/>
  <c r="BU7" i="31"/>
  <c r="BU17" i="31" s="1"/>
  <c r="P11" i="31"/>
  <c r="P10" i="31" s="1"/>
  <c r="P7" i="31" s="1"/>
  <c r="P17" i="31" s="1"/>
  <c r="U23" i="31"/>
  <c r="U22" i="31" s="1"/>
  <c r="BA23" i="31"/>
  <c r="BA22" i="31" s="1"/>
  <c r="AP7" i="31"/>
  <c r="AP17" i="31" s="1"/>
  <c r="BV7" i="31"/>
  <c r="BV17" i="31" s="1"/>
  <c r="AF7" i="31"/>
  <c r="AF17" i="31" s="1"/>
  <c r="BR23" i="31"/>
  <c r="BR22" i="31" s="1"/>
  <c r="O33" i="31"/>
  <c r="BM36" i="31"/>
  <c r="BT10" i="31"/>
  <c r="BT7" i="31" s="1"/>
  <c r="BT17" i="31" s="1"/>
  <c r="T23" i="31"/>
  <c r="T22" i="31" s="1"/>
  <c r="AZ23" i="31"/>
  <c r="AZ22" i="31" s="1"/>
  <c r="BK36" i="31"/>
  <c r="Y7" i="31"/>
  <c r="Y17" i="31" s="1"/>
  <c r="BE7" i="31"/>
  <c r="BE17" i="31" s="1"/>
  <c r="AE7" i="31"/>
  <c r="AE17" i="31" s="1"/>
  <c r="E23" i="31"/>
  <c r="E22" i="31" s="1"/>
  <c r="AK23" i="31"/>
  <c r="AK22" i="31" s="1"/>
  <c r="BQ23" i="31"/>
  <c r="BQ22" i="31" s="1"/>
  <c r="N33" i="31"/>
  <c r="BL36" i="31"/>
  <c r="AX39" i="31"/>
  <c r="K7" i="31"/>
  <c r="K17" i="31" s="1"/>
  <c r="AA7" i="31"/>
  <c r="AA17" i="31" s="1"/>
  <c r="AQ7" i="31"/>
  <c r="AQ17" i="31" s="1"/>
  <c r="BG7" i="31"/>
  <c r="BG17" i="31" s="1"/>
  <c r="BW7" i="31"/>
  <c r="BW17" i="31" s="1"/>
  <c r="AG7" i="31"/>
  <c r="AG17" i="31" s="1"/>
  <c r="D19" i="31"/>
  <c r="D29" i="31" s="1"/>
  <c r="D37" i="31" s="1"/>
  <c r="T36" i="31"/>
  <c r="AZ33" i="31"/>
  <c r="G23" i="31"/>
  <c r="G22" i="31" s="1"/>
  <c r="AF33" i="31"/>
  <c r="R36" i="31"/>
  <c r="R37" i="31" s="1"/>
  <c r="L7" i="31"/>
  <c r="L17" i="31" s="1"/>
  <c r="E19" i="31"/>
  <c r="E29" i="31" s="1"/>
  <c r="U36" i="31"/>
  <c r="BA33" i="31"/>
  <c r="BA34" i="31" s="1"/>
  <c r="H23" i="31"/>
  <c r="H22" i="31" s="1"/>
  <c r="AG33" i="31"/>
  <c r="AG34" i="31" s="1"/>
  <c r="S36" i="31"/>
  <c r="S37" i="31" s="1"/>
  <c r="I37" i="31"/>
  <c r="E39" i="31"/>
  <c r="AG11" i="31"/>
  <c r="AG10" i="31" s="1"/>
  <c r="AW11" i="31"/>
  <c r="AW10" i="31" s="1"/>
  <c r="AW7" i="31" s="1"/>
  <c r="AW17" i="31" s="1"/>
  <c r="BM11" i="31"/>
  <c r="BM10" i="31" s="1"/>
  <c r="BM7" i="31" s="1"/>
  <c r="BM17" i="31" s="1"/>
  <c r="AU39" i="31"/>
  <c r="B11" i="31"/>
  <c r="B10" i="31" s="1"/>
  <c r="B7" i="31" s="1"/>
  <c r="B17" i="31" s="1"/>
  <c r="R11" i="31"/>
  <c r="R10" i="31" s="1"/>
  <c r="AH11" i="31"/>
  <c r="AH10" i="31" s="1"/>
  <c r="AH7" i="31" s="1"/>
  <c r="AH17" i="31" s="1"/>
  <c r="AX11" i="31"/>
  <c r="AX10" i="31" s="1"/>
  <c r="AX7" i="31" s="1"/>
  <c r="AX17" i="31" s="1"/>
  <c r="BN11" i="31"/>
  <c r="BN10" i="31" s="1"/>
  <c r="BN7" i="31" s="1"/>
  <c r="BN17" i="31" s="1"/>
  <c r="J36" i="31"/>
  <c r="J37" i="31" s="1"/>
  <c r="Z36" i="31"/>
  <c r="AP36" i="31"/>
  <c r="AP37" i="31" s="1"/>
  <c r="BF36" i="31"/>
  <c r="BF37" i="31" s="1"/>
  <c r="BV36" i="31"/>
  <c r="Q11" i="31"/>
  <c r="Q10" i="31" s="1"/>
  <c r="C11" i="31"/>
  <c r="C10" i="31" s="1"/>
  <c r="S11" i="31"/>
  <c r="S10" i="31" s="1"/>
  <c r="AI11" i="31"/>
  <c r="AI10" i="31" s="1"/>
  <c r="AY11" i="31"/>
  <c r="AY10" i="31" s="1"/>
  <c r="AY7" i="31" s="1"/>
  <c r="AY17" i="31" s="1"/>
  <c r="BO11" i="31"/>
  <c r="BO10" i="31" s="1"/>
  <c r="BO7" i="31" s="1"/>
  <c r="BO17" i="31" s="1"/>
  <c r="K36" i="31"/>
  <c r="AA36" i="31"/>
  <c r="AA37" i="31" s="1"/>
  <c r="AQ36" i="31"/>
  <c r="AQ37" i="31" s="1"/>
  <c r="BG36" i="31"/>
  <c r="BG37" i="31" s="1"/>
  <c r="BW36" i="31"/>
  <c r="AK39" i="2"/>
  <c r="AK40" i="2"/>
  <c r="AK41" i="2" s="1"/>
  <c r="BI39" i="2"/>
  <c r="AU39" i="2"/>
  <c r="AU34" i="2"/>
  <c r="BH40" i="2"/>
  <c r="BH41" i="2" s="1"/>
  <c r="AR40" i="2"/>
  <c r="AR41" i="2" s="1"/>
  <c r="BN40" i="2"/>
  <c r="BN41" i="2" s="1"/>
  <c r="AA19" i="2"/>
  <c r="AA29" i="2" s="1"/>
  <c r="AA34" i="2" s="1"/>
  <c r="AA40" i="2"/>
  <c r="AT39" i="2"/>
  <c r="BG37" i="2"/>
  <c r="BI40" i="2"/>
  <c r="BI41" i="2" s="1"/>
  <c r="BR40" i="2"/>
  <c r="J19" i="2"/>
  <c r="J29" i="2" s="1"/>
  <c r="J34" i="2" s="1"/>
  <c r="J40" i="2"/>
  <c r="Z19" i="2"/>
  <c r="Z29" i="2" s="1"/>
  <c r="AQ37" i="2"/>
  <c r="S34" i="2"/>
  <c r="BU19" i="2"/>
  <c r="BU29" i="2" s="1"/>
  <c r="BU39" i="2" s="1"/>
  <c r="BE33" i="2"/>
  <c r="BE36" i="2"/>
  <c r="BE19" i="2"/>
  <c r="BE29" i="2" s="1"/>
  <c r="BE39" i="2" s="1"/>
  <c r="AO33" i="2"/>
  <c r="AO34" i="2" s="1"/>
  <c r="AO36" i="2"/>
  <c r="AO37" i="2" s="1"/>
  <c r="Y19" i="2"/>
  <c r="Y29" i="2" s="1"/>
  <c r="Y39" i="2" s="1"/>
  <c r="Y36" i="2"/>
  <c r="Y33" i="2"/>
  <c r="BN19" i="2"/>
  <c r="BN29" i="2" s="1"/>
  <c r="BN39" i="2" s="1"/>
  <c r="AR34" i="2"/>
  <c r="AX40" i="2"/>
  <c r="AX41" i="2" s="1"/>
  <c r="R40" i="2"/>
  <c r="R41" i="2" s="1"/>
  <c r="BG40" i="2"/>
  <c r="BG41" i="2" s="1"/>
  <c r="K19" i="2"/>
  <c r="K29" i="2" s="1"/>
  <c r="K37" i="2" s="1"/>
  <c r="K40" i="2"/>
  <c r="BF22" i="2"/>
  <c r="O29" i="2"/>
  <c r="O39" i="2" s="1"/>
  <c r="BN33" i="2"/>
  <c r="BN34" i="2" s="1"/>
  <c r="BU22" i="2"/>
  <c r="S37" i="2"/>
  <c r="BN36" i="2"/>
  <c r="BN37" i="2" s="1"/>
  <c r="AX36" i="2"/>
  <c r="AX37" i="2" s="1"/>
  <c r="BO19" i="2"/>
  <c r="BO29" i="2" s="1"/>
  <c r="L19" i="2"/>
  <c r="L29" i="2" s="1"/>
  <c r="L40" i="2" s="1"/>
  <c r="P37" i="2"/>
  <c r="AW37" i="2"/>
  <c r="Q37" i="2"/>
  <c r="AL40" i="2"/>
  <c r="BF7" i="2"/>
  <c r="BF17" i="2" s="1"/>
  <c r="I36" i="2"/>
  <c r="AS40" i="2"/>
  <c r="BE7" i="2"/>
  <c r="BE17" i="2" s="1"/>
  <c r="AO7" i="2"/>
  <c r="AO17" i="2" s="1"/>
  <c r="Y7" i="2"/>
  <c r="Y17" i="2" s="1"/>
  <c r="AX7" i="2"/>
  <c r="AX17" i="2" s="1"/>
  <c r="AH7" i="2"/>
  <c r="AH17" i="2" s="1"/>
  <c r="R7" i="2"/>
  <c r="R17" i="2" s="1"/>
  <c r="AU37" i="2"/>
  <c r="O37" i="2"/>
  <c r="X7" i="2"/>
  <c r="X17" i="2" s="1"/>
  <c r="AW17" i="2"/>
  <c r="AG7" i="2"/>
  <c r="AG17" i="2" s="1"/>
  <c r="AY40" i="2"/>
  <c r="AY41" i="2" s="1"/>
  <c r="AB40" i="2"/>
  <c r="AB41" i="2" s="1"/>
  <c r="F40" i="2"/>
  <c r="F41" i="2" s="1"/>
  <c r="BR34" i="2"/>
  <c r="BH34" i="2"/>
  <c r="AB34" i="2"/>
  <c r="AH40" i="2"/>
  <c r="AH41" i="2" s="1"/>
  <c r="BW40" i="2"/>
  <c r="BW41" i="2" s="1"/>
  <c r="AQ19" i="2"/>
  <c r="AQ29" i="2" s="1"/>
  <c r="AQ34" i="2" s="1"/>
  <c r="AQ40" i="2"/>
  <c r="P19" i="2"/>
  <c r="P29" i="2" s="1"/>
  <c r="P39" i="2" s="1"/>
  <c r="BG34" i="2"/>
  <c r="BV22" i="2"/>
  <c r="AP22" i="2"/>
  <c r="BR19" i="2"/>
  <c r="BR29" i="2" s="1"/>
  <c r="BR39" i="2" s="1"/>
  <c r="AP34" i="2"/>
  <c r="W40" i="2"/>
  <c r="I22" i="2"/>
  <c r="I19" i="2" s="1"/>
  <c r="I29" i="2" s="1"/>
  <c r="E34" i="2"/>
  <c r="N29" i="2"/>
  <c r="N40" i="2" s="1"/>
  <c r="R36" i="2"/>
  <c r="R37" i="2" s="1"/>
  <c r="AH36" i="2"/>
  <c r="AH37" i="2" s="1"/>
  <c r="AU40" i="2"/>
  <c r="AW34" i="2"/>
  <c r="AT40" i="2"/>
  <c r="AT41" i="2" s="1"/>
  <c r="AI19" i="2"/>
  <c r="AI29" i="2" s="1"/>
  <c r="AI39" i="2" s="1"/>
  <c r="AA10" i="2"/>
  <c r="AA7" i="2" s="1"/>
  <c r="AA17" i="2" s="1"/>
  <c r="Z7" i="2"/>
  <c r="Z17" i="2" s="1"/>
  <c r="BO7" i="2"/>
  <c r="BO17" i="2" s="1"/>
  <c r="AI7" i="2"/>
  <c r="AI17" i="2" s="1"/>
  <c r="S7" i="2"/>
  <c r="S17" i="2" s="1"/>
  <c r="AT37" i="2"/>
  <c r="O40" i="2"/>
  <c r="O41" i="2" s="1"/>
  <c r="BI37" i="2"/>
  <c r="W34" i="2"/>
  <c r="BB19" i="2"/>
  <c r="BB29" i="2" s="1"/>
  <c r="BB39" i="2" s="1"/>
  <c r="BH37" i="2"/>
  <c r="BS22" i="2"/>
  <c r="BI7" i="2"/>
  <c r="BI17" i="2" s="1"/>
  <c r="M7" i="2"/>
  <c r="M17" i="2" s="1"/>
  <c r="AO22" i="2"/>
  <c r="X19" i="2"/>
  <c r="X29" i="2" s="1"/>
  <c r="X39" i="2" s="1"/>
  <c r="X36" i="2"/>
  <c r="BM19" i="2"/>
  <c r="BM29" i="2" s="1"/>
  <c r="BM39" i="2" s="1"/>
  <c r="Q19" i="2"/>
  <c r="Q29" i="2" s="1"/>
  <c r="Q39" i="2" s="1"/>
  <c r="BW10" i="2"/>
  <c r="BW7" i="2" s="1"/>
  <c r="BW17" i="2" s="1"/>
  <c r="AR39" i="2"/>
  <c r="H22" i="2"/>
  <c r="H19" i="2" s="1"/>
  <c r="H29" i="2" s="1"/>
  <c r="AF19" i="2"/>
  <c r="AF29" i="2" s="1"/>
  <c r="AF37" i="2" s="1"/>
  <c r="G22" i="2"/>
  <c r="AL34" i="2"/>
  <c r="I10" i="2"/>
  <c r="AR37" i="2"/>
  <c r="AK34" i="2"/>
  <c r="U36" i="2"/>
  <c r="BJ19" i="2"/>
  <c r="BJ29" i="2" s="1"/>
  <c r="BJ40" i="2" s="1"/>
  <c r="BJ33" i="2"/>
  <c r="BJ34" i="2" s="1"/>
  <c r="AD33" i="2"/>
  <c r="AD19" i="2"/>
  <c r="AD29" i="2" s="1"/>
  <c r="AD40" i="2" s="1"/>
  <c r="BS19" i="2"/>
  <c r="BS29" i="2" s="1"/>
  <c r="BS37" i="2" s="1"/>
  <c r="AM36" i="2"/>
  <c r="BW37" i="2"/>
  <c r="BI34" i="2"/>
  <c r="AS19" i="2"/>
  <c r="AS29" i="2" s="1"/>
  <c r="AS39" i="2" s="1"/>
  <c r="AC33" i="2"/>
  <c r="AC19" i="2"/>
  <c r="AC29" i="2" s="1"/>
  <c r="AC39" i="2" s="1"/>
  <c r="Y22" i="2"/>
  <c r="BD33" i="2"/>
  <c r="BD36" i="2"/>
  <c r="BD19" i="2"/>
  <c r="BD29" i="2" s="1"/>
  <c r="BD39" i="2" s="1"/>
  <c r="AG19" i="2"/>
  <c r="AG29" i="2" s="1"/>
  <c r="AG39" i="2" s="1"/>
  <c r="BE22" i="2"/>
  <c r="AN33" i="2"/>
  <c r="H33" i="2"/>
  <c r="AW19" i="2"/>
  <c r="AW29" i="2" s="1"/>
  <c r="AW39" i="2" s="1"/>
  <c r="AQ10" i="2"/>
  <c r="AQ7" i="2" s="1"/>
  <c r="AQ17" i="2" s="1"/>
  <c r="K10" i="2"/>
  <c r="K7" i="2" s="1"/>
  <c r="K17" i="2" s="1"/>
  <c r="AB39" i="2"/>
  <c r="AT34" i="2"/>
  <c r="BC33" i="2"/>
  <c r="BC19" i="2"/>
  <c r="BC29" i="2" s="1"/>
  <c r="BC39" i="2" s="1"/>
  <c r="BC36" i="2"/>
  <c r="BC37" i="2" s="1"/>
  <c r="BL33" i="2"/>
  <c r="BW39" i="2"/>
  <c r="BK19" i="2"/>
  <c r="BK29" i="2" s="1"/>
  <c r="BK33" i="2"/>
  <c r="AE19" i="2"/>
  <c r="AE29" i="2" s="1"/>
  <c r="AE33" i="2"/>
  <c r="AE34" i="2" s="1"/>
  <c r="BU10" i="2"/>
  <c r="BU7" i="2" s="1"/>
  <c r="BU17" i="2" s="1"/>
  <c r="AO10" i="2"/>
  <c r="BA33" i="2"/>
  <c r="BA36" i="2"/>
  <c r="BA19" i="2"/>
  <c r="BA29" i="2" s="1"/>
  <c r="BA39" i="2" s="1"/>
  <c r="AL36" i="2"/>
  <c r="AL37" i="2" s="1"/>
  <c r="C36" i="2"/>
  <c r="BH19" i="2"/>
  <c r="BH29" i="2" s="1"/>
  <c r="BH39" i="2" s="1"/>
  <c r="AR19" i="2"/>
  <c r="AR29" i="2" s="1"/>
  <c r="AB19" i="2"/>
  <c r="AB29" i="2" s="1"/>
  <c r="BQ19" i="2"/>
  <c r="BQ29" i="2" s="1"/>
  <c r="BQ39" i="2" s="1"/>
  <c r="AT7" i="2"/>
  <c r="AT17" i="2" s="1"/>
  <c r="N7" i="2"/>
  <c r="N17" i="2" s="1"/>
  <c r="AK36" i="2"/>
  <c r="AK37" i="2" s="1"/>
  <c r="AS7" i="2"/>
  <c r="AS17" i="2" s="1"/>
  <c r="BP33" i="2"/>
  <c r="BP34" i="2" s="1"/>
  <c r="AJ33" i="2"/>
  <c r="AJ34" i="2" s="1"/>
  <c r="D33" i="2"/>
  <c r="D34" i="2" s="1"/>
  <c r="BP40" i="2"/>
  <c r="J37" i="2"/>
  <c r="BI19" i="2"/>
  <c r="BI29" i="2" s="1"/>
  <c r="BP11" i="2"/>
  <c r="BP10" i="2" s="1"/>
  <c r="BP7" i="2" s="1"/>
  <c r="BP17" i="2" s="1"/>
  <c r="AJ11" i="2"/>
  <c r="AJ10" i="2" s="1"/>
  <c r="D11" i="2"/>
  <c r="D10" i="2" s="1"/>
  <c r="BH7" i="2"/>
  <c r="BH17" i="2" s="1"/>
  <c r="AB7" i="2"/>
  <c r="AB17" i="2" s="1"/>
  <c r="L7" i="2"/>
  <c r="L17" i="2" s="1"/>
  <c r="BQ7" i="2"/>
  <c r="BQ17" i="2" s="1"/>
  <c r="BA7" i="2"/>
  <c r="BA17" i="2" s="1"/>
  <c r="AK7" i="2"/>
  <c r="AK17" i="2" s="1"/>
  <c r="U7" i="2"/>
  <c r="U17" i="2" s="1"/>
  <c r="E7" i="2"/>
  <c r="E17" i="2" s="1"/>
  <c r="AB36" i="2"/>
  <c r="AB37" i="2" s="1"/>
  <c r="BS33" i="2"/>
  <c r="X33" i="2"/>
  <c r="X34" i="2" s="1"/>
  <c r="BT22" i="2"/>
  <c r="AW23" i="2"/>
  <c r="AW22" i="2" s="1"/>
  <c r="AJ7" i="2"/>
  <c r="AJ17" i="2" s="1"/>
  <c r="D7" i="2"/>
  <c r="D17" i="2" s="1"/>
  <c r="AC36" i="2"/>
  <c r="AC37" i="2" s="1"/>
  <c r="AY33" i="2"/>
  <c r="AY34" i="2" s="1"/>
  <c r="C23" i="2"/>
  <c r="C22" i="2" s="1"/>
  <c r="BU33" i="2"/>
  <c r="BU34" i="2" s="1"/>
  <c r="Z37" i="2"/>
  <c r="AX33" i="2"/>
  <c r="AX34" i="2" s="1"/>
  <c r="Q33" i="2"/>
  <c r="Q23" i="2"/>
  <c r="Q22" i="2" s="1"/>
  <c r="AF33" i="2"/>
  <c r="AF23" i="2"/>
  <c r="AF22" i="2" s="1"/>
  <c r="BR36" i="2"/>
  <c r="F19" i="2"/>
  <c r="F29" i="2" s="1"/>
  <c r="F37" i="2" s="1"/>
  <c r="AI11" i="2"/>
  <c r="AI10" i="2" s="1"/>
  <c r="AM10" i="2"/>
  <c r="I7" i="2"/>
  <c r="I17" i="2" s="1"/>
  <c r="BU36" i="2"/>
  <c r="BU37" i="2" s="1"/>
  <c r="E19" i="2"/>
  <c r="E29" i="2" s="1"/>
  <c r="E39" i="2" s="1"/>
  <c r="R11" i="2"/>
  <c r="R10" i="2" s="1"/>
  <c r="BK7" i="2"/>
  <c r="BK17" i="2" s="1"/>
  <c r="BT7" i="2"/>
  <c r="BT17" i="2" s="1"/>
  <c r="AN7" i="2"/>
  <c r="AN17" i="2" s="1"/>
  <c r="H7" i="2"/>
  <c r="H17" i="2" s="1"/>
  <c r="M36" i="2"/>
  <c r="M37" i="2" s="1"/>
  <c r="BO33" i="2"/>
  <c r="AH33" i="2"/>
  <c r="AH34" i="2" s="1"/>
  <c r="AG33" i="2"/>
  <c r="T11" i="2"/>
  <c r="T10" i="2" s="1"/>
  <c r="T7" i="2" s="1"/>
  <c r="T17" i="2" s="1"/>
  <c r="J10" i="2"/>
  <c r="J7" i="2" s="1"/>
  <c r="J17" i="2" s="1"/>
  <c r="F39" i="2"/>
  <c r="P33" i="2"/>
  <c r="P34" i="2" s="1"/>
  <c r="AV23" i="2"/>
  <c r="AV22" i="2" s="1"/>
  <c r="BV10" i="2"/>
  <c r="BV7" i="2" s="1"/>
  <c r="BV17" i="2" s="1"/>
  <c r="AY11" i="2"/>
  <c r="AY10" i="2" s="1"/>
  <c r="AY7" i="2" s="1"/>
  <c r="AY17" i="2" s="1"/>
  <c r="C11" i="2"/>
  <c r="C10" i="2" s="1"/>
  <c r="C7" i="2" s="1"/>
  <c r="C17" i="2" s="1"/>
  <c r="BT36" i="2"/>
  <c r="N33" i="2"/>
  <c r="BG19" i="2"/>
  <c r="BG29" i="2" s="1"/>
  <c r="BG39" i="2" s="1"/>
  <c r="BJ7" i="2"/>
  <c r="BJ17" i="2" s="1"/>
  <c r="BC7" i="2"/>
  <c r="BC17" i="2" s="1"/>
  <c r="G7" i="2"/>
  <c r="G17" i="2" s="1"/>
  <c r="AI33" i="2"/>
  <c r="L36" i="2"/>
  <c r="R33" i="2"/>
  <c r="R34" i="2" s="1"/>
  <c r="M40" i="2"/>
  <c r="M41" i="2" s="1"/>
  <c r="AZ11" i="2"/>
  <c r="AZ10" i="2" s="1"/>
  <c r="AZ7" i="2" s="1"/>
  <c r="AZ17" i="2" s="1"/>
  <c r="AL39" i="2"/>
  <c r="AM22" i="2"/>
  <c r="BL23" i="2"/>
  <c r="BL22" i="2" s="1"/>
  <c r="BL19" i="2" s="1"/>
  <c r="BL29" i="2" s="1"/>
  <c r="P23" i="2"/>
  <c r="P22" i="2" s="1"/>
  <c r="BB33" i="2"/>
  <c r="BB36" i="2"/>
  <c r="AP10" i="2"/>
  <c r="AP7" i="2" s="1"/>
  <c r="AP17" i="2" s="1"/>
  <c r="BO11" i="2"/>
  <c r="BO10" i="2" s="1"/>
  <c r="S11" i="2"/>
  <c r="S10" i="2" s="1"/>
  <c r="F33" i="2"/>
  <c r="F34" i="2" s="1"/>
  <c r="O33" i="2"/>
  <c r="O34" i="2" s="1"/>
  <c r="V36" i="2"/>
  <c r="BM10" i="2"/>
  <c r="BM7" i="2" s="1"/>
  <c r="BM17" i="2" s="1"/>
  <c r="BS7" i="2"/>
  <c r="BS17" i="2" s="1"/>
  <c r="AM7" i="2"/>
  <c r="AM17" i="2" s="1"/>
  <c r="W7" i="2"/>
  <c r="W17" i="2" s="1"/>
  <c r="M33" i="2"/>
  <c r="M34" i="2" s="1"/>
  <c r="AC22" i="2"/>
  <c r="AY36" i="2"/>
  <c r="AI36" i="2"/>
  <c r="S19" i="2"/>
  <c r="S29" i="2" s="1"/>
  <c r="AY19" i="2"/>
  <c r="AY29" i="2" s="1"/>
  <c r="AY39" i="2" s="1"/>
  <c r="BR7" i="2"/>
  <c r="BR17" i="2" s="1"/>
  <c r="AL7" i="2"/>
  <c r="AL17" i="2" s="1"/>
  <c r="F7" i="2"/>
  <c r="F17" i="2" s="1"/>
  <c r="AN23" i="2"/>
  <c r="AN22" i="2" s="1"/>
  <c r="AP19" i="2"/>
  <c r="AP29" i="2" s="1"/>
  <c r="AP37" i="2" s="1"/>
  <c r="AX11" i="2"/>
  <c r="AX10" i="2" s="1"/>
  <c r="AC7" i="2"/>
  <c r="AC17" i="2" s="1"/>
  <c r="AO19" i="2"/>
  <c r="AO29" i="2" s="1"/>
  <c r="AO39" i="2" s="1"/>
  <c r="Q10" i="2"/>
  <c r="Q7" i="2" s="1"/>
  <c r="Q17" i="2" s="1"/>
  <c r="V23" i="2"/>
  <c r="V22" i="2" s="1"/>
  <c r="V19" i="2" s="1"/>
  <c r="V29" i="2" s="1"/>
  <c r="U23" i="2"/>
  <c r="U22" i="2" s="1"/>
  <c r="W19" i="2"/>
  <c r="W29" i="2" s="1"/>
  <c r="BL11" i="2"/>
  <c r="BL10" i="2" s="1"/>
  <c r="BL7" i="2" s="1"/>
  <c r="BL17" i="2" s="1"/>
  <c r="AF11" i="2"/>
  <c r="AF10" i="2" s="1"/>
  <c r="AF7" i="2" s="1"/>
  <c r="AF17" i="2" s="1"/>
  <c r="AV11" i="2"/>
  <c r="AV10" i="2" s="1"/>
  <c r="AV7" i="2" s="1"/>
  <c r="AV17" i="2" s="1"/>
  <c r="P11" i="2"/>
  <c r="P10" i="2" s="1"/>
  <c r="P7" i="2" s="1"/>
  <c r="P17" i="2" s="1"/>
  <c r="BP19" i="2"/>
  <c r="BP29" i="2" s="1"/>
  <c r="AZ19" i="2"/>
  <c r="AZ29" i="2" s="1"/>
  <c r="AZ39" i="2" s="1"/>
  <c r="AJ19" i="2"/>
  <c r="AJ29" i="2" s="1"/>
  <c r="AJ39" i="2" s="1"/>
  <c r="T19" i="2"/>
  <c r="T29" i="2" s="1"/>
  <c r="D19" i="2"/>
  <c r="D29" i="2" s="1"/>
  <c r="AI80" i="5"/>
  <c r="AF80" i="5"/>
  <c r="AC80" i="5"/>
  <c r="Z80" i="5"/>
  <c r="W80" i="5"/>
  <c r="T80" i="5"/>
  <c r="Q80" i="5"/>
  <c r="N80" i="5"/>
  <c r="K80" i="5"/>
  <c r="H80" i="5"/>
  <c r="E80" i="5"/>
  <c r="C77" i="3"/>
  <c r="C76" i="3"/>
  <c r="C75" i="3"/>
  <c r="BU4" i="2"/>
  <c r="BV4" i="2" s="1"/>
  <c r="BW4" i="2" s="1"/>
  <c r="L25" i="3"/>
  <c r="K25" i="3"/>
  <c r="L24" i="3"/>
  <c r="K24" i="3"/>
  <c r="AJ39" i="31" l="1"/>
  <c r="AJ34" i="31"/>
  <c r="AJ37" i="31"/>
  <c r="AE40" i="31"/>
  <c r="N19" i="31"/>
  <c r="N29" i="31" s="1"/>
  <c r="N34" i="31" s="1"/>
  <c r="O19" i="31"/>
  <c r="O29" i="31" s="1"/>
  <c r="O34" i="31" s="1"/>
  <c r="BB40" i="31"/>
  <c r="BB41" i="31" s="1"/>
  <c r="K37" i="31"/>
  <c r="T19" i="31"/>
  <c r="T29" i="31" s="1"/>
  <c r="BV40" i="31"/>
  <c r="BV41" i="31" s="1"/>
  <c r="AY39" i="31"/>
  <c r="V34" i="31"/>
  <c r="BP19" i="31"/>
  <c r="BP29" i="31" s="1"/>
  <c r="BP40" i="31" s="1"/>
  <c r="BJ19" i="31"/>
  <c r="BJ29" i="31" s="1"/>
  <c r="Z40" i="31"/>
  <c r="Z41" i="31" s="1"/>
  <c r="AN40" i="31"/>
  <c r="BW39" i="31"/>
  <c r="BW41" i="31" s="1"/>
  <c r="F34" i="31"/>
  <c r="BI37" i="31"/>
  <c r="V40" i="31"/>
  <c r="V41" i="31" s="1"/>
  <c r="BI39" i="31"/>
  <c r="M37" i="31"/>
  <c r="AD39" i="31"/>
  <c r="AS39" i="31"/>
  <c r="M40" i="31"/>
  <c r="M41" i="31" s="1"/>
  <c r="BQ19" i="31"/>
  <c r="BQ29" i="31" s="1"/>
  <c r="AE34" i="31"/>
  <c r="AA39" i="31"/>
  <c r="AA41" i="31" s="1"/>
  <c r="BI40" i="31"/>
  <c r="AX41" i="31"/>
  <c r="BC34" i="31"/>
  <c r="BC39" i="31"/>
  <c r="L40" i="31"/>
  <c r="H19" i="31"/>
  <c r="H29" i="31" s="1"/>
  <c r="AT40" i="31"/>
  <c r="BM39" i="31"/>
  <c r="BM40" i="31"/>
  <c r="BM41" i="31" s="1"/>
  <c r="K40" i="31"/>
  <c r="V37" i="31"/>
  <c r="AM40" i="31"/>
  <c r="AM41" i="31" s="1"/>
  <c r="BM37" i="31"/>
  <c r="AJ40" i="31"/>
  <c r="AJ41" i="31" s="1"/>
  <c r="D40" i="31"/>
  <c r="U19" i="31"/>
  <c r="U29" i="31" s="1"/>
  <c r="BL37" i="31"/>
  <c r="AZ37" i="31"/>
  <c r="BW34" i="31"/>
  <c r="AK40" i="31"/>
  <c r="AK41" i="31" s="1"/>
  <c r="AC40" i="31"/>
  <c r="AC41" i="31" s="1"/>
  <c r="AT19" i="31"/>
  <c r="AT29" i="31" s="1"/>
  <c r="E40" i="31"/>
  <c r="E41" i="31" s="1"/>
  <c r="BB37" i="31"/>
  <c r="L19" i="31"/>
  <c r="L29" i="31" s="1"/>
  <c r="AS34" i="31"/>
  <c r="Z37" i="31"/>
  <c r="G19" i="31"/>
  <c r="G29" i="31" s="1"/>
  <c r="G40" i="31"/>
  <c r="AD34" i="31"/>
  <c r="F19" i="31"/>
  <c r="F29" i="31" s="1"/>
  <c r="F40" i="31" s="1"/>
  <c r="AQ34" i="31"/>
  <c r="AY40" i="31"/>
  <c r="AY41" i="31" s="1"/>
  <c r="AG40" i="31"/>
  <c r="AG41" i="31" s="1"/>
  <c r="AW40" i="31"/>
  <c r="AW41" i="31" s="1"/>
  <c r="BG34" i="31"/>
  <c r="BL39" i="31"/>
  <c r="BL40" i="31"/>
  <c r="BL41" i="31" s="1"/>
  <c r="AF39" i="31"/>
  <c r="AF40" i="31"/>
  <c r="AF41" i="31" s="1"/>
  <c r="AF37" i="31"/>
  <c r="AK34" i="31"/>
  <c r="AN39" i="31"/>
  <c r="AN34" i="31"/>
  <c r="U37" i="31"/>
  <c r="BB34" i="31"/>
  <c r="E37" i="31"/>
  <c r="BR19" i="31"/>
  <c r="BR29" i="31" s="1"/>
  <c r="BR40" i="31"/>
  <c r="R41" i="31"/>
  <c r="BU39" i="31"/>
  <c r="BU40" i="31"/>
  <c r="BU41" i="31" s="1"/>
  <c r="I34" i="31"/>
  <c r="AQ39" i="31"/>
  <c r="AQ41" i="31" s="1"/>
  <c r="AD40" i="31"/>
  <c r="AD41" i="31" s="1"/>
  <c r="AU37" i="31"/>
  <c r="AH40" i="31"/>
  <c r="AH41" i="31" s="1"/>
  <c r="AM37" i="31"/>
  <c r="D39" i="31"/>
  <c r="K39" i="31"/>
  <c r="BK19" i="31"/>
  <c r="BK29" i="31" s="1"/>
  <c r="BK39" i="31" s="1"/>
  <c r="AH37" i="31"/>
  <c r="AH34" i="31"/>
  <c r="S34" i="31"/>
  <c r="AM34" i="31"/>
  <c r="BV37" i="31"/>
  <c r="AC39" i="31"/>
  <c r="BH19" i="31"/>
  <c r="BH29" i="31" s="1"/>
  <c r="AE19" i="31"/>
  <c r="AE29" i="31" s="1"/>
  <c r="AS40" i="31"/>
  <c r="AS41" i="31" s="1"/>
  <c r="BU37" i="31"/>
  <c r="AR37" i="31"/>
  <c r="B40" i="31"/>
  <c r="B41" i="31" s="1"/>
  <c r="AF34" i="31"/>
  <c r="C37" i="31"/>
  <c r="AW37" i="31"/>
  <c r="BO40" i="31"/>
  <c r="BO41" i="31" s="1"/>
  <c r="BC37" i="31"/>
  <c r="BW37" i="31"/>
  <c r="AZ34" i="31"/>
  <c r="BA40" i="31"/>
  <c r="BA41" i="31" s="1"/>
  <c r="AU40" i="31"/>
  <c r="AU41" i="31" s="1"/>
  <c r="AZ19" i="31"/>
  <c r="AZ29" i="31" s="1"/>
  <c r="AZ39" i="31" s="1"/>
  <c r="Z39" i="31"/>
  <c r="AB40" i="31"/>
  <c r="AB41" i="31" s="1"/>
  <c r="BC40" i="31"/>
  <c r="BA37" i="31"/>
  <c r="AO40" i="31"/>
  <c r="AO41" i="31" s="1"/>
  <c r="I34" i="2"/>
  <c r="I39" i="2"/>
  <c r="H39" i="2"/>
  <c r="H37" i="2"/>
  <c r="BL37" i="2"/>
  <c r="BL39" i="2"/>
  <c r="L41" i="2"/>
  <c r="V39" i="2"/>
  <c r="V34" i="2"/>
  <c r="BS40" i="2"/>
  <c r="BS41" i="2" s="1"/>
  <c r="N41" i="2"/>
  <c r="AA41" i="2"/>
  <c r="BA37" i="2"/>
  <c r="AD41" i="2"/>
  <c r="AD34" i="2"/>
  <c r="BD40" i="2"/>
  <c r="BD41" i="2" s="1"/>
  <c r="E37" i="2"/>
  <c r="BD34" i="2"/>
  <c r="BS39" i="2"/>
  <c r="J39" i="2"/>
  <c r="J41" i="2" s="1"/>
  <c r="BJ41" i="2"/>
  <c r="BO39" i="2"/>
  <c r="BO37" i="2"/>
  <c r="BE37" i="2"/>
  <c r="U37" i="2"/>
  <c r="L34" i="2"/>
  <c r="T39" i="2"/>
  <c r="T40" i="2"/>
  <c r="T41" i="2" s="1"/>
  <c r="V37" i="2"/>
  <c r="AC34" i="2"/>
  <c r="L39" i="2"/>
  <c r="AF39" i="2"/>
  <c r="AP40" i="2"/>
  <c r="L37" i="2"/>
  <c r="N39" i="2"/>
  <c r="AD39" i="2"/>
  <c r="AI34" i="2"/>
  <c r="BR37" i="2"/>
  <c r="AG37" i="2"/>
  <c r="BU40" i="2"/>
  <c r="BU41" i="2" s="1"/>
  <c r="AG34" i="2"/>
  <c r="AE39" i="2"/>
  <c r="AE40" i="2"/>
  <c r="AE41" i="2" s="1"/>
  <c r="AZ37" i="2"/>
  <c r="BJ37" i="2"/>
  <c r="BM37" i="2"/>
  <c r="AI40" i="2"/>
  <c r="AI41" i="2" s="1"/>
  <c r="Z39" i="2"/>
  <c r="Z34" i="2"/>
  <c r="BJ39" i="2"/>
  <c r="AF34" i="2"/>
  <c r="BK34" i="2"/>
  <c r="X37" i="2"/>
  <c r="AU41" i="2"/>
  <c r="K34" i="2"/>
  <c r="BQ40" i="2"/>
  <c r="BQ41" i="2" s="1"/>
  <c r="AZ40" i="2"/>
  <c r="AZ41" i="2" s="1"/>
  <c r="Z40" i="2"/>
  <c r="Z41" i="2" s="1"/>
  <c r="AQ39" i="2"/>
  <c r="AQ41" i="2" s="1"/>
  <c r="AG40" i="2"/>
  <c r="AG41" i="2" s="1"/>
  <c r="U40" i="2"/>
  <c r="BL40" i="2"/>
  <c r="BL34" i="2"/>
  <c r="V40" i="2"/>
  <c r="AM19" i="2"/>
  <c r="AM29" i="2" s="1"/>
  <c r="AM40" i="2" s="1"/>
  <c r="BP41" i="2"/>
  <c r="BS34" i="2"/>
  <c r="BA34" i="2"/>
  <c r="BD37" i="2"/>
  <c r="H40" i="2"/>
  <c r="H41" i="2" s="1"/>
  <c r="I40" i="2"/>
  <c r="I41" i="2" s="1"/>
  <c r="BR41" i="2"/>
  <c r="AV40" i="2"/>
  <c r="AV19" i="2"/>
  <c r="AV29" i="2" s="1"/>
  <c r="BC34" i="2"/>
  <c r="Y40" i="2"/>
  <c r="Y41" i="2" s="1"/>
  <c r="AD37" i="2"/>
  <c r="D40" i="2"/>
  <c r="D39" i="2"/>
  <c r="BE34" i="2"/>
  <c r="BO40" i="2"/>
  <c r="BO41" i="2" s="1"/>
  <c r="AA37" i="2"/>
  <c r="U19" i="2"/>
  <c r="U29" i="2" s="1"/>
  <c r="AA39" i="2"/>
  <c r="AS41" i="2"/>
  <c r="BV19" i="2"/>
  <c r="BV29" i="2" s="1"/>
  <c r="AJ37" i="2"/>
  <c r="BB40" i="2"/>
  <c r="BB41" i="2" s="1"/>
  <c r="BT19" i="2"/>
  <c r="BT29" i="2" s="1"/>
  <c r="BT40" i="2" s="1"/>
  <c r="BP39" i="2"/>
  <c r="BP37" i="2"/>
  <c r="D37" i="2"/>
  <c r="AP39" i="2"/>
  <c r="AS37" i="2"/>
  <c r="BQ34" i="2"/>
  <c r="I37" i="2"/>
  <c r="AF40" i="2"/>
  <c r="AF41" i="2" s="1"/>
  <c r="S39" i="2"/>
  <c r="S40" i="2"/>
  <c r="S41" i="2" s="1"/>
  <c r="BO34" i="2"/>
  <c r="BK39" i="2"/>
  <c r="BK40" i="2"/>
  <c r="BK41" i="2" s="1"/>
  <c r="H34" i="2"/>
  <c r="AM37" i="2"/>
  <c r="AZ34" i="2"/>
  <c r="BF19" i="2"/>
  <c r="BF29" i="2" s="1"/>
  <c r="T34" i="2"/>
  <c r="BA40" i="2"/>
  <c r="BA41" i="2" s="1"/>
  <c r="AI37" i="2"/>
  <c r="BB37" i="2"/>
  <c r="C19" i="2"/>
  <c r="C29" i="2" s="1"/>
  <c r="C37" i="2" s="1"/>
  <c r="AJ40" i="2"/>
  <c r="AJ41" i="2" s="1"/>
  <c r="AN34" i="2"/>
  <c r="AS34" i="2"/>
  <c r="AO40" i="2"/>
  <c r="AO41" i="2" s="1"/>
  <c r="N37" i="2"/>
  <c r="AE37" i="2"/>
  <c r="X40" i="2"/>
  <c r="X41" i="2" s="1"/>
  <c r="BC40" i="2"/>
  <c r="BC41" i="2" s="1"/>
  <c r="G19" i="2"/>
  <c r="G29" i="2" s="1"/>
  <c r="AY37" i="2"/>
  <c r="BB34" i="2"/>
  <c r="N34" i="2"/>
  <c r="Q40" i="2"/>
  <c r="Q41" i="2" s="1"/>
  <c r="AN19" i="2"/>
  <c r="AN29" i="2" s="1"/>
  <c r="Y34" i="2"/>
  <c r="BQ37" i="2"/>
  <c r="W39" i="2"/>
  <c r="W41" i="2" s="1"/>
  <c r="W37" i="2"/>
  <c r="AC40" i="2"/>
  <c r="AC41" i="2" s="1"/>
  <c r="P40" i="2"/>
  <c r="P41" i="2" s="1"/>
  <c r="BT37" i="2"/>
  <c r="Q34" i="2"/>
  <c r="AW40" i="2"/>
  <c r="AW41" i="2" s="1"/>
  <c r="BE40" i="2"/>
  <c r="BE41" i="2" s="1"/>
  <c r="K39" i="2"/>
  <c r="K41" i="2" s="1"/>
  <c r="BK37" i="2"/>
  <c r="BM34" i="2"/>
  <c r="AL41" i="2"/>
  <c r="E40" i="2"/>
  <c r="E41" i="2" s="1"/>
  <c r="Y37" i="2"/>
  <c r="BM40" i="2"/>
  <c r="BM41" i="2" s="1"/>
  <c r="T37" i="2"/>
  <c r="E75" i="3"/>
  <c r="E76" i="3"/>
  <c r="E77" i="3"/>
  <c r="D3" i="5"/>
  <c r="C3" i="5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H39" i="31" l="1"/>
  <c r="H37" i="31"/>
  <c r="H34" i="31"/>
  <c r="BR39" i="31"/>
  <c r="BR41" i="31" s="1"/>
  <c r="BR37" i="31"/>
  <c r="BR34" i="31"/>
  <c r="T39" i="31"/>
  <c r="T34" i="31"/>
  <c r="T40" i="31"/>
  <c r="T41" i="31" s="1"/>
  <c r="BK40" i="31"/>
  <c r="BK41" i="31" s="1"/>
  <c r="U39" i="31"/>
  <c r="U34" i="31"/>
  <c r="O40" i="31"/>
  <c r="D41" i="31"/>
  <c r="BI41" i="31"/>
  <c r="N40" i="31"/>
  <c r="BK37" i="31"/>
  <c r="BK34" i="31"/>
  <c r="BQ37" i="31"/>
  <c r="BQ39" i="31"/>
  <c r="BQ34" i="31"/>
  <c r="AE37" i="31"/>
  <c r="AE39" i="31"/>
  <c r="AE41" i="31" s="1"/>
  <c r="K41" i="31"/>
  <c r="BQ40" i="31"/>
  <c r="BQ41" i="31" s="1"/>
  <c r="AZ40" i="31"/>
  <c r="AZ41" i="31" s="1"/>
  <c r="T37" i="31"/>
  <c r="O37" i="31"/>
  <c r="O39" i="31"/>
  <c r="U40" i="31"/>
  <c r="F39" i="31"/>
  <c r="F41" i="31" s="1"/>
  <c r="F37" i="31"/>
  <c r="N39" i="31"/>
  <c r="N37" i="31"/>
  <c r="AN41" i="31"/>
  <c r="G39" i="31"/>
  <c r="G41" i="31" s="1"/>
  <c r="G37" i="31"/>
  <c r="G34" i="31"/>
  <c r="BJ39" i="31"/>
  <c r="BJ37" i="31"/>
  <c r="BJ34" i="31"/>
  <c r="BC41" i="31"/>
  <c r="BJ40" i="31"/>
  <c r="BP37" i="31"/>
  <c r="BP34" i="31"/>
  <c r="BP39" i="31"/>
  <c r="BP41" i="31" s="1"/>
  <c r="BH39" i="31"/>
  <c r="BH37" i="31"/>
  <c r="BH34" i="31"/>
  <c r="L34" i="31"/>
  <c r="L37" i="31"/>
  <c r="L39" i="31"/>
  <c r="L41" i="31" s="1"/>
  <c r="BH40" i="31"/>
  <c r="BH41" i="31" s="1"/>
  <c r="AT37" i="31"/>
  <c r="AT34" i="31"/>
  <c r="AT39" i="31"/>
  <c r="AT41" i="31" s="1"/>
  <c r="H40" i="31"/>
  <c r="H41" i="31" s="1"/>
  <c r="BT41" i="2"/>
  <c r="AM41" i="2"/>
  <c r="U41" i="2"/>
  <c r="BV34" i="2"/>
  <c r="BV39" i="2"/>
  <c r="BV37" i="2"/>
  <c r="U39" i="2"/>
  <c r="U34" i="2"/>
  <c r="BF39" i="2"/>
  <c r="BF37" i="2"/>
  <c r="BF34" i="2"/>
  <c r="D41" i="2"/>
  <c r="BF40" i="2"/>
  <c r="BF41" i="2" s="1"/>
  <c r="AP41" i="2"/>
  <c r="BV40" i="2"/>
  <c r="BV41" i="2" s="1"/>
  <c r="C39" i="2"/>
  <c r="C34" i="2"/>
  <c r="AN39" i="2"/>
  <c r="AN37" i="2"/>
  <c r="AM39" i="2"/>
  <c r="AM34" i="2"/>
  <c r="V41" i="2"/>
  <c r="AN40" i="2"/>
  <c r="G39" i="2"/>
  <c r="G37" i="2"/>
  <c r="G34" i="2"/>
  <c r="G40" i="2"/>
  <c r="G41" i="2" s="1"/>
  <c r="BT34" i="2"/>
  <c r="BT39" i="2"/>
  <c r="AV39" i="2"/>
  <c r="AV41" i="2" s="1"/>
  <c r="AV37" i="2"/>
  <c r="AV34" i="2"/>
  <c r="BL41" i="2"/>
  <c r="C40" i="2"/>
  <c r="C41" i="2" s="1"/>
  <c r="G75" i="3"/>
  <c r="D75" i="5" s="1"/>
  <c r="G76" i="3"/>
  <c r="D76" i="5" s="1"/>
  <c r="F76" i="3"/>
  <c r="C76" i="5" s="1"/>
  <c r="B77" i="5"/>
  <c r="F77" i="3"/>
  <c r="C77" i="5" s="1"/>
  <c r="G77" i="3"/>
  <c r="D77" i="5" s="1"/>
  <c r="B75" i="5"/>
  <c r="F75" i="3"/>
  <c r="C75" i="5" s="1"/>
  <c r="B76" i="5"/>
  <c r="E11" i="3"/>
  <c r="E19" i="3"/>
  <c r="E27" i="3"/>
  <c r="E35" i="3"/>
  <c r="E43" i="3"/>
  <c r="E51" i="3"/>
  <c r="E59" i="3"/>
  <c r="E67" i="3"/>
  <c r="E13" i="3"/>
  <c r="E14" i="3"/>
  <c r="E30" i="3"/>
  <c r="E46" i="3"/>
  <c r="E62" i="3"/>
  <c r="E23" i="3"/>
  <c r="E47" i="3"/>
  <c r="E71" i="3"/>
  <c r="E8" i="3"/>
  <c r="E32" i="3"/>
  <c r="E40" i="3"/>
  <c r="E48" i="3"/>
  <c r="E72" i="3"/>
  <c r="E33" i="3"/>
  <c r="E4" i="3"/>
  <c r="E12" i="3"/>
  <c r="E20" i="3"/>
  <c r="E28" i="3"/>
  <c r="E36" i="3"/>
  <c r="E44" i="3"/>
  <c r="E52" i="3"/>
  <c r="E60" i="3"/>
  <c r="E68" i="3"/>
  <c r="E5" i="3"/>
  <c r="E21" i="3"/>
  <c r="E37" i="3"/>
  <c r="E45" i="3"/>
  <c r="E53" i="3"/>
  <c r="E61" i="3"/>
  <c r="E69" i="3"/>
  <c r="E6" i="3"/>
  <c r="E22" i="3"/>
  <c r="E38" i="3"/>
  <c r="E54" i="3"/>
  <c r="E70" i="3"/>
  <c r="E7" i="3"/>
  <c r="E31" i="3"/>
  <c r="E39" i="3"/>
  <c r="E55" i="3"/>
  <c r="E24" i="3"/>
  <c r="E56" i="3"/>
  <c r="E9" i="3"/>
  <c r="E49" i="3"/>
  <c r="E57" i="3"/>
  <c r="E65" i="3"/>
  <c r="E73" i="3"/>
  <c r="E29" i="3"/>
  <c r="E15" i="3"/>
  <c r="E63" i="3"/>
  <c r="E16" i="3"/>
  <c r="E64" i="3"/>
  <c r="E41" i="3"/>
  <c r="E17" i="3"/>
  <c r="E10" i="3"/>
  <c r="E18" i="3"/>
  <c r="E26" i="3"/>
  <c r="E34" i="3"/>
  <c r="E42" i="3"/>
  <c r="E50" i="3"/>
  <c r="E58" i="3"/>
  <c r="E66" i="3"/>
  <c r="E74" i="3"/>
  <c r="E25" i="3"/>
  <c r="U41" i="31" l="1"/>
  <c r="N41" i="31"/>
  <c r="BJ41" i="31"/>
  <c r="O41" i="31"/>
  <c r="AK76" i="5"/>
  <c r="AH76" i="5"/>
  <c r="AH77" i="5"/>
  <c r="AK77" i="5"/>
  <c r="AN41" i="2"/>
  <c r="E38" i="23"/>
  <c r="E40" i="23"/>
  <c r="E39" i="23"/>
  <c r="E36" i="23"/>
  <c r="E37" i="23"/>
  <c r="G39" i="23"/>
  <c r="G38" i="23"/>
  <c r="G37" i="23"/>
  <c r="G40" i="23"/>
  <c r="G36" i="23"/>
  <c r="R77" i="5"/>
  <c r="AD77" i="5"/>
  <c r="F77" i="5"/>
  <c r="U77" i="5"/>
  <c r="O77" i="5"/>
  <c r="I77" i="5"/>
  <c r="AA77" i="5"/>
  <c r="L77" i="5"/>
  <c r="X77" i="5"/>
  <c r="G74" i="3"/>
  <c r="D74" i="5" s="1"/>
  <c r="S77" i="5"/>
  <c r="AE77" i="5"/>
  <c r="V77" i="5"/>
  <c r="G77" i="5"/>
  <c r="P77" i="5"/>
  <c r="M77" i="5"/>
  <c r="J77" i="5"/>
  <c r="Y77" i="5"/>
  <c r="AB77" i="5"/>
  <c r="AE76" i="5"/>
  <c r="Y76" i="5"/>
  <c r="S76" i="5"/>
  <c r="M76" i="5"/>
  <c r="G76" i="5"/>
  <c r="AB76" i="5"/>
  <c r="V76" i="5"/>
  <c r="P76" i="5"/>
  <c r="J76" i="5"/>
  <c r="AA75" i="5"/>
  <c r="U75" i="5"/>
  <c r="O75" i="5"/>
  <c r="I75" i="5"/>
  <c r="AJ75" i="5"/>
  <c r="AD75" i="5"/>
  <c r="X75" i="5"/>
  <c r="R75" i="5"/>
  <c r="L75" i="5"/>
  <c r="F75" i="5"/>
  <c r="AG75" i="5"/>
  <c r="AK75" i="5"/>
  <c r="AE75" i="5"/>
  <c r="Y75" i="5"/>
  <c r="S75" i="5"/>
  <c r="M75" i="5"/>
  <c r="G75" i="5"/>
  <c r="AH75" i="5"/>
  <c r="AB75" i="5"/>
  <c r="V75" i="5"/>
  <c r="P75" i="5"/>
  <c r="J75" i="5"/>
  <c r="F76" i="5"/>
  <c r="AD76" i="5"/>
  <c r="X76" i="5"/>
  <c r="R76" i="5"/>
  <c r="L76" i="5"/>
  <c r="AA76" i="5"/>
  <c r="U76" i="5"/>
  <c r="O76" i="5"/>
  <c r="I76" i="5"/>
  <c r="F22" i="3"/>
  <c r="C22" i="5" s="1"/>
  <c r="AJ22" i="5" s="1"/>
  <c r="G22" i="3"/>
  <c r="D22" i="5" s="1"/>
  <c r="AK22" i="5" s="1"/>
  <c r="B22" i="5"/>
  <c r="G67" i="3"/>
  <c r="D67" i="5" s="1"/>
  <c r="F67" i="3"/>
  <c r="C67" i="5" s="1"/>
  <c r="B67" i="5"/>
  <c r="G50" i="3"/>
  <c r="D50" i="5" s="1"/>
  <c r="F50" i="3"/>
  <c r="C50" i="5" s="1"/>
  <c r="B50" i="5"/>
  <c r="G70" i="3"/>
  <c r="D70" i="5" s="1"/>
  <c r="F70" i="3"/>
  <c r="C70" i="5" s="1"/>
  <c r="B70" i="5"/>
  <c r="G15" i="3"/>
  <c r="D15" i="5" s="1"/>
  <c r="AK15" i="5" s="1"/>
  <c r="F15" i="3"/>
  <c r="C15" i="5" s="1"/>
  <c r="AJ15" i="5" s="1"/>
  <c r="B15" i="5"/>
  <c r="G12" i="3"/>
  <c r="D12" i="5" s="1"/>
  <c r="AK12" i="5" s="1"/>
  <c r="F12" i="3"/>
  <c r="C12" i="5" s="1"/>
  <c r="AJ12" i="5" s="1"/>
  <c r="B12" i="5"/>
  <c r="G25" i="3"/>
  <c r="D25" i="5" s="1"/>
  <c r="F25" i="3"/>
  <c r="C25" i="5" s="1"/>
  <c r="B25" i="5"/>
  <c r="G18" i="3"/>
  <c r="D18" i="5" s="1"/>
  <c r="AK18" i="5" s="1"/>
  <c r="F18" i="3"/>
  <c r="C18" i="5" s="1"/>
  <c r="AJ18" i="5" s="1"/>
  <c r="B18" i="5"/>
  <c r="G55" i="3"/>
  <c r="D55" i="5" s="1"/>
  <c r="F55" i="3"/>
  <c r="C55" i="5" s="1"/>
  <c r="B55" i="5"/>
  <c r="F68" i="3"/>
  <c r="C68" i="5" s="1"/>
  <c r="G68" i="3"/>
  <c r="D68" i="5" s="1"/>
  <c r="B68" i="5"/>
  <c r="G47" i="3"/>
  <c r="D47" i="5" s="1"/>
  <c r="F47" i="3"/>
  <c r="C47" i="5" s="1"/>
  <c r="B47" i="5"/>
  <c r="G26" i="3"/>
  <c r="D26" i="5" s="1"/>
  <c r="F26" i="3"/>
  <c r="C26" i="5" s="1"/>
  <c r="B26" i="5"/>
  <c r="G5" i="3"/>
  <c r="D5" i="5" s="1"/>
  <c r="AK5" i="5" s="1"/>
  <c r="F5" i="3"/>
  <c r="C5" i="5" s="1"/>
  <c r="AJ5" i="5" s="1"/>
  <c r="B5" i="5"/>
  <c r="G6" i="3"/>
  <c r="D6" i="5" s="1"/>
  <c r="AK6" i="5" s="1"/>
  <c r="F6" i="3"/>
  <c r="C6" i="5" s="1"/>
  <c r="AJ6" i="5" s="1"/>
  <c r="B6" i="5"/>
  <c r="G24" i="3"/>
  <c r="D24" i="5" s="1"/>
  <c r="F24" i="3"/>
  <c r="C24" i="5" s="1"/>
  <c r="B24" i="5"/>
  <c r="G71" i="3"/>
  <c r="D71" i="5" s="1"/>
  <c r="F71" i="3"/>
  <c r="C71" i="5" s="1"/>
  <c r="B71" i="5"/>
  <c r="G29" i="3"/>
  <c r="D29" i="5" s="1"/>
  <c r="F29" i="3"/>
  <c r="C29" i="5" s="1"/>
  <c r="B29" i="5"/>
  <c r="F4" i="3"/>
  <c r="C4" i="5" s="1"/>
  <c r="AJ4" i="5" s="1"/>
  <c r="G4" i="3"/>
  <c r="D4" i="5" s="1"/>
  <c r="AK4" i="5" s="1"/>
  <c r="B4" i="5"/>
  <c r="G59" i="3"/>
  <c r="D59" i="5" s="1"/>
  <c r="F59" i="3"/>
  <c r="C59" i="5" s="1"/>
  <c r="B59" i="5"/>
  <c r="F74" i="3"/>
  <c r="C74" i="5" s="1"/>
  <c r="B74" i="5"/>
  <c r="G10" i="3"/>
  <c r="D10" i="5" s="1"/>
  <c r="AK10" i="5" s="1"/>
  <c r="F10" i="3"/>
  <c r="C10" i="5" s="1"/>
  <c r="AJ10" i="5" s="1"/>
  <c r="B10" i="5"/>
  <c r="G73" i="3"/>
  <c r="D73" i="5" s="1"/>
  <c r="F73" i="3"/>
  <c r="C73" i="5" s="1"/>
  <c r="B73" i="5"/>
  <c r="G39" i="3"/>
  <c r="D39" i="5" s="1"/>
  <c r="F39" i="3"/>
  <c r="C39" i="5" s="1"/>
  <c r="B39" i="5"/>
  <c r="G69" i="3"/>
  <c r="D69" i="5" s="1"/>
  <c r="F69" i="3"/>
  <c r="C69" i="5" s="1"/>
  <c r="B69" i="5"/>
  <c r="G60" i="3"/>
  <c r="D60" i="5" s="1"/>
  <c r="F60" i="3"/>
  <c r="C60" i="5" s="1"/>
  <c r="B60" i="5"/>
  <c r="F33" i="3"/>
  <c r="C33" i="5" s="1"/>
  <c r="G33" i="3"/>
  <c r="D33" i="5" s="1"/>
  <c r="B33" i="5"/>
  <c r="G23" i="3"/>
  <c r="D23" i="5" s="1"/>
  <c r="AK23" i="5" s="1"/>
  <c r="F23" i="3"/>
  <c r="C23" i="5" s="1"/>
  <c r="AJ23" i="5" s="1"/>
  <c r="B23" i="5"/>
  <c r="G51" i="3"/>
  <c r="D51" i="5" s="1"/>
  <c r="F51" i="3"/>
  <c r="C51" i="5" s="1"/>
  <c r="B51" i="5"/>
  <c r="G66" i="3"/>
  <c r="D66" i="5" s="1"/>
  <c r="F66" i="3"/>
  <c r="C66" i="5" s="1"/>
  <c r="B66" i="5"/>
  <c r="G17" i="3"/>
  <c r="D17" i="5" s="1"/>
  <c r="AK17" i="5" s="1"/>
  <c r="F17" i="3"/>
  <c r="C17" i="5" s="1"/>
  <c r="AJ17" i="5" s="1"/>
  <c r="B17" i="5"/>
  <c r="G65" i="3"/>
  <c r="D65" i="5" s="1"/>
  <c r="F65" i="3"/>
  <c r="C65" i="5" s="1"/>
  <c r="B65" i="5"/>
  <c r="G31" i="3"/>
  <c r="D31" i="5" s="1"/>
  <c r="F31" i="3"/>
  <c r="C31" i="5" s="1"/>
  <c r="B31" i="5"/>
  <c r="G61" i="3"/>
  <c r="D61" i="5" s="1"/>
  <c r="F61" i="3"/>
  <c r="C61" i="5" s="1"/>
  <c r="B61" i="5"/>
  <c r="G52" i="3"/>
  <c r="D52" i="5" s="1"/>
  <c r="F52" i="3"/>
  <c r="C52" i="5" s="1"/>
  <c r="B52" i="5"/>
  <c r="G72" i="3"/>
  <c r="D72" i="5" s="1"/>
  <c r="F72" i="3"/>
  <c r="C72" i="5" s="1"/>
  <c r="B72" i="5"/>
  <c r="G62" i="3"/>
  <c r="D62" i="5" s="1"/>
  <c r="F62" i="3"/>
  <c r="C62" i="5" s="1"/>
  <c r="B62" i="5"/>
  <c r="G43" i="3"/>
  <c r="D43" i="5" s="1"/>
  <c r="F43" i="3"/>
  <c r="C43" i="5" s="1"/>
  <c r="B43" i="5"/>
  <c r="G58" i="3"/>
  <c r="D58" i="5" s="1"/>
  <c r="F58" i="3"/>
  <c r="C58" i="5" s="1"/>
  <c r="B58" i="5"/>
  <c r="G41" i="3"/>
  <c r="D41" i="5" s="1"/>
  <c r="F41" i="3"/>
  <c r="C41" i="5" s="1"/>
  <c r="B41" i="5"/>
  <c r="F57" i="3"/>
  <c r="C57" i="5" s="1"/>
  <c r="G57" i="3"/>
  <c r="D57" i="5" s="1"/>
  <c r="B57" i="5"/>
  <c r="G7" i="3"/>
  <c r="D7" i="5" s="1"/>
  <c r="AK7" i="5" s="1"/>
  <c r="F7" i="3"/>
  <c r="C7" i="5" s="1"/>
  <c r="AJ7" i="5" s="1"/>
  <c r="B7" i="5"/>
  <c r="G53" i="3"/>
  <c r="D53" i="5" s="1"/>
  <c r="F53" i="3"/>
  <c r="C53" i="5" s="1"/>
  <c r="B53" i="5"/>
  <c r="G44" i="3"/>
  <c r="D44" i="5" s="1"/>
  <c r="F44" i="3"/>
  <c r="C44" i="5" s="1"/>
  <c r="B44" i="5"/>
  <c r="G48" i="3"/>
  <c r="D48" i="5" s="1"/>
  <c r="F48" i="3"/>
  <c r="C48" i="5" s="1"/>
  <c r="B48" i="5"/>
  <c r="G46" i="3"/>
  <c r="D46" i="5" s="1"/>
  <c r="F46" i="3"/>
  <c r="C46" i="5" s="1"/>
  <c r="B46" i="5"/>
  <c r="G35" i="3"/>
  <c r="D35" i="5" s="1"/>
  <c r="F35" i="3"/>
  <c r="C35" i="5" s="1"/>
  <c r="B35" i="5"/>
  <c r="F64" i="3"/>
  <c r="C64" i="5" s="1"/>
  <c r="G64" i="3"/>
  <c r="D64" i="5" s="1"/>
  <c r="B64" i="5"/>
  <c r="F45" i="3"/>
  <c r="C45" i="5" s="1"/>
  <c r="G45" i="3"/>
  <c r="D45" i="5" s="1"/>
  <c r="B45" i="5"/>
  <c r="G27" i="3"/>
  <c r="D27" i="5" s="1"/>
  <c r="F27" i="3"/>
  <c r="C27" i="5" s="1"/>
  <c r="B27" i="5"/>
  <c r="G49" i="3"/>
  <c r="D49" i="5" s="1"/>
  <c r="F49" i="3"/>
  <c r="C49" i="5" s="1"/>
  <c r="B49" i="5"/>
  <c r="F36" i="3"/>
  <c r="C36" i="5" s="1"/>
  <c r="G36" i="3"/>
  <c r="D36" i="5" s="1"/>
  <c r="B36" i="5"/>
  <c r="G40" i="3"/>
  <c r="D40" i="5" s="1"/>
  <c r="F40" i="3"/>
  <c r="C40" i="5" s="1"/>
  <c r="B40" i="5"/>
  <c r="G30" i="3"/>
  <c r="D30" i="5" s="1"/>
  <c r="F30" i="3"/>
  <c r="C30" i="5" s="1"/>
  <c r="B30" i="5"/>
  <c r="G42" i="3"/>
  <c r="D42" i="5" s="1"/>
  <c r="F42" i="3"/>
  <c r="C42" i="5" s="1"/>
  <c r="B42" i="5"/>
  <c r="G16" i="3"/>
  <c r="D16" i="5" s="1"/>
  <c r="AK16" i="5" s="1"/>
  <c r="F16" i="3"/>
  <c r="C16" i="5" s="1"/>
  <c r="AJ16" i="5" s="1"/>
  <c r="B16" i="5"/>
  <c r="F9" i="3"/>
  <c r="C9" i="5" s="1"/>
  <c r="AJ9" i="5" s="1"/>
  <c r="G9" i="3"/>
  <c r="D9" i="5" s="1"/>
  <c r="AK9" i="5" s="1"/>
  <c r="B9" i="5"/>
  <c r="F54" i="3"/>
  <c r="C54" i="5" s="1"/>
  <c r="G54" i="3"/>
  <c r="D54" i="5" s="1"/>
  <c r="B54" i="5"/>
  <c r="G37" i="3"/>
  <c r="D37" i="5" s="1"/>
  <c r="F37" i="3"/>
  <c r="C37" i="5" s="1"/>
  <c r="B37" i="5"/>
  <c r="G28" i="3"/>
  <c r="D28" i="5" s="1"/>
  <c r="F28" i="3"/>
  <c r="C28" i="5" s="1"/>
  <c r="B28" i="5"/>
  <c r="G32" i="3"/>
  <c r="D32" i="5" s="1"/>
  <c r="F32" i="3"/>
  <c r="C32" i="5" s="1"/>
  <c r="B32" i="5"/>
  <c r="G14" i="3"/>
  <c r="D14" i="5" s="1"/>
  <c r="AK14" i="5" s="1"/>
  <c r="F14" i="3"/>
  <c r="C14" i="5" s="1"/>
  <c r="AJ14" i="5" s="1"/>
  <c r="B14" i="5"/>
  <c r="G19" i="3"/>
  <c r="D19" i="5" s="1"/>
  <c r="AK19" i="5" s="1"/>
  <c r="F19" i="3"/>
  <c r="C19" i="5" s="1"/>
  <c r="AJ19" i="5" s="1"/>
  <c r="B19" i="5"/>
  <c r="G34" i="3"/>
  <c r="D34" i="5" s="1"/>
  <c r="F34" i="3"/>
  <c r="C34" i="5" s="1"/>
  <c r="B34" i="5"/>
  <c r="G63" i="3"/>
  <c r="D63" i="5" s="1"/>
  <c r="F63" i="3"/>
  <c r="C63" i="5" s="1"/>
  <c r="B63" i="5"/>
  <c r="G56" i="3"/>
  <c r="D56" i="5" s="1"/>
  <c r="F56" i="3"/>
  <c r="C56" i="5" s="1"/>
  <c r="B56" i="5"/>
  <c r="G38" i="3"/>
  <c r="D38" i="5" s="1"/>
  <c r="F38" i="3"/>
  <c r="C38" i="5" s="1"/>
  <c r="B38" i="5"/>
  <c r="G21" i="3"/>
  <c r="D21" i="5" s="1"/>
  <c r="AK21" i="5" s="1"/>
  <c r="F21" i="3"/>
  <c r="C21" i="5" s="1"/>
  <c r="AJ21" i="5" s="1"/>
  <c r="B21" i="5"/>
  <c r="G20" i="3"/>
  <c r="D20" i="5" s="1"/>
  <c r="AK20" i="5" s="1"/>
  <c r="F20" i="3"/>
  <c r="C20" i="5" s="1"/>
  <c r="AJ20" i="5" s="1"/>
  <c r="B20" i="5"/>
  <c r="G8" i="3"/>
  <c r="D8" i="5" s="1"/>
  <c r="AK8" i="5" s="1"/>
  <c r="F8" i="3"/>
  <c r="C8" i="5" s="1"/>
  <c r="AJ8" i="5" s="1"/>
  <c r="B8" i="5"/>
  <c r="F13" i="3"/>
  <c r="C13" i="5" s="1"/>
  <c r="AJ13" i="5" s="1"/>
  <c r="G13" i="3"/>
  <c r="D13" i="5" s="1"/>
  <c r="AK13" i="5" s="1"/>
  <c r="B13" i="5"/>
  <c r="G11" i="3"/>
  <c r="D11" i="5" s="1"/>
  <c r="AK11" i="5" s="1"/>
  <c r="F11" i="3"/>
  <c r="C11" i="5" s="1"/>
  <c r="AJ11" i="5" s="1"/>
  <c r="B11" i="5"/>
  <c r="F36" i="23" l="1"/>
  <c r="F40" i="23"/>
  <c r="F39" i="23"/>
  <c r="F38" i="23"/>
  <c r="F37" i="23"/>
  <c r="D40" i="23"/>
  <c r="D37" i="23"/>
  <c r="D36" i="23"/>
  <c r="D38" i="23"/>
  <c r="C40" i="23"/>
  <c r="C39" i="23"/>
  <c r="C38" i="23"/>
  <c r="C37" i="23"/>
  <c r="D39" i="23"/>
  <c r="N25" i="3"/>
  <c r="M25" i="3"/>
  <c r="AK28" i="5"/>
  <c r="AK45" i="5"/>
  <c r="AJ71" i="5"/>
  <c r="AK63" i="5"/>
  <c r="AK31" i="5"/>
  <c r="AK30" i="5"/>
  <c r="AJ53" i="5"/>
  <c r="AK68" i="5"/>
  <c r="AK38" i="5"/>
  <c r="AJ28" i="5"/>
  <c r="AK42" i="5"/>
  <c r="AK36" i="5"/>
  <c r="AK35" i="5"/>
  <c r="AJ44" i="5"/>
  <c r="AK58" i="5"/>
  <c r="AJ72" i="5"/>
  <c r="AK73" i="5"/>
  <c r="AJ59" i="5"/>
  <c r="AJ47" i="5"/>
  <c r="AJ50" i="5"/>
  <c r="AJ31" i="5"/>
  <c r="AK47" i="5"/>
  <c r="AK50" i="5"/>
  <c r="AJ67" i="5"/>
  <c r="AK67" i="5"/>
  <c r="AK44" i="5"/>
  <c r="AK72" i="5"/>
  <c r="AK59" i="5"/>
  <c r="AJ46" i="5"/>
  <c r="AJ38" i="5"/>
  <c r="AK64" i="5"/>
  <c r="AJ65" i="5"/>
  <c r="AJ39" i="5"/>
  <c r="AJ24" i="5"/>
  <c r="AJ25" i="5"/>
  <c r="AK34" i="5"/>
  <c r="AJ32" i="5"/>
  <c r="AJ40" i="5"/>
  <c r="AJ64" i="5"/>
  <c r="AJ48" i="5"/>
  <c r="AK41" i="5"/>
  <c r="AJ62" i="5"/>
  <c r="AK65" i="5"/>
  <c r="AJ51" i="5"/>
  <c r="AK39" i="5"/>
  <c r="AJ74" i="5"/>
  <c r="AK24" i="5"/>
  <c r="AJ26" i="5"/>
  <c r="AK25" i="5"/>
  <c r="AJ70" i="5"/>
  <c r="AJ63" i="5"/>
  <c r="AJ36" i="5"/>
  <c r="AK57" i="5"/>
  <c r="AJ69" i="5"/>
  <c r="AJ30" i="5"/>
  <c r="AJ43" i="5"/>
  <c r="AJ37" i="5"/>
  <c r="AK46" i="5"/>
  <c r="AJ52" i="5"/>
  <c r="AK66" i="5"/>
  <c r="AJ34" i="5"/>
  <c r="AJ41" i="5"/>
  <c r="AJ33" i="5"/>
  <c r="AJ68" i="5"/>
  <c r="AJ56" i="5"/>
  <c r="AK32" i="5"/>
  <c r="AK54" i="5"/>
  <c r="AK40" i="5"/>
  <c r="AJ27" i="5"/>
  <c r="AK48" i="5"/>
  <c r="AK62" i="5"/>
  <c r="AJ61" i="5"/>
  <c r="AK51" i="5"/>
  <c r="AJ60" i="5"/>
  <c r="AK74" i="5"/>
  <c r="AJ29" i="5"/>
  <c r="AK26" i="5"/>
  <c r="AJ55" i="5"/>
  <c r="AK70" i="5"/>
  <c r="AJ45" i="5"/>
  <c r="AJ57" i="5"/>
  <c r="AJ66" i="5"/>
  <c r="AK69" i="5"/>
  <c r="AK71" i="5"/>
  <c r="AJ49" i="5"/>
  <c r="AK43" i="5"/>
  <c r="AK33" i="5"/>
  <c r="AK37" i="5"/>
  <c r="AK49" i="5"/>
  <c r="AK53" i="5"/>
  <c r="AK52" i="5"/>
  <c r="AK56" i="5"/>
  <c r="AJ54" i="5"/>
  <c r="AJ42" i="5"/>
  <c r="AK27" i="5"/>
  <c r="AJ35" i="5"/>
  <c r="AJ58" i="5"/>
  <c r="AK61" i="5"/>
  <c r="AK60" i="5"/>
  <c r="AJ73" i="5"/>
  <c r="AK29" i="5"/>
  <c r="AK55" i="5"/>
  <c r="X63" i="5"/>
  <c r="AG63" i="5"/>
  <c r="AD63" i="5"/>
  <c r="AA63" i="5"/>
  <c r="L63" i="5"/>
  <c r="O63" i="5"/>
  <c r="U63" i="5"/>
  <c r="F63" i="5"/>
  <c r="I63" i="5"/>
  <c r="R63" i="5"/>
  <c r="Y9" i="5"/>
  <c r="AH9" i="5"/>
  <c r="AB9" i="5"/>
  <c r="AE9" i="5"/>
  <c r="M9" i="5"/>
  <c r="S9" i="5"/>
  <c r="P9" i="5"/>
  <c r="J9" i="5"/>
  <c r="V9" i="5"/>
  <c r="G9" i="5"/>
  <c r="Y44" i="5"/>
  <c r="AH44" i="5"/>
  <c r="AE44" i="5"/>
  <c r="AB44" i="5"/>
  <c r="P44" i="5"/>
  <c r="G44" i="5"/>
  <c r="M44" i="5"/>
  <c r="J44" i="5"/>
  <c r="V44" i="5"/>
  <c r="S44" i="5"/>
  <c r="X69" i="5"/>
  <c r="AG69" i="5"/>
  <c r="AA69" i="5"/>
  <c r="AD69" i="5"/>
  <c r="L69" i="5"/>
  <c r="U69" i="5"/>
  <c r="F69" i="5"/>
  <c r="I69" i="5"/>
  <c r="R69" i="5"/>
  <c r="O69" i="5"/>
  <c r="Y47" i="5"/>
  <c r="AE47" i="5"/>
  <c r="AH47" i="5"/>
  <c r="AB47" i="5"/>
  <c r="M47" i="5"/>
  <c r="P47" i="5"/>
  <c r="V47" i="5"/>
  <c r="G47" i="5"/>
  <c r="J47" i="5"/>
  <c r="S47" i="5"/>
  <c r="X14" i="5"/>
  <c r="AG14" i="5"/>
  <c r="AD14" i="5"/>
  <c r="AA14" i="5"/>
  <c r="L14" i="5"/>
  <c r="R14" i="5"/>
  <c r="U14" i="5"/>
  <c r="O14" i="5"/>
  <c r="F14" i="5"/>
  <c r="I14" i="5"/>
  <c r="Y31" i="5"/>
  <c r="AE31" i="5"/>
  <c r="AB31" i="5"/>
  <c r="AH31" i="5"/>
  <c r="M31" i="5"/>
  <c r="G31" i="5"/>
  <c r="J31" i="5"/>
  <c r="P31" i="5"/>
  <c r="V31" i="5"/>
  <c r="S31" i="5"/>
  <c r="X5" i="5"/>
  <c r="AG5" i="5"/>
  <c r="AA5" i="5"/>
  <c r="AD5" i="5"/>
  <c r="R5" i="5"/>
  <c r="O5" i="5"/>
  <c r="U5" i="5"/>
  <c r="F5" i="5"/>
  <c r="I5" i="5"/>
  <c r="L5" i="5"/>
  <c r="Y18" i="5"/>
  <c r="AE18" i="5"/>
  <c r="AB18" i="5"/>
  <c r="AH18" i="5"/>
  <c r="S18" i="5"/>
  <c r="M18" i="5"/>
  <c r="V18" i="5"/>
  <c r="P18" i="5"/>
  <c r="G18" i="5"/>
  <c r="J18" i="5"/>
  <c r="X38" i="5"/>
  <c r="AD38" i="5"/>
  <c r="AA38" i="5"/>
  <c r="AG38" i="5"/>
  <c r="F38" i="5"/>
  <c r="I38" i="5"/>
  <c r="O38" i="5"/>
  <c r="U38" i="5"/>
  <c r="L38" i="5"/>
  <c r="R38" i="5"/>
  <c r="X49" i="5"/>
  <c r="AA49" i="5"/>
  <c r="AD49" i="5"/>
  <c r="AG49" i="5"/>
  <c r="R49" i="5"/>
  <c r="L49" i="5"/>
  <c r="F49" i="5"/>
  <c r="O49" i="5"/>
  <c r="I49" i="5"/>
  <c r="U49" i="5"/>
  <c r="Y43" i="5"/>
  <c r="AE43" i="5"/>
  <c r="AB43" i="5"/>
  <c r="AH43" i="5"/>
  <c r="M43" i="5"/>
  <c r="P43" i="5"/>
  <c r="G43" i="5"/>
  <c r="V43" i="5"/>
  <c r="J43" i="5"/>
  <c r="S43" i="5"/>
  <c r="Y66" i="5"/>
  <c r="AH66" i="5"/>
  <c r="AE66" i="5"/>
  <c r="AB66" i="5"/>
  <c r="M66" i="5"/>
  <c r="P66" i="5"/>
  <c r="V66" i="5"/>
  <c r="J66" i="5"/>
  <c r="S66" i="5"/>
  <c r="G66" i="5"/>
  <c r="Y68" i="5"/>
  <c r="AH68" i="5"/>
  <c r="AE68" i="5"/>
  <c r="AB68" i="5"/>
  <c r="S68" i="5"/>
  <c r="G68" i="5"/>
  <c r="J68" i="5"/>
  <c r="V68" i="5"/>
  <c r="M68" i="5"/>
  <c r="P68" i="5"/>
  <c r="X13" i="5"/>
  <c r="AD13" i="5"/>
  <c r="AA13" i="5"/>
  <c r="AG13" i="5"/>
  <c r="L13" i="5"/>
  <c r="F13" i="5"/>
  <c r="O13" i="5"/>
  <c r="U13" i="5"/>
  <c r="R13" i="5"/>
  <c r="I13" i="5"/>
  <c r="X21" i="5"/>
  <c r="AG21" i="5"/>
  <c r="AD21" i="5"/>
  <c r="AA21" i="5"/>
  <c r="R21" i="5"/>
  <c r="O21" i="5"/>
  <c r="F21" i="5"/>
  <c r="I21" i="5"/>
  <c r="U21" i="5"/>
  <c r="L21" i="5"/>
  <c r="Y19" i="5"/>
  <c r="AE19" i="5"/>
  <c r="AB19" i="5"/>
  <c r="AH19" i="5"/>
  <c r="V19" i="5"/>
  <c r="J19" i="5"/>
  <c r="M19" i="5"/>
  <c r="P19" i="5"/>
  <c r="S19" i="5"/>
  <c r="G19" i="5"/>
  <c r="X28" i="5"/>
  <c r="AD28" i="5"/>
  <c r="AG28" i="5"/>
  <c r="AA28" i="5"/>
  <c r="F28" i="5"/>
  <c r="I28" i="5"/>
  <c r="L28" i="5"/>
  <c r="O28" i="5"/>
  <c r="U28" i="5"/>
  <c r="R28" i="5"/>
  <c r="Y42" i="5"/>
  <c r="AE42" i="5"/>
  <c r="AH42" i="5"/>
  <c r="AB42" i="5"/>
  <c r="M42" i="5"/>
  <c r="G42" i="5"/>
  <c r="J42" i="5"/>
  <c r="P42" i="5"/>
  <c r="S42" i="5"/>
  <c r="V42" i="5"/>
  <c r="Y36" i="5"/>
  <c r="AH36" i="5"/>
  <c r="AE36" i="5"/>
  <c r="AB36" i="5"/>
  <c r="S36" i="5"/>
  <c r="G36" i="5"/>
  <c r="M36" i="5"/>
  <c r="V36" i="5"/>
  <c r="J36" i="5"/>
  <c r="P36" i="5"/>
  <c r="Y35" i="5"/>
  <c r="AE35" i="5"/>
  <c r="AH35" i="5"/>
  <c r="AB35" i="5"/>
  <c r="V35" i="5"/>
  <c r="J35" i="5"/>
  <c r="G35" i="5"/>
  <c r="M35" i="5"/>
  <c r="P35" i="5"/>
  <c r="S35" i="5"/>
  <c r="X44" i="5"/>
  <c r="AD44" i="5"/>
  <c r="AG44" i="5"/>
  <c r="AA44" i="5"/>
  <c r="F44" i="5"/>
  <c r="I44" i="5"/>
  <c r="L44" i="5"/>
  <c r="O44" i="5"/>
  <c r="R44" i="5"/>
  <c r="U44" i="5"/>
  <c r="Y58" i="5"/>
  <c r="AE58" i="5"/>
  <c r="AB58" i="5"/>
  <c r="AH58" i="5"/>
  <c r="G58" i="5"/>
  <c r="J58" i="5"/>
  <c r="S58" i="5"/>
  <c r="V58" i="5"/>
  <c r="M58" i="5"/>
  <c r="P58" i="5"/>
  <c r="X72" i="5"/>
  <c r="AD72" i="5"/>
  <c r="AG72" i="5"/>
  <c r="AA72" i="5"/>
  <c r="R72" i="5"/>
  <c r="F72" i="5"/>
  <c r="I72" i="5"/>
  <c r="U72" i="5"/>
  <c r="O72" i="5"/>
  <c r="L72" i="5"/>
  <c r="Y17" i="5"/>
  <c r="AH17" i="5"/>
  <c r="AB17" i="5"/>
  <c r="AE17" i="5"/>
  <c r="G17" i="5"/>
  <c r="V17" i="5"/>
  <c r="J17" i="5"/>
  <c r="M17" i="5"/>
  <c r="P17" i="5"/>
  <c r="S17" i="5"/>
  <c r="X23" i="5"/>
  <c r="AG23" i="5"/>
  <c r="AD23" i="5"/>
  <c r="AA23" i="5"/>
  <c r="R23" i="5"/>
  <c r="F23" i="5"/>
  <c r="U23" i="5"/>
  <c r="I23" i="5"/>
  <c r="L23" i="5"/>
  <c r="O23" i="5"/>
  <c r="Y73" i="5"/>
  <c r="AH73" i="5"/>
  <c r="AE73" i="5"/>
  <c r="AB73" i="5"/>
  <c r="M73" i="5"/>
  <c r="S73" i="5"/>
  <c r="P73" i="5"/>
  <c r="J73" i="5"/>
  <c r="V73" i="5"/>
  <c r="G73" i="5"/>
  <c r="X59" i="5"/>
  <c r="AA59" i="5"/>
  <c r="AG59" i="5"/>
  <c r="AD59" i="5"/>
  <c r="F59" i="5"/>
  <c r="I59" i="5"/>
  <c r="R59" i="5"/>
  <c r="O59" i="5"/>
  <c r="U59" i="5"/>
  <c r="L59" i="5"/>
  <c r="Y6" i="5"/>
  <c r="AH6" i="5"/>
  <c r="AE6" i="5"/>
  <c r="AB6" i="5"/>
  <c r="S6" i="5"/>
  <c r="G6" i="5"/>
  <c r="M6" i="5"/>
  <c r="P6" i="5"/>
  <c r="V6" i="5"/>
  <c r="J6" i="5"/>
  <c r="X47" i="5"/>
  <c r="AG47" i="5"/>
  <c r="AA47" i="5"/>
  <c r="AD47" i="5"/>
  <c r="L47" i="5"/>
  <c r="O47" i="5"/>
  <c r="U47" i="5"/>
  <c r="F47" i="5"/>
  <c r="R47" i="5"/>
  <c r="I47" i="5"/>
  <c r="Y12" i="5"/>
  <c r="AH12" i="5"/>
  <c r="AB12" i="5"/>
  <c r="AE12" i="5"/>
  <c r="P12" i="5"/>
  <c r="G12" i="5"/>
  <c r="J12" i="5"/>
  <c r="M12" i="5"/>
  <c r="S12" i="5"/>
  <c r="V12" i="5"/>
  <c r="X50" i="5"/>
  <c r="AD50" i="5"/>
  <c r="AG50" i="5"/>
  <c r="AA50" i="5"/>
  <c r="R50" i="5"/>
  <c r="L50" i="5"/>
  <c r="U50" i="5"/>
  <c r="F50" i="5"/>
  <c r="O50" i="5"/>
  <c r="I50" i="5"/>
  <c r="Y50" i="5"/>
  <c r="AH50" i="5"/>
  <c r="AB50" i="5"/>
  <c r="AE50" i="5"/>
  <c r="S50" i="5"/>
  <c r="V50" i="5"/>
  <c r="M50" i="5"/>
  <c r="P50" i="5"/>
  <c r="G50" i="5"/>
  <c r="J50" i="5"/>
  <c r="X10" i="5"/>
  <c r="AG10" i="5"/>
  <c r="AA10" i="5"/>
  <c r="AD10" i="5"/>
  <c r="O10" i="5"/>
  <c r="L10" i="5"/>
  <c r="R10" i="5"/>
  <c r="I10" i="5"/>
  <c r="U10" i="5"/>
  <c r="F10" i="5"/>
  <c r="Y57" i="5"/>
  <c r="AH57" i="5"/>
  <c r="AB57" i="5"/>
  <c r="AE57" i="5"/>
  <c r="M57" i="5"/>
  <c r="P57" i="5"/>
  <c r="S57" i="5"/>
  <c r="J57" i="5"/>
  <c r="G57" i="5"/>
  <c r="V57" i="5"/>
  <c r="Y72" i="5"/>
  <c r="AH72" i="5"/>
  <c r="AE72" i="5"/>
  <c r="AB72" i="5"/>
  <c r="S72" i="5"/>
  <c r="V72" i="5"/>
  <c r="G72" i="5"/>
  <c r="J72" i="5"/>
  <c r="M72" i="5"/>
  <c r="P72" i="5"/>
  <c r="X18" i="5"/>
  <c r="AD18" i="5"/>
  <c r="AG18" i="5"/>
  <c r="AA18" i="5"/>
  <c r="R18" i="5"/>
  <c r="L18" i="5"/>
  <c r="U18" i="5"/>
  <c r="I18" i="5"/>
  <c r="F18" i="5"/>
  <c r="O18" i="5"/>
  <c r="X30" i="5"/>
  <c r="AD30" i="5"/>
  <c r="AA30" i="5"/>
  <c r="AG30" i="5"/>
  <c r="R30" i="5"/>
  <c r="L30" i="5"/>
  <c r="F30" i="5"/>
  <c r="I30" i="5"/>
  <c r="O30" i="5"/>
  <c r="U30" i="5"/>
  <c r="X57" i="5"/>
  <c r="AD57" i="5"/>
  <c r="AA57" i="5"/>
  <c r="AG57" i="5"/>
  <c r="R57" i="5"/>
  <c r="F57" i="5"/>
  <c r="U57" i="5"/>
  <c r="I57" i="5"/>
  <c r="O57" i="5"/>
  <c r="L57" i="5"/>
  <c r="Y69" i="5"/>
  <c r="AE69" i="5"/>
  <c r="AB69" i="5"/>
  <c r="AH69" i="5"/>
  <c r="M69" i="5"/>
  <c r="V69" i="5"/>
  <c r="G69" i="5"/>
  <c r="J69" i="5"/>
  <c r="P69" i="5"/>
  <c r="S69" i="5"/>
  <c r="X15" i="5"/>
  <c r="AG15" i="5"/>
  <c r="AD15" i="5"/>
  <c r="AA15" i="5"/>
  <c r="L15" i="5"/>
  <c r="O15" i="5"/>
  <c r="U15" i="5"/>
  <c r="I15" i="5"/>
  <c r="F15" i="5"/>
  <c r="R15" i="5"/>
  <c r="Y8" i="5"/>
  <c r="AH8" i="5"/>
  <c r="AE8" i="5"/>
  <c r="AB8" i="5"/>
  <c r="S8" i="5"/>
  <c r="V8" i="5"/>
  <c r="J8" i="5"/>
  <c r="M8" i="5"/>
  <c r="P8" i="5"/>
  <c r="G8" i="5"/>
  <c r="Y30" i="5"/>
  <c r="AE30" i="5"/>
  <c r="AB30" i="5"/>
  <c r="AH30" i="5"/>
  <c r="V30" i="5"/>
  <c r="P30" i="5"/>
  <c r="J30" i="5"/>
  <c r="G30" i="5"/>
  <c r="S30" i="5"/>
  <c r="M30" i="5"/>
  <c r="X53" i="5"/>
  <c r="AG53" i="5"/>
  <c r="AA53" i="5"/>
  <c r="AD53" i="5"/>
  <c r="L53" i="5"/>
  <c r="O53" i="5"/>
  <c r="R53" i="5"/>
  <c r="U53" i="5"/>
  <c r="I53" i="5"/>
  <c r="F53" i="5"/>
  <c r="Y10" i="5"/>
  <c r="AE10" i="5"/>
  <c r="AH10" i="5"/>
  <c r="AB10" i="5"/>
  <c r="M10" i="5"/>
  <c r="G10" i="5"/>
  <c r="P10" i="5"/>
  <c r="J10" i="5"/>
  <c r="S10" i="5"/>
  <c r="V10" i="5"/>
  <c r="Y15" i="5"/>
  <c r="AE15" i="5"/>
  <c r="AH15" i="5"/>
  <c r="AB15" i="5"/>
  <c r="M15" i="5"/>
  <c r="G15" i="5"/>
  <c r="P15" i="5"/>
  <c r="V15" i="5"/>
  <c r="J15" i="5"/>
  <c r="S15" i="5"/>
  <c r="X16" i="5"/>
  <c r="AD16" i="5"/>
  <c r="AG16" i="5"/>
  <c r="AA16" i="5"/>
  <c r="L16" i="5"/>
  <c r="O16" i="5"/>
  <c r="F16" i="5"/>
  <c r="U16" i="5"/>
  <c r="I16" i="5"/>
  <c r="R16" i="5"/>
  <c r="Y64" i="5"/>
  <c r="AH64" i="5"/>
  <c r="AE64" i="5"/>
  <c r="AB64" i="5"/>
  <c r="M64" i="5"/>
  <c r="P64" i="5"/>
  <c r="G64" i="5"/>
  <c r="J64" i="5"/>
  <c r="S64" i="5"/>
  <c r="V64" i="5"/>
  <c r="Y53" i="5"/>
  <c r="AE53" i="5"/>
  <c r="AH53" i="5"/>
  <c r="AB53" i="5"/>
  <c r="V53" i="5"/>
  <c r="P53" i="5"/>
  <c r="M53" i="5"/>
  <c r="J53" i="5"/>
  <c r="S53" i="5"/>
  <c r="G53" i="5"/>
  <c r="X33" i="5"/>
  <c r="AA33" i="5"/>
  <c r="AG33" i="5"/>
  <c r="AD33" i="5"/>
  <c r="R33" i="5"/>
  <c r="L33" i="5"/>
  <c r="F33" i="5"/>
  <c r="O33" i="5"/>
  <c r="I33" i="5"/>
  <c r="U33" i="5"/>
  <c r="X68" i="5"/>
  <c r="AD68" i="5"/>
  <c r="AG68" i="5"/>
  <c r="AA68" i="5"/>
  <c r="R68" i="5"/>
  <c r="U68" i="5"/>
  <c r="O68" i="5"/>
  <c r="I68" i="5"/>
  <c r="F68" i="5"/>
  <c r="L68" i="5"/>
  <c r="X32" i="5"/>
  <c r="AD32" i="5"/>
  <c r="AG32" i="5"/>
  <c r="AA32" i="5"/>
  <c r="L32" i="5"/>
  <c r="O32" i="5"/>
  <c r="R32" i="5"/>
  <c r="U32" i="5"/>
  <c r="F32" i="5"/>
  <c r="I32" i="5"/>
  <c r="X64" i="5"/>
  <c r="AD64" i="5"/>
  <c r="AG64" i="5"/>
  <c r="AA64" i="5"/>
  <c r="L64" i="5"/>
  <c r="O64" i="5"/>
  <c r="F64" i="5"/>
  <c r="R64" i="5"/>
  <c r="I64" i="5"/>
  <c r="U64" i="5"/>
  <c r="X62" i="5"/>
  <c r="AD62" i="5"/>
  <c r="AG62" i="5"/>
  <c r="AA62" i="5"/>
  <c r="L62" i="5"/>
  <c r="R62" i="5"/>
  <c r="F62" i="5"/>
  <c r="U62" i="5"/>
  <c r="I62" i="5"/>
  <c r="O62" i="5"/>
  <c r="Y65" i="5"/>
  <c r="AE65" i="5"/>
  <c r="AH65" i="5"/>
  <c r="AB65" i="5"/>
  <c r="G65" i="5"/>
  <c r="V65" i="5"/>
  <c r="P65" i="5"/>
  <c r="M65" i="5"/>
  <c r="S65" i="5"/>
  <c r="J65" i="5"/>
  <c r="X74" i="5"/>
  <c r="AG74" i="5"/>
  <c r="AA74" i="5"/>
  <c r="AD74" i="5"/>
  <c r="F74" i="5"/>
  <c r="O74" i="5"/>
  <c r="I74" i="5"/>
  <c r="L74" i="5"/>
  <c r="R74" i="5"/>
  <c r="U74" i="5"/>
  <c r="X26" i="5"/>
  <c r="AG26" i="5"/>
  <c r="AA26" i="5"/>
  <c r="AD26" i="5"/>
  <c r="F26" i="5"/>
  <c r="O26" i="5"/>
  <c r="R26" i="5"/>
  <c r="U26" i="5"/>
  <c r="I26" i="5"/>
  <c r="L26" i="5"/>
  <c r="Y25" i="5"/>
  <c r="AE25" i="5"/>
  <c r="AH25" i="5"/>
  <c r="AB25" i="5"/>
  <c r="M25" i="5"/>
  <c r="S25" i="5"/>
  <c r="P25" i="5"/>
  <c r="J25" i="5"/>
  <c r="G25" i="5"/>
  <c r="V25" i="5"/>
  <c r="X70" i="5"/>
  <c r="AA70" i="5"/>
  <c r="AD70" i="5"/>
  <c r="AG70" i="5"/>
  <c r="R70" i="5"/>
  <c r="F70" i="5"/>
  <c r="I70" i="5"/>
  <c r="U70" i="5"/>
  <c r="O70" i="5"/>
  <c r="L70" i="5"/>
  <c r="Y28" i="5"/>
  <c r="AH28" i="5"/>
  <c r="AB28" i="5"/>
  <c r="AE28" i="5"/>
  <c r="P28" i="5"/>
  <c r="S28" i="5"/>
  <c r="V28" i="5"/>
  <c r="G28" i="5"/>
  <c r="M28" i="5"/>
  <c r="J28" i="5"/>
  <c r="X36" i="5"/>
  <c r="AD36" i="5"/>
  <c r="AG36" i="5"/>
  <c r="AA36" i="5"/>
  <c r="R36" i="5"/>
  <c r="U36" i="5"/>
  <c r="O36" i="5"/>
  <c r="F36" i="5"/>
  <c r="I36" i="5"/>
  <c r="L36" i="5"/>
  <c r="Y23" i="5"/>
  <c r="AE23" i="5"/>
  <c r="AB23" i="5"/>
  <c r="AH23" i="5"/>
  <c r="S23" i="5"/>
  <c r="V23" i="5"/>
  <c r="P23" i="5"/>
  <c r="G23" i="5"/>
  <c r="J23" i="5"/>
  <c r="M23" i="5"/>
  <c r="Y59" i="5"/>
  <c r="AE59" i="5"/>
  <c r="AH59" i="5"/>
  <c r="AB59" i="5"/>
  <c r="S59" i="5"/>
  <c r="M59" i="5"/>
  <c r="V59" i="5"/>
  <c r="P59" i="5"/>
  <c r="G59" i="5"/>
  <c r="J59" i="5"/>
  <c r="X8" i="5"/>
  <c r="AG8" i="5"/>
  <c r="AD8" i="5"/>
  <c r="AA8" i="5"/>
  <c r="R8" i="5"/>
  <c r="F8" i="5"/>
  <c r="I8" i="5"/>
  <c r="U8" i="5"/>
  <c r="O8" i="5"/>
  <c r="L8" i="5"/>
  <c r="X9" i="5"/>
  <c r="AD9" i="5"/>
  <c r="AA9" i="5"/>
  <c r="AG9" i="5"/>
  <c r="L9" i="5"/>
  <c r="O9" i="5"/>
  <c r="R9" i="5"/>
  <c r="F9" i="5"/>
  <c r="I9" i="5"/>
  <c r="U9" i="5"/>
  <c r="X46" i="5"/>
  <c r="AG46" i="5"/>
  <c r="AD46" i="5"/>
  <c r="AA46" i="5"/>
  <c r="R46" i="5"/>
  <c r="L46" i="5"/>
  <c r="U46" i="5"/>
  <c r="O46" i="5"/>
  <c r="I46" i="5"/>
  <c r="F46" i="5"/>
  <c r="X66" i="5"/>
  <c r="AG66" i="5"/>
  <c r="AA66" i="5"/>
  <c r="AD66" i="5"/>
  <c r="R66" i="5"/>
  <c r="U66" i="5"/>
  <c r="L66" i="5"/>
  <c r="O66" i="5"/>
  <c r="F66" i="5"/>
  <c r="I66" i="5"/>
  <c r="Y14" i="5"/>
  <c r="AB14" i="5"/>
  <c r="AH14" i="5"/>
  <c r="AE14" i="5"/>
  <c r="V14" i="5"/>
  <c r="P14" i="5"/>
  <c r="J14" i="5"/>
  <c r="M14" i="5"/>
  <c r="S14" i="5"/>
  <c r="G14" i="5"/>
  <c r="X52" i="5"/>
  <c r="AD52" i="5"/>
  <c r="AG52" i="5"/>
  <c r="AA52" i="5"/>
  <c r="R52" i="5"/>
  <c r="U52" i="5"/>
  <c r="O52" i="5"/>
  <c r="F52" i="5"/>
  <c r="I52" i="5"/>
  <c r="L52" i="5"/>
  <c r="G4" i="5"/>
  <c r="AH4" i="5"/>
  <c r="AB4" i="5"/>
  <c r="AE4" i="5"/>
  <c r="Y4" i="5"/>
  <c r="V4" i="5"/>
  <c r="S4" i="5"/>
  <c r="P4" i="5"/>
  <c r="M4" i="5"/>
  <c r="J4" i="5"/>
  <c r="Y5" i="5"/>
  <c r="AH5" i="5"/>
  <c r="AB5" i="5"/>
  <c r="AE5" i="5"/>
  <c r="V5" i="5"/>
  <c r="P5" i="5"/>
  <c r="S5" i="5"/>
  <c r="M5" i="5"/>
  <c r="J5" i="5"/>
  <c r="G5" i="5"/>
  <c r="X11" i="5"/>
  <c r="AG11" i="5"/>
  <c r="AA11" i="5"/>
  <c r="AD11" i="5"/>
  <c r="F11" i="5"/>
  <c r="I11" i="5"/>
  <c r="R11" i="5"/>
  <c r="O11" i="5"/>
  <c r="L11" i="5"/>
  <c r="U11" i="5"/>
  <c r="X34" i="5"/>
  <c r="AG34" i="5"/>
  <c r="AA34" i="5"/>
  <c r="AD34" i="5"/>
  <c r="R34" i="5"/>
  <c r="L34" i="5"/>
  <c r="U34" i="5"/>
  <c r="O34" i="5"/>
  <c r="I34" i="5"/>
  <c r="F34" i="5"/>
  <c r="X41" i="5"/>
  <c r="AG41" i="5"/>
  <c r="AD41" i="5"/>
  <c r="AA41" i="5"/>
  <c r="L41" i="5"/>
  <c r="O41" i="5"/>
  <c r="I41" i="5"/>
  <c r="R41" i="5"/>
  <c r="F41" i="5"/>
  <c r="U41" i="5"/>
  <c r="Y52" i="5"/>
  <c r="AH52" i="5"/>
  <c r="AB52" i="5"/>
  <c r="AE52" i="5"/>
  <c r="S52" i="5"/>
  <c r="G52" i="5"/>
  <c r="J52" i="5"/>
  <c r="M52" i="5"/>
  <c r="V52" i="5"/>
  <c r="P52" i="5"/>
  <c r="X4" i="5"/>
  <c r="AG4" i="5"/>
  <c r="AA4" i="5"/>
  <c r="AD4" i="5"/>
  <c r="R4" i="5"/>
  <c r="F4" i="5"/>
  <c r="I4" i="5"/>
  <c r="U4" i="5"/>
  <c r="L4" i="5"/>
  <c r="O4" i="5"/>
  <c r="X20" i="5"/>
  <c r="AD20" i="5"/>
  <c r="AG20" i="5"/>
  <c r="AA20" i="5"/>
  <c r="R20" i="5"/>
  <c r="U20" i="5"/>
  <c r="O20" i="5"/>
  <c r="F20" i="5"/>
  <c r="I20" i="5"/>
  <c r="L20" i="5"/>
  <c r="Y16" i="5"/>
  <c r="AH16" i="5"/>
  <c r="AE16" i="5"/>
  <c r="AB16" i="5"/>
  <c r="M16" i="5"/>
  <c r="P16" i="5"/>
  <c r="G16" i="5"/>
  <c r="J16" i="5"/>
  <c r="S16" i="5"/>
  <c r="V16" i="5"/>
  <c r="Y40" i="5"/>
  <c r="AH40" i="5"/>
  <c r="AB40" i="5"/>
  <c r="AE40" i="5"/>
  <c r="S40" i="5"/>
  <c r="V40" i="5"/>
  <c r="G40" i="5"/>
  <c r="J40" i="5"/>
  <c r="M40" i="5"/>
  <c r="P40" i="5"/>
  <c r="Y21" i="5"/>
  <c r="AE21" i="5"/>
  <c r="AH21" i="5"/>
  <c r="AB21" i="5"/>
  <c r="M21" i="5"/>
  <c r="P21" i="5"/>
  <c r="V21" i="5"/>
  <c r="G21" i="5"/>
  <c r="J21" i="5"/>
  <c r="S21" i="5"/>
  <c r="Y45" i="5"/>
  <c r="AH45" i="5"/>
  <c r="AE45" i="5"/>
  <c r="AB45" i="5"/>
  <c r="M45" i="5"/>
  <c r="G45" i="5"/>
  <c r="S45" i="5"/>
  <c r="J45" i="5"/>
  <c r="V45" i="5"/>
  <c r="P45" i="5"/>
  <c r="X31" i="5"/>
  <c r="AG31" i="5"/>
  <c r="AD31" i="5"/>
  <c r="AA31" i="5"/>
  <c r="L31" i="5"/>
  <c r="O31" i="5"/>
  <c r="U31" i="5"/>
  <c r="I31" i="5"/>
  <c r="R31" i="5"/>
  <c r="F31" i="5"/>
  <c r="X71" i="5"/>
  <c r="AD71" i="5"/>
  <c r="AG71" i="5"/>
  <c r="AA71" i="5"/>
  <c r="R71" i="5"/>
  <c r="F71" i="5"/>
  <c r="L71" i="5"/>
  <c r="O71" i="5"/>
  <c r="I71" i="5"/>
  <c r="U71" i="5"/>
  <c r="Y63" i="5"/>
  <c r="AE63" i="5"/>
  <c r="AB63" i="5"/>
  <c r="AH63" i="5"/>
  <c r="M63" i="5"/>
  <c r="P63" i="5"/>
  <c r="V63" i="5"/>
  <c r="S63" i="5"/>
  <c r="J63" i="5"/>
  <c r="G63" i="5"/>
  <c r="X45" i="5"/>
  <c r="AG45" i="5"/>
  <c r="AD45" i="5"/>
  <c r="AA45" i="5"/>
  <c r="R45" i="5"/>
  <c r="L45" i="5"/>
  <c r="F45" i="5"/>
  <c r="U45" i="5"/>
  <c r="O45" i="5"/>
  <c r="I45" i="5"/>
  <c r="X43" i="5"/>
  <c r="AD43" i="5"/>
  <c r="AA43" i="5"/>
  <c r="AG43" i="5"/>
  <c r="F43" i="5"/>
  <c r="I43" i="5"/>
  <c r="R43" i="5"/>
  <c r="O43" i="5"/>
  <c r="U43" i="5"/>
  <c r="L43" i="5"/>
  <c r="Y71" i="5"/>
  <c r="AE71" i="5"/>
  <c r="AH71" i="5"/>
  <c r="AB71" i="5"/>
  <c r="G71" i="5"/>
  <c r="J71" i="5"/>
  <c r="S71" i="5"/>
  <c r="M71" i="5"/>
  <c r="P71" i="5"/>
  <c r="V71" i="5"/>
  <c r="X37" i="5"/>
  <c r="AG37" i="5"/>
  <c r="AD37" i="5"/>
  <c r="AA37" i="5"/>
  <c r="U37" i="5"/>
  <c r="O37" i="5"/>
  <c r="I37" i="5"/>
  <c r="R37" i="5"/>
  <c r="L37" i="5"/>
  <c r="F37" i="5"/>
  <c r="Y46" i="5"/>
  <c r="AB46" i="5"/>
  <c r="AH46" i="5"/>
  <c r="AE46" i="5"/>
  <c r="V46" i="5"/>
  <c r="P46" i="5"/>
  <c r="J46" i="5"/>
  <c r="M46" i="5"/>
  <c r="S46" i="5"/>
  <c r="G46" i="5"/>
  <c r="Y33" i="5"/>
  <c r="AB33" i="5"/>
  <c r="AH33" i="5"/>
  <c r="AE33" i="5"/>
  <c r="G33" i="5"/>
  <c r="V33" i="5"/>
  <c r="J33" i="5"/>
  <c r="P33" i="5"/>
  <c r="S33" i="5"/>
  <c r="M33" i="5"/>
  <c r="X67" i="5"/>
  <c r="AG67" i="5"/>
  <c r="AD67" i="5"/>
  <c r="AA67" i="5"/>
  <c r="L67" i="5"/>
  <c r="U67" i="5"/>
  <c r="F67" i="5"/>
  <c r="I67" i="5"/>
  <c r="O67" i="5"/>
  <c r="R67" i="5"/>
  <c r="Y38" i="5"/>
  <c r="AB38" i="5"/>
  <c r="AH38" i="5"/>
  <c r="AE38" i="5"/>
  <c r="S38" i="5"/>
  <c r="M38" i="5"/>
  <c r="G38" i="5"/>
  <c r="P38" i="5"/>
  <c r="J38" i="5"/>
  <c r="V38" i="5"/>
  <c r="Y37" i="5"/>
  <c r="AE37" i="5"/>
  <c r="AB37" i="5"/>
  <c r="AH37" i="5"/>
  <c r="V37" i="5"/>
  <c r="G37" i="5"/>
  <c r="M37" i="5"/>
  <c r="J37" i="5"/>
  <c r="P37" i="5"/>
  <c r="S37" i="5"/>
  <c r="Y49" i="5"/>
  <c r="AE49" i="5"/>
  <c r="AH49" i="5"/>
  <c r="AB49" i="5"/>
  <c r="G49" i="5"/>
  <c r="V49" i="5"/>
  <c r="J49" i="5"/>
  <c r="M49" i="5"/>
  <c r="P49" i="5"/>
  <c r="S49" i="5"/>
  <c r="X65" i="5"/>
  <c r="AA65" i="5"/>
  <c r="AD65" i="5"/>
  <c r="AG65" i="5"/>
  <c r="R65" i="5"/>
  <c r="L65" i="5"/>
  <c r="F65" i="5"/>
  <c r="I65" i="5"/>
  <c r="U65" i="5"/>
  <c r="O65" i="5"/>
  <c r="X39" i="5"/>
  <c r="AA39" i="5"/>
  <c r="AG39" i="5"/>
  <c r="AD39" i="5"/>
  <c r="R39" i="5"/>
  <c r="F39" i="5"/>
  <c r="L39" i="5"/>
  <c r="I39" i="5"/>
  <c r="O39" i="5"/>
  <c r="U39" i="5"/>
  <c r="X24" i="5"/>
  <c r="AD24" i="5"/>
  <c r="AG24" i="5"/>
  <c r="AA24" i="5"/>
  <c r="R24" i="5"/>
  <c r="F24" i="5"/>
  <c r="I24" i="5"/>
  <c r="U24" i="5"/>
  <c r="O24" i="5"/>
  <c r="L24" i="5"/>
  <c r="X25" i="5"/>
  <c r="AD25" i="5"/>
  <c r="AG25" i="5"/>
  <c r="AA25" i="5"/>
  <c r="R25" i="5"/>
  <c r="F25" i="5"/>
  <c r="U25" i="5"/>
  <c r="I25" i="5"/>
  <c r="L25" i="5"/>
  <c r="O25" i="5"/>
  <c r="Y67" i="5"/>
  <c r="AE67" i="5"/>
  <c r="AH67" i="5"/>
  <c r="AB67" i="5"/>
  <c r="V67" i="5"/>
  <c r="J67" i="5"/>
  <c r="G67" i="5"/>
  <c r="M67" i="5"/>
  <c r="S67" i="5"/>
  <c r="P67" i="5"/>
  <c r="Y11" i="5"/>
  <c r="AE11" i="5"/>
  <c r="AB11" i="5"/>
  <c r="AH11" i="5"/>
  <c r="S11" i="5"/>
  <c r="M11" i="5"/>
  <c r="V11" i="5"/>
  <c r="P11" i="5"/>
  <c r="G11" i="5"/>
  <c r="J11" i="5"/>
  <c r="Y34" i="5"/>
  <c r="AH34" i="5"/>
  <c r="AE34" i="5"/>
  <c r="AB34" i="5"/>
  <c r="S34" i="5"/>
  <c r="V34" i="5"/>
  <c r="J34" i="5"/>
  <c r="M34" i="5"/>
  <c r="G34" i="5"/>
  <c r="P34" i="5"/>
  <c r="X40" i="5"/>
  <c r="AD40" i="5"/>
  <c r="AG40" i="5"/>
  <c r="AA40" i="5"/>
  <c r="R40" i="5"/>
  <c r="F40" i="5"/>
  <c r="I40" i="5"/>
  <c r="L40" i="5"/>
  <c r="U40" i="5"/>
  <c r="O40" i="5"/>
  <c r="X48" i="5"/>
  <c r="AD48" i="5"/>
  <c r="AG48" i="5"/>
  <c r="AA48" i="5"/>
  <c r="F48" i="5"/>
  <c r="U48" i="5"/>
  <c r="I48" i="5"/>
  <c r="L48" i="5"/>
  <c r="O48" i="5"/>
  <c r="R48" i="5"/>
  <c r="Y41" i="5"/>
  <c r="AH41" i="5"/>
  <c r="AE41" i="5"/>
  <c r="AB41" i="5"/>
  <c r="M41" i="5"/>
  <c r="S41" i="5"/>
  <c r="P41" i="5"/>
  <c r="J41" i="5"/>
  <c r="V41" i="5"/>
  <c r="G41" i="5"/>
  <c r="X51" i="5"/>
  <c r="AA51" i="5"/>
  <c r="AG51" i="5"/>
  <c r="AD51" i="5"/>
  <c r="L51" i="5"/>
  <c r="U51" i="5"/>
  <c r="O51" i="5"/>
  <c r="R51" i="5"/>
  <c r="F51" i="5"/>
  <c r="I51" i="5"/>
  <c r="Y39" i="5"/>
  <c r="AE39" i="5"/>
  <c r="AH39" i="5"/>
  <c r="AB39" i="5"/>
  <c r="G39" i="5"/>
  <c r="S39" i="5"/>
  <c r="J39" i="5"/>
  <c r="M39" i="5"/>
  <c r="P39" i="5"/>
  <c r="V39" i="5"/>
  <c r="Y24" i="5"/>
  <c r="AH24" i="5"/>
  <c r="AE24" i="5"/>
  <c r="AB24" i="5"/>
  <c r="S24" i="5"/>
  <c r="V24" i="5"/>
  <c r="M24" i="5"/>
  <c r="P24" i="5"/>
  <c r="G24" i="5"/>
  <c r="J24" i="5"/>
  <c r="Y20" i="5"/>
  <c r="AH20" i="5"/>
  <c r="AE20" i="5"/>
  <c r="AB20" i="5"/>
  <c r="S20" i="5"/>
  <c r="G20" i="5"/>
  <c r="J20" i="5"/>
  <c r="M20" i="5"/>
  <c r="V20" i="5"/>
  <c r="P20" i="5"/>
  <c r="X56" i="5"/>
  <c r="AD56" i="5"/>
  <c r="AG56" i="5"/>
  <c r="AA56" i="5"/>
  <c r="R56" i="5"/>
  <c r="F56" i="5"/>
  <c r="I56" i="5"/>
  <c r="U56" i="5"/>
  <c r="O56" i="5"/>
  <c r="L56" i="5"/>
  <c r="Y32" i="5"/>
  <c r="AH32" i="5"/>
  <c r="AE32" i="5"/>
  <c r="AB32" i="5"/>
  <c r="M32" i="5"/>
  <c r="G32" i="5"/>
  <c r="P32" i="5"/>
  <c r="S32" i="5"/>
  <c r="V32" i="5"/>
  <c r="J32" i="5"/>
  <c r="Y54" i="5"/>
  <c r="AE54" i="5"/>
  <c r="AB54" i="5"/>
  <c r="AH54" i="5"/>
  <c r="S54" i="5"/>
  <c r="M54" i="5"/>
  <c r="G54" i="5"/>
  <c r="V54" i="5"/>
  <c r="J54" i="5"/>
  <c r="P54" i="5"/>
  <c r="X27" i="5"/>
  <c r="AA27" i="5"/>
  <c r="AD27" i="5"/>
  <c r="AG27" i="5"/>
  <c r="F27" i="5"/>
  <c r="I27" i="5"/>
  <c r="R27" i="5"/>
  <c r="O27" i="5"/>
  <c r="U27" i="5"/>
  <c r="L27" i="5"/>
  <c r="Y48" i="5"/>
  <c r="AH48" i="5"/>
  <c r="AE48" i="5"/>
  <c r="AB48" i="5"/>
  <c r="M48" i="5"/>
  <c r="P48" i="5"/>
  <c r="G48" i="5"/>
  <c r="V48" i="5"/>
  <c r="J48" i="5"/>
  <c r="S48" i="5"/>
  <c r="X7" i="5"/>
  <c r="AD7" i="5"/>
  <c r="AA7" i="5"/>
  <c r="AG7" i="5"/>
  <c r="R7" i="5"/>
  <c r="F7" i="5"/>
  <c r="I7" i="5"/>
  <c r="L7" i="5"/>
  <c r="U7" i="5"/>
  <c r="O7" i="5"/>
  <c r="Y62" i="5"/>
  <c r="AH62" i="5"/>
  <c r="AE62" i="5"/>
  <c r="AB62" i="5"/>
  <c r="V62" i="5"/>
  <c r="P62" i="5"/>
  <c r="J62" i="5"/>
  <c r="G62" i="5"/>
  <c r="S62" i="5"/>
  <c r="M62" i="5"/>
  <c r="X61" i="5"/>
  <c r="AG61" i="5"/>
  <c r="AD61" i="5"/>
  <c r="AA61" i="5"/>
  <c r="F61" i="5"/>
  <c r="O61" i="5"/>
  <c r="R61" i="5"/>
  <c r="U61" i="5"/>
  <c r="L61" i="5"/>
  <c r="I61" i="5"/>
  <c r="Y51" i="5"/>
  <c r="AE51" i="5"/>
  <c r="AH51" i="5"/>
  <c r="AB51" i="5"/>
  <c r="S51" i="5"/>
  <c r="V51" i="5"/>
  <c r="J51" i="5"/>
  <c r="M51" i="5"/>
  <c r="P51" i="5"/>
  <c r="G51" i="5"/>
  <c r="X60" i="5"/>
  <c r="AD60" i="5"/>
  <c r="AG60" i="5"/>
  <c r="AA60" i="5"/>
  <c r="F60" i="5"/>
  <c r="I60" i="5"/>
  <c r="L60" i="5"/>
  <c r="R60" i="5"/>
  <c r="O60" i="5"/>
  <c r="U60" i="5"/>
  <c r="Y74" i="5"/>
  <c r="AE74" i="5"/>
  <c r="AH74" i="5"/>
  <c r="AB74" i="5"/>
  <c r="G74" i="5"/>
  <c r="J74" i="5"/>
  <c r="S74" i="5"/>
  <c r="V74" i="5"/>
  <c r="P74" i="5"/>
  <c r="M74" i="5"/>
  <c r="X29" i="5"/>
  <c r="AG29" i="5"/>
  <c r="AA29" i="5"/>
  <c r="AD29" i="5"/>
  <c r="L29" i="5"/>
  <c r="F29" i="5"/>
  <c r="O29" i="5"/>
  <c r="I29" i="5"/>
  <c r="U29" i="5"/>
  <c r="R29" i="5"/>
  <c r="Y26" i="5"/>
  <c r="AE26" i="5"/>
  <c r="AH26" i="5"/>
  <c r="AB26" i="5"/>
  <c r="G26" i="5"/>
  <c r="J26" i="5"/>
  <c r="M26" i="5"/>
  <c r="V26" i="5"/>
  <c r="P26" i="5"/>
  <c r="S26" i="5"/>
  <c r="X55" i="5"/>
  <c r="AD55" i="5"/>
  <c r="AG55" i="5"/>
  <c r="AA55" i="5"/>
  <c r="F55" i="5"/>
  <c r="R55" i="5"/>
  <c r="U55" i="5"/>
  <c r="L55" i="5"/>
  <c r="I55" i="5"/>
  <c r="O55" i="5"/>
  <c r="Y70" i="5"/>
  <c r="AE70" i="5"/>
  <c r="AH70" i="5"/>
  <c r="AB70" i="5"/>
  <c r="M70" i="5"/>
  <c r="G70" i="5"/>
  <c r="S70" i="5"/>
  <c r="P70" i="5"/>
  <c r="V70" i="5"/>
  <c r="J70" i="5"/>
  <c r="Y22" i="5"/>
  <c r="AB22" i="5"/>
  <c r="AH22" i="5"/>
  <c r="AE22" i="5"/>
  <c r="G22" i="5"/>
  <c r="S22" i="5"/>
  <c r="M22" i="5"/>
  <c r="V22" i="5"/>
  <c r="J22" i="5"/>
  <c r="P22" i="5"/>
  <c r="Y13" i="5"/>
  <c r="AE13" i="5"/>
  <c r="AH13" i="5"/>
  <c r="AB13" i="5"/>
  <c r="S13" i="5"/>
  <c r="G13" i="5"/>
  <c r="J13" i="5"/>
  <c r="M13" i="5"/>
  <c r="P13" i="5"/>
  <c r="V13" i="5"/>
  <c r="Y56" i="5"/>
  <c r="AH56" i="5"/>
  <c r="AE56" i="5"/>
  <c r="AB56" i="5"/>
  <c r="S56" i="5"/>
  <c r="V56" i="5"/>
  <c r="M56" i="5"/>
  <c r="P56" i="5"/>
  <c r="G56" i="5"/>
  <c r="J56" i="5"/>
  <c r="X19" i="5"/>
  <c r="AA19" i="5"/>
  <c r="AD19" i="5"/>
  <c r="AG19" i="5"/>
  <c r="L19" i="5"/>
  <c r="U19" i="5"/>
  <c r="O19" i="5"/>
  <c r="F19" i="5"/>
  <c r="I19" i="5"/>
  <c r="R19" i="5"/>
  <c r="X54" i="5"/>
  <c r="AG54" i="5"/>
  <c r="AA54" i="5"/>
  <c r="AD54" i="5"/>
  <c r="F54" i="5"/>
  <c r="I54" i="5"/>
  <c r="R54" i="5"/>
  <c r="O54" i="5"/>
  <c r="U54" i="5"/>
  <c r="L54" i="5"/>
  <c r="X42" i="5"/>
  <c r="AG42" i="5"/>
  <c r="AA42" i="5"/>
  <c r="AD42" i="5"/>
  <c r="O42" i="5"/>
  <c r="F42" i="5"/>
  <c r="I42" i="5"/>
  <c r="L42" i="5"/>
  <c r="R42" i="5"/>
  <c r="U42" i="5"/>
  <c r="Y27" i="5"/>
  <c r="AE27" i="5"/>
  <c r="AB27" i="5"/>
  <c r="AH27" i="5"/>
  <c r="M27" i="5"/>
  <c r="G27" i="5"/>
  <c r="P27" i="5"/>
  <c r="J27" i="5"/>
  <c r="S27" i="5"/>
  <c r="V27" i="5"/>
  <c r="X35" i="5"/>
  <c r="AG35" i="5"/>
  <c r="AD35" i="5"/>
  <c r="AA35" i="5"/>
  <c r="L35" i="5"/>
  <c r="U35" i="5"/>
  <c r="I35" i="5"/>
  <c r="O35" i="5"/>
  <c r="R35" i="5"/>
  <c r="F35" i="5"/>
  <c r="Y7" i="5"/>
  <c r="AE7" i="5"/>
  <c r="AB7" i="5"/>
  <c r="AH7" i="5"/>
  <c r="S7" i="5"/>
  <c r="G7" i="5"/>
  <c r="M7" i="5"/>
  <c r="V7" i="5"/>
  <c r="P7" i="5"/>
  <c r="J7" i="5"/>
  <c r="X58" i="5"/>
  <c r="AG58" i="5"/>
  <c r="AA58" i="5"/>
  <c r="AD58" i="5"/>
  <c r="F58" i="5"/>
  <c r="O58" i="5"/>
  <c r="R58" i="5"/>
  <c r="U58" i="5"/>
  <c r="I58" i="5"/>
  <c r="L58" i="5"/>
  <c r="Y61" i="5"/>
  <c r="AE61" i="5"/>
  <c r="AB61" i="5"/>
  <c r="AH61" i="5"/>
  <c r="M61" i="5"/>
  <c r="P61" i="5"/>
  <c r="G61" i="5"/>
  <c r="S61" i="5"/>
  <c r="V61" i="5"/>
  <c r="J61" i="5"/>
  <c r="X17" i="5"/>
  <c r="AG17" i="5"/>
  <c r="AA17" i="5"/>
  <c r="AD17" i="5"/>
  <c r="R17" i="5"/>
  <c r="L17" i="5"/>
  <c r="F17" i="5"/>
  <c r="O17" i="5"/>
  <c r="U17" i="5"/>
  <c r="I17" i="5"/>
  <c r="Y60" i="5"/>
  <c r="AH60" i="5"/>
  <c r="AB60" i="5"/>
  <c r="AE60" i="5"/>
  <c r="P60" i="5"/>
  <c r="J60" i="5"/>
  <c r="S60" i="5"/>
  <c r="V60" i="5"/>
  <c r="M60" i="5"/>
  <c r="G60" i="5"/>
  <c r="X73" i="5"/>
  <c r="AG73" i="5"/>
  <c r="AD73" i="5"/>
  <c r="AA73" i="5"/>
  <c r="L73" i="5"/>
  <c r="O73" i="5"/>
  <c r="U73" i="5"/>
  <c r="R73" i="5"/>
  <c r="F73" i="5"/>
  <c r="I73" i="5"/>
  <c r="Y29" i="5"/>
  <c r="AH29" i="5"/>
  <c r="AE29" i="5"/>
  <c r="AB29" i="5"/>
  <c r="M29" i="5"/>
  <c r="G29" i="5"/>
  <c r="S29" i="5"/>
  <c r="V29" i="5"/>
  <c r="P29" i="5"/>
  <c r="J29" i="5"/>
  <c r="X6" i="5"/>
  <c r="AD6" i="5"/>
  <c r="AA6" i="5"/>
  <c r="AG6" i="5"/>
  <c r="F6" i="5"/>
  <c r="I6" i="5"/>
  <c r="O6" i="5"/>
  <c r="R6" i="5"/>
  <c r="U6" i="5"/>
  <c r="L6" i="5"/>
  <c r="Y55" i="5"/>
  <c r="AE55" i="5"/>
  <c r="AB55" i="5"/>
  <c r="AH55" i="5"/>
  <c r="G55" i="5"/>
  <c r="J55" i="5"/>
  <c r="S55" i="5"/>
  <c r="V55" i="5"/>
  <c r="M55" i="5"/>
  <c r="P55" i="5"/>
  <c r="X12" i="5"/>
  <c r="AD12" i="5"/>
  <c r="AG12" i="5"/>
  <c r="AA12" i="5"/>
  <c r="F12" i="5"/>
  <c r="I12" i="5"/>
  <c r="L12" i="5"/>
  <c r="O12" i="5"/>
  <c r="R12" i="5"/>
  <c r="U12" i="5"/>
  <c r="X22" i="5"/>
  <c r="AA22" i="5"/>
  <c r="AG22" i="5"/>
  <c r="AD22" i="5"/>
  <c r="F22" i="5"/>
  <c r="I22" i="5"/>
  <c r="U22" i="5"/>
  <c r="O22" i="5"/>
  <c r="L22" i="5"/>
  <c r="R22" i="5"/>
  <c r="AK80" i="5" l="1"/>
  <c r="AJ80" i="5"/>
  <c r="O80" i="5"/>
  <c r="S80" i="5"/>
  <c r="L80" i="5"/>
  <c r="AG80" i="5"/>
  <c r="V80" i="5"/>
  <c r="AE80" i="5"/>
  <c r="U80" i="5"/>
  <c r="R80" i="5"/>
  <c r="J80" i="5"/>
  <c r="X80" i="5"/>
  <c r="Y80" i="5"/>
  <c r="I80" i="5"/>
  <c r="AD80" i="5"/>
  <c r="M80" i="5"/>
  <c r="AH80" i="5"/>
  <c r="F80" i="5"/>
  <c r="AB80" i="5"/>
  <c r="AA80" i="5"/>
  <c r="P80" i="5"/>
  <c r="G80" i="5"/>
</calcChain>
</file>

<file path=xl/comments1.xml><?xml version="1.0" encoding="utf-8"?>
<comments xmlns="http://schemas.openxmlformats.org/spreadsheetml/2006/main">
  <authors>
    <author>Javier Hamann</author>
  </authors>
  <commentList>
    <comment ref="A32" authorId="0" shapeId="0">
      <text>
        <r>
          <rPr>
            <b/>
            <sz val="10"/>
            <color rgb="FF000000"/>
            <rFont val="Tahoma"/>
            <family val="2"/>
          </rPr>
          <t>Javier Hamann: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"Ingreso secundario" en la cuenta corriente.</t>
        </r>
      </text>
    </comment>
  </commentList>
</comments>
</file>

<file path=xl/sharedStrings.xml><?xml version="1.0" encoding="utf-8"?>
<sst xmlns="http://schemas.openxmlformats.org/spreadsheetml/2006/main" count="230" uniqueCount="151">
  <si>
    <t>En millones de soles de 2007</t>
  </si>
  <si>
    <t>En millones de soles</t>
  </si>
  <si>
    <t>Demanda interna</t>
  </si>
  <si>
    <t>Cp</t>
  </si>
  <si>
    <t>Cg</t>
  </si>
  <si>
    <t>IBI</t>
  </si>
  <si>
    <t>IBF</t>
  </si>
  <si>
    <t>IBFp</t>
  </si>
  <si>
    <t>IBFg</t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</si>
  <si>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inv</t>
    </r>
  </si>
  <si>
    <t>X</t>
  </si>
  <si>
    <t>Im</t>
  </si>
  <si>
    <t>Y</t>
  </si>
  <si>
    <t>lnY</t>
  </si>
  <si>
    <t>lnY*</t>
  </si>
  <si>
    <r>
      <rPr>
        <b/>
        <sz val="11"/>
        <color rgb="FF000000"/>
        <rFont val="Symbol"/>
        <charset val="2"/>
      </rPr>
      <t>l</t>
    </r>
    <r>
      <rPr>
        <b/>
        <sz val="11"/>
        <color rgb="FF000000"/>
        <rFont val="Calibri"/>
        <family val="2"/>
      </rPr>
      <t>=100</t>
    </r>
  </si>
  <si>
    <t>(Y-Y*)</t>
  </si>
  <si>
    <t>IBI/Y</t>
  </si>
  <si>
    <t>IBF/Y</t>
  </si>
  <si>
    <t>Dinv/Y</t>
  </si>
  <si>
    <t>X/Y</t>
  </si>
  <si>
    <t>Im/Y</t>
  </si>
  <si>
    <t>Cp/Y</t>
  </si>
  <si>
    <t>Cg/Y</t>
  </si>
  <si>
    <t>IBFp/Y</t>
  </si>
  <si>
    <t>IBFg/Y</t>
  </si>
  <si>
    <t>Cp/Y (+)</t>
  </si>
  <si>
    <t>Cp/Y (-)</t>
  </si>
  <si>
    <t>AVERAGE</t>
  </si>
  <si>
    <t>Cg/Y (+)</t>
  </si>
  <si>
    <t>Cg/Y (-)</t>
  </si>
  <si>
    <t>IBI/Y (+)</t>
  </si>
  <si>
    <t>IBI/Y (-)</t>
  </si>
  <si>
    <t>IBF/Y (-)</t>
  </si>
  <si>
    <t>IBF/Y (+)</t>
  </si>
  <si>
    <t>IBFp/Y (-)</t>
  </si>
  <si>
    <t>IBFp/Y (+)</t>
  </si>
  <si>
    <t>IBFg/Y (+)</t>
  </si>
  <si>
    <t>IBFg/Y (-)</t>
  </si>
  <si>
    <t>Dinv/Y (-)</t>
  </si>
  <si>
    <t>Dinv/Y (+)</t>
  </si>
  <si>
    <t>X/Y (-)</t>
  </si>
  <si>
    <t>X/Y (+)</t>
  </si>
  <si>
    <t>Im/Y (-)</t>
  </si>
  <si>
    <t>Im/Y (+)</t>
  </si>
  <si>
    <t xml:space="preserve">IND (millones S/ 2007) </t>
  </si>
  <si>
    <t xml:space="preserve">IND (millones de soles) </t>
  </si>
  <si>
    <t>Sx</t>
  </si>
  <si>
    <t>Sx/Y</t>
  </si>
  <si>
    <t>Sn*/Y</t>
  </si>
  <si>
    <t>Sn*/Y (-)</t>
  </si>
  <si>
    <t>Sn*/Y (+)</t>
  </si>
  <si>
    <t xml:space="preserve">IND +TI (millones de soles) </t>
  </si>
  <si>
    <t>Sx (-)</t>
  </si>
  <si>
    <t>Sx (+)</t>
  </si>
  <si>
    <t>POSITIVAS</t>
  </si>
  <si>
    <t>NEGATIVAS</t>
  </si>
  <si>
    <t>BRECHAS</t>
  </si>
  <si>
    <t>DURACION</t>
  </si>
  <si>
    <t>MAGNITUD PROMEDIO</t>
  </si>
  <si>
    <t>TOTAL</t>
  </si>
  <si>
    <t>PROMEDIO</t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</si>
  <si>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Y(t)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</si>
  <si>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Y(t-1)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</si>
  <si>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Y(t-2)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</si>
  <si>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Y(t+1)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</si>
  <si>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Y(t+2)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</si>
  <si>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Cp(t)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</si>
  <si>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Cg(t)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</si>
  <si>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I(t)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</si>
  <si>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X(t)</t>
    </r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</si>
  <si>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Abadi MT Condensed Light"/>
        <family val="2"/>
      </rPr>
      <t>% Im(t)</t>
    </r>
  </si>
  <si>
    <t>MATRIZ DE CORRELACIONES</t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</si>
  <si>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</rPr>
      <t>%Y(t-2)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</si>
  <si>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</rPr>
      <t>%Y(t-1)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</si>
  <si>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</rPr>
      <t>%Y(t)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</si>
  <si>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</rPr>
      <t>%Y(t+1)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</si>
  <si>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</rPr>
      <t>%Y(t+2)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</si>
  <si>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  <scheme val="minor"/>
      </rPr>
      <t>% Cp(t)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</si>
  <si>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  <scheme val="minor"/>
      </rPr>
      <t>% Cg(t)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</si>
  <si>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  <scheme val="minor"/>
      </rPr>
      <t>% I(t)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</si>
  <si>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  <scheme val="minor"/>
      </rPr>
      <t>% X(t)</t>
    </r>
  </si>
  <si>
    <r>
      <rPr>
        <b/>
        <sz val="11"/>
        <color rgb="FF000000"/>
        <rFont val="Symbol"/>
        <charset val="2"/>
      </rPr>
      <t>D</t>
    </r>
    <r>
      <rPr>
        <b/>
        <sz val="11"/>
        <color rgb="FF000000"/>
        <rFont val="Calibri"/>
        <family val="2"/>
        <scheme val="minor"/>
      </rPr>
      <t>% Im(t)</t>
    </r>
  </si>
  <si>
    <t>ANALISIS DE CORRELACIONES: PROPIEDADES CICLICAS DE LOS COMPONENTES DEL PBI POR TIPO DE GASTO</t>
  </si>
  <si>
    <t>Sn1=IND-Cp-Cg</t>
  </si>
  <si>
    <t>Sn1/Y</t>
  </si>
  <si>
    <t>Sn2/Y</t>
  </si>
  <si>
    <t>Sn2=IND+TI-Cp-Cg</t>
  </si>
  <si>
    <t>Sn3/Y</t>
  </si>
  <si>
    <t>Usando los datos anuales disponibles en la pagina web del BCR:</t>
  </si>
  <si>
    <t>Preste atencion pues es probable que encuentre inconsistencias en los datos originales. Comente.</t>
  </si>
  <si>
    <t xml:space="preserve">3. Usando valores del PBI por tipo de gasto en terminos reales, calcule en la hoja "B.PROPIEDADES CICLICAS" </t>
  </si>
  <si>
    <t xml:space="preserve">las correlaciones entre las tasas de crecimiento del PBI desde (t-2) hasta (t+2) con los valores actuales (t) </t>
  </si>
  <si>
    <t>de Cp, Cg, I, X e Im. Identifique instancias de pro- o contraciclicalidad.</t>
  </si>
  <si>
    <r>
      <t>4. En la hoja "C. YP y BRECHAS" calcule el producto potential aplicando el filtro de HP (</t>
    </r>
    <r>
      <rPr>
        <sz val="11"/>
        <color rgb="FF000000"/>
        <rFont val="Symbol"/>
        <charset val="2"/>
      </rPr>
      <t>l</t>
    </r>
    <r>
      <rPr>
        <sz val="11"/>
        <color rgb="FF000000"/>
        <rFont val="Calibri"/>
        <family val="2"/>
      </rPr>
      <t>=100) al logaritmo</t>
    </r>
  </si>
  <si>
    <t>natural del PBI real. Con esa informacion, calcule periodos de brechas positivas y negativas y estime la</t>
  </si>
  <si>
    <t>5. En la hoja "D. CICLOS Y PROMEDIOS" calcule los ratios promedio sobre el PBI de cada uno de los componentes</t>
  </si>
  <si>
    <t xml:space="preserve">1. Complete el cuadro de la hoja "A. CUENTAS NACIONALES". </t>
  </si>
  <si>
    <t>2. En la misma hoja, realice el calculo del ahorro nacional usando tres metodos diferentes.</t>
  </si>
  <si>
    <t xml:space="preserve">del PBI por tipo de gasto para periodos de brechas negativas y positivas. Prepare graficos resumiendo los </t>
  </si>
  <si>
    <t>resultados para cada categoria del PBNI por tipo de gasto.</t>
  </si>
  <si>
    <t>(lnY-lnY*)&lt;0</t>
  </si>
  <si>
    <t>(lnY-lnY*)&gt;0</t>
  </si>
  <si>
    <t>(lnY-lnY*)</t>
  </si>
  <si>
    <t>PERU: CUENTAS NACIONALES 1950-2024</t>
  </si>
  <si>
    <t>1950-?</t>
  </si>
  <si>
    <t>?-2024</t>
  </si>
  <si>
    <t>duracion y magnitud promedios de estos periodos. Prepare un grafico de las brechas para 1950-2024.</t>
  </si>
  <si>
    <t>REALES</t>
  </si>
  <si>
    <t>Producto bruto interno por tipo de gasto (millones S/ 2007) - Demanda Interna</t>
  </si>
  <si>
    <t>Producto bruto interno por tipo de gasto (millones S/ 2007) - Demanda Interna - Consumo Privado</t>
  </si>
  <si>
    <t>Producto bruto interno por tipo de gasto (millones S/ 2007) - Demanda Interna - Consumo Público</t>
  </si>
  <si>
    <t>Producto bruto interno por tipo de gasto (millones S/ 2007) - Demanda Interna - Inversión Bruta Interna</t>
  </si>
  <si>
    <t>Producto bruto interno por tipo de gasto (millones S/ 2007) - Demanda Interna - Inversión Bruta Interna - Inversión Bruta Fija</t>
  </si>
  <si>
    <t>Producto bruto interno por tipo de gasto (millones S/ 2007) - Demanda Interna - Inversión Bruta Interna - Inversión Bruta Fija - Privada</t>
  </si>
  <si>
    <t>Producto bruto interno por tipo de gasto (millones S/ 2007) - Demanda Interna - Inversión Bruta Interna - Inversión Bruta Fija - Pública</t>
  </si>
  <si>
    <t>Producto bruto interno por tipo de gasto (millones S/ 2007) - Demanda Interna - Inversión Bruta Interna - Inversión Bruta Fija - Variación de inventarios</t>
  </si>
  <si>
    <t>Producto bruto interno por tipo de gasto (millones S/ 2007) - Exportaciones</t>
  </si>
  <si>
    <t>Producto bruto interno por tipo de gasto (millones S/ 2007) - Importaciones</t>
  </si>
  <si>
    <t>Producto bruto interno por tipo de gasto (millones S/ 2007) - PBI</t>
  </si>
  <si>
    <t>NOMINALES</t>
  </si>
  <si>
    <t>Producto bruto interno por tipo de gasto (millones S/) - Demanda Interna</t>
  </si>
  <si>
    <t>Producto bruto interno por tipo de gasto (millones S/) - Demanda Interna - Consumo Privado</t>
  </si>
  <si>
    <t>Producto bruto interno por tipo de gasto (millones S/) - Demanda Interna - Consumo Público</t>
  </si>
  <si>
    <t>Producto bruto interno por tipo de gasto (millones S/) - Demanda Interna - Inversión Bruta Interna</t>
  </si>
  <si>
    <t>Producto bruto interno por tipo de gasto (millones S/) - Demanda Interna - Inversión Bruta Interna - Inversión Bruta Fija</t>
  </si>
  <si>
    <t>Producto bruto interno por tipo de gasto (millones S/) - Demanda Interna - Inversión Bruta Interna - Inversión Bruta Fija - Privada</t>
  </si>
  <si>
    <t>Producto bruto interno por tipo de gasto (millones S/) - Demanda Interna - Inversión Bruta Interna - Inversión Bruta Fija - Pública</t>
  </si>
  <si>
    <t>Producto bruto interno por tipo de gasto (millones S/) - Demanda Interna - Inversión Bruta Interna - Inversión Bruta Fija - Variación de inventarios</t>
  </si>
  <si>
    <t>Producto bruto interno por tipo de gasto (millones S/) - Exportaciones</t>
  </si>
  <si>
    <t>Producto bruto interno por tipo de gasto (millones S/) - Importaciones</t>
  </si>
  <si>
    <t>Producto bruto interno por tipo de gasto (millones S/) - PBI</t>
  </si>
  <si>
    <t>PBI en dolares</t>
  </si>
  <si>
    <t>INGRESO NACIONAL REAL</t>
  </si>
  <si>
    <t>Ingreso nacional disponible (millones S/ 2007) - PBI</t>
  </si>
  <si>
    <t>Ingreso nacional disponible (millones S/ 2007) - Renta de Factores</t>
  </si>
  <si>
    <t>Ingreso nacional disponible (millones S/ 2007) - Producto Nacional Bruto</t>
  </si>
  <si>
    <t>Ingreso nacional disponible (millones S/ 2007) - Efecto Términos de Intercambio</t>
  </si>
  <si>
    <t>Ingreso nacional disponible (millones S/ 2007) - Ingreso Nacional Bruto</t>
  </si>
  <si>
    <t>Ingreso nacional disponible (millones S/ 2007) - Transferencias Corrientes</t>
  </si>
  <si>
    <t>Ingreso nacional disponible (millones S/ 2007) - Ingreso Nacional Disponible</t>
  </si>
  <si>
    <t>IND millones de soles</t>
  </si>
  <si>
    <t>Terminos de intercambio (millones de soles)</t>
  </si>
  <si>
    <t>IND + TI (millones de soles)</t>
  </si>
  <si>
    <t>BALANZA DE PAGOS (porcentaje del PBI) - Balanza en Cuenta Corriente</t>
  </si>
  <si>
    <t>New series from 2012; old series 1950-2011.</t>
  </si>
  <si>
    <t>Cuenta corriente (millones de soles)</t>
  </si>
  <si>
    <t>TRANSFERENCIAS CORRIENTES/PBI</t>
  </si>
  <si>
    <t>t/c promedio</t>
  </si>
  <si>
    <t>Dinv</t>
  </si>
  <si>
    <t>El consumo se ve afectado por ayer y su efecto se disipa en el corto 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</si>
</sst>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(* #,##0.00_);_(* \(#,##0.00\);_(* &quot;-&quot;??_);_(@_)"/>
    <numFmt numFmtId="165" formatCode="_(* #,##0_);_(* \(#,##0\);_(* &quot;-&quot;??_);_(@_)"/>
    <numFmt numFmtId="166" formatCode="0.0E+00"/>
    <numFmt numFmtId="167" formatCode="0.0"/>
    <numFmt numFmtId="168" formatCode="_(* #,##0.0_);_(* \(#,##0.0\);_(* &quot;-&quot;??_);_(@_)"/>
    <numFmt numFmtId="169" formatCode="0.0000E+00"/>
    <numFmt numFmtId="170" formatCode="0.0%"/>
    <numFmt numFmtId="171" formatCode="0.000E+00"/>
    <numFmt numFmtId="172" formatCode="0.000"/>
    <numFmt numFmtId="174" formatCode="0.00000"/>
  </numFmts>
  <fonts count="25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Abadi MT Condensed Light"/>
      <family val="2"/>
    </font>
    <font>
      <b/>
      <sz val="11"/>
      <color rgb="FF000000"/>
      <name val="Abadi MT Condensed Light"/>
      <family val="2"/>
    </font>
    <font>
      <sz val="11"/>
      <color rgb="FF000000"/>
      <name val="Symbol"/>
      <charset val="2"/>
    </font>
    <font>
      <sz val="11"/>
      <color rgb="FF000000"/>
      <name val="Abadi MT Condensed Light"/>
      <family val="2"/>
      <charset val="2"/>
    </font>
    <font>
      <i/>
      <sz val="11"/>
      <color rgb="FF000000"/>
      <name val="Abadi MT Condensed Light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2"/>
    </font>
    <font>
      <b/>
      <sz val="11"/>
      <color rgb="FF000000"/>
      <name val="Symbol"/>
      <charset val="2"/>
    </font>
    <font>
      <sz val="11"/>
      <color rgb="FF00B050"/>
      <name val="Abadi MT Condensed Light"/>
      <family val="2"/>
    </font>
    <font>
      <b/>
      <i/>
      <sz val="11"/>
      <color rgb="FF000000"/>
      <name val="Calibri"/>
      <family val="2"/>
    </font>
    <font>
      <sz val="11"/>
      <color theme="3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"/>
      <scheme val="minor"/>
    </font>
    <font>
      <sz val="11"/>
      <color theme="4"/>
      <name val="Abadi MT Condensed Light"/>
      <family val="2"/>
    </font>
    <font>
      <sz val="11"/>
      <color theme="4"/>
      <name val="Calibri"/>
      <family val="2"/>
    </font>
    <font>
      <sz val="11"/>
      <color theme="6" tint="-0.249977111117893"/>
      <name val="Abadi MT Condensed Light"/>
      <family val="2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 tint="-0.249977111117893"/>
      <name val="Abadi MT Condensed Light"/>
      <family val="2"/>
    </font>
    <font>
      <sz val="11"/>
      <color theme="5" tint="-0.249977111117893"/>
      <name val="Calibri"/>
      <family val="2"/>
    </font>
    <font>
      <sz val="11"/>
      <color theme="3" tint="0.39997558519241921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0" xfId="0" applyFont="1"/>
    <xf numFmtId="166" fontId="2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center"/>
    </xf>
    <xf numFmtId="2" fontId="0" fillId="0" borderId="0" xfId="0" applyNumberFormat="1"/>
    <xf numFmtId="2" fontId="2" fillId="0" borderId="0" xfId="0" applyNumberFormat="1" applyFont="1"/>
    <xf numFmtId="0" fontId="2" fillId="0" borderId="0" xfId="0" applyFont="1" applyAlignment="1">
      <alignment horizontal="left" indent="1"/>
    </xf>
    <xf numFmtId="0" fontId="11" fillId="3" borderId="9" xfId="0" applyFont="1" applyFill="1" applyBorder="1"/>
    <xf numFmtId="0" fontId="0" fillId="3" borderId="10" xfId="0" applyFill="1" applyBorder="1"/>
    <xf numFmtId="2" fontId="11" fillId="3" borderId="10" xfId="0" applyNumberFormat="1" applyFont="1" applyFill="1" applyBorder="1"/>
    <xf numFmtId="0" fontId="3" fillId="0" borderId="3" xfId="0" applyFont="1" applyBorder="1" applyAlignment="1">
      <alignment horizontal="center"/>
    </xf>
    <xf numFmtId="164" fontId="10" fillId="0" borderId="5" xfId="1" applyFont="1" applyBorder="1"/>
    <xf numFmtId="0" fontId="1" fillId="0" borderId="0" xfId="0" applyFont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9" fontId="2" fillId="0" borderId="0" xfId="2" applyFont="1" applyBorder="1"/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5" xfId="0" applyFont="1" applyFill="1" applyBorder="1"/>
    <xf numFmtId="0" fontId="7" fillId="2" borderId="6" xfId="0" applyFont="1" applyFill="1" applyBorder="1"/>
    <xf numFmtId="9" fontId="7" fillId="2" borderId="0" xfId="2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9" fontId="7" fillId="2" borderId="1" xfId="2" applyFont="1" applyFill="1" applyBorder="1"/>
    <xf numFmtId="0" fontId="7" fillId="4" borderId="6" xfId="0" applyFont="1" applyFill="1" applyBorder="1" applyAlignment="1">
      <alignment horizontal="center"/>
    </xf>
    <xf numFmtId="0" fontId="7" fillId="4" borderId="5" xfId="0" applyFont="1" applyFill="1" applyBorder="1"/>
    <xf numFmtId="0" fontId="7" fillId="4" borderId="6" xfId="0" applyFont="1" applyFill="1" applyBorder="1"/>
    <xf numFmtId="9" fontId="7" fillId="4" borderId="0" xfId="2" applyFont="1" applyFill="1" applyBorder="1"/>
    <xf numFmtId="0" fontId="11" fillId="3" borderId="0" xfId="0" applyFont="1" applyFill="1"/>
    <xf numFmtId="0" fontId="11" fillId="3" borderId="6" xfId="0" applyFont="1" applyFill="1" applyBorder="1"/>
    <xf numFmtId="9" fontId="0" fillId="3" borderId="0" xfId="2" applyFont="1" applyFill="1" applyBorder="1"/>
    <xf numFmtId="0" fontId="7" fillId="3" borderId="17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9" fontId="7" fillId="2" borderId="20" xfId="2" applyFont="1" applyFill="1" applyBorder="1"/>
    <xf numFmtId="0" fontId="7" fillId="4" borderId="19" xfId="0" applyFont="1" applyFill="1" applyBorder="1" applyAlignment="1">
      <alignment horizontal="center"/>
    </xf>
    <xf numFmtId="9" fontId="7" fillId="4" borderId="20" xfId="2" applyFont="1" applyFill="1" applyBorder="1"/>
    <xf numFmtId="9" fontId="7" fillId="2" borderId="18" xfId="2" applyFont="1" applyFill="1" applyBorder="1"/>
    <xf numFmtId="9" fontId="0" fillId="3" borderId="20" xfId="2" applyFont="1" applyFill="1" applyBorder="1"/>
    <xf numFmtId="167" fontId="11" fillId="3" borderId="24" xfId="0" applyNumberFormat="1" applyFont="1" applyFill="1" applyBorder="1"/>
    <xf numFmtId="167" fontId="11" fillId="3" borderId="23" xfId="0" applyNumberFormat="1" applyFont="1" applyFill="1" applyBorder="1"/>
    <xf numFmtId="170" fontId="12" fillId="0" borderId="0" xfId="2" applyNumberFormat="1" applyFont="1"/>
    <xf numFmtId="170" fontId="12" fillId="0" borderId="0" xfId="0" applyNumberFormat="1" applyFont="1"/>
    <xf numFmtId="0" fontId="8" fillId="0" borderId="0" xfId="0" applyFont="1" applyAlignment="1">
      <alignment horizontal="center"/>
    </xf>
    <xf numFmtId="166" fontId="15" fillId="0" borderId="0" xfId="1" applyNumberFormat="1" applyFont="1"/>
    <xf numFmtId="166" fontId="15" fillId="0" borderId="0" xfId="0" applyNumberFormat="1" applyFont="1"/>
    <xf numFmtId="164" fontId="15" fillId="0" borderId="0" xfId="1" applyFont="1"/>
    <xf numFmtId="166" fontId="10" fillId="0" borderId="0" xfId="0" applyNumberFormat="1" applyFont="1"/>
    <xf numFmtId="168" fontId="0" fillId="0" borderId="0" xfId="1" applyNumberFormat="1" applyFont="1"/>
    <xf numFmtId="165" fontId="0" fillId="0" borderId="0" xfId="1" applyNumberFormat="1" applyFont="1"/>
    <xf numFmtId="165" fontId="17" fillId="0" borderId="0" xfId="1" applyNumberFormat="1" applyFont="1"/>
    <xf numFmtId="11" fontId="17" fillId="0" borderId="0" xfId="1" applyNumberFormat="1" applyFont="1"/>
    <xf numFmtId="169" fontId="17" fillId="0" borderId="0" xfId="1" applyNumberFormat="1" applyFont="1"/>
    <xf numFmtId="11" fontId="16" fillId="0" borderId="0" xfId="1" applyNumberFormat="1" applyFont="1"/>
    <xf numFmtId="9" fontId="15" fillId="0" borderId="0" xfId="2" applyFont="1"/>
    <xf numFmtId="0" fontId="14" fillId="0" borderId="0" xfId="0" applyFont="1"/>
    <xf numFmtId="167" fontId="19" fillId="0" borderId="0" xfId="0" applyNumberFormat="1" applyFont="1"/>
    <xf numFmtId="2" fontId="18" fillId="0" borderId="0" xfId="0" applyNumberFormat="1" applyFont="1"/>
    <xf numFmtId="168" fontId="18" fillId="0" borderId="0" xfId="1" applyNumberFormat="1" applyFont="1"/>
    <xf numFmtId="170" fontId="11" fillId="3" borderId="24" xfId="2" applyNumberFormat="1" applyFont="1" applyFill="1" applyBorder="1"/>
    <xf numFmtId="170" fontId="11" fillId="3" borderId="25" xfId="2" applyNumberFormat="1" applyFont="1" applyFill="1" applyBorder="1"/>
    <xf numFmtId="0" fontId="15" fillId="0" borderId="0" xfId="0" applyFont="1"/>
    <xf numFmtId="2" fontId="15" fillId="0" borderId="0" xfId="0" applyNumberFormat="1" applyFont="1"/>
    <xf numFmtId="9" fontId="15" fillId="0" borderId="0" xfId="2" applyFont="1" applyBorder="1"/>
    <xf numFmtId="9" fontId="2" fillId="0" borderId="0" xfId="2" applyFont="1"/>
    <xf numFmtId="170" fontId="15" fillId="0" borderId="0" xfId="2" applyNumberFormat="1" applyFont="1"/>
    <xf numFmtId="170" fontId="15" fillId="0" borderId="0" xfId="0" applyNumberFormat="1" applyFont="1"/>
    <xf numFmtId="0" fontId="0" fillId="0" borderId="1" xfId="0" applyBorder="1"/>
    <xf numFmtId="164" fontId="10" fillId="0" borderId="7" xfId="1" applyFont="1" applyBorder="1"/>
    <xf numFmtId="165" fontId="21" fillId="0" borderId="0" xfId="1" applyNumberFormat="1" applyFont="1"/>
    <xf numFmtId="0" fontId="1" fillId="5" borderId="3" xfId="0" applyFont="1" applyFill="1" applyBorder="1"/>
    <xf numFmtId="0" fontId="0" fillId="5" borderId="2" xfId="0" applyFill="1" applyBorder="1"/>
    <xf numFmtId="0" fontId="0" fillId="5" borderId="4" xfId="0" applyFill="1" applyBorder="1"/>
    <xf numFmtId="0" fontId="1" fillId="5" borderId="5" xfId="0" applyFont="1" applyFill="1" applyBorder="1"/>
    <xf numFmtId="0" fontId="0" fillId="5" borderId="0" xfId="0" applyFill="1"/>
    <xf numFmtId="0" fontId="0" fillId="5" borderId="6" xfId="0" applyFill="1" applyBorder="1"/>
    <xf numFmtId="0" fontId="0" fillId="5" borderId="7" xfId="0" applyFill="1" applyBorder="1"/>
    <xf numFmtId="0" fontId="0" fillId="5" borderId="1" xfId="0" applyFill="1" applyBorder="1"/>
    <xf numFmtId="0" fontId="0" fillId="5" borderId="8" xfId="0" applyFill="1" applyBorder="1"/>
    <xf numFmtId="171" fontId="16" fillId="0" borderId="0" xfId="0" applyNumberFormat="1" applyFont="1"/>
    <xf numFmtId="165" fontId="2" fillId="0" borderId="1" xfId="1" applyNumberFormat="1" applyFont="1" applyBorder="1"/>
    <xf numFmtId="165" fontId="0" fillId="0" borderId="1" xfId="1" applyNumberFormat="1" applyFont="1" applyBorder="1"/>
    <xf numFmtId="165" fontId="0" fillId="0" borderId="0" xfId="1" applyNumberFormat="1" applyFont="1" applyBorder="1"/>
    <xf numFmtId="0" fontId="0" fillId="0" borderId="33" xfId="0" applyBorder="1"/>
    <xf numFmtId="0" fontId="8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14" fillId="0" borderId="34" xfId="0" applyFont="1" applyBorder="1"/>
    <xf numFmtId="0" fontId="14" fillId="0" borderId="32" xfId="0" applyFont="1" applyBorder="1"/>
    <xf numFmtId="0" fontId="14" fillId="0" borderId="22" xfId="0" applyFont="1" applyBorder="1"/>
    <xf numFmtId="2" fontId="22" fillId="0" borderId="26" xfId="0" applyNumberFormat="1" applyFont="1" applyBorder="1"/>
    <xf numFmtId="2" fontId="22" fillId="0" borderId="29" xfId="0" applyNumberFormat="1" applyFont="1" applyBorder="1"/>
    <xf numFmtId="2" fontId="22" fillId="0" borderId="30" xfId="0" applyNumberFormat="1" applyFont="1" applyBorder="1"/>
    <xf numFmtId="2" fontId="22" fillId="0" borderId="31" xfId="0" applyNumberFormat="1" applyFont="1" applyBorder="1"/>
    <xf numFmtId="0" fontId="18" fillId="6" borderId="0" xfId="0" applyFont="1" applyFill="1"/>
    <xf numFmtId="2" fontId="15" fillId="6" borderId="6" xfId="0" applyNumberFormat="1" applyFont="1" applyFill="1" applyBorder="1"/>
    <xf numFmtId="9" fontId="15" fillId="6" borderId="0" xfId="2" applyFont="1" applyFill="1" applyBorder="1"/>
    <xf numFmtId="9" fontId="15" fillId="6" borderId="6" xfId="2" applyFont="1" applyFill="1" applyBorder="1"/>
    <xf numFmtId="9" fontId="15" fillId="6" borderId="1" xfId="2" applyFont="1" applyFill="1" applyBorder="1"/>
    <xf numFmtId="9" fontId="15" fillId="6" borderId="8" xfId="2" applyFont="1" applyFill="1" applyBorder="1"/>
    <xf numFmtId="0" fontId="15" fillId="6" borderId="6" xfId="0" applyFont="1" applyFill="1" applyBorder="1"/>
    <xf numFmtId="0" fontId="15" fillId="6" borderId="1" xfId="0" applyFont="1" applyFill="1" applyBorder="1"/>
    <xf numFmtId="0" fontId="15" fillId="6" borderId="8" xfId="0" applyFont="1" applyFill="1" applyBorder="1"/>
    <xf numFmtId="2" fontId="2" fillId="6" borderId="5" xfId="0" applyNumberFormat="1" applyFont="1" applyFill="1" applyBorder="1"/>
    <xf numFmtId="2" fontId="2" fillId="6" borderId="7" xfId="0" applyNumberFormat="1" applyFont="1" applyFill="1" applyBorder="1"/>
    <xf numFmtId="2" fontId="15" fillId="6" borderId="1" xfId="0" applyNumberFormat="1" applyFont="1" applyFill="1" applyBorder="1"/>
    <xf numFmtId="2" fontId="2" fillId="6" borderId="1" xfId="0" applyNumberFormat="1" applyFont="1" applyFill="1" applyBorder="1"/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5" fillId="6" borderId="0" xfId="0" applyFont="1" applyFill="1"/>
    <xf numFmtId="2" fontId="15" fillId="6" borderId="0" xfId="0" applyNumberFormat="1" applyFont="1" applyFill="1"/>
    <xf numFmtId="2" fontId="2" fillId="6" borderId="0" xfId="0" applyNumberFormat="1" applyFont="1" applyFill="1"/>
    <xf numFmtId="2" fontId="15" fillId="6" borderId="8" xfId="0" applyNumberFormat="1" applyFont="1" applyFill="1" applyBorder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3" borderId="22" xfId="0" applyFont="1" applyFill="1" applyBorder="1" applyAlignment="1">
      <alignment horizontal="center"/>
    </xf>
    <xf numFmtId="0" fontId="11" fillId="3" borderId="23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11" fillId="3" borderId="2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11" fontId="0" fillId="0" borderId="0" xfId="1" applyNumberFormat="1" applyFont="1"/>
    <xf numFmtId="2" fontId="0" fillId="7" borderId="0" xfId="0" applyNumberFormat="1" applyFill="1"/>
    <xf numFmtId="164" fontId="16" fillId="0" borderId="0" xfId="1" applyFont="1"/>
    <xf numFmtId="10" fontId="16" fillId="0" borderId="0" xfId="0" applyNumberFormat="1" applyFont="1"/>
    <xf numFmtId="2" fontId="1" fillId="0" borderId="0" xfId="0" applyNumberFormat="1" applyFont="1"/>
    <xf numFmtId="0" fontId="7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1" fontId="2" fillId="0" borderId="0" xfId="0" applyNumberFormat="1" applyFont="1"/>
    <xf numFmtId="0" fontId="15" fillId="0" borderId="0" xfId="2" applyNumberFormat="1" applyFont="1"/>
    <xf numFmtId="165" fontId="0" fillId="0" borderId="0" xfId="0" applyNumberFormat="1"/>
    <xf numFmtId="2" fontId="2" fillId="0" borderId="5" xfId="0" applyNumberFormat="1" applyFont="1" applyBorder="1"/>
    <xf numFmtId="174" fontId="11" fillId="3" borderId="10" xfId="0" applyNumberFormat="1" applyFont="1" applyFill="1" applyBorder="1"/>
    <xf numFmtId="9" fontId="3" fillId="0" borderId="0" xfId="2" applyFont="1"/>
    <xf numFmtId="172" fontId="2" fillId="0" borderId="5" xfId="0" applyNumberFormat="1" applyFont="1" applyBorder="1"/>
  </cellXfs>
  <cellStyles count="3">
    <cellStyle name="Millares" xfId="1" builtinId="3"/>
    <cellStyle name="Normal" xfId="0" builtinId="0"/>
    <cellStyle name="Porcentaje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/>
  <colors>
    <mruColors>
      <color rgb="FFFCFF74"/>
      <color rgb="FF295000"/>
      <color rgb="FFADF9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'A. CUENTAS NACIONALES (2)'!$A$34</c:f>
              <c:strCache>
                <c:ptCount val="1"/>
                <c:pt idx="0">
                  <c:v>Sn1/Y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'A. CUENTAS NACIONALES (2)'!$B$34:$BW$34</c:f>
              <c:numCache>
                <c:formatCode>General</c:formatCode>
                <c:ptCount val="74"/>
                <c:pt idx="0">
                  <c:v>0.15740239934500797</c:v>
                </c:pt>
                <c:pt idx="1">
                  <c:v>0.14927893176969576</c:v>
                </c:pt>
                <c:pt idx="2">
                  <c:v>0.1511174720874961</c:v>
                </c:pt>
                <c:pt idx="3">
                  <c:v>0.16489640181516454</c:v>
                </c:pt>
                <c:pt idx="4">
                  <c:v>0.17767986268252378</c:v>
                </c:pt>
                <c:pt idx="5">
                  <c:v>0.16067515116037467</c:v>
                </c:pt>
                <c:pt idx="6">
                  <c:v>0.18011693506564541</c:v>
                </c:pt>
                <c:pt idx="7">
                  <c:v>0.17806417460980628</c:v>
                </c:pt>
                <c:pt idx="8">
                  <c:v>0.17200743410229483</c:v>
                </c:pt>
                <c:pt idx="9">
                  <c:v>0.18108329681567195</c:v>
                </c:pt>
                <c:pt idx="10">
                  <c:v>0.21022632620509968</c:v>
                </c:pt>
                <c:pt idx="11">
                  <c:v>0.21039911753882967</c:v>
                </c:pt>
                <c:pt idx="12">
                  <c:v>0.20614806460934018</c:v>
                </c:pt>
                <c:pt idx="13">
                  <c:v>0.16954568394899744</c:v>
                </c:pt>
                <c:pt idx="14">
                  <c:v>0.1757121604462728</c:v>
                </c:pt>
                <c:pt idx="15">
                  <c:v>0.14507526365979306</c:v>
                </c:pt>
                <c:pt idx="16">
                  <c:v>0.13627120125525782</c:v>
                </c:pt>
                <c:pt idx="17">
                  <c:v>0.11500426909519058</c:v>
                </c:pt>
                <c:pt idx="18">
                  <c:v>0.13255186669857402</c:v>
                </c:pt>
                <c:pt idx="19">
                  <c:v>0.14176622723911775</c:v>
                </c:pt>
                <c:pt idx="20">
                  <c:v>0.15688436168016065</c:v>
                </c:pt>
                <c:pt idx="21">
                  <c:v>0.14076009945336865</c:v>
                </c:pt>
                <c:pt idx="22">
                  <c:v>0.13530704772004276</c:v>
                </c:pt>
                <c:pt idx="23">
                  <c:v>0.16115558723896553</c:v>
                </c:pt>
                <c:pt idx="24">
                  <c:v>0.13200890262195342</c:v>
                </c:pt>
                <c:pt idx="25">
                  <c:v>7.6413838629329586E-2</c:v>
                </c:pt>
                <c:pt idx="26">
                  <c:v>0.10952970380798205</c:v>
                </c:pt>
                <c:pt idx="27">
                  <c:v>0.12382724454312219</c:v>
                </c:pt>
                <c:pt idx="28">
                  <c:v>0.23075511034291529</c:v>
                </c:pt>
                <c:pt idx="29">
                  <c:v>0.35222215513806532</c:v>
                </c:pt>
                <c:pt idx="30">
                  <c:v>0.30054968273993932</c:v>
                </c:pt>
                <c:pt idx="31">
                  <c:v>0.27540484476160076</c:v>
                </c:pt>
                <c:pt idx="32">
                  <c:v>0.28662133420640024</c:v>
                </c:pt>
                <c:pt idx="33">
                  <c:v>0.2603127459314809</c:v>
                </c:pt>
                <c:pt idx="34">
                  <c:v>0.26954659553619498</c:v>
                </c:pt>
                <c:pt idx="35">
                  <c:v>0.29490228071930258</c:v>
                </c:pt>
                <c:pt idx="36">
                  <c:v>0.21216752861142152</c:v>
                </c:pt>
                <c:pt idx="37">
                  <c:v>0.20583557716512679</c:v>
                </c:pt>
                <c:pt idx="38">
                  <c:v>0.23963400903788531</c:v>
                </c:pt>
                <c:pt idx="39">
                  <c:v>0.2408579751973785</c:v>
                </c:pt>
                <c:pt idx="40">
                  <c:v>0.14157317926173427</c:v>
                </c:pt>
                <c:pt idx="41">
                  <c:v>0.12741697405881322</c:v>
                </c:pt>
                <c:pt idx="42">
                  <c:v>0.11798264953069297</c:v>
                </c:pt>
                <c:pt idx="43">
                  <c:v>0.11303635805747486</c:v>
                </c:pt>
                <c:pt idx="44">
                  <c:v>1.3347798500403324E-2</c:v>
                </c:pt>
                <c:pt idx="45">
                  <c:v>2.5273704136418485E-2</c:v>
                </c:pt>
                <c:pt idx="46">
                  <c:v>1.265468015493575E-2</c:v>
                </c:pt>
                <c:pt idx="47">
                  <c:v>3.9651331813695706E-2</c:v>
                </c:pt>
                <c:pt idx="48">
                  <c:v>3.0508580058113553E-2</c:v>
                </c:pt>
                <c:pt idx="49">
                  <c:v>1.6740473905272554E-2</c:v>
                </c:pt>
                <c:pt idx="50">
                  <c:v>2.6424664077712642E-3</c:v>
                </c:pt>
                <c:pt idx="51">
                  <c:v>-3.1609564271464609E-3</c:v>
                </c:pt>
                <c:pt idx="52">
                  <c:v>2.1679493832960198E-2</c:v>
                </c:pt>
                <c:pt idx="53">
                  <c:v>3.0113241363254026E-2</c:v>
                </c:pt>
                <c:pt idx="54">
                  <c:v>6.1707845853052452E-2</c:v>
                </c:pt>
                <c:pt idx="55">
                  <c:v>7.8409006949971619E-2</c:v>
                </c:pt>
                <c:pt idx="56">
                  <c:v>0.2014811875389452</c:v>
                </c:pt>
                <c:pt idx="57">
                  <c:v>0.24253153983536066</c:v>
                </c:pt>
                <c:pt idx="58">
                  <c:v>0.19180581235651564</c:v>
                </c:pt>
                <c:pt idx="59">
                  <c:v>0.16234731259590782</c:v>
                </c:pt>
                <c:pt idx="60">
                  <c:v>0.23506766648177055</c:v>
                </c:pt>
                <c:pt idx="61">
                  <c:v>0.25656225020500106</c:v>
                </c:pt>
                <c:pt idx="62">
                  <c:v>0.23490280530785823</c:v>
                </c:pt>
                <c:pt idx="63">
                  <c:v>0.21260725108743603</c:v>
                </c:pt>
                <c:pt idx="64">
                  <c:v>0.19582111090221577</c:v>
                </c:pt>
                <c:pt idx="65">
                  <c:v>0.16663580798151756</c:v>
                </c:pt>
                <c:pt idx="66">
                  <c:v>0.17015792659316217</c:v>
                </c:pt>
                <c:pt idx="67">
                  <c:v>0.18596908233959944</c:v>
                </c:pt>
                <c:pt idx="68">
                  <c:v>0.18903731141248198</c:v>
                </c:pt>
                <c:pt idx="69">
                  <c:v>0.18224788694522545</c:v>
                </c:pt>
                <c:pt idx="70">
                  <c:v>0.20196664579122747</c:v>
                </c:pt>
                <c:pt idx="71">
                  <c:v>0.22307175213270852</c:v>
                </c:pt>
                <c:pt idx="72">
                  <c:v>0.17760789881185954</c:v>
                </c:pt>
                <c:pt idx="73">
                  <c:v>0.20658109992555346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'A. CUENTAS NACIONALES (2)'!$A$37</c:f>
              <c:strCache>
                <c:ptCount val="1"/>
                <c:pt idx="0">
                  <c:v>Sn2/Y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'A. CUENTAS NACIONALES (2)'!$B$37:$BW$37</c:f>
              <c:numCache>
                <c:formatCode>0%</c:formatCode>
                <c:ptCount val="74"/>
                <c:pt idx="0">
                  <c:v>0.11773680269163163</c:v>
                </c:pt>
                <c:pt idx="1">
                  <c:v>0.10320685022752002</c:v>
                </c:pt>
                <c:pt idx="2">
                  <c:v>0.11584582682378913</c:v>
                </c:pt>
                <c:pt idx="3">
                  <c:v>0.13973539257603049</c:v>
                </c:pt>
                <c:pt idx="4">
                  <c:v>0.14928250373228258</c:v>
                </c:pt>
                <c:pt idx="5">
                  <c:v>0.12801228405982654</c:v>
                </c:pt>
                <c:pt idx="6">
                  <c:v>0.1445957065974168</c:v>
                </c:pt>
                <c:pt idx="7">
                  <c:v>0.14345101568205157</c:v>
                </c:pt>
                <c:pt idx="8">
                  <c:v>0.14904656725088891</c:v>
                </c:pt>
                <c:pt idx="9">
                  <c:v>0.15506217773625225</c:v>
                </c:pt>
                <c:pt idx="10">
                  <c:v>0.18207295412831062</c:v>
                </c:pt>
                <c:pt idx="11">
                  <c:v>0.18395389902993037</c:v>
                </c:pt>
                <c:pt idx="12">
                  <c:v>0.17700624933097792</c:v>
                </c:pt>
                <c:pt idx="13">
                  <c:v>0.13846706423804628</c:v>
                </c:pt>
                <c:pt idx="14">
                  <c:v>0.14042830509362747</c:v>
                </c:pt>
                <c:pt idx="15">
                  <c:v>0.11067111416700669</c:v>
                </c:pt>
                <c:pt idx="16">
                  <c:v>9.2052682876792746E-2</c:v>
                </c:pt>
                <c:pt idx="17">
                  <c:v>7.8458489108756274E-2</c:v>
                </c:pt>
                <c:pt idx="18">
                  <c:v>9.4644325190462883E-2</c:v>
                </c:pt>
                <c:pt idx="19">
                  <c:v>9.753242056425146E-2</c:v>
                </c:pt>
                <c:pt idx="20">
                  <c:v>0.11193065500584821</c:v>
                </c:pt>
                <c:pt idx="21">
                  <c:v>0.11050676298875162</c:v>
                </c:pt>
                <c:pt idx="22">
                  <c:v>0.11101724000366421</c:v>
                </c:pt>
                <c:pt idx="23">
                  <c:v>0.12726780914960428</c:v>
                </c:pt>
                <c:pt idx="24">
                  <c:v>8.9941114217060622E-2</c:v>
                </c:pt>
                <c:pt idx="25">
                  <c:v>4.5885285066179129E-2</c:v>
                </c:pt>
                <c:pt idx="26">
                  <c:v>8.4375634160632332E-2</c:v>
                </c:pt>
                <c:pt idx="27">
                  <c:v>9.8236943659547452E-2</c:v>
                </c:pt>
                <c:pt idx="28">
                  <c:v>0.21061293805889059</c:v>
                </c:pt>
                <c:pt idx="29">
                  <c:v>0.30746359112057675</c:v>
                </c:pt>
                <c:pt idx="30">
                  <c:v>0.25975776262949979</c:v>
                </c:pt>
                <c:pt idx="31">
                  <c:v>0.24870586614689202</c:v>
                </c:pt>
                <c:pt idx="32">
                  <c:v>0.26128970795188122</c:v>
                </c:pt>
                <c:pt idx="33">
                  <c:v>0.23095451319864224</c:v>
                </c:pt>
                <c:pt idx="34">
                  <c:v>0.24228874675940665</c:v>
                </c:pt>
                <c:pt idx="35">
                  <c:v>0.27197261398658845</c:v>
                </c:pt>
                <c:pt idx="36">
                  <c:v>0.20180338133902986</c:v>
                </c:pt>
                <c:pt idx="37">
                  <c:v>0.19663819275144545</c:v>
                </c:pt>
                <c:pt idx="38">
                  <c:v>0.22849645201950608</c:v>
                </c:pt>
                <c:pt idx="39">
                  <c:v>0.23032865416881815</c:v>
                </c:pt>
                <c:pt idx="40">
                  <c:v>0.15181922896886449</c:v>
                </c:pt>
                <c:pt idx="41">
                  <c:v>0.1327843280246615</c:v>
                </c:pt>
                <c:pt idx="42">
                  <c:v>0.12107783241228259</c:v>
                </c:pt>
                <c:pt idx="43">
                  <c:v>0.10643711832192501</c:v>
                </c:pt>
                <c:pt idx="44">
                  <c:v>-0.10370215224261012</c:v>
                </c:pt>
                <c:pt idx="45">
                  <c:v>-7.6266981917824536E-2</c:v>
                </c:pt>
                <c:pt idx="46">
                  <c:v>-0.10273299336971557</c:v>
                </c:pt>
                <c:pt idx="47">
                  <c:v>-7.1027580315575586E-2</c:v>
                </c:pt>
                <c:pt idx="48">
                  <c:v>-8.6980930089960343E-2</c:v>
                </c:pt>
                <c:pt idx="49">
                  <c:v>-0.12061080182979313</c:v>
                </c:pt>
                <c:pt idx="50">
                  <c:v>-0.14154577366963836</c:v>
                </c:pt>
                <c:pt idx="51">
                  <c:v>-0.15159010341267645</c:v>
                </c:pt>
                <c:pt idx="52">
                  <c:v>-0.10948884415371393</c:v>
                </c:pt>
                <c:pt idx="53">
                  <c:v>-0.10191836835410131</c:v>
                </c:pt>
                <c:pt idx="54">
                  <c:v>-4.5723008113502703E-2</c:v>
                </c:pt>
                <c:pt idx="55">
                  <c:v>-1.9625669201779029E-2</c:v>
                </c:pt>
                <c:pt idx="56">
                  <c:v>0.18350074946676206</c:v>
                </c:pt>
                <c:pt idx="57">
                  <c:v>0.24238340662192218</c:v>
                </c:pt>
                <c:pt idx="58">
                  <c:v>0.15365264297369854</c:v>
                </c:pt>
                <c:pt idx="59">
                  <c:v>0.11940106567912147</c:v>
                </c:pt>
                <c:pt idx="60">
                  <c:v>0.24565249490983593</c:v>
                </c:pt>
                <c:pt idx="61">
                  <c:v>0.28888886240908324</c:v>
                </c:pt>
                <c:pt idx="62">
                  <c:v>0.25868590651782514</c:v>
                </c:pt>
                <c:pt idx="63">
                  <c:v>0.21765981471141246</c:v>
                </c:pt>
                <c:pt idx="64">
                  <c:v>0.18775158069312714</c:v>
                </c:pt>
                <c:pt idx="65">
                  <c:v>0.14081490652613293</c:v>
                </c:pt>
                <c:pt idx="66">
                  <c:v>0.14342776305887436</c:v>
                </c:pt>
                <c:pt idx="67">
                  <c:v>0.17686595139597647</c:v>
                </c:pt>
                <c:pt idx="68">
                  <c:v>0.17848355903568017</c:v>
                </c:pt>
                <c:pt idx="69">
                  <c:v>0.16762344153864178</c:v>
                </c:pt>
                <c:pt idx="70">
                  <c:v>0.21151382057959028</c:v>
                </c:pt>
                <c:pt idx="71">
                  <c:v>0.26075262466412008</c:v>
                </c:pt>
                <c:pt idx="72">
                  <c:v>0.18775032546819284</c:v>
                </c:pt>
                <c:pt idx="73">
                  <c:v>0.23056080495816059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'A. CUENTAS NACIONALES (2)'!$A$41</c:f>
              <c:strCache>
                <c:ptCount val="1"/>
                <c:pt idx="0">
                  <c:v>Sn3/Y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'A. CUENTAS NACIONALES (2)'!$B$41:$BW$41</c:f>
              <c:numCache>
                <c:formatCode>0.0%</c:formatCode>
                <c:ptCount val="74"/>
                <c:pt idx="0">
                  <c:v>0.16718797069184738</c:v>
                </c:pt>
                <c:pt idx="1">
                  <c:v>0.19021489534457289</c:v>
                </c:pt>
                <c:pt idx="2">
                  <c:v>0.18767573601771578</c:v>
                </c:pt>
                <c:pt idx="3">
                  <c:v>0.19891753549994232</c:v>
                </c:pt>
                <c:pt idx="4">
                  <c:v>0.18778860496400071</c:v>
                </c:pt>
                <c:pt idx="5">
                  <c:v>0.16506114754696855</c:v>
                </c:pt>
                <c:pt idx="6">
                  <c:v>0.20178093582975357</c:v>
                </c:pt>
                <c:pt idx="7">
                  <c:v>0.20448165965052273</c:v>
                </c:pt>
                <c:pt idx="8">
                  <c:v>0.20244619046782453</c:v>
                </c:pt>
                <c:pt idx="9">
                  <c:v>0.19321085262921472</c:v>
                </c:pt>
                <c:pt idx="10">
                  <c:v>0.21886842965377112</c:v>
                </c:pt>
                <c:pt idx="11">
                  <c:v>0.225749106383833</c:v>
                </c:pt>
                <c:pt idx="12">
                  <c:v>0.22749181150220404</c:v>
                </c:pt>
                <c:pt idx="13">
                  <c:v>0.193587731908552</c:v>
                </c:pt>
                <c:pt idx="14">
                  <c:v>0.20235457316091587</c:v>
                </c:pt>
                <c:pt idx="15">
                  <c:v>0.17128762254267169</c:v>
                </c:pt>
                <c:pt idx="16">
                  <c:v>0.16131362639692901</c:v>
                </c:pt>
                <c:pt idx="17">
                  <c:v>0.12723875679349836</c:v>
                </c:pt>
                <c:pt idx="18">
                  <c:v>0.14299767570844898</c:v>
                </c:pt>
                <c:pt idx="19">
                  <c:v>0.15007862827018675</c:v>
                </c:pt>
                <c:pt idx="20">
                  <c:v>0.17877072143468301</c:v>
                </c:pt>
                <c:pt idx="21">
                  <c:v>0.15399134927531027</c:v>
                </c:pt>
                <c:pt idx="22">
                  <c:v>0.14230830887973475</c:v>
                </c:pt>
                <c:pt idx="23">
                  <c:v>0.16951810261039973</c:v>
                </c:pt>
                <c:pt idx="24">
                  <c:v>0.16347195720131125</c:v>
                </c:pt>
                <c:pt idx="25">
                  <c:v>0.11049166085223962</c:v>
                </c:pt>
                <c:pt idx="26">
                  <c:v>0.12840746672246989</c:v>
                </c:pt>
                <c:pt idx="27">
                  <c:v>0.1372729489503639</c:v>
                </c:pt>
                <c:pt idx="28">
                  <c:v>0.18352597778852547</c:v>
                </c:pt>
                <c:pt idx="29">
                  <c:v>0.27789427870315758</c:v>
                </c:pt>
                <c:pt idx="30">
                  <c:v>0.24392831023302664</c:v>
                </c:pt>
                <c:pt idx="31">
                  <c:v>0.20706773012539428</c:v>
                </c:pt>
                <c:pt idx="32">
                  <c:v>0.21758485121491605</c:v>
                </c:pt>
                <c:pt idx="33">
                  <c:v>0.17619522533612544</c:v>
                </c:pt>
                <c:pt idx="34">
                  <c:v>0.19589993349089957</c:v>
                </c:pt>
                <c:pt idx="35">
                  <c:v>0.18440663087245951</c:v>
                </c:pt>
                <c:pt idx="36">
                  <c:v>0.13049592232855575</c:v>
                </c:pt>
                <c:pt idx="37">
                  <c:v>0.12847624264453994</c:v>
                </c:pt>
                <c:pt idx="38">
                  <c:v>0.15788522608812627</c:v>
                </c:pt>
                <c:pt idx="39">
                  <c:v>0.14726241956324243</c:v>
                </c:pt>
                <c:pt idx="40">
                  <c:v>8.9177284019317293E-2</c:v>
                </c:pt>
                <c:pt idx="41">
                  <c:v>0.11422077835418393</c:v>
                </c:pt>
                <c:pt idx="42">
                  <c:v>0.1057043381773108</c:v>
                </c:pt>
                <c:pt idx="43">
                  <c:v>0.10423587031552402</c:v>
                </c:pt>
                <c:pt idx="44">
                  <c:v>0.12759785571911281</c:v>
                </c:pt>
                <c:pt idx="45">
                  <c:v>0.12674505835155128</c:v>
                </c:pt>
                <c:pt idx="46">
                  <c:v>0.1290406244308541</c:v>
                </c:pt>
                <c:pt idx="47">
                  <c:v>0.15152436344902476</c:v>
                </c:pt>
                <c:pt idx="48">
                  <c:v>0.14667417962907434</c:v>
                </c:pt>
                <c:pt idx="49">
                  <c:v>0.15351840552910914</c:v>
                </c:pt>
                <c:pt idx="50">
                  <c:v>0.1437781742619243</c:v>
                </c:pt>
                <c:pt idx="51">
                  <c:v>0.14150397016598354</c:v>
                </c:pt>
                <c:pt idx="52">
                  <c:v>0.14655927412847264</c:v>
                </c:pt>
                <c:pt idx="53">
                  <c:v>0.15638409793005009</c:v>
                </c:pt>
                <c:pt idx="54">
                  <c:v>0.16210875537183855</c:v>
                </c:pt>
                <c:pt idx="55">
                  <c:v>0.16947638250791039</c:v>
                </c:pt>
                <c:pt idx="56">
                  <c:v>0.22124646571757919</c:v>
                </c:pt>
                <c:pt idx="57">
                  <c:v>0.23752597348094304</c:v>
                </c:pt>
                <c:pt idx="58">
                  <c:v>0.22666795530969677</c:v>
                </c:pt>
                <c:pt idx="59">
                  <c:v>0.2015373134915675</c:v>
                </c:pt>
                <c:pt idx="60">
                  <c:v>0.22267082625718687</c:v>
                </c:pt>
                <c:pt idx="61">
                  <c:v>0.22312024494588445</c:v>
                </c:pt>
                <c:pt idx="62">
                  <c:v>0.21237354940813497</c:v>
                </c:pt>
                <c:pt idx="63">
                  <c:v>0.20757290397000583</c:v>
                </c:pt>
                <c:pt idx="64">
                  <c:v>0.20377461862526799</c:v>
                </c:pt>
                <c:pt idx="65">
                  <c:v>0.19177766154024006</c:v>
                </c:pt>
                <c:pt idx="66">
                  <c:v>0.19699253569792891</c:v>
                </c:pt>
                <c:pt idx="67">
                  <c:v>0.195614940871771</c:v>
                </c:pt>
                <c:pt idx="68">
                  <c:v>0.19946742664540337</c:v>
                </c:pt>
                <c:pt idx="69">
                  <c:v>0.1976134099028525</c:v>
                </c:pt>
                <c:pt idx="70">
                  <c:v>0.19403030003350105</c:v>
                </c:pt>
                <c:pt idx="71">
                  <c:v>0.18578994690506209</c:v>
                </c:pt>
                <c:pt idx="72">
                  <c:v>0.16987529952703173</c:v>
                </c:pt>
                <c:pt idx="73">
                  <c:v>0.18346422719417638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798800"/>
        <c:axId val="563801152"/>
      </c:lineChart>
      <c:catAx>
        <c:axId val="563798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63801152"/>
        <c:crosses val="autoZero"/>
        <c:auto val="1"/>
        <c:lblAlgn val="ctr"/>
        <c:lblOffset val="100"/>
        <c:noMultiLvlLbl val="0"/>
      </c:catAx>
      <c:valAx>
        <c:axId val="56380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6379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335280</xdr:colOff>
      <xdr:row>26</xdr:row>
      <xdr:rowOff>58420</xdr:rowOff>
    </xdr:from>
    <xdr:to>
      <xdr:col>78</xdr:col>
      <xdr:colOff>91440</xdr:colOff>
      <xdr:row>41</xdr:row>
      <xdr:rowOff>134620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DAA4BF-1163-5C42-8FC4-F31FB176DD22}">
  <we:reference id="wa200002512" version="7.5.5.0" store="en-US" storeType="OMEX"/>
  <we:alternateReferences>
    <we:reference id="WA200002512" version="7.5.5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0"/>
  <sheetViews>
    <sheetView topLeftCell="BO27" zoomScale="150" zoomScaleNormal="150" workbookViewId="0">
      <selection activeCell="J46" sqref="J46"/>
    </sheetView>
  </sheetViews>
  <sheetFormatPr baseColWidth="10" defaultColWidth="10.77734375" defaultRowHeight="13.8"/>
  <cols>
    <col min="1" max="1" width="26.6640625" style="1" customWidth="1"/>
    <col min="2" max="2" width="10.77734375" style="1" customWidth="1"/>
    <col min="3" max="57" width="11.6640625" style="1" bestFit="1" customWidth="1"/>
    <col min="58" max="73" width="12.6640625" style="1" bestFit="1" customWidth="1"/>
    <col min="74" max="74" width="12.44140625" style="1" customWidth="1"/>
    <col min="75" max="75" width="12.6640625" style="1" customWidth="1"/>
    <col min="76" max="16384" width="10.77734375" style="1"/>
  </cols>
  <sheetData>
    <row r="1" spans="1:75">
      <c r="A1" s="8" t="s">
        <v>104</v>
      </c>
    </row>
    <row r="3" spans="1:7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</row>
    <row r="4" spans="1:75">
      <c r="B4" s="2">
        <v>1950</v>
      </c>
      <c r="C4" s="2">
        <v>1951</v>
      </c>
      <c r="D4" s="2">
        <v>1952</v>
      </c>
      <c r="E4" s="2">
        <v>1953</v>
      </c>
      <c r="F4" s="2">
        <v>1954</v>
      </c>
      <c r="G4" s="2">
        <v>1955</v>
      </c>
      <c r="H4" s="2">
        <v>1956</v>
      </c>
      <c r="I4" s="2">
        <v>1957</v>
      </c>
      <c r="J4" s="2">
        <v>1958</v>
      </c>
      <c r="K4" s="2">
        <v>1959</v>
      </c>
      <c r="L4" s="2">
        <v>1960</v>
      </c>
      <c r="M4" s="2">
        <v>1961</v>
      </c>
      <c r="N4" s="2">
        <v>1962</v>
      </c>
      <c r="O4" s="2">
        <v>1963</v>
      </c>
      <c r="P4" s="2">
        <v>1964</v>
      </c>
      <c r="Q4" s="2">
        <v>1965</v>
      </c>
      <c r="R4" s="2">
        <v>1966</v>
      </c>
      <c r="S4" s="2">
        <v>1967</v>
      </c>
      <c r="T4" s="2">
        <v>1968</v>
      </c>
      <c r="U4" s="2">
        <v>1969</v>
      </c>
      <c r="V4" s="2">
        <v>1970</v>
      </c>
      <c r="W4" s="2">
        <v>1971</v>
      </c>
      <c r="X4" s="2">
        <v>1972</v>
      </c>
      <c r="Y4" s="2">
        <v>1973</v>
      </c>
      <c r="Z4" s="2">
        <v>1974</v>
      </c>
      <c r="AA4" s="2">
        <v>1975</v>
      </c>
      <c r="AB4" s="2">
        <v>1976</v>
      </c>
      <c r="AC4" s="2">
        <v>1977</v>
      </c>
      <c r="AD4" s="2">
        <v>1978</v>
      </c>
      <c r="AE4" s="2">
        <v>1979</v>
      </c>
      <c r="AF4" s="2">
        <v>1980</v>
      </c>
      <c r="AG4" s="2">
        <v>1981</v>
      </c>
      <c r="AH4" s="2">
        <v>1982</v>
      </c>
      <c r="AI4" s="2">
        <v>1983</v>
      </c>
      <c r="AJ4" s="2">
        <v>1984</v>
      </c>
      <c r="AK4" s="2">
        <v>1985</v>
      </c>
      <c r="AL4" s="2">
        <v>1986</v>
      </c>
      <c r="AM4" s="2">
        <v>1987</v>
      </c>
      <c r="AN4" s="2">
        <v>1988</v>
      </c>
      <c r="AO4" s="2">
        <v>1989</v>
      </c>
      <c r="AP4" s="2">
        <v>1990</v>
      </c>
      <c r="AQ4" s="2">
        <v>1991</v>
      </c>
      <c r="AR4" s="2">
        <v>1992</v>
      </c>
      <c r="AS4" s="2">
        <v>1993</v>
      </c>
      <c r="AT4" s="2">
        <v>1994</v>
      </c>
      <c r="AU4" s="2">
        <v>1995</v>
      </c>
      <c r="AV4" s="2">
        <v>1996</v>
      </c>
      <c r="AW4" s="2">
        <v>1997</v>
      </c>
      <c r="AX4" s="2">
        <v>1998</v>
      </c>
      <c r="AY4" s="2">
        <v>1999</v>
      </c>
      <c r="AZ4" s="2">
        <v>2000</v>
      </c>
      <c r="BA4" s="2">
        <v>2001</v>
      </c>
      <c r="BB4" s="2">
        <v>2002</v>
      </c>
      <c r="BC4" s="2">
        <v>2003</v>
      </c>
      <c r="BD4" s="2">
        <v>2004</v>
      </c>
      <c r="BE4" s="2">
        <v>2005</v>
      </c>
      <c r="BF4" s="2">
        <v>2006</v>
      </c>
      <c r="BG4" s="2">
        <v>2007</v>
      </c>
      <c r="BH4" s="2">
        <v>2008</v>
      </c>
      <c r="BI4" s="2">
        <v>2009</v>
      </c>
      <c r="BJ4" s="2">
        <v>2010</v>
      </c>
      <c r="BK4" s="2">
        <v>2011</v>
      </c>
      <c r="BL4" s="2">
        <v>2012</v>
      </c>
      <c r="BM4" s="2">
        <v>2013</v>
      </c>
      <c r="BN4" s="2">
        <v>2014</v>
      </c>
      <c r="BO4" s="2">
        <v>2015</v>
      </c>
      <c r="BP4" s="2">
        <v>2016</v>
      </c>
      <c r="BQ4" s="2">
        <v>2017</v>
      </c>
      <c r="BR4" s="2">
        <v>2018</v>
      </c>
      <c r="BS4" s="2">
        <v>2019</v>
      </c>
      <c r="BT4" s="2">
        <v>2020</v>
      </c>
      <c r="BU4" s="2">
        <f>BT4+1</f>
        <v>2021</v>
      </c>
      <c r="BV4" s="2">
        <f>BU4+1</f>
        <v>2022</v>
      </c>
      <c r="BW4" s="2">
        <f>BV4+1</f>
        <v>2023</v>
      </c>
    </row>
    <row r="5" spans="1:7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5"/>
      <c r="BV5" s="5"/>
      <c r="BW5" s="5"/>
    </row>
    <row r="6" spans="1:75" ht="14.4">
      <c r="A6" s="4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r="7" spans="1:75">
      <c r="A7" s="1" t="s">
        <v>2</v>
      </c>
      <c r="B7" s="66">
        <f>+B8+B9+B10</f>
        <v>38831.509382153388</v>
      </c>
      <c r="C7" s="66">
        <f t="shared" ref="C7:BN7" si="0">+C8+C9+C10</f>
        <v>44094.380255293036</v>
      </c>
      <c r="D7" s="66">
        <f t="shared" si="0"/>
        <v>46430.232150896685</v>
      </c>
      <c r="E7" s="66">
        <f t="shared" si="0"/>
        <v>49023.342350727879</v>
      </c>
      <c r="F7" s="66">
        <f t="shared" si="0"/>
        <v>50437.599880324044</v>
      </c>
      <c r="G7" s="66">
        <f t="shared" si="0"/>
        <v>54687.476217517891</v>
      </c>
      <c r="H7" s="66">
        <f t="shared" si="0"/>
        <v>57865.080234294597</v>
      </c>
      <c r="I7" s="66">
        <f t="shared" si="0"/>
        <v>62314.609193827811</v>
      </c>
      <c r="J7" s="66">
        <f t="shared" si="0"/>
        <v>60519.291937793307</v>
      </c>
      <c r="K7" s="66">
        <f t="shared" si="0"/>
        <v>59949.957861907547</v>
      </c>
      <c r="L7" s="66">
        <f t="shared" si="0"/>
        <v>64587.697797881541</v>
      </c>
      <c r="M7" s="66">
        <f t="shared" si="0"/>
        <v>69051.838607352838</v>
      </c>
      <c r="N7" s="66">
        <f t="shared" si="0"/>
        <v>76771.17201976692</v>
      </c>
      <c r="O7" s="66">
        <f t="shared" si="0"/>
        <v>81816.948159635853</v>
      </c>
      <c r="P7" s="66">
        <f t="shared" si="0"/>
        <v>87147.78190215386</v>
      </c>
      <c r="Q7" s="66">
        <f t="shared" si="0"/>
        <v>93996.039575612231</v>
      </c>
      <c r="R7" s="66">
        <f t="shared" si="0"/>
        <v>103165.23579042243</v>
      </c>
      <c r="S7" s="66">
        <f t="shared" si="0"/>
        <v>107964.18334744562</v>
      </c>
      <c r="T7" s="66">
        <f t="shared" si="0"/>
        <v>104400.29438289365</v>
      </c>
      <c r="U7" s="66">
        <f t="shared" si="0"/>
        <v>108522.04971702797</v>
      </c>
      <c r="V7" s="66">
        <f t="shared" si="0"/>
        <v>112262.84894206059</v>
      </c>
      <c r="W7" s="66">
        <f t="shared" si="0"/>
        <v>119135.89973231108</v>
      </c>
      <c r="X7" s="66">
        <f t="shared" si="0"/>
        <v>121254.15867191543</v>
      </c>
      <c r="Y7" s="66">
        <f t="shared" si="0"/>
        <v>136083.467445491</v>
      </c>
      <c r="Z7" s="66">
        <f t="shared" si="0"/>
        <v>153528.07818744049</v>
      </c>
      <c r="AA7" s="66">
        <f t="shared" si="0"/>
        <v>158584.91073424069</v>
      </c>
      <c r="AB7" s="66">
        <f t="shared" si="0"/>
        <v>156709.61552952911</v>
      </c>
      <c r="AC7" s="66">
        <f t="shared" si="0"/>
        <v>154463.05199301508</v>
      </c>
      <c r="AD7" s="66">
        <f t="shared" si="0"/>
        <v>141395.51964442982</v>
      </c>
      <c r="AE7" s="66">
        <f t="shared" si="0"/>
        <v>142767.38199304676</v>
      </c>
      <c r="AF7" s="66">
        <f t="shared" si="0"/>
        <v>163098.65189889789</v>
      </c>
      <c r="AG7" s="66">
        <f t="shared" si="0"/>
        <v>177827.97957164768</v>
      </c>
      <c r="AH7" s="66">
        <f t="shared" si="0"/>
        <v>174624.41098078759</v>
      </c>
      <c r="AI7" s="66">
        <f t="shared" si="0"/>
        <v>152822.38528884045</v>
      </c>
      <c r="AJ7" s="66">
        <f t="shared" si="0"/>
        <v>152816.39564114832</v>
      </c>
      <c r="AK7" s="66">
        <f t="shared" si="0"/>
        <v>152380.19180789424</v>
      </c>
      <c r="AL7" s="66">
        <f t="shared" si="0"/>
        <v>176112.1726200133</v>
      </c>
      <c r="AM7" s="66">
        <f t="shared" si="0"/>
        <v>197355.8182861876</v>
      </c>
      <c r="AN7" s="66">
        <f t="shared" si="0"/>
        <v>177840.26828360651</v>
      </c>
      <c r="AO7" s="66">
        <f t="shared" si="0"/>
        <v>147157.87078134902</v>
      </c>
      <c r="AP7" s="66">
        <f t="shared" si="0"/>
        <v>144695.597942755</v>
      </c>
      <c r="AQ7" s="66">
        <f t="shared" si="0"/>
        <v>149775.4518778538</v>
      </c>
      <c r="AR7" s="66">
        <f t="shared" si="0"/>
        <v>149740.59941347601</v>
      </c>
      <c r="AS7" s="66">
        <f t="shared" si="0"/>
        <v>157823.82922973423</v>
      </c>
      <c r="AT7" s="66">
        <f t="shared" si="0"/>
        <v>176336.507685827</v>
      </c>
      <c r="AU7" s="66">
        <f t="shared" si="0"/>
        <v>196188.06502524309</v>
      </c>
      <c r="AV7" s="66">
        <f t="shared" si="0"/>
        <v>198546.54914381501</v>
      </c>
      <c r="AW7" s="66">
        <f t="shared" si="0"/>
        <v>211377.62561237282</v>
      </c>
      <c r="AX7" s="66">
        <f t="shared" si="0"/>
        <v>208820.46186998818</v>
      </c>
      <c r="AY7" s="66">
        <f t="shared" si="0"/>
        <v>201141.73186831176</v>
      </c>
      <c r="AZ7" s="66">
        <f t="shared" si="0"/>
        <v>204669.82701328152</v>
      </c>
      <c r="BA7" s="66">
        <f t="shared" si="0"/>
        <v>203449.14173196288</v>
      </c>
      <c r="BB7" s="66">
        <f t="shared" si="0"/>
        <v>212427.52375834042</v>
      </c>
      <c r="BC7" s="66">
        <f t="shared" si="0"/>
        <v>220146.40563370133</v>
      </c>
      <c r="BD7" s="66">
        <f t="shared" si="0"/>
        <v>226094.09349144006</v>
      </c>
      <c r="BE7" s="66">
        <f t="shared" si="0"/>
        <v>235314.54622486292</v>
      </c>
      <c r="BF7" s="66">
        <f t="shared" si="0"/>
        <v>263488.99228786246</v>
      </c>
      <c r="BG7" s="66">
        <f t="shared" si="0"/>
        <v>296927.75226061384</v>
      </c>
      <c r="BH7" s="66">
        <f t="shared" si="0"/>
        <v>335543.85564664617</v>
      </c>
      <c r="BI7" s="66">
        <f t="shared" si="0"/>
        <v>326562.68453940219</v>
      </c>
      <c r="BJ7" s="66">
        <f t="shared" si="0"/>
        <v>374245.49538854981</v>
      </c>
      <c r="BK7" s="66">
        <f t="shared" si="0"/>
        <v>402703.23623826797</v>
      </c>
      <c r="BL7" s="66">
        <f t="shared" si="0"/>
        <v>433060.01094016619</v>
      </c>
      <c r="BM7" s="66">
        <f t="shared" si="0"/>
        <v>464660.55981869297</v>
      </c>
      <c r="BN7" s="66">
        <f t="shared" si="0"/>
        <v>475740.82047491567</v>
      </c>
      <c r="BO7" s="66">
        <f t="shared" ref="BO7:BW7" si="1">+BO8+BO9+BO10</f>
        <v>489265.78645098303</v>
      </c>
      <c r="BP7" s="66">
        <f t="shared" si="1"/>
        <v>495341.41752519051</v>
      </c>
      <c r="BQ7" s="66">
        <f t="shared" si="1"/>
        <v>503403.10990677611</v>
      </c>
      <c r="BR7" s="66">
        <f t="shared" si="1"/>
        <v>523975.67132047459</v>
      </c>
      <c r="BS7" s="66">
        <f t="shared" si="1"/>
        <v>535554.83464217023</v>
      </c>
      <c r="BT7" s="66">
        <f t="shared" si="1"/>
        <v>484243.20230877865</v>
      </c>
      <c r="BU7" s="66">
        <f t="shared" si="1"/>
        <v>554142.88810362795</v>
      </c>
      <c r="BV7" s="66">
        <f t="shared" si="1"/>
        <v>568563.75529507722</v>
      </c>
      <c r="BW7" s="66">
        <f t="shared" si="1"/>
        <v>557557.20153863297</v>
      </c>
    </row>
    <row r="8" spans="1:75">
      <c r="A8" s="1" t="s">
        <v>3</v>
      </c>
      <c r="B8" s="66">
        <f>+Anuales!B3</f>
        <v>30156</v>
      </c>
      <c r="C8" s="66">
        <f>+Anuales!C3</f>
        <v>33508</v>
      </c>
      <c r="D8" s="66">
        <f>+Anuales!D3</f>
        <v>34356</v>
      </c>
      <c r="E8" s="66">
        <f>+Anuales!E3</f>
        <v>36175</v>
      </c>
      <c r="F8" s="66">
        <f>+Anuales!F3</f>
        <v>38076</v>
      </c>
      <c r="G8" s="66">
        <f>+Anuales!G3</f>
        <v>41149</v>
      </c>
      <c r="H8" s="66">
        <f>+Anuales!H3</f>
        <v>42263</v>
      </c>
      <c r="I8" s="66">
        <f>+Anuales!I3</f>
        <v>44707</v>
      </c>
      <c r="J8" s="66">
        <f>+Anuales!J3</f>
        <v>44274</v>
      </c>
      <c r="K8" s="66">
        <f>+Anuales!K3</f>
        <v>44719</v>
      </c>
      <c r="L8" s="66">
        <f>+Anuales!L3</f>
        <v>46682</v>
      </c>
      <c r="M8" s="66">
        <f>+Anuales!M3</f>
        <v>48688</v>
      </c>
      <c r="N8" s="66">
        <f>+Anuales!N3</f>
        <v>54666</v>
      </c>
      <c r="O8" s="66">
        <f>+Anuales!O3</f>
        <v>59612</v>
      </c>
      <c r="P8" s="66">
        <f>+Anuales!P3</f>
        <v>63353</v>
      </c>
      <c r="Q8" s="66">
        <f>+Anuales!Q3</f>
        <v>67778</v>
      </c>
      <c r="R8" s="66">
        <f>+Anuales!R3</f>
        <v>74505</v>
      </c>
      <c r="S8" s="66">
        <f>+Anuales!S3</f>
        <v>79682</v>
      </c>
      <c r="T8" s="66">
        <f>+Anuales!T3</f>
        <v>78662</v>
      </c>
      <c r="U8" s="66">
        <f>+Anuales!U3</f>
        <v>81410</v>
      </c>
      <c r="V8" s="66">
        <f>+Anuales!V3</f>
        <v>83297</v>
      </c>
      <c r="W8" s="66">
        <f>+Anuales!W3</f>
        <v>87096</v>
      </c>
      <c r="X8" s="66">
        <f>+Anuales!X3</f>
        <v>89075</v>
      </c>
      <c r="Y8" s="66">
        <f>+Anuales!Y3</f>
        <v>95745</v>
      </c>
      <c r="Z8" s="66">
        <f>+Anuales!Z3</f>
        <v>104616</v>
      </c>
      <c r="AA8" s="66">
        <f>+Anuales!AA3</f>
        <v>108208</v>
      </c>
      <c r="AB8" s="66">
        <f>+Anuales!AB3</f>
        <v>109208</v>
      </c>
      <c r="AC8" s="66">
        <f>+Anuales!AC3</f>
        <v>106956</v>
      </c>
      <c r="AD8" s="66">
        <f>+Anuales!AD3</f>
        <v>98306</v>
      </c>
      <c r="AE8" s="66">
        <f>+Anuales!AE3</f>
        <v>97732</v>
      </c>
      <c r="AF8" s="66">
        <f>+Anuales!AF3</f>
        <v>104622</v>
      </c>
      <c r="AG8" s="66">
        <f>+Anuales!AG3</f>
        <v>112440</v>
      </c>
      <c r="AH8" s="66">
        <f>+Anuales!AH3</f>
        <v>109726</v>
      </c>
      <c r="AI8" s="66">
        <f>+Anuales!AI3</f>
        <v>103589</v>
      </c>
      <c r="AJ8" s="66">
        <f>+Anuales!AJ3</f>
        <v>106445</v>
      </c>
      <c r="AK8" s="66">
        <f>+Anuales!AK3</f>
        <v>108307</v>
      </c>
      <c r="AL8" s="66">
        <f>+Anuales!AL3</f>
        <v>124563</v>
      </c>
      <c r="AM8" s="66">
        <f>+Anuales!AM3</f>
        <v>138641</v>
      </c>
      <c r="AN8" s="66">
        <f>+Anuales!AN3</f>
        <v>127082</v>
      </c>
      <c r="AO8" s="66">
        <f>+Anuales!AO3</f>
        <v>106319</v>
      </c>
      <c r="AP8" s="66">
        <f>+Anuales!AP3</f>
        <v>105735</v>
      </c>
      <c r="AQ8" s="66">
        <f>+Anuales!AQ3</f>
        <v>109665</v>
      </c>
      <c r="AR8" s="66">
        <f>+Anuales!AR3</f>
        <v>108852</v>
      </c>
      <c r="AS8" s="66">
        <f>+Anuales!AS3</f>
        <v>113680</v>
      </c>
      <c r="AT8" s="66">
        <f>+Anuales!AT3</f>
        <v>124433</v>
      </c>
      <c r="AU8" s="66">
        <f>+Anuales!AU3</f>
        <v>136275</v>
      </c>
      <c r="AV8" s="66">
        <f>+Anuales!AV3</f>
        <v>139501</v>
      </c>
      <c r="AW8" s="66">
        <f>+Anuales!AW3</f>
        <v>144555</v>
      </c>
      <c r="AX8" s="66">
        <f>+Anuales!AX3</f>
        <v>141698</v>
      </c>
      <c r="AY8" s="66">
        <f>+Anuales!AY3</f>
        <v>139666</v>
      </c>
      <c r="AZ8" s="66">
        <f>+Anuales!AZ3</f>
        <v>143191</v>
      </c>
      <c r="BA8" s="66">
        <f>+Anuales!BA3</f>
        <v>144629</v>
      </c>
      <c r="BB8" s="66">
        <f>+Anuales!BB3</f>
        <v>151674</v>
      </c>
      <c r="BC8" s="66">
        <f>+Anuales!BC3</f>
        <v>155487</v>
      </c>
      <c r="BD8" s="66">
        <f>+Anuales!BD3</f>
        <v>160769</v>
      </c>
      <c r="BE8" s="66">
        <f>+Anuales!BE3</f>
        <v>166654</v>
      </c>
      <c r="BF8" s="66">
        <f>+Anuales!BF3</f>
        <v>177006</v>
      </c>
      <c r="BG8" s="66">
        <f>+Anuales!BG3</f>
        <v>192316</v>
      </c>
      <c r="BH8" s="66">
        <f>+Anuales!BH3</f>
        <v>209436.56099999999</v>
      </c>
      <c r="BI8" s="66">
        <f>+Anuales!BI3</f>
        <v>215885.090539</v>
      </c>
      <c r="BJ8" s="66">
        <f>+Anuales!BJ3</f>
        <v>235492.02652688001</v>
      </c>
      <c r="BK8" s="66">
        <f>+Anuales!BK3</f>
        <v>252506.82931516599</v>
      </c>
      <c r="BL8" s="66">
        <f>+Anuales!BL3</f>
        <v>271304.65992051997</v>
      </c>
      <c r="BM8" s="66">
        <f>+Anuales!BM3</f>
        <v>286857.16181517497</v>
      </c>
      <c r="BN8" s="66">
        <f>+Anuales!BN3</f>
        <v>298044.67857761902</v>
      </c>
      <c r="BO8" s="66">
        <f>+Anuales!BO3</f>
        <v>309917.40839975799</v>
      </c>
      <c r="BP8" s="66">
        <f>+Anuales!BP3</f>
        <v>321383.35121792002</v>
      </c>
      <c r="BQ8" s="66">
        <f>+Anuales!BQ3</f>
        <v>329870.42706358398</v>
      </c>
      <c r="BR8" s="66">
        <f>+Anuales!BR3</f>
        <v>342501.11432479002</v>
      </c>
      <c r="BS8" s="66">
        <f>+Anuales!BS3</f>
        <v>353614.87796253501</v>
      </c>
      <c r="BT8" s="66">
        <f>+Anuales!BT3</f>
        <v>318738.74607318698</v>
      </c>
      <c r="BU8" s="66">
        <f>+Anuales!BU3</f>
        <v>358285.18214948202</v>
      </c>
      <c r="BV8" s="66">
        <f>+Anuales!BV3</f>
        <v>371149.95183199598</v>
      </c>
      <c r="BW8" s="66">
        <f>+Anuales!BW3</f>
        <v>371705.81241513998</v>
      </c>
    </row>
    <row r="9" spans="1:75">
      <c r="A9" s="1" t="s">
        <v>4</v>
      </c>
      <c r="B9" s="66">
        <f>+Anuales!B4</f>
        <v>3396</v>
      </c>
      <c r="C9" s="66">
        <f>+Anuales!C4</f>
        <v>3493</v>
      </c>
      <c r="D9" s="66">
        <f>+Anuales!D4</f>
        <v>3887</v>
      </c>
      <c r="E9" s="66">
        <f>+Anuales!E4</f>
        <v>3966</v>
      </c>
      <c r="F9" s="66">
        <f>+Anuales!F4</f>
        <v>4703</v>
      </c>
      <c r="G9" s="66">
        <f>+Anuales!G4</f>
        <v>4701</v>
      </c>
      <c r="H9" s="66">
        <f>+Anuales!H4</f>
        <v>4976</v>
      </c>
      <c r="I9" s="66">
        <f>+Anuales!I4</f>
        <v>5760</v>
      </c>
      <c r="J9" s="66">
        <f>+Anuales!J4</f>
        <v>5756</v>
      </c>
      <c r="K9" s="66">
        <f>+Anuales!K4</f>
        <v>6449</v>
      </c>
      <c r="L9" s="66">
        <f>+Anuales!L4</f>
        <v>7578</v>
      </c>
      <c r="M9" s="66">
        <f>+Anuales!M4</f>
        <v>8758</v>
      </c>
      <c r="N9" s="66">
        <f>+Anuales!N4</f>
        <v>9200</v>
      </c>
      <c r="O9" s="66">
        <f>+Anuales!O4</f>
        <v>9737</v>
      </c>
      <c r="P9" s="66">
        <f>+Anuales!P4</f>
        <v>10956</v>
      </c>
      <c r="Q9" s="66">
        <f>+Anuales!Q4</f>
        <v>11698</v>
      </c>
      <c r="R9" s="66">
        <f>+Anuales!R4</f>
        <v>11713</v>
      </c>
      <c r="S9" s="66">
        <f>+Anuales!S4</f>
        <v>12118</v>
      </c>
      <c r="T9" s="66">
        <f>+Anuales!T4</f>
        <v>12893</v>
      </c>
      <c r="U9" s="66">
        <f>+Anuales!U4</f>
        <v>13604</v>
      </c>
      <c r="V9" s="66">
        <f>+Anuales!V4</f>
        <v>14280</v>
      </c>
      <c r="W9" s="66">
        <f>+Anuales!W4</f>
        <v>15264</v>
      </c>
      <c r="X9" s="66">
        <f>+Anuales!X4</f>
        <v>16274</v>
      </c>
      <c r="Y9" s="66">
        <f>+Anuales!Y4</f>
        <v>17253</v>
      </c>
      <c r="Z9" s="66">
        <f>+Anuales!Z4</f>
        <v>18290</v>
      </c>
      <c r="AA9" s="66">
        <f>+Anuales!AA4</f>
        <v>20315</v>
      </c>
      <c r="AB9" s="66">
        <f>+Anuales!AB4</f>
        <v>21292</v>
      </c>
      <c r="AC9" s="66">
        <f>+Anuales!AC4</f>
        <v>24362</v>
      </c>
      <c r="AD9" s="66">
        <f>+Anuales!AD4</f>
        <v>21274</v>
      </c>
      <c r="AE9" s="66">
        <f>+Anuales!AE4</f>
        <v>19469</v>
      </c>
      <c r="AF9" s="66">
        <f>+Anuales!AF4</f>
        <v>24185</v>
      </c>
      <c r="AG9" s="66">
        <f>+Anuales!AG4</f>
        <v>23736</v>
      </c>
      <c r="AH9" s="66">
        <f>+Anuales!AH4</f>
        <v>25954</v>
      </c>
      <c r="AI9" s="66">
        <f>+Anuales!AI4</f>
        <v>23837</v>
      </c>
      <c r="AJ9" s="66">
        <f>+Anuales!AJ4</f>
        <v>22270</v>
      </c>
      <c r="AK9" s="66">
        <f>+Anuales!AK4</f>
        <v>23252</v>
      </c>
      <c r="AL9" s="66">
        <f>+Anuales!AL4</f>
        <v>25101</v>
      </c>
      <c r="AM9" s="66">
        <f>+Anuales!AM4</f>
        <v>26538</v>
      </c>
      <c r="AN9" s="66">
        <f>+Anuales!AN4</f>
        <v>22354</v>
      </c>
      <c r="AO9" s="66">
        <f>+Anuales!AO4</f>
        <v>18091</v>
      </c>
      <c r="AP9" s="66">
        <f>+Anuales!AP4</f>
        <v>16249</v>
      </c>
      <c r="AQ9" s="66">
        <f>+Anuales!AQ4</f>
        <v>16568</v>
      </c>
      <c r="AR9" s="66">
        <f>+Anuales!AR4</f>
        <v>17037</v>
      </c>
      <c r="AS9" s="66">
        <f>+Anuales!AS4</f>
        <v>17563</v>
      </c>
      <c r="AT9" s="66">
        <f>+Anuales!AT4</f>
        <v>19086</v>
      </c>
      <c r="AU9" s="66">
        <f>+Anuales!AU4</f>
        <v>20708</v>
      </c>
      <c r="AV9" s="66">
        <f>+Anuales!AV4</f>
        <v>21619</v>
      </c>
      <c r="AW9" s="66">
        <f>+Anuales!AW4</f>
        <v>23262</v>
      </c>
      <c r="AX9" s="66">
        <f>+Anuales!AX4</f>
        <v>23844</v>
      </c>
      <c r="AY9" s="66">
        <f>+Anuales!AY4</f>
        <v>24679</v>
      </c>
      <c r="AZ9" s="66">
        <f>+Anuales!AZ4</f>
        <v>25444</v>
      </c>
      <c r="BA9" s="66">
        <f>+Anuales!BA4</f>
        <v>25240</v>
      </c>
      <c r="BB9" s="66">
        <f>+Anuales!BB4</f>
        <v>25240</v>
      </c>
      <c r="BC9" s="66">
        <f>+Anuales!BC4</f>
        <v>26224</v>
      </c>
      <c r="BD9" s="66">
        <f>+Anuales!BD4</f>
        <v>27299</v>
      </c>
      <c r="BE9" s="66">
        <f>+Anuales!BE4</f>
        <v>29783</v>
      </c>
      <c r="BF9" s="66">
        <f>+Anuales!BF4</f>
        <v>32046</v>
      </c>
      <c r="BG9" s="66">
        <f>+Anuales!BG4</f>
        <v>33424</v>
      </c>
      <c r="BH9" s="66">
        <f>+Anuales!BH4</f>
        <v>35196.529298016299</v>
      </c>
      <c r="BI9" s="66">
        <f>+Anuales!BI4</f>
        <v>39900.939137178</v>
      </c>
      <c r="BJ9" s="66">
        <f>+Anuales!BJ4</f>
        <v>41767.796193394599</v>
      </c>
      <c r="BK9" s="66">
        <f>+Anuales!BK4</f>
        <v>44478.035506459797</v>
      </c>
      <c r="BL9" s="66">
        <f>+Anuales!BL4</f>
        <v>48650.943564140201</v>
      </c>
      <c r="BM9" s="66">
        <f>+Anuales!BM4</f>
        <v>52501.6938171367</v>
      </c>
      <c r="BN9" s="66">
        <f>+Anuales!BN4</f>
        <v>55783.828614714002</v>
      </c>
      <c r="BO9" s="66">
        <f>+Anuales!BO4</f>
        <v>61431.237765383099</v>
      </c>
      <c r="BP9" s="66">
        <f>+Anuales!BP4</f>
        <v>62615.055264667397</v>
      </c>
      <c r="BQ9" s="66">
        <f>+Anuales!BQ4</f>
        <v>64425.040243703399</v>
      </c>
      <c r="BR9" s="66">
        <f>+Anuales!BR4</f>
        <v>65974.310093196502</v>
      </c>
      <c r="BS9" s="66">
        <f>+Anuales!BS4</f>
        <v>68783.799178008805</v>
      </c>
      <c r="BT9" s="66">
        <f>+Anuales!BT4</f>
        <v>74190.507582337494</v>
      </c>
      <c r="BU9" s="66">
        <f>+Anuales!BU4</f>
        <v>77731.280453790707</v>
      </c>
      <c r="BV9" s="66">
        <f>+Anuales!BV4</f>
        <v>77612.202538355195</v>
      </c>
      <c r="BW9" s="66">
        <f>+Anuales!BW4</f>
        <v>81161.065131121795</v>
      </c>
    </row>
    <row r="10" spans="1:75">
      <c r="A10" s="1" t="s">
        <v>5</v>
      </c>
      <c r="B10" s="66">
        <f>+B11+B14</f>
        <v>5279.509382153391</v>
      </c>
      <c r="C10" s="66">
        <f t="shared" ref="C10:BN10" si="2">+C11+C14</f>
        <v>7093.3802552930347</v>
      </c>
      <c r="D10" s="66">
        <f t="shared" si="2"/>
        <v>8187.2321508966879</v>
      </c>
      <c r="E10" s="66">
        <f t="shared" si="2"/>
        <v>8882.3423507278767</v>
      </c>
      <c r="F10" s="66">
        <f t="shared" si="2"/>
        <v>7658.5998803240464</v>
      </c>
      <c r="G10" s="66">
        <f t="shared" si="2"/>
        <v>8837.4762175178912</v>
      </c>
      <c r="H10" s="66">
        <f t="shared" si="2"/>
        <v>10626.080234294599</v>
      </c>
      <c r="I10" s="66">
        <f t="shared" si="2"/>
        <v>11847.609193827808</v>
      </c>
      <c r="J10" s="66">
        <f t="shared" si="2"/>
        <v>10489.291937793305</v>
      </c>
      <c r="K10" s="66">
        <f t="shared" si="2"/>
        <v>8781.9578619075437</v>
      </c>
      <c r="L10" s="66">
        <f t="shared" si="2"/>
        <v>10327.697797881541</v>
      </c>
      <c r="M10" s="66">
        <f t="shared" si="2"/>
        <v>11605.838607352831</v>
      </c>
      <c r="N10" s="66">
        <f t="shared" si="2"/>
        <v>12905.172019766916</v>
      </c>
      <c r="O10" s="66">
        <f t="shared" si="2"/>
        <v>12467.948159635855</v>
      </c>
      <c r="P10" s="66">
        <f t="shared" si="2"/>
        <v>12838.781902153862</v>
      </c>
      <c r="Q10" s="66">
        <f t="shared" si="2"/>
        <v>14520.039575612225</v>
      </c>
      <c r="R10" s="66">
        <f t="shared" si="2"/>
        <v>16947.235790422437</v>
      </c>
      <c r="S10" s="66">
        <f t="shared" si="2"/>
        <v>16164.183347445629</v>
      </c>
      <c r="T10" s="66">
        <f t="shared" si="2"/>
        <v>12845.294382893659</v>
      </c>
      <c r="U10" s="66">
        <f t="shared" si="2"/>
        <v>13508.049717027974</v>
      </c>
      <c r="V10" s="66">
        <f t="shared" si="2"/>
        <v>14685.848942060597</v>
      </c>
      <c r="W10" s="66">
        <f t="shared" si="2"/>
        <v>16775.899732311085</v>
      </c>
      <c r="X10" s="66">
        <f t="shared" si="2"/>
        <v>15905.158671915431</v>
      </c>
      <c r="Y10" s="66">
        <f t="shared" si="2"/>
        <v>23085.467445491013</v>
      </c>
      <c r="Z10" s="66">
        <f t="shared" si="2"/>
        <v>30622.078187440489</v>
      </c>
      <c r="AA10" s="66">
        <f t="shared" si="2"/>
        <v>30061.910734240682</v>
      </c>
      <c r="AB10" s="66">
        <f t="shared" si="2"/>
        <v>26209.615529529121</v>
      </c>
      <c r="AC10" s="66">
        <f t="shared" si="2"/>
        <v>23145.051993015088</v>
      </c>
      <c r="AD10" s="66">
        <f t="shared" si="2"/>
        <v>21815.519644429831</v>
      </c>
      <c r="AE10" s="66">
        <f t="shared" si="2"/>
        <v>25566.381993046769</v>
      </c>
      <c r="AF10" s="66">
        <f t="shared" si="2"/>
        <v>34291.651898897908</v>
      </c>
      <c r="AG10" s="66">
        <f t="shared" si="2"/>
        <v>41651.979571647687</v>
      </c>
      <c r="AH10" s="66">
        <f t="shared" si="2"/>
        <v>38944.410980787608</v>
      </c>
      <c r="AI10" s="66">
        <f t="shared" si="2"/>
        <v>25396.385288840462</v>
      </c>
      <c r="AJ10" s="66">
        <f t="shared" si="2"/>
        <v>24101.39564114832</v>
      </c>
      <c r="AK10" s="66">
        <f t="shared" si="2"/>
        <v>20821.191807894244</v>
      </c>
      <c r="AL10" s="66">
        <f t="shared" si="2"/>
        <v>26448.172620013313</v>
      </c>
      <c r="AM10" s="66">
        <f t="shared" si="2"/>
        <v>32176.818286187598</v>
      </c>
      <c r="AN10" s="66">
        <f t="shared" si="2"/>
        <v>28404.268283606492</v>
      </c>
      <c r="AO10" s="66">
        <f t="shared" si="2"/>
        <v>22747.870781349018</v>
      </c>
      <c r="AP10" s="66">
        <f t="shared" si="2"/>
        <v>22711.597942754994</v>
      </c>
      <c r="AQ10" s="66">
        <f t="shared" si="2"/>
        <v>23542.451877853811</v>
      </c>
      <c r="AR10" s="66">
        <f t="shared" si="2"/>
        <v>23851.599413476019</v>
      </c>
      <c r="AS10" s="66">
        <f t="shared" si="2"/>
        <v>26580.82922973422</v>
      </c>
      <c r="AT10" s="66">
        <f t="shared" si="2"/>
        <v>32817.507685826997</v>
      </c>
      <c r="AU10" s="66">
        <f t="shared" si="2"/>
        <v>39205.065025243093</v>
      </c>
      <c r="AV10" s="66">
        <f t="shared" si="2"/>
        <v>37426.54914381502</v>
      </c>
      <c r="AW10" s="66">
        <f t="shared" si="2"/>
        <v>43560.625612372824</v>
      </c>
      <c r="AX10" s="66">
        <f t="shared" si="2"/>
        <v>43278.461869988198</v>
      </c>
      <c r="AY10" s="66">
        <f t="shared" si="2"/>
        <v>36796.731868311748</v>
      </c>
      <c r="AZ10" s="66">
        <f t="shared" si="2"/>
        <v>36034.827013281531</v>
      </c>
      <c r="BA10" s="66">
        <f t="shared" si="2"/>
        <v>33580.141731962874</v>
      </c>
      <c r="BB10" s="66">
        <f t="shared" si="2"/>
        <v>35513.523758340431</v>
      </c>
      <c r="BC10" s="66">
        <f t="shared" si="2"/>
        <v>38435.405633701339</v>
      </c>
      <c r="BD10" s="66">
        <f t="shared" si="2"/>
        <v>38026.093491440071</v>
      </c>
      <c r="BE10" s="66">
        <f t="shared" si="2"/>
        <v>38877.546224862934</v>
      </c>
      <c r="BF10" s="66">
        <f t="shared" si="2"/>
        <v>54436.992287862435</v>
      </c>
      <c r="BG10" s="66">
        <f t="shared" si="2"/>
        <v>71187.752260613808</v>
      </c>
      <c r="BH10" s="66">
        <f t="shared" si="2"/>
        <v>90910.765348629895</v>
      </c>
      <c r="BI10" s="66">
        <f t="shared" si="2"/>
        <v>70776.654863224205</v>
      </c>
      <c r="BJ10" s="66">
        <f t="shared" si="2"/>
        <v>96985.672668275205</v>
      </c>
      <c r="BK10" s="66">
        <f t="shared" si="2"/>
        <v>105718.37141664224</v>
      </c>
      <c r="BL10" s="66">
        <f t="shared" si="2"/>
        <v>113104.40745550601</v>
      </c>
      <c r="BM10" s="66">
        <f t="shared" si="2"/>
        <v>125301.70418638134</v>
      </c>
      <c r="BN10" s="66">
        <f t="shared" si="2"/>
        <v>121912.31328258265</v>
      </c>
      <c r="BO10" s="66">
        <f t="shared" ref="BO10:BW10" si="3">+BO11+BO14</f>
        <v>117917.14028584196</v>
      </c>
      <c r="BP10" s="66">
        <f t="shared" si="3"/>
        <v>111343.0110426031</v>
      </c>
      <c r="BQ10" s="66">
        <f t="shared" si="3"/>
        <v>109107.6425994887</v>
      </c>
      <c r="BR10" s="66">
        <f t="shared" si="3"/>
        <v>115500.24690248808</v>
      </c>
      <c r="BS10" s="66">
        <f t="shared" si="3"/>
        <v>113156.1575016264</v>
      </c>
      <c r="BT10" s="66">
        <f t="shared" si="3"/>
        <v>91313.948653254207</v>
      </c>
      <c r="BU10" s="66">
        <f t="shared" si="3"/>
        <v>118126.42550035521</v>
      </c>
      <c r="BV10" s="66">
        <f t="shared" si="3"/>
        <v>119801.6009247261</v>
      </c>
      <c r="BW10" s="66">
        <f t="shared" si="3"/>
        <v>104690.3239923712</v>
      </c>
    </row>
    <row r="11" spans="1:75">
      <c r="A11" s="1" t="s">
        <v>6</v>
      </c>
      <c r="B11" s="66">
        <f>+B12+B13</f>
        <v>5111.4928985548459</v>
      </c>
      <c r="C11" s="66">
        <f t="shared" ref="C11:BN11" si="4">+C12+C13</f>
        <v>6821.092365991145</v>
      </c>
      <c r="D11" s="66">
        <f t="shared" si="4"/>
        <v>7987.1610909565006</v>
      </c>
      <c r="E11" s="66">
        <f t="shared" si="4"/>
        <v>8625.3088607016598</v>
      </c>
      <c r="F11" s="66">
        <f t="shared" si="4"/>
        <v>7244.2619393973728</v>
      </c>
      <c r="G11" s="66">
        <f t="shared" si="4"/>
        <v>8577.2294863223287</v>
      </c>
      <c r="H11" s="66">
        <f t="shared" si="4"/>
        <v>10475.111241464081</v>
      </c>
      <c r="I11" s="66">
        <f t="shared" si="4"/>
        <v>11405.14748391437</v>
      </c>
      <c r="J11" s="66">
        <f t="shared" si="4"/>
        <v>10191.563258429051</v>
      </c>
      <c r="K11" s="66">
        <f t="shared" si="4"/>
        <v>8006.8070827256524</v>
      </c>
      <c r="L11" s="66">
        <f t="shared" si="4"/>
        <v>8596.1854318163114</v>
      </c>
      <c r="M11" s="66">
        <f t="shared" si="4"/>
        <v>10992.99918461223</v>
      </c>
      <c r="N11" s="66">
        <f t="shared" si="4"/>
        <v>12476.425629737729</v>
      </c>
      <c r="O11" s="66">
        <f t="shared" si="4"/>
        <v>11869.14988986917</v>
      </c>
      <c r="P11" s="66">
        <f t="shared" si="4"/>
        <v>11789.696401404151</v>
      </c>
      <c r="Q11" s="66">
        <f t="shared" si="4"/>
        <v>14111.09860308926</v>
      </c>
      <c r="R11" s="66">
        <f t="shared" si="4"/>
        <v>15846.877264599449</v>
      </c>
      <c r="S11" s="66">
        <f t="shared" si="4"/>
        <v>14556.064806636008</v>
      </c>
      <c r="T11" s="66">
        <f t="shared" si="4"/>
        <v>12388.04379569029</v>
      </c>
      <c r="U11" s="66">
        <f t="shared" si="4"/>
        <v>12881.58103814268</v>
      </c>
      <c r="V11" s="66">
        <f t="shared" si="4"/>
        <v>14462.15993150573</v>
      </c>
      <c r="W11" s="66">
        <f t="shared" si="4"/>
        <v>16334.88747107672</v>
      </c>
      <c r="X11" s="66">
        <f t="shared" si="4"/>
        <v>16981.993692342061</v>
      </c>
      <c r="Y11" s="66">
        <f t="shared" si="4"/>
        <v>23098.12335488126</v>
      </c>
      <c r="Z11" s="66">
        <f t="shared" si="4"/>
        <v>29492.1266097892</v>
      </c>
      <c r="AA11" s="66">
        <f t="shared" si="4"/>
        <v>30657.920850145798</v>
      </c>
      <c r="AB11" s="66">
        <f t="shared" si="4"/>
        <v>26500.364473686299</v>
      </c>
      <c r="AC11" s="66">
        <f t="shared" si="4"/>
        <v>24066.510103897639</v>
      </c>
      <c r="AD11" s="66">
        <f t="shared" si="4"/>
        <v>21846.463132102461</v>
      </c>
      <c r="AE11" s="66">
        <f t="shared" si="4"/>
        <v>24021.509551265979</v>
      </c>
      <c r="AF11" s="66">
        <f t="shared" si="4"/>
        <v>31447.637276642388</v>
      </c>
      <c r="AG11" s="66">
        <f t="shared" si="4"/>
        <v>37745.413454115398</v>
      </c>
      <c r="AH11" s="66">
        <f t="shared" si="4"/>
        <v>36309.864720268</v>
      </c>
      <c r="AI11" s="66">
        <f t="shared" si="4"/>
        <v>25633.097493737798</v>
      </c>
      <c r="AJ11" s="66">
        <f t="shared" si="4"/>
        <v>24704.217055621899</v>
      </c>
      <c r="AK11" s="66">
        <f t="shared" si="4"/>
        <v>21016.723664048819</v>
      </c>
      <c r="AL11" s="66">
        <f t="shared" si="4"/>
        <v>25324.745587477391</v>
      </c>
      <c r="AM11" s="66">
        <f t="shared" si="4"/>
        <v>29372.329007794688</v>
      </c>
      <c r="AN11" s="66">
        <f t="shared" si="4"/>
        <v>24839.80222426102</v>
      </c>
      <c r="AO11" s="66">
        <f t="shared" si="4"/>
        <v>21618.033808278778</v>
      </c>
      <c r="AP11" s="66">
        <f t="shared" si="4"/>
        <v>21822.784365657441</v>
      </c>
      <c r="AQ11" s="66">
        <f t="shared" si="4"/>
        <v>22226.995520705503</v>
      </c>
      <c r="AR11" s="66">
        <f t="shared" si="4"/>
        <v>22545.91584004405</v>
      </c>
      <c r="AS11" s="66">
        <f t="shared" si="4"/>
        <v>25141.01290127384</v>
      </c>
      <c r="AT11" s="66">
        <f t="shared" si="4"/>
        <v>34352.408560245603</v>
      </c>
      <c r="AU11" s="66">
        <f t="shared" si="4"/>
        <v>41085.793537147081</v>
      </c>
      <c r="AV11" s="66">
        <f t="shared" si="4"/>
        <v>40118.628357122019</v>
      </c>
      <c r="AW11" s="66">
        <f t="shared" si="4"/>
        <v>46388.509947735802</v>
      </c>
      <c r="AX11" s="66">
        <f t="shared" si="4"/>
        <v>46234.013547287104</v>
      </c>
      <c r="AY11" s="66">
        <f t="shared" si="4"/>
        <v>41987.411901314998</v>
      </c>
      <c r="AZ11" s="66">
        <f t="shared" si="4"/>
        <v>39663.482054419401</v>
      </c>
      <c r="BA11" s="66">
        <f t="shared" si="4"/>
        <v>35883.063177084434</v>
      </c>
      <c r="BB11" s="66">
        <f t="shared" si="4"/>
        <v>35457.852862712978</v>
      </c>
      <c r="BC11" s="66">
        <f t="shared" si="4"/>
        <v>37393.710318384808</v>
      </c>
      <c r="BD11" s="66">
        <f t="shared" si="4"/>
        <v>39801.51556021969</v>
      </c>
      <c r="BE11" s="66">
        <f t="shared" si="4"/>
        <v>44441.449067287016</v>
      </c>
      <c r="BF11" s="66">
        <f t="shared" si="4"/>
        <v>53146.764625508047</v>
      </c>
      <c r="BG11" s="66">
        <f t="shared" si="4"/>
        <v>64947.715312797096</v>
      </c>
      <c r="BH11" s="66">
        <f t="shared" si="4"/>
        <v>80796.337331329996</v>
      </c>
      <c r="BI11" s="66">
        <f t="shared" si="4"/>
        <v>79688.093864399503</v>
      </c>
      <c r="BJ11" s="66">
        <f t="shared" si="4"/>
        <v>98132.146753082605</v>
      </c>
      <c r="BK11" s="66">
        <f t="shared" si="4"/>
        <v>104026.9331914658</v>
      </c>
      <c r="BL11" s="66">
        <f t="shared" si="4"/>
        <v>121023.00513367449</v>
      </c>
      <c r="BM11" s="66">
        <f t="shared" si="4"/>
        <v>130541.49138203829</v>
      </c>
      <c r="BN11" s="66">
        <f t="shared" si="4"/>
        <v>127664.00561714321</v>
      </c>
      <c r="BO11" s="66">
        <f t="shared" ref="BO11:BW11" si="5">+BO12+BO13</f>
        <v>121495.8132154209</v>
      </c>
      <c r="BP11" s="66">
        <f t="shared" si="5"/>
        <v>116614.12430156101</v>
      </c>
      <c r="BQ11" s="66">
        <f t="shared" si="5"/>
        <v>116233.7748771984</v>
      </c>
      <c r="BR11" s="66">
        <f t="shared" si="5"/>
        <v>121326.84276929259</v>
      </c>
      <c r="BS11" s="66">
        <f t="shared" si="5"/>
        <v>125336.52507786339</v>
      </c>
      <c r="BT11" s="66">
        <f t="shared" si="5"/>
        <v>104979.7528443694</v>
      </c>
      <c r="BU11" s="66">
        <f t="shared" si="5"/>
        <v>141318.4334016733</v>
      </c>
      <c r="BV11" s="66">
        <f t="shared" si="5"/>
        <v>142310.75981496219</v>
      </c>
      <c r="BW11" s="66">
        <f t="shared" si="5"/>
        <v>134634.3215970379</v>
      </c>
    </row>
    <row r="12" spans="1:75">
      <c r="A12" s="1" t="s">
        <v>7</v>
      </c>
      <c r="B12" s="66">
        <f>+Anuales!B7</f>
        <v>4491.6390806865902</v>
      </c>
      <c r="C12" s="66">
        <f>+Anuales!C7</f>
        <v>6165.2870266865302</v>
      </c>
      <c r="D12" s="66">
        <f>+Anuales!D7</f>
        <v>6519.4687415927701</v>
      </c>
      <c r="E12" s="66">
        <f>+Anuales!E7</f>
        <v>7399.7857489829503</v>
      </c>
      <c r="F12" s="66">
        <f>+Anuales!F7</f>
        <v>6284.67734292162</v>
      </c>
      <c r="G12" s="66">
        <f>+Anuales!G7</f>
        <v>6474.7796354439597</v>
      </c>
      <c r="H12" s="66">
        <f>+Anuales!H7</f>
        <v>8812.0734094192903</v>
      </c>
      <c r="I12" s="66">
        <f>+Anuales!I7</f>
        <v>10021.5000076531</v>
      </c>
      <c r="J12" s="66">
        <f>+Anuales!J7</f>
        <v>8769.1736528324709</v>
      </c>
      <c r="K12" s="66">
        <f>+Anuales!K7</f>
        <v>7066.60755342631</v>
      </c>
      <c r="L12" s="66">
        <f>+Anuales!L7</f>
        <v>7739.6636606246102</v>
      </c>
      <c r="M12" s="66">
        <f>+Anuales!M7</f>
        <v>8835.4208429803402</v>
      </c>
      <c r="N12" s="66">
        <f>+Anuales!N7</f>
        <v>10573.441532418399</v>
      </c>
      <c r="O12" s="66">
        <f>+Anuales!O7</f>
        <v>9897.6583650463399</v>
      </c>
      <c r="P12" s="66">
        <f>+Anuales!P7</f>
        <v>9112.4109106947508</v>
      </c>
      <c r="Q12" s="66">
        <f>+Anuales!Q7</f>
        <v>10646.691178111299</v>
      </c>
      <c r="R12" s="66">
        <f>+Anuales!R7</f>
        <v>11845.486688749899</v>
      </c>
      <c r="S12" s="66">
        <f>+Anuales!S7</f>
        <v>11098.863349101999</v>
      </c>
      <c r="T12" s="66">
        <f>+Anuales!T7</f>
        <v>9328.4205057726904</v>
      </c>
      <c r="U12" s="66">
        <f>+Anuales!U7</f>
        <v>9240.6293231407399</v>
      </c>
      <c r="V12" s="66">
        <f>+Anuales!V7</f>
        <v>10089.3769217884</v>
      </c>
      <c r="W12" s="66">
        <f>+Anuales!W7</f>
        <v>11284.3230948532</v>
      </c>
      <c r="X12" s="66">
        <f>+Anuales!X7</f>
        <v>11492.0302153871</v>
      </c>
      <c r="Y12" s="66">
        <f>+Anuales!Y7</f>
        <v>16619.966452074401</v>
      </c>
      <c r="Z12" s="66">
        <f>+Anuales!Z7</f>
        <v>19321.420272382398</v>
      </c>
      <c r="AA12" s="66">
        <f>+Anuales!AA7</f>
        <v>19276.900458587599</v>
      </c>
      <c r="AB12" s="66">
        <f>+Anuales!AB7</f>
        <v>15768.062244446901</v>
      </c>
      <c r="AC12" s="66">
        <f>+Anuales!AC7</f>
        <v>16199.7325698652</v>
      </c>
      <c r="AD12" s="66">
        <f>+Anuales!AD7</f>
        <v>15332.7713339236</v>
      </c>
      <c r="AE12" s="66">
        <f>+Anuales!AE7</f>
        <v>16589.3872095439</v>
      </c>
      <c r="AF12" s="66">
        <f>+Anuales!AF7</f>
        <v>21770.131577270298</v>
      </c>
      <c r="AG12" s="66">
        <f>+Anuales!AG7</f>
        <v>25700.058048455299</v>
      </c>
      <c r="AH12" s="66">
        <f>+Anuales!AH7</f>
        <v>23834.864735232401</v>
      </c>
      <c r="AI12" s="66">
        <f>+Anuales!AI7</f>
        <v>14650.5597504783</v>
      </c>
      <c r="AJ12" s="66">
        <f>+Anuales!AJ7</f>
        <v>13639.133812538799</v>
      </c>
      <c r="AK12" s="66">
        <f>+Anuales!AK7</f>
        <v>12079.386562682599</v>
      </c>
      <c r="AL12" s="66">
        <f>+Anuales!AL7</f>
        <v>16802.118982266002</v>
      </c>
      <c r="AM12" s="66">
        <f>+Anuales!AM7</f>
        <v>21260.457573072599</v>
      </c>
      <c r="AN12" s="66">
        <f>+Anuales!AN7</f>
        <v>19321.401560021601</v>
      </c>
      <c r="AO12" s="66">
        <f>+Anuales!AO7</f>
        <v>15242.3031464015</v>
      </c>
      <c r="AP12" s="66">
        <f>+Anuales!AP7</f>
        <v>17158.888840233201</v>
      </c>
      <c r="AQ12" s="66">
        <f>+Anuales!AQ7</f>
        <v>17154.398519361501</v>
      </c>
      <c r="AR12" s="66">
        <f>+Anuales!AR7</f>
        <v>16450.267459983999</v>
      </c>
      <c r="AS12" s="66">
        <f>+Anuales!AS7</f>
        <v>18028.443502818802</v>
      </c>
      <c r="AT12" s="66">
        <f>+Anuales!AT7</f>
        <v>25088</v>
      </c>
      <c r="AU12" s="66">
        <f>+Anuales!AU7</f>
        <v>31946</v>
      </c>
      <c r="AV12" s="66">
        <f>+Anuales!AV7</f>
        <v>31247</v>
      </c>
      <c r="AW12" s="66">
        <f>+Anuales!AW7</f>
        <v>36241</v>
      </c>
      <c r="AX12" s="66">
        <f>+Anuales!AX7</f>
        <v>35373</v>
      </c>
      <c r="AY12" s="66">
        <f>+Anuales!AY7</f>
        <v>29981</v>
      </c>
      <c r="AZ12" s="66">
        <f>+Anuales!AZ7</f>
        <v>29461</v>
      </c>
      <c r="BA12" s="66">
        <f>+Anuales!BA7</f>
        <v>28089</v>
      </c>
      <c r="BB12" s="66">
        <f>+Anuales!BB7</f>
        <v>28145</v>
      </c>
      <c r="BC12" s="66">
        <f>+Anuales!BC7</f>
        <v>29915</v>
      </c>
      <c r="BD12" s="66">
        <f>+Anuales!BD7</f>
        <v>32335</v>
      </c>
      <c r="BE12" s="66">
        <f>+Anuales!BE7</f>
        <v>36217</v>
      </c>
      <c r="BF12" s="66">
        <f>+Anuales!BF7</f>
        <v>43482</v>
      </c>
      <c r="BG12" s="66">
        <f>+Anuales!BG7</f>
        <v>53625.998895381599</v>
      </c>
      <c r="BH12" s="66">
        <f>+Anuales!BH7</f>
        <v>66440.202464095899</v>
      </c>
      <c r="BI12" s="66">
        <f>+Anuales!BI7</f>
        <v>60565.811989149799</v>
      </c>
      <c r="BJ12" s="66">
        <f>+Anuales!BJ7</f>
        <v>76166.725948459702</v>
      </c>
      <c r="BK12" s="66">
        <f>+Anuales!BK7</f>
        <v>84517.953508024002</v>
      </c>
      <c r="BL12" s="66">
        <f>+Anuales!BL7</f>
        <v>97724.429449348594</v>
      </c>
      <c r="BM12" s="66">
        <f>+Anuales!BM7</f>
        <v>104661.483090985</v>
      </c>
      <c r="BN12" s="66">
        <f>+Anuales!BN7</f>
        <v>102542.41155108</v>
      </c>
      <c r="BO12" s="66">
        <f>+Anuales!BO7</f>
        <v>98101.031366463896</v>
      </c>
      <c r="BP12" s="66">
        <f>+Anuales!BP7</f>
        <v>93159.089084814201</v>
      </c>
      <c r="BQ12" s="66">
        <f>+Anuales!BQ7</f>
        <v>93199.277987944704</v>
      </c>
      <c r="BR12" s="66">
        <f>+Anuales!BR7</f>
        <v>97026.385353805599</v>
      </c>
      <c r="BS12" s="66">
        <f>+Anuales!BS7</f>
        <v>101406.10986674399</v>
      </c>
      <c r="BT12" s="66">
        <f>+Anuales!BT7</f>
        <v>84654.089334307602</v>
      </c>
      <c r="BU12" s="66">
        <f>+Anuales!BU7</f>
        <v>115974.47676162601</v>
      </c>
      <c r="BV12" s="66">
        <f>+Anuales!BV7</f>
        <v>115451.093301621</v>
      </c>
      <c r="BW12" s="66">
        <f>+Anuales!BW7</f>
        <v>107031.912927333</v>
      </c>
    </row>
    <row r="13" spans="1:75">
      <c r="A13" s="1" t="s">
        <v>8</v>
      </c>
      <c r="B13" s="66">
        <f>+Anuales!B8</f>
        <v>619.85381786825599</v>
      </c>
      <c r="C13" s="66">
        <f>+Anuales!C8</f>
        <v>655.80533930461502</v>
      </c>
      <c r="D13" s="66">
        <f>+Anuales!D8</f>
        <v>1467.69234936373</v>
      </c>
      <c r="E13" s="66">
        <f>+Anuales!E8</f>
        <v>1225.52311171871</v>
      </c>
      <c r="F13" s="66">
        <f>+Anuales!F8</f>
        <v>959.58459647575296</v>
      </c>
      <c r="G13" s="66">
        <f>+Anuales!G8</f>
        <v>2102.4498508783699</v>
      </c>
      <c r="H13" s="66">
        <f>+Anuales!H8</f>
        <v>1663.0378320447901</v>
      </c>
      <c r="I13" s="66">
        <f>+Anuales!I8</f>
        <v>1383.64747626127</v>
      </c>
      <c r="J13" s="66">
        <f>+Anuales!J8</f>
        <v>1422.3896055965799</v>
      </c>
      <c r="K13" s="66">
        <f>+Anuales!K8</f>
        <v>940.19952929934198</v>
      </c>
      <c r="L13" s="66">
        <f>+Anuales!L8</f>
        <v>856.52177119170096</v>
      </c>
      <c r="M13" s="66">
        <f>+Anuales!M8</f>
        <v>2157.57834163189</v>
      </c>
      <c r="N13" s="66">
        <f>+Anuales!N8</f>
        <v>1902.98409731933</v>
      </c>
      <c r="O13" s="66">
        <f>+Anuales!O8</f>
        <v>1971.4915248228299</v>
      </c>
      <c r="P13" s="66">
        <f>+Anuales!P8</f>
        <v>2677.2854907094002</v>
      </c>
      <c r="Q13" s="66">
        <f>+Anuales!Q8</f>
        <v>3464.4074249779601</v>
      </c>
      <c r="R13" s="66">
        <f>+Anuales!R8</f>
        <v>4001.3905758495498</v>
      </c>
      <c r="S13" s="66">
        <f>+Anuales!S8</f>
        <v>3457.2014575340099</v>
      </c>
      <c r="T13" s="66">
        <f>+Anuales!T8</f>
        <v>3059.6232899175998</v>
      </c>
      <c r="U13" s="66">
        <f>+Anuales!U8</f>
        <v>3640.9517150019401</v>
      </c>
      <c r="V13" s="66">
        <f>+Anuales!V8</f>
        <v>4372.7830097173301</v>
      </c>
      <c r="W13" s="66">
        <f>+Anuales!W8</f>
        <v>5050.5643762235204</v>
      </c>
      <c r="X13" s="66">
        <f>+Anuales!X8</f>
        <v>5489.9634769549602</v>
      </c>
      <c r="Y13" s="66">
        <f>+Anuales!Y8</f>
        <v>6478.1569028068598</v>
      </c>
      <c r="Z13" s="66">
        <f>+Anuales!Z8</f>
        <v>10170.7063374068</v>
      </c>
      <c r="AA13" s="66">
        <f>+Anuales!AA8</f>
        <v>11381.020391558201</v>
      </c>
      <c r="AB13" s="66">
        <f>+Anuales!AB8</f>
        <v>10732.3022292394</v>
      </c>
      <c r="AC13" s="66">
        <f>+Anuales!AC8</f>
        <v>7866.7775340324397</v>
      </c>
      <c r="AD13" s="66">
        <f>+Anuales!AD8</f>
        <v>6513.6917981788602</v>
      </c>
      <c r="AE13" s="66">
        <f>+Anuales!AE8</f>
        <v>7432.1223417220799</v>
      </c>
      <c r="AF13" s="66">
        <f>+Anuales!AF8</f>
        <v>9677.50569937209</v>
      </c>
      <c r="AG13" s="66">
        <f>+Anuales!AG8</f>
        <v>12045.355405660101</v>
      </c>
      <c r="AH13" s="66">
        <f>+Anuales!AH8</f>
        <v>12474.9999850356</v>
      </c>
      <c r="AI13" s="66">
        <f>+Anuales!AI8</f>
        <v>10982.5377432595</v>
      </c>
      <c r="AJ13" s="66">
        <f>+Anuales!AJ8</f>
        <v>11065.0832430831</v>
      </c>
      <c r="AK13" s="66">
        <f>+Anuales!AK8</f>
        <v>8937.3371013662199</v>
      </c>
      <c r="AL13" s="66">
        <f>+Anuales!AL8</f>
        <v>8522.6266052113897</v>
      </c>
      <c r="AM13" s="66">
        <f>+Anuales!AM8</f>
        <v>8111.8714347220903</v>
      </c>
      <c r="AN13" s="66">
        <f>+Anuales!AN8</f>
        <v>5518.4006642394197</v>
      </c>
      <c r="AO13" s="66">
        <f>+Anuales!AO8</f>
        <v>6375.73066187728</v>
      </c>
      <c r="AP13" s="66">
        <f>+Anuales!AP8</f>
        <v>4663.8955254242401</v>
      </c>
      <c r="AQ13" s="66">
        <f>+Anuales!AQ8</f>
        <v>5072.5970013440001</v>
      </c>
      <c r="AR13" s="66">
        <f>+Anuales!AR8</f>
        <v>6095.6483800600499</v>
      </c>
      <c r="AS13" s="66">
        <f>+Anuales!AS8</f>
        <v>7112.5693984550398</v>
      </c>
      <c r="AT13" s="66">
        <f>+Anuales!AT8</f>
        <v>9264.4085602455998</v>
      </c>
      <c r="AU13" s="66">
        <f>+Anuales!AU8</f>
        <v>9139.7935371470794</v>
      </c>
      <c r="AV13" s="66">
        <f>+Anuales!AV8</f>
        <v>8871.6283571220192</v>
      </c>
      <c r="AW13" s="66">
        <f>+Anuales!AW8</f>
        <v>10147.5099477358</v>
      </c>
      <c r="AX13" s="66">
        <f>+Anuales!AX8</f>
        <v>10861.013547287101</v>
      </c>
      <c r="AY13" s="66">
        <f>+Anuales!AY8</f>
        <v>12006.411901314999</v>
      </c>
      <c r="AZ13" s="66">
        <f>+Anuales!AZ8</f>
        <v>10202.482054419401</v>
      </c>
      <c r="BA13" s="66">
        <f>+Anuales!BA8</f>
        <v>7794.0631770844302</v>
      </c>
      <c r="BB13" s="66">
        <f>+Anuales!BB8</f>
        <v>7312.8528627129799</v>
      </c>
      <c r="BC13" s="66">
        <f>+Anuales!BC8</f>
        <v>7478.7103183848103</v>
      </c>
      <c r="BD13" s="66">
        <f>+Anuales!BD8</f>
        <v>7466.5155602196901</v>
      </c>
      <c r="BE13" s="66">
        <f>+Anuales!BE8</f>
        <v>8224.4490672870197</v>
      </c>
      <c r="BF13" s="66">
        <f>+Anuales!BF8</f>
        <v>9664.7646255080508</v>
      </c>
      <c r="BG13" s="66">
        <f>+Anuales!BG8</f>
        <v>11321.7164174155</v>
      </c>
      <c r="BH13" s="66">
        <f>+Anuales!BH8</f>
        <v>14356.134867234099</v>
      </c>
      <c r="BI13" s="66">
        <f>+Anuales!BI8</f>
        <v>19122.281875249701</v>
      </c>
      <c r="BJ13" s="66">
        <f>+Anuales!BJ8</f>
        <v>21965.4208046229</v>
      </c>
      <c r="BK13" s="66">
        <f>+Anuales!BK8</f>
        <v>19508.979683441801</v>
      </c>
      <c r="BL13" s="66">
        <f>+Anuales!BL8</f>
        <v>23298.575684325901</v>
      </c>
      <c r="BM13" s="66">
        <f>+Anuales!BM8</f>
        <v>25880.008291053298</v>
      </c>
      <c r="BN13" s="66">
        <f>+Anuales!BN8</f>
        <v>25121.5940660632</v>
      </c>
      <c r="BO13" s="66">
        <f>+Anuales!BO8</f>
        <v>23394.781848957002</v>
      </c>
      <c r="BP13" s="66">
        <f>+Anuales!BP8</f>
        <v>23455.035216746801</v>
      </c>
      <c r="BQ13" s="66">
        <f>+Anuales!BQ8</f>
        <v>23034.4968892537</v>
      </c>
      <c r="BR13" s="66">
        <f>+Anuales!BR8</f>
        <v>24300.457415486999</v>
      </c>
      <c r="BS13" s="66">
        <f>+Anuales!BS8</f>
        <v>23930.415211119402</v>
      </c>
      <c r="BT13" s="66">
        <f>+Anuales!BT8</f>
        <v>20325.6635100618</v>
      </c>
      <c r="BU13" s="66">
        <f>+Anuales!BU8</f>
        <v>25343.956640047301</v>
      </c>
      <c r="BV13" s="66">
        <f>+Anuales!BV8</f>
        <v>26859.666513341199</v>
      </c>
      <c r="BW13" s="66">
        <f>+Anuales!BW8</f>
        <v>27602.408669704899</v>
      </c>
    </row>
    <row r="14" spans="1:75">
      <c r="A14" s="3" t="s">
        <v>9</v>
      </c>
      <c r="B14" s="66">
        <f>+Anuales!B9</f>
        <v>168.01648359854499</v>
      </c>
      <c r="C14" s="66">
        <f>+Anuales!C9</f>
        <v>272.28788930189</v>
      </c>
      <c r="D14" s="66">
        <f>+Anuales!D9</f>
        <v>200.07105994018701</v>
      </c>
      <c r="E14" s="66">
        <f>+Anuales!E9</f>
        <v>257.03349002621701</v>
      </c>
      <c r="F14" s="66">
        <f>+Anuales!F9</f>
        <v>414.33794092667398</v>
      </c>
      <c r="G14" s="66">
        <f>+Anuales!G9</f>
        <v>260.24673119556201</v>
      </c>
      <c r="H14" s="66">
        <f>+Anuales!H9</f>
        <v>150.968992830518</v>
      </c>
      <c r="I14" s="66">
        <f>+Anuales!I9</f>
        <v>442.46170991343803</v>
      </c>
      <c r="J14" s="66">
        <f>+Anuales!J9</f>
        <v>297.72867936425399</v>
      </c>
      <c r="K14" s="66">
        <f>+Anuales!K9</f>
        <v>775.15077918189195</v>
      </c>
      <c r="L14" s="66">
        <f>+Anuales!L9</f>
        <v>1731.51236606523</v>
      </c>
      <c r="M14" s="66">
        <f>+Anuales!M9</f>
        <v>612.83942274060098</v>
      </c>
      <c r="N14" s="66">
        <f>+Anuales!N9</f>
        <v>428.74639002918798</v>
      </c>
      <c r="O14" s="66">
        <f>+Anuales!O9</f>
        <v>598.79826976668505</v>
      </c>
      <c r="P14" s="66">
        <f>+Anuales!P9</f>
        <v>1049.08550074971</v>
      </c>
      <c r="Q14" s="66">
        <f>+Anuales!Q9</f>
        <v>408.94097252296501</v>
      </c>
      <c r="R14" s="66">
        <f>+Anuales!R9</f>
        <v>1100.35852582299</v>
      </c>
      <c r="S14" s="66">
        <f>+Anuales!S9</f>
        <v>1608.1185408096201</v>
      </c>
      <c r="T14" s="66">
        <f>+Anuales!T9</f>
        <v>457.25058720336898</v>
      </c>
      <c r="U14" s="66">
        <f>+Anuales!U9</f>
        <v>626.46867888529403</v>
      </c>
      <c r="V14" s="66">
        <f>+Anuales!V9</f>
        <v>223.689010554866</v>
      </c>
      <c r="W14" s="66">
        <f>+Anuales!W9</f>
        <v>441.01226123436601</v>
      </c>
      <c r="X14" s="66">
        <f>+Anuales!X9</f>
        <v>-1076.8350204266301</v>
      </c>
      <c r="Y14" s="66">
        <f>+Anuales!Y9</f>
        <v>-12.655909390247</v>
      </c>
      <c r="Z14" s="66">
        <f>+Anuales!Z9</f>
        <v>1129.9515776512901</v>
      </c>
      <c r="AA14" s="66">
        <f>+Anuales!AA9</f>
        <v>-596.01011590511598</v>
      </c>
      <c r="AB14" s="66">
        <f>+Anuales!AB9</f>
        <v>-290.74894415717802</v>
      </c>
      <c r="AC14" s="66">
        <f>+Anuales!AC9</f>
        <v>-921.45811088255095</v>
      </c>
      <c r="AD14" s="66">
        <f>+Anuales!AD9</f>
        <v>-30.943487672629999</v>
      </c>
      <c r="AE14" s="66">
        <f>+Anuales!AE9</f>
        <v>1544.87244178079</v>
      </c>
      <c r="AF14" s="66">
        <f>+Anuales!AF9</f>
        <v>2844.01462225552</v>
      </c>
      <c r="AG14" s="66">
        <f>+Anuales!AG9</f>
        <v>3906.5661175322898</v>
      </c>
      <c r="AH14" s="66">
        <f>+Anuales!AH9</f>
        <v>2634.5462605196099</v>
      </c>
      <c r="AI14" s="66">
        <f>+Anuales!AI9</f>
        <v>-236.71220489733699</v>
      </c>
      <c r="AJ14" s="66">
        <f>+Anuales!AJ9</f>
        <v>-602.82141447357799</v>
      </c>
      <c r="AK14" s="66">
        <f>+Anuales!AK9</f>
        <v>-195.531856154574</v>
      </c>
      <c r="AL14" s="66">
        <f>+Anuales!AL9</f>
        <v>1123.42703253592</v>
      </c>
      <c r="AM14" s="66">
        <f>+Anuales!AM9</f>
        <v>2804.4892783929099</v>
      </c>
      <c r="AN14" s="66">
        <f>+Anuales!AN9</f>
        <v>3564.4660593454701</v>
      </c>
      <c r="AO14" s="66">
        <f>+Anuales!AO9</f>
        <v>1129.83697307024</v>
      </c>
      <c r="AP14" s="66">
        <f>+Anuales!AP9</f>
        <v>888.813577097554</v>
      </c>
      <c r="AQ14" s="66">
        <f>+Anuales!AQ9</f>
        <v>1315.45635714831</v>
      </c>
      <c r="AR14" s="66">
        <f>+Anuales!AR9</f>
        <v>1305.68357343197</v>
      </c>
      <c r="AS14" s="66">
        <f>+Anuales!AS9</f>
        <v>1439.81632846038</v>
      </c>
      <c r="AT14" s="66">
        <f>+Anuales!AT9</f>
        <v>-1534.9008744186101</v>
      </c>
      <c r="AU14" s="66">
        <f>+Anuales!AU9</f>
        <v>-1880.72851190399</v>
      </c>
      <c r="AV14" s="66">
        <f>+Anuales!AV9</f>
        <v>-2692.0792133069999</v>
      </c>
      <c r="AW14" s="66">
        <f>+Anuales!AW9</f>
        <v>-2827.88433536298</v>
      </c>
      <c r="AX14" s="66">
        <f>+Anuales!AX9</f>
        <v>-2955.5516772989099</v>
      </c>
      <c r="AY14" s="66">
        <f>+Anuales!AY9</f>
        <v>-5190.6800330032502</v>
      </c>
      <c r="AZ14" s="66">
        <f>+Anuales!AZ9</f>
        <v>-3628.6550411378698</v>
      </c>
      <c r="BA14" s="66">
        <f>+Anuales!BA9</f>
        <v>-2302.9214451215598</v>
      </c>
      <c r="BB14" s="66">
        <f>+Anuales!BB9</f>
        <v>55.6708956274529</v>
      </c>
      <c r="BC14" s="66">
        <f>+Anuales!BC9</f>
        <v>1041.69531531653</v>
      </c>
      <c r="BD14" s="66">
        <f>+Anuales!BD9</f>
        <v>-1775.4220687796201</v>
      </c>
      <c r="BE14" s="66">
        <f>+Anuales!BE9</f>
        <v>-5563.9028424240796</v>
      </c>
      <c r="BF14" s="66">
        <f>+Anuales!BF9</f>
        <v>1290.2276623543901</v>
      </c>
      <c r="BG14" s="66">
        <f>+Anuales!BG9</f>
        <v>6240.0369478167104</v>
      </c>
      <c r="BH14" s="66">
        <f>+Anuales!BH9</f>
        <v>10114.428017299901</v>
      </c>
      <c r="BI14" s="66">
        <f>+Anuales!BI9</f>
        <v>-8911.4390011753003</v>
      </c>
      <c r="BJ14" s="66">
        <f>+Anuales!BJ9</f>
        <v>-1146.4740848074</v>
      </c>
      <c r="BK14" s="66">
        <f>+Anuales!BK9</f>
        <v>1691.43822517644</v>
      </c>
      <c r="BL14" s="66">
        <f>+Anuales!BL9</f>
        <v>-7918.5976781684903</v>
      </c>
      <c r="BM14" s="66">
        <f>+Anuales!BM9</f>
        <v>-5239.7871956569597</v>
      </c>
      <c r="BN14" s="66">
        <f>+Anuales!BN9</f>
        <v>-5751.6923345605601</v>
      </c>
      <c r="BO14" s="66">
        <f>+Anuales!BO9</f>
        <v>-3578.6729295789401</v>
      </c>
      <c r="BP14" s="66">
        <f>+Anuales!BP9</f>
        <v>-5271.1132589579101</v>
      </c>
      <c r="BQ14" s="66">
        <f>+Anuales!BQ9</f>
        <v>-7126.1322777097103</v>
      </c>
      <c r="BR14" s="66">
        <f>+Anuales!BR9</f>
        <v>-5826.5958668045096</v>
      </c>
      <c r="BS14" s="66">
        <f>+Anuales!BS9</f>
        <v>-12180.367576237</v>
      </c>
      <c r="BT14" s="66">
        <f>+Anuales!BT9</f>
        <v>-13665.8041911152</v>
      </c>
      <c r="BU14" s="66">
        <f>+Anuales!BU9</f>
        <v>-23192.007901318098</v>
      </c>
      <c r="BV14" s="66">
        <f>+Anuales!BV9</f>
        <v>-22509.1588902361</v>
      </c>
      <c r="BW14" s="66">
        <f>+Anuales!BW9</f>
        <v>-29943.9976046667</v>
      </c>
    </row>
    <row r="15" spans="1:75">
      <c r="A15" s="1" t="s">
        <v>10</v>
      </c>
      <c r="B15" s="66">
        <f>+Anuales!B10</f>
        <v>5943.2792643146204</v>
      </c>
      <c r="C15" s="66">
        <f>+Anuales!C10</f>
        <v>5824.4327736742498</v>
      </c>
      <c r="D15" s="66">
        <f>+Anuales!D10</f>
        <v>6692.2490704002103</v>
      </c>
      <c r="E15" s="66">
        <f>+Anuales!E10</f>
        <v>7328.0300587113798</v>
      </c>
      <c r="F15" s="66">
        <f>+Anuales!F10</f>
        <v>7826.3295963799601</v>
      </c>
      <c r="G15" s="66">
        <f>+Anuales!G10</f>
        <v>8213.0315367676703</v>
      </c>
      <c r="H15" s="66">
        <f>+Anuales!H10</f>
        <v>8889.1941651595607</v>
      </c>
      <c r="I15" s="66">
        <f>+Anuales!I10</f>
        <v>9146.9718851144298</v>
      </c>
      <c r="J15" s="66">
        <f>+Anuales!J10</f>
        <v>9209.9842166589497</v>
      </c>
      <c r="K15" s="66">
        <f>+Anuales!K10</f>
        <v>10416.482955322899</v>
      </c>
      <c r="L15" s="66">
        <f>+Anuales!L10</f>
        <v>13387.5037795105</v>
      </c>
      <c r="M15" s="66">
        <f>+Anuales!M10</f>
        <v>15797.212734485</v>
      </c>
      <c r="N15" s="66">
        <f>+Anuales!N10</f>
        <v>16862.4464537772</v>
      </c>
      <c r="O15" s="66">
        <f>+Anuales!O10</f>
        <v>16558.8062231527</v>
      </c>
      <c r="P15" s="66">
        <f>+Anuales!P10</f>
        <v>17701.373258431398</v>
      </c>
      <c r="Q15" s="66">
        <f>+Anuales!Q10</f>
        <v>18214.7009896501</v>
      </c>
      <c r="R15" s="66">
        <f>+Anuales!R10</f>
        <v>19066.5343605298</v>
      </c>
      <c r="S15" s="66">
        <f>+Anuales!S10</f>
        <v>20188.9812966789</v>
      </c>
      <c r="T15" s="66">
        <f>+Anuales!T10</f>
        <v>22181.295435967899</v>
      </c>
      <c r="U15" s="66">
        <f>+Anuales!U10</f>
        <v>21789.6783922779</v>
      </c>
      <c r="V15" s="66">
        <f>+Anuales!V10</f>
        <v>23035.0029109844</v>
      </c>
      <c r="W15" s="66">
        <f>+Anuales!W10</f>
        <v>22360.042538076599</v>
      </c>
      <c r="X15" s="66">
        <f>+Anuales!X10</f>
        <v>24439.025153580798</v>
      </c>
      <c r="Y15" s="66">
        <f>+Anuales!Y10</f>
        <v>19914.3366394925</v>
      </c>
      <c r="Z15" s="66">
        <f>+Anuales!Z10</f>
        <v>20950.468703980401</v>
      </c>
      <c r="AA15" s="66">
        <f>+Anuales!AA10</f>
        <v>21432.325629882402</v>
      </c>
      <c r="AB15" s="66">
        <f>+Anuales!AB10</f>
        <v>22166.620846971899</v>
      </c>
      <c r="AC15" s="66">
        <f>+Anuales!AC10</f>
        <v>25038.031268263301</v>
      </c>
      <c r="AD15" s="66">
        <f>+Anuales!AD10</f>
        <v>28277.2965072078</v>
      </c>
      <c r="AE15" s="66">
        <f>+Anuales!AE10</f>
        <v>32989.411226962002</v>
      </c>
      <c r="AF15" s="66">
        <f>+Anuales!AF10</f>
        <v>29746.6309091638</v>
      </c>
      <c r="AG15" s="66">
        <f>+Anuales!AG10</f>
        <v>28972.574632310101</v>
      </c>
      <c r="AH15" s="66">
        <f>+Anuales!AH10</f>
        <v>31855.995826740502</v>
      </c>
      <c r="AI15" s="66">
        <f>+Anuales!AI10</f>
        <v>28197.166310020599</v>
      </c>
      <c r="AJ15" s="66">
        <f>+Anuales!AJ10</f>
        <v>30287.830917576001</v>
      </c>
      <c r="AK15" s="66">
        <f>+Anuales!AK10</f>
        <v>31534.444278796898</v>
      </c>
      <c r="AL15" s="66">
        <f>+Anuales!AL10</f>
        <v>27328.167079234001</v>
      </c>
      <c r="AM15" s="66">
        <f>+Anuales!AM10</f>
        <v>26350.919024298801</v>
      </c>
      <c r="AN15" s="66">
        <f>+Anuales!AN10</f>
        <v>24600.634683510802</v>
      </c>
      <c r="AO15" s="66">
        <f>+Anuales!AO10</f>
        <v>29218.008032916099</v>
      </c>
      <c r="AP15" s="66">
        <f>+Anuales!AP10</f>
        <v>25796.964227742999</v>
      </c>
      <c r="AQ15" s="66">
        <f>+Anuales!AQ10</f>
        <v>27297.066856445301</v>
      </c>
      <c r="AR15" s="66">
        <f>+Anuales!AR10</f>
        <v>28481.516326355199</v>
      </c>
      <c r="AS15" s="66">
        <f>+Anuales!AS10</f>
        <v>29370.9082005733</v>
      </c>
      <c r="AT15" s="66">
        <f>+Anuales!AT10</f>
        <v>37496.6220846492</v>
      </c>
      <c r="AU15" s="66">
        <f>+Anuales!AU10</f>
        <v>39743.474059778797</v>
      </c>
      <c r="AV15" s="66">
        <f>+Anuales!AV10</f>
        <v>42912.509432402301</v>
      </c>
      <c r="AW15" s="66">
        <f>+Anuales!AW10</f>
        <v>48021.024531212999</v>
      </c>
      <c r="AX15" s="66">
        <f>+Anuales!AX10</f>
        <v>50793.4782202567</v>
      </c>
      <c r="AY15" s="66">
        <f>+Anuales!AY10</f>
        <v>54616.405168889403</v>
      </c>
      <c r="AZ15" s="66">
        <f>+Anuales!AZ10</f>
        <v>58430.3117272456</v>
      </c>
      <c r="BA15" s="66">
        <f>+Anuales!BA10</f>
        <v>62203.309887161398</v>
      </c>
      <c r="BB15" s="66">
        <f>+Anuales!BB10</f>
        <v>66394.518112431397</v>
      </c>
      <c r="BC15" s="66">
        <f>+Anuales!BC10</f>
        <v>70291.041948826096</v>
      </c>
      <c r="BD15" s="66">
        <f>+Anuales!BD10</f>
        <v>80806.916596978801</v>
      </c>
      <c r="BE15" s="66">
        <f>+Anuales!BE10</f>
        <v>93127.940363338494</v>
      </c>
      <c r="BF15" s="66">
        <f>+Anuales!BF10</f>
        <v>92696.148026751995</v>
      </c>
      <c r="BG15" s="66">
        <f>+Anuales!BG10</f>
        <v>97501.431317828799</v>
      </c>
      <c r="BH15" s="66">
        <f>+Anuales!BH10</f>
        <v>105495.29932083801</v>
      </c>
      <c r="BI15" s="66">
        <f>+Anuales!BI10</f>
        <v>104421.428796562</v>
      </c>
      <c r="BJ15" s="66">
        <f>+Anuales!BJ10</f>
        <v>105861.0188526</v>
      </c>
      <c r="BK15" s="66">
        <f>+Anuales!BK10</f>
        <v>112458.16040968</v>
      </c>
      <c r="BL15" s="66">
        <f>+Anuales!BL10</f>
        <v>119090.471894738</v>
      </c>
      <c r="BM15" s="66">
        <f>+Anuales!BM10</f>
        <v>117803.62147431201</v>
      </c>
      <c r="BN15" s="66">
        <f>+Anuales!BN10</f>
        <v>116200.74759037299</v>
      </c>
      <c r="BO15" s="66">
        <f>+Anuales!BO10</f>
        <v>119781.53522734399</v>
      </c>
      <c r="BP15" s="66">
        <f>+Anuales!BP10</f>
        <v>130608.931648496</v>
      </c>
      <c r="BQ15" s="66">
        <f>+Anuales!BQ10</f>
        <v>140834.00048871001</v>
      </c>
      <c r="BR15" s="66">
        <f>+Anuales!BR10</f>
        <v>143854.43149178301</v>
      </c>
      <c r="BS15" s="66">
        <f>+Anuales!BS10</f>
        <v>145505.133443506</v>
      </c>
      <c r="BT15" s="66">
        <f>+Anuales!BT10</f>
        <v>116909.2561153</v>
      </c>
      <c r="BU15" s="66">
        <f>+Anuales!BU10</f>
        <v>132462.23380076999</v>
      </c>
      <c r="BV15" s="66">
        <f>+Anuales!BV10</f>
        <v>139411.96378784601</v>
      </c>
      <c r="BW15" s="66">
        <f>+Anuales!BW10</f>
        <v>146281.678670786</v>
      </c>
    </row>
    <row r="16" spans="1:75">
      <c r="A16" s="1" t="s">
        <v>11</v>
      </c>
      <c r="B16" s="66">
        <f>+Anuales!B11</f>
        <v>3854.78864646801</v>
      </c>
      <c r="C16" s="66">
        <f>+Anuales!C11</f>
        <v>5207.8130289672899</v>
      </c>
      <c r="D16" s="66">
        <f>+Anuales!D11</f>
        <v>5775.4812212969</v>
      </c>
      <c r="E16" s="66">
        <f>+Anuales!E11</f>
        <v>6266.3724094392601</v>
      </c>
      <c r="F16" s="66">
        <f>+Anuales!F11</f>
        <v>5501.9294767040101</v>
      </c>
      <c r="G16" s="66">
        <f>+Anuales!G11</f>
        <v>7042.5077542855597</v>
      </c>
      <c r="H16" s="66">
        <f>+Anuales!H11</f>
        <v>8270.2743994541706</v>
      </c>
      <c r="I16" s="66">
        <f>+Anuales!I11</f>
        <v>9090.5810789422503</v>
      </c>
      <c r="J16" s="66">
        <f>+Anuales!J11</f>
        <v>8023.27615445225</v>
      </c>
      <c r="K16" s="66">
        <f>+Anuales!K11</f>
        <v>6713.4408172304102</v>
      </c>
      <c r="L16" s="66">
        <f>+Anuales!L11</f>
        <v>8029.2015773920002</v>
      </c>
      <c r="M16" s="66">
        <f>+Anuales!M11</f>
        <v>9764.0513418377905</v>
      </c>
      <c r="N16" s="66">
        <f>+Anuales!N11</f>
        <v>11013.6184735441</v>
      </c>
      <c r="O16" s="66">
        <f>+Anuales!O11</f>
        <v>12179.7543827885</v>
      </c>
      <c r="P16" s="66">
        <f>+Anuales!P11</f>
        <v>13009.1551605852</v>
      </c>
      <c r="Q16" s="66">
        <f>+Anuales!Q11</f>
        <v>15207.7405652623</v>
      </c>
      <c r="R16" s="66">
        <f>+Anuales!R11</f>
        <v>17236.770150952201</v>
      </c>
      <c r="S16" s="66">
        <f>+Anuales!S11</f>
        <v>19113.164644124601</v>
      </c>
      <c r="T16" s="66">
        <f>+Anuales!T11</f>
        <v>17375.589818861601</v>
      </c>
      <c r="U16" s="66">
        <f>+Anuales!U11</f>
        <v>17267.728109305899</v>
      </c>
      <c r="V16" s="66">
        <f>+Anuales!V11</f>
        <v>18448.851853044998</v>
      </c>
      <c r="W16" s="66">
        <f>+Anuales!W11</f>
        <v>19282.942270387601</v>
      </c>
      <c r="X16" s="66">
        <f>+Anuales!X11</f>
        <v>19230.183825496199</v>
      </c>
      <c r="Y16" s="66">
        <f>+Anuales!Y11</f>
        <v>21596.804084983502</v>
      </c>
      <c r="Z16" s="66">
        <f>+Anuales!Z11</f>
        <v>27461.546891420901</v>
      </c>
      <c r="AA16" s="66">
        <f>+Anuales!AA11</f>
        <v>26677.236364123</v>
      </c>
      <c r="AB16" s="66">
        <f>+Anuales!AB11</f>
        <v>23317.236376501001</v>
      </c>
      <c r="AC16" s="66">
        <f>+Anuales!AC11</f>
        <v>23399.0832612784</v>
      </c>
      <c r="AD16" s="66">
        <f>+Anuales!AD11</f>
        <v>17695.816151637599</v>
      </c>
      <c r="AE16" s="66">
        <f>+Anuales!AE11</f>
        <v>17562.793220008702</v>
      </c>
      <c r="AF16" s="66">
        <f>+Anuales!AF11</f>
        <v>25249.2828080617</v>
      </c>
      <c r="AG16" s="66">
        <f>+Anuales!AG11</f>
        <v>29899.554203957799</v>
      </c>
      <c r="AH16" s="66">
        <f>+Anuales!AH11</f>
        <v>29973.406807528001</v>
      </c>
      <c r="AI16" s="66">
        <f>+Anuales!AI11</f>
        <v>22883.551598861101</v>
      </c>
      <c r="AJ16" s="66">
        <f>+Anuales!AJ11</f>
        <v>19262.2265587244</v>
      </c>
      <c r="AK16" s="66">
        <f>+Anuales!AK11</f>
        <v>16695.6360866912</v>
      </c>
      <c r="AL16" s="66">
        <f>+Anuales!AL11</f>
        <v>20459.339699247201</v>
      </c>
      <c r="AM16" s="66">
        <f>+Anuales!AM11</f>
        <v>22928.737310486398</v>
      </c>
      <c r="AN16" s="66">
        <f>+Anuales!AN11</f>
        <v>20618.902967117301</v>
      </c>
      <c r="AO16" s="66">
        <f>+Anuales!AO11</f>
        <v>16939.878814265099</v>
      </c>
      <c r="AP16" s="66">
        <f>+Anuales!AP11</f>
        <v>19000.562170498</v>
      </c>
      <c r="AQ16" s="66">
        <f>+Anuales!AQ11</f>
        <v>22218.518734299101</v>
      </c>
      <c r="AR16" s="66">
        <f>+Anuales!AR11</f>
        <v>24205.115739831199</v>
      </c>
      <c r="AS16" s="66">
        <f>+Anuales!AS11</f>
        <v>25101.737430307501</v>
      </c>
      <c r="AT16" s="66">
        <f>+Anuales!AT11</f>
        <v>31789.458450268899</v>
      </c>
      <c r="AU16" s="66">
        <f>+Anuales!AU11</f>
        <v>40395.547648081898</v>
      </c>
      <c r="AV16" s="66">
        <f>+Anuales!AV11</f>
        <v>40449.768852201203</v>
      </c>
      <c r="AW16" s="66">
        <f>+Anuales!AW11</f>
        <v>45370.358754528803</v>
      </c>
      <c r="AX16" s="66">
        <f>+Anuales!AX11</f>
        <v>46423.946697656298</v>
      </c>
      <c r="AY16" s="66">
        <f>+Anuales!AY11</f>
        <v>39381.396406687003</v>
      </c>
      <c r="AZ16" s="66">
        <f>+Anuales!AZ11</f>
        <v>40893.431391833001</v>
      </c>
      <c r="BA16" s="66">
        <f>+Anuales!BA11</f>
        <v>42072.875868506002</v>
      </c>
      <c r="BB16" s="66">
        <f>+Anuales!BB11</f>
        <v>43049.094741793102</v>
      </c>
      <c r="BC16" s="66">
        <f>+Anuales!BC11</f>
        <v>44844.833829537602</v>
      </c>
      <c r="BD16" s="66">
        <f>+Anuales!BD11</f>
        <v>49131.223855345997</v>
      </c>
      <c r="BE16" s="66">
        <f>+Anuales!BE11</f>
        <v>54471.332701410298</v>
      </c>
      <c r="BF16" s="66">
        <f>+Anuales!BF11</f>
        <v>61587.309504185803</v>
      </c>
      <c r="BG16" s="66">
        <f>+Anuales!BG11</f>
        <v>74736.183578442593</v>
      </c>
      <c r="BH16" s="66">
        <f>+Anuales!BH11</f>
        <v>92169.154967484501</v>
      </c>
      <c r="BI16" s="66">
        <f>+Anuales!BI11</f>
        <v>78291.113335964095</v>
      </c>
      <c r="BJ16" s="66">
        <f>+Anuales!BJ11</f>
        <v>98025.514241149896</v>
      </c>
      <c r="BK16" s="66">
        <f>+Anuales!BK11</f>
        <v>108905.396647948</v>
      </c>
      <c r="BL16" s="66">
        <f>+Anuales!BL11</f>
        <v>120951.482834904</v>
      </c>
      <c r="BM16" s="66">
        <f>+Anuales!BM11</f>
        <v>126029.181293006</v>
      </c>
      <c r="BN16" s="66">
        <f>+Anuales!BN11</f>
        <v>124633.568065289</v>
      </c>
      <c r="BO16" s="66">
        <f>+Anuales!BO11</f>
        <v>126541.32167832799</v>
      </c>
      <c r="BP16" s="66">
        <f>+Anuales!BP11</f>
        <v>124369.349173686</v>
      </c>
      <c r="BQ16" s="66">
        <f>+Anuales!BQ11</f>
        <v>130022.110395486</v>
      </c>
      <c r="BR16" s="66">
        <f>+Anuales!BR11</f>
        <v>133204.102812258</v>
      </c>
      <c r="BS16" s="66">
        <f>+Anuales!BS11</f>
        <v>134454.968085676</v>
      </c>
      <c r="BT16" s="66">
        <f>+Anuales!BT11</f>
        <v>113961.458424078</v>
      </c>
      <c r="BU16" s="66">
        <f>+Anuales!BU11</f>
        <v>134319.286863357</v>
      </c>
      <c r="BV16" s="66">
        <f>+Anuales!BV11</f>
        <v>140177.26860720699</v>
      </c>
      <c r="BW16" s="66">
        <f>+Anuales!BW11</f>
        <v>138330.096166528</v>
      </c>
    </row>
    <row r="17" spans="1:75">
      <c r="A17" s="1" t="s">
        <v>12</v>
      </c>
      <c r="B17" s="66">
        <f>+B7+B15-B16</f>
        <v>40919.999999999993</v>
      </c>
      <c r="C17" s="66">
        <f t="shared" ref="C17:BN17" si="6">+C7+C15-C16</f>
        <v>44710.999999999993</v>
      </c>
      <c r="D17" s="66">
        <f t="shared" si="6"/>
        <v>47347</v>
      </c>
      <c r="E17" s="66">
        <f t="shared" si="6"/>
        <v>50085</v>
      </c>
      <c r="F17" s="66">
        <f t="shared" si="6"/>
        <v>52761.999999999993</v>
      </c>
      <c r="G17" s="66">
        <f t="shared" si="6"/>
        <v>55858</v>
      </c>
      <c r="H17" s="66">
        <f t="shared" si="6"/>
        <v>58483.999999999985</v>
      </c>
      <c r="I17" s="66">
        <f t="shared" si="6"/>
        <v>62370.999999999985</v>
      </c>
      <c r="J17" s="66">
        <f t="shared" si="6"/>
        <v>61706</v>
      </c>
      <c r="K17" s="66">
        <f t="shared" si="6"/>
        <v>63653.000000000029</v>
      </c>
      <c r="L17" s="66">
        <f t="shared" si="6"/>
        <v>69946.000000000044</v>
      </c>
      <c r="M17" s="66">
        <f t="shared" si="6"/>
        <v>75085.000000000044</v>
      </c>
      <c r="N17" s="66">
        <f t="shared" si="6"/>
        <v>82620.000000000015</v>
      </c>
      <c r="O17" s="66">
        <f t="shared" si="6"/>
        <v>86196.000000000058</v>
      </c>
      <c r="P17" s="66">
        <f t="shared" si="6"/>
        <v>91840.000000000058</v>
      </c>
      <c r="Q17" s="66">
        <f t="shared" si="6"/>
        <v>97003.000000000029</v>
      </c>
      <c r="R17" s="66">
        <f t="shared" si="6"/>
        <v>104995.00000000003</v>
      </c>
      <c r="S17" s="66">
        <f t="shared" si="6"/>
        <v>109039.99999999993</v>
      </c>
      <c r="T17" s="66">
        <f t="shared" si="6"/>
        <v>109205.99999999996</v>
      </c>
      <c r="U17" s="66">
        <f t="shared" si="6"/>
        <v>113043.99999999997</v>
      </c>
      <c r="V17" s="66">
        <f t="shared" si="6"/>
        <v>116849</v>
      </c>
      <c r="W17" s="66">
        <f t="shared" si="6"/>
        <v>122213.00000000009</v>
      </c>
      <c r="X17" s="66">
        <f t="shared" si="6"/>
        <v>126463.00000000003</v>
      </c>
      <c r="Y17" s="66">
        <f t="shared" si="6"/>
        <v>134401</v>
      </c>
      <c r="Z17" s="66">
        <f t="shared" si="6"/>
        <v>147017</v>
      </c>
      <c r="AA17" s="66">
        <f t="shared" si="6"/>
        <v>153340.00000000009</v>
      </c>
      <c r="AB17" s="66">
        <f t="shared" si="6"/>
        <v>155559</v>
      </c>
      <c r="AC17" s="66">
        <f t="shared" si="6"/>
        <v>156101.99999999997</v>
      </c>
      <c r="AD17" s="66">
        <f t="shared" si="6"/>
        <v>151977</v>
      </c>
      <c r="AE17" s="66">
        <f t="shared" si="6"/>
        <v>158194.00000000006</v>
      </c>
      <c r="AF17" s="66">
        <f t="shared" si="6"/>
        <v>167596</v>
      </c>
      <c r="AG17" s="66">
        <f t="shared" si="6"/>
        <v>176901</v>
      </c>
      <c r="AH17" s="66">
        <f t="shared" si="6"/>
        <v>176507.00000000012</v>
      </c>
      <c r="AI17" s="66">
        <f t="shared" si="6"/>
        <v>158135.99999999994</v>
      </c>
      <c r="AJ17" s="66">
        <f t="shared" si="6"/>
        <v>163841.99999999994</v>
      </c>
      <c r="AK17" s="66">
        <f t="shared" si="6"/>
        <v>167218.99999999994</v>
      </c>
      <c r="AL17" s="66">
        <f t="shared" si="6"/>
        <v>182981.00000000009</v>
      </c>
      <c r="AM17" s="66">
        <f t="shared" si="6"/>
        <v>200778</v>
      </c>
      <c r="AN17" s="66">
        <f t="shared" si="6"/>
        <v>181822.00000000003</v>
      </c>
      <c r="AO17" s="66">
        <f t="shared" si="6"/>
        <v>159436.00000000003</v>
      </c>
      <c r="AP17" s="66">
        <f t="shared" si="6"/>
        <v>151492</v>
      </c>
      <c r="AQ17" s="66">
        <f t="shared" si="6"/>
        <v>154854</v>
      </c>
      <c r="AR17" s="66">
        <f t="shared" si="6"/>
        <v>154017</v>
      </c>
      <c r="AS17" s="66">
        <f t="shared" si="6"/>
        <v>162093.00000000003</v>
      </c>
      <c r="AT17" s="66">
        <f t="shared" si="6"/>
        <v>182043.6713202073</v>
      </c>
      <c r="AU17" s="66">
        <f t="shared" si="6"/>
        <v>195535.99143693998</v>
      </c>
      <c r="AV17" s="66">
        <f t="shared" si="6"/>
        <v>201009.2897240161</v>
      </c>
      <c r="AW17" s="66">
        <f t="shared" si="6"/>
        <v>214028.29138905701</v>
      </c>
      <c r="AX17" s="66">
        <f t="shared" si="6"/>
        <v>213189.99339258857</v>
      </c>
      <c r="AY17" s="66">
        <f t="shared" si="6"/>
        <v>216376.74063051416</v>
      </c>
      <c r="AZ17" s="66">
        <f t="shared" si="6"/>
        <v>222206.70734869409</v>
      </c>
      <c r="BA17" s="66">
        <f t="shared" si="6"/>
        <v>223579.57575061827</v>
      </c>
      <c r="BB17" s="66">
        <f t="shared" si="6"/>
        <v>235772.94712897867</v>
      </c>
      <c r="BC17" s="66">
        <f t="shared" si="6"/>
        <v>245592.6137529898</v>
      </c>
      <c r="BD17" s="66">
        <f t="shared" si="6"/>
        <v>257769.78623307284</v>
      </c>
      <c r="BE17" s="66">
        <f t="shared" si="6"/>
        <v>273971.15388679114</v>
      </c>
      <c r="BF17" s="66">
        <f t="shared" si="6"/>
        <v>294597.83081042866</v>
      </c>
      <c r="BG17" s="66">
        <f t="shared" si="6"/>
        <v>319693.00000000006</v>
      </c>
      <c r="BH17" s="66">
        <f t="shared" si="6"/>
        <v>348869.99999999965</v>
      </c>
      <c r="BI17" s="66">
        <f t="shared" si="6"/>
        <v>352693.00000000012</v>
      </c>
      <c r="BJ17" s="66">
        <f t="shared" si="6"/>
        <v>382080.99999999994</v>
      </c>
      <c r="BK17" s="66">
        <f t="shared" si="6"/>
        <v>406255.99999999994</v>
      </c>
      <c r="BL17" s="66">
        <f t="shared" si="6"/>
        <v>431199.00000000023</v>
      </c>
      <c r="BM17" s="66">
        <f t="shared" si="6"/>
        <v>456434.99999999901</v>
      </c>
      <c r="BN17" s="66">
        <f t="shared" si="6"/>
        <v>467307.99999999971</v>
      </c>
      <c r="BO17" s="66">
        <f t="shared" ref="BO17:BW17" si="7">+BO7+BO15-BO16</f>
        <v>482505.99999999907</v>
      </c>
      <c r="BP17" s="66">
        <f t="shared" si="7"/>
        <v>501581.00000000047</v>
      </c>
      <c r="BQ17" s="66">
        <f t="shared" si="7"/>
        <v>514215.00000000012</v>
      </c>
      <c r="BR17" s="66">
        <f t="shared" si="7"/>
        <v>534625.99999999953</v>
      </c>
      <c r="BS17" s="66">
        <f t="shared" si="7"/>
        <v>546605.00000000023</v>
      </c>
      <c r="BT17" s="66">
        <f t="shared" si="7"/>
        <v>487191.00000000064</v>
      </c>
      <c r="BU17" s="66">
        <f t="shared" si="7"/>
        <v>552285.83504104102</v>
      </c>
      <c r="BV17" s="66">
        <f t="shared" si="7"/>
        <v>567798.45047571626</v>
      </c>
      <c r="BW17" s="66">
        <f t="shared" si="7"/>
        <v>565508.78404289088</v>
      </c>
    </row>
    <row r="18" spans="1:75" ht="14.4">
      <c r="A18" s="4" t="s">
        <v>1</v>
      </c>
    </row>
    <row r="19" spans="1:75">
      <c r="A19" s="1" t="s">
        <v>2</v>
      </c>
      <c r="B19" s="67">
        <f>+B20+B21+B22</f>
        <v>1.5290663759978954E-5</v>
      </c>
      <c r="C19" s="67">
        <f t="shared" ref="C19:BN19" si="8">+C20+C21+C22</f>
        <v>2.0130369306250185E-5</v>
      </c>
      <c r="D19" s="67">
        <f t="shared" si="8"/>
        <v>2.2319048346594504E-5</v>
      </c>
      <c r="E19" s="67">
        <f t="shared" si="8"/>
        <v>2.5301669636170855E-5</v>
      </c>
      <c r="F19" s="67">
        <f t="shared" si="8"/>
        <v>2.7771851371929003E-5</v>
      </c>
      <c r="G19" s="67">
        <f t="shared" si="8"/>
        <v>3.1589395820969546E-5</v>
      </c>
      <c r="H19" s="67">
        <f t="shared" si="8"/>
        <v>3.6061686678860806E-5</v>
      </c>
      <c r="I19" s="67">
        <f t="shared" si="8"/>
        <v>4.0331492608150056E-5</v>
      </c>
      <c r="J19" s="67">
        <f t="shared" si="8"/>
        <v>4.455643772971776E-5</v>
      </c>
      <c r="K19" s="67">
        <f t="shared" si="8"/>
        <v>4.9642184789766886E-5</v>
      </c>
      <c r="L19" s="67">
        <f t="shared" si="8"/>
        <v>5.814646788378347E-5</v>
      </c>
      <c r="M19" s="67">
        <f t="shared" si="8"/>
        <v>6.6012669124754578E-5</v>
      </c>
      <c r="N19" s="67">
        <f t="shared" si="8"/>
        <v>7.6959798006324357E-5</v>
      </c>
      <c r="O19" s="67">
        <f t="shared" si="8"/>
        <v>8.4838660159702623E-5</v>
      </c>
      <c r="P19" s="67">
        <f t="shared" si="8"/>
        <v>9.8117487921977502E-5</v>
      </c>
      <c r="Q19" s="67">
        <f t="shared" si="8"/>
        <v>1.2086040523504645E-4</v>
      </c>
      <c r="R19" s="67">
        <f t="shared" si="8"/>
        <v>1.4604635885835223E-4</v>
      </c>
      <c r="S19" s="67">
        <f t="shared" si="8"/>
        <v>1.6614787721873841E-4</v>
      </c>
      <c r="T19" s="67">
        <f t="shared" si="8"/>
        <v>1.8839200411410148E-4</v>
      </c>
      <c r="U19" s="67">
        <f t="shared" si="8"/>
        <v>2.0766591509564807E-4</v>
      </c>
      <c r="V19" s="67">
        <f t="shared" si="8"/>
        <v>2.2837693872578062E-4</v>
      </c>
      <c r="W19" s="67">
        <f t="shared" si="8"/>
        <v>2.6004879830092859E-4</v>
      </c>
      <c r="X19" s="67">
        <f t="shared" si="8"/>
        <v>2.9048314542609496E-4</v>
      </c>
      <c r="Y19" s="67">
        <f t="shared" si="8"/>
        <v>3.6039651994712265E-4</v>
      </c>
      <c r="Z19" s="67">
        <f t="shared" si="8"/>
        <v>4.7717561292200003E-4</v>
      </c>
      <c r="AA19" s="67">
        <f t="shared" si="8"/>
        <v>6.2167541802499995E-4</v>
      </c>
      <c r="AB19" s="67">
        <f t="shared" si="8"/>
        <v>8.028074231900609E-4</v>
      </c>
      <c r="AC19" s="67">
        <f t="shared" si="8"/>
        <v>1.0916572537640861E-3</v>
      </c>
      <c r="AD19" s="67">
        <f t="shared" si="8"/>
        <v>1.5966172246510441E-3</v>
      </c>
      <c r="AE19" s="67">
        <f t="shared" si="8"/>
        <v>2.62592174885E-3</v>
      </c>
      <c r="AF19" s="67">
        <f t="shared" si="8"/>
        <v>4.8621268050040006E-3</v>
      </c>
      <c r="AG19" s="67">
        <f t="shared" si="8"/>
        <v>9.2729489042290003E-3</v>
      </c>
      <c r="AH19" s="67">
        <f t="shared" si="8"/>
        <v>1.5298504604477001E-2</v>
      </c>
      <c r="AI19" s="67">
        <f t="shared" si="8"/>
        <v>2.7307521966464E-2</v>
      </c>
      <c r="AJ19" s="67">
        <f t="shared" si="8"/>
        <v>5.6771225212010001E-2</v>
      </c>
      <c r="AK19" s="67">
        <f t="shared" si="8"/>
        <v>0.14781152326115599</v>
      </c>
      <c r="AL19" s="67">
        <f t="shared" si="8"/>
        <v>0.30089643183118203</v>
      </c>
      <c r="AM19" s="67">
        <f t="shared" si="8"/>
        <v>0.61463388364521998</v>
      </c>
      <c r="AN19" s="67">
        <f t="shared" si="8"/>
        <v>3.8625843578253809</v>
      </c>
      <c r="AO19" s="67">
        <f t="shared" si="8"/>
        <v>84.431587397163597</v>
      </c>
      <c r="AP19" s="67">
        <f t="shared" si="8"/>
        <v>5216.7294550954139</v>
      </c>
      <c r="AQ19" s="67">
        <f t="shared" si="8"/>
        <v>26858.379908889052</v>
      </c>
      <c r="AR19" s="67">
        <f t="shared" si="8"/>
        <v>45316.805692841699</v>
      </c>
      <c r="AS19" s="67">
        <f t="shared" si="8"/>
        <v>70756.237758631367</v>
      </c>
      <c r="AT19" s="67">
        <f t="shared" si="8"/>
        <v>98056.076611533921</v>
      </c>
      <c r="AU19" s="67">
        <f t="shared" si="8"/>
        <v>122443.81407607599</v>
      </c>
      <c r="AV19" s="67">
        <f t="shared" si="8"/>
        <v>137589.99851369887</v>
      </c>
      <c r="AW19" s="67">
        <f t="shared" si="8"/>
        <v>156696.84966119999</v>
      </c>
      <c r="AX19" s="67">
        <f t="shared" si="8"/>
        <v>166771.83552613738</v>
      </c>
      <c r="AY19" s="67">
        <f t="shared" si="8"/>
        <v>168822.76369906173</v>
      </c>
      <c r="AZ19" s="67">
        <f t="shared" si="8"/>
        <v>179428.61165673027</v>
      </c>
      <c r="BA19" s="67">
        <f t="shared" si="8"/>
        <v>182321.57285005818</v>
      </c>
      <c r="BB19" s="67">
        <f t="shared" si="8"/>
        <v>191068.15804814803</v>
      </c>
      <c r="BC19" s="67">
        <f t="shared" si="8"/>
        <v>202805.71018492678</v>
      </c>
      <c r="BD19" s="67">
        <f t="shared" si="8"/>
        <v>217034.57994350424</v>
      </c>
      <c r="BE19" s="67">
        <f t="shared" si="8"/>
        <v>229155.48571760027</v>
      </c>
      <c r="BF19" s="67">
        <f t="shared" si="8"/>
        <v>260093.58372744214</v>
      </c>
      <c r="BG19" s="67">
        <f t="shared" si="8"/>
        <v>296927.75226061384</v>
      </c>
      <c r="BH19" s="67">
        <f t="shared" si="8"/>
        <v>354254.56722691341</v>
      </c>
      <c r="BI19" s="67">
        <f t="shared" si="8"/>
        <v>353364.14884923981</v>
      </c>
      <c r="BJ19" s="67">
        <f t="shared" si="8"/>
        <v>409285.27131491271</v>
      </c>
      <c r="BK19" s="67">
        <f t="shared" si="8"/>
        <v>453021.14892435115</v>
      </c>
      <c r="BL19" s="67">
        <f t="shared" si="8"/>
        <v>500544.28270338202</v>
      </c>
      <c r="BM19" s="67">
        <f t="shared" si="8"/>
        <v>553685.56983351684</v>
      </c>
      <c r="BN19" s="67">
        <f t="shared" si="8"/>
        <v>589776.44249001774</v>
      </c>
      <c r="BO19" s="67">
        <f t="shared" ref="BO19:BW19" si="9">+BO20+BO21+BO22</f>
        <v>631520.61027726857</v>
      </c>
      <c r="BP19" s="67">
        <f t="shared" si="9"/>
        <v>664816.39089104871</v>
      </c>
      <c r="BQ19" s="67">
        <f t="shared" si="9"/>
        <v>693129.94181183062</v>
      </c>
      <c r="BR19" s="67">
        <f t="shared" si="9"/>
        <v>735553.53610908438</v>
      </c>
      <c r="BS19" s="67">
        <f t="shared" si="9"/>
        <v>767748.15482166759</v>
      </c>
      <c r="BT19" s="67">
        <f t="shared" si="9"/>
        <v>710174.9275346807</v>
      </c>
      <c r="BU19" s="67">
        <f t="shared" si="9"/>
        <v>848600.97976291657</v>
      </c>
      <c r="BV19" s="67">
        <f t="shared" si="9"/>
        <v>932644.13240745338</v>
      </c>
      <c r="BW19" s="67">
        <f t="shared" si="9"/>
        <v>964545.5194543039</v>
      </c>
    </row>
    <row r="20" spans="1:75">
      <c r="A20" s="1" t="s">
        <v>3</v>
      </c>
      <c r="B20" s="67">
        <f>+Anuales!B15</f>
        <v>1.15180157065028E-5</v>
      </c>
      <c r="C20" s="67">
        <f>+Anuales!C15</f>
        <v>1.47116578252539E-5</v>
      </c>
      <c r="D20" s="67">
        <f>+Anuales!D15</f>
        <v>1.56732557785224E-5</v>
      </c>
      <c r="E20" s="67">
        <f>+Anuales!E15</f>
        <v>1.7452837561171601E-5</v>
      </c>
      <c r="F20" s="67">
        <f>+Anuales!F15</f>
        <v>1.9742710938071802E-5</v>
      </c>
      <c r="G20" s="67">
        <f>+Anuales!G15</f>
        <v>2.2155563810671501E-5</v>
      </c>
      <c r="H20" s="67">
        <f>+Anuales!H15</f>
        <v>2.3759377842274E-5</v>
      </c>
      <c r="I20" s="67">
        <f>+Anuales!I15</f>
        <v>2.5631851290401299E-5</v>
      </c>
      <c r="J20" s="67">
        <f>+Anuales!J15</f>
        <v>2.8822960084734298E-5</v>
      </c>
      <c r="K20" s="67">
        <f>+Anuales!K15</f>
        <v>3.2941199694952199E-5</v>
      </c>
      <c r="L20" s="67">
        <f>+Anuales!L15</f>
        <v>3.7732787298511897E-5</v>
      </c>
      <c r="M20" s="67">
        <f>+Anuales!M15</f>
        <v>4.1071116158507801E-5</v>
      </c>
      <c r="N20" s="67">
        <f>+Anuales!N15</f>
        <v>4.7604101393841003E-5</v>
      </c>
      <c r="O20" s="67">
        <f>+Anuales!O15</f>
        <v>5.4097059687117703E-5</v>
      </c>
      <c r="P20" s="67">
        <f>+Anuales!P15</f>
        <v>6.2286057410485606E-5</v>
      </c>
      <c r="Q20" s="67">
        <f>+Anuales!Q15</f>
        <v>7.7857696759481596E-5</v>
      </c>
      <c r="R20" s="67">
        <f>+Anuales!R15</f>
        <v>9.4359557427495705E-5</v>
      </c>
      <c r="S20" s="67">
        <f>+Anuales!S15</f>
        <v>1.11574015891377E-4</v>
      </c>
      <c r="T20" s="67">
        <f>+Anuales!T15</f>
        <v>1.29896631369724E-4</v>
      </c>
      <c r="U20" s="67">
        <f>+Anuales!U15</f>
        <v>1.4312008261551E-4</v>
      </c>
      <c r="V20" s="67">
        <f>+Anuales!V15</f>
        <v>1.5539598892599999E-4</v>
      </c>
      <c r="W20" s="67">
        <f>+Anuales!W15</f>
        <v>1.75618100199E-4</v>
      </c>
      <c r="X20" s="67">
        <f>+Anuales!X15</f>
        <v>1.9744555772599999E-4</v>
      </c>
      <c r="Y20" s="67">
        <f>+Anuales!Y15</f>
        <v>2.3214841186900001E-4</v>
      </c>
      <c r="Z20" s="67">
        <f>+Anuales!Z15</f>
        <v>3.0496208762900002E-4</v>
      </c>
      <c r="AA20" s="67">
        <f>+Anuales!AA15</f>
        <v>4.0793888412099999E-4</v>
      </c>
      <c r="AB20" s="67">
        <f>+Anuales!AB15</f>
        <v>5.3133415033300001E-4</v>
      </c>
      <c r="AC20" s="67">
        <f>+Anuales!AC15</f>
        <v>7.0334229690100002E-4</v>
      </c>
      <c r="AD20" s="67">
        <f>+Anuales!AD15</f>
        <v>1.0439515779870001E-3</v>
      </c>
      <c r="AE20" s="67">
        <f>+Anuales!AE15</f>
        <v>1.6518927616690001E-3</v>
      </c>
      <c r="AF20" s="67">
        <f>+Anuales!AF15</f>
        <v>2.8335128325709998E-3</v>
      </c>
      <c r="AG20" s="67">
        <f>+Anuales!AG15</f>
        <v>5.3038000979769998E-3</v>
      </c>
      <c r="AH20" s="67">
        <f>+Anuales!AH15</f>
        <v>8.5189289137310008E-3</v>
      </c>
      <c r="AI20" s="67">
        <f>+Anuales!AI15</f>
        <v>1.6862870730166998E-2</v>
      </c>
      <c r="AJ20" s="67">
        <f>+Anuales!AJ15</f>
        <v>3.6943887804625999E-2</v>
      </c>
      <c r="AK20" s="67">
        <f>+Anuales!AK15</f>
        <v>9.7923505307423997E-2</v>
      </c>
      <c r="AL20" s="67">
        <f>+Anuales!AL15</f>
        <v>0.20279632391716301</v>
      </c>
      <c r="AM20" s="67">
        <f>+Anuales!AM15</f>
        <v>0.41570815625463098</v>
      </c>
      <c r="AN20" s="67">
        <f>+Anuales!AN15</f>
        <v>2.6356193828087302</v>
      </c>
      <c r="AO20" s="67">
        <f>+Anuales!AO15</f>
        <v>61.612753968362</v>
      </c>
      <c r="AP20" s="67">
        <f>+Anuales!AP15</f>
        <v>4080.3751872481398</v>
      </c>
      <c r="AQ20" s="67">
        <f>+Anuales!AQ15</f>
        <v>20635.194685692801</v>
      </c>
      <c r="AR20" s="67">
        <f>+Anuales!AR15</f>
        <v>34766.254874247003</v>
      </c>
      <c r="AS20" s="67">
        <f>+Anuales!AS15</f>
        <v>53216.161200740098</v>
      </c>
      <c r="AT20" s="67">
        <f>+Anuales!AT15</f>
        <v>71308</v>
      </c>
      <c r="AU20" s="67">
        <f>+Anuales!AU15</f>
        <v>85519</v>
      </c>
      <c r="AV20" s="67">
        <f>+Anuales!AV15</f>
        <v>97738</v>
      </c>
      <c r="AW20" s="67">
        <f>+Anuales!AW15</f>
        <v>109188</v>
      </c>
      <c r="AX20" s="67">
        <f>+Anuales!AX15</f>
        <v>116023</v>
      </c>
      <c r="AY20" s="67">
        <f>+Anuales!AY15</f>
        <v>119244</v>
      </c>
      <c r="AZ20" s="67">
        <f>+Anuales!AZ15</f>
        <v>128075</v>
      </c>
      <c r="BA20" s="67">
        <f>+Anuales!BA15</f>
        <v>131392</v>
      </c>
      <c r="BB20" s="67">
        <f>+Anuales!BB15</f>
        <v>137902</v>
      </c>
      <c r="BC20" s="67">
        <f>+Anuales!BC15</f>
        <v>144193</v>
      </c>
      <c r="BD20" s="67">
        <f>+Anuales!BD15</f>
        <v>154995</v>
      </c>
      <c r="BE20" s="67">
        <f>+Anuales!BE15</f>
        <v>162815</v>
      </c>
      <c r="BF20" s="67">
        <f>+Anuales!BF15</f>
        <v>174582</v>
      </c>
      <c r="BG20" s="67">
        <f>+Anuales!BG15</f>
        <v>192316</v>
      </c>
      <c r="BH20" s="67">
        <f>+Anuales!BH15</f>
        <v>221644.959354744</v>
      </c>
      <c r="BI20" s="67">
        <f>+Anuales!BI15</f>
        <v>235082.037500042</v>
      </c>
      <c r="BJ20" s="67">
        <f>+Anuales!BJ15</f>
        <v>260420.29289292</v>
      </c>
      <c r="BK20" s="67">
        <f>+Anuales!BK15</f>
        <v>288646.27207317</v>
      </c>
      <c r="BL20" s="67">
        <f>+Anuales!BL15</f>
        <v>321457.46076464199</v>
      </c>
      <c r="BM20" s="67">
        <f>+Anuales!BM15</f>
        <v>349437.87208901899</v>
      </c>
      <c r="BN20" s="67">
        <f>+Anuales!BN15</f>
        <v>374811.48720846802</v>
      </c>
      <c r="BO20" s="67">
        <f>+Anuales!BO15</f>
        <v>403631.18413508602</v>
      </c>
      <c r="BP20" s="67">
        <f>+Anuales!BP15</f>
        <v>433542.28288049903</v>
      </c>
      <c r="BQ20" s="67">
        <f>+Anuales!BQ15</f>
        <v>457461.64696254203</v>
      </c>
      <c r="BR20" s="67">
        <f>+Anuales!BR15</f>
        <v>481219.86060111597</v>
      </c>
      <c r="BS20" s="67">
        <f>+Anuales!BS15</f>
        <v>507461.75917261199</v>
      </c>
      <c r="BT20" s="67">
        <f>+Anuales!BT15</f>
        <v>465782.48570089199</v>
      </c>
      <c r="BU20" s="67">
        <f>+Anuales!BU15</f>
        <v>544471.62230760301</v>
      </c>
      <c r="BV20" s="67">
        <f>+Anuales!BV15</f>
        <v>608464.89984015306</v>
      </c>
      <c r="BW20" s="67">
        <f>+Anuales!BW15</f>
        <v>647485.22156047495</v>
      </c>
    </row>
    <row r="21" spans="1:75">
      <c r="A21" s="1" t="s">
        <v>4</v>
      </c>
      <c r="B21" s="67">
        <f>+Anuales!B16</f>
        <v>1.32456290839351E-6</v>
      </c>
      <c r="C21" s="67">
        <f>+Anuales!C16</f>
        <v>1.6003184345186401E-6</v>
      </c>
      <c r="D21" s="67">
        <f>+Anuales!D16</f>
        <v>1.87141671024729E-6</v>
      </c>
      <c r="E21" s="67">
        <f>+Anuales!E16</f>
        <v>2.0226773723092202E-6</v>
      </c>
      <c r="F21" s="67">
        <f>+Anuales!F16</f>
        <v>2.5132334357558602E-6</v>
      </c>
      <c r="G21" s="67">
        <f>+Anuales!G16</f>
        <v>2.6778745464388101E-6</v>
      </c>
      <c r="H21" s="67">
        <f>+Anuales!H16</f>
        <v>3.43922065456871E-6</v>
      </c>
      <c r="I21" s="67">
        <f>+Anuales!I16</f>
        <v>4.14276355873001E-6</v>
      </c>
      <c r="J21" s="67">
        <f>+Anuales!J16</f>
        <v>4.6440335933984199E-6</v>
      </c>
      <c r="K21" s="67">
        <f>+Anuales!K16</f>
        <v>6.2623181900810901E-6</v>
      </c>
      <c r="L21" s="67">
        <f>+Anuales!L16</f>
        <v>7.8549137030837404E-6</v>
      </c>
      <c r="M21" s="67">
        <f>+Anuales!M16</f>
        <v>9.9098784933577397E-6</v>
      </c>
      <c r="N21" s="67">
        <f>+Anuales!N16</f>
        <v>1.12305059313001E-5</v>
      </c>
      <c r="O21" s="67">
        <f>+Anuales!O16</f>
        <v>1.27266404738077E-5</v>
      </c>
      <c r="P21" s="67">
        <f>+Anuales!P16</f>
        <v>1.6348407494241201E-5</v>
      </c>
      <c r="Q21" s="67">
        <f>+Anuales!Q16</f>
        <v>1.93196685802218E-5</v>
      </c>
      <c r="R21" s="67">
        <f>+Anuales!R16</f>
        <v>2.3008731400142701E-5</v>
      </c>
      <c r="S21" s="67">
        <f>+Anuales!S16</f>
        <v>2.5253082795712801E-5</v>
      </c>
      <c r="T21" s="67">
        <f>+Anuales!T16</f>
        <v>2.99518346895082E-5</v>
      </c>
      <c r="U21" s="67">
        <f>+Anuales!U16</f>
        <v>3.3055639492985097E-5</v>
      </c>
      <c r="V21" s="67">
        <f>+Anuales!V16</f>
        <v>3.7263989307000001E-5</v>
      </c>
      <c r="W21" s="67">
        <f>+Anuales!W16</f>
        <v>4.2238441419000003E-5</v>
      </c>
      <c r="X21" s="67">
        <f>+Anuales!X16</f>
        <v>4.9483259975999997E-5</v>
      </c>
      <c r="Y21" s="67">
        <f>+Anuales!Y16</f>
        <v>5.8250856243999998E-5</v>
      </c>
      <c r="Z21" s="67">
        <f>+Anuales!Z16</f>
        <v>6.5311196966E-5</v>
      </c>
      <c r="AA21" s="67">
        <f>+Anuales!AA16</f>
        <v>8.9484557206999995E-5</v>
      </c>
      <c r="AB21" s="67">
        <f>+Anuales!AB16</f>
        <v>1.16107160427E-4</v>
      </c>
      <c r="AC21" s="67">
        <f>+Anuales!AC16</f>
        <v>1.82642370384E-4</v>
      </c>
      <c r="AD21" s="67">
        <f>+Anuales!AD16</f>
        <v>2.3095138595400001E-4</v>
      </c>
      <c r="AE21" s="67">
        <f>+Anuales!AE16</f>
        <v>3.3079189580300001E-4</v>
      </c>
      <c r="AF21" s="67">
        <f>+Anuales!AF16</f>
        <v>6.8331221094299999E-4</v>
      </c>
      <c r="AG21" s="67">
        <f>+Anuales!AG16</f>
        <v>1.1937724773750001E-3</v>
      </c>
      <c r="AH21" s="67">
        <f>+Anuales!AH16</f>
        <v>2.1195525599069999E-3</v>
      </c>
      <c r="AI21" s="67">
        <f>+Anuales!AI16</f>
        <v>3.8371143547259999E-3</v>
      </c>
      <c r="AJ21" s="67">
        <f>+Anuales!AJ16</f>
        <v>7.2275637671319996E-3</v>
      </c>
      <c r="AK21" s="67">
        <f>+Anuales!AK16</f>
        <v>1.9403081215872E-2</v>
      </c>
      <c r="AL21" s="67">
        <f>+Anuales!AL16</f>
        <v>3.7884102987206E-2</v>
      </c>
      <c r="AM21" s="67">
        <f>+Anuales!AM16</f>
        <v>7.5821006781720005E-2</v>
      </c>
      <c r="AN21" s="67">
        <f>+Anuales!AN16</f>
        <v>0.32838695734566298</v>
      </c>
      <c r="AO21" s="67">
        <f>+Anuales!AO16</f>
        <v>7.76441765716757</v>
      </c>
      <c r="AP21" s="67">
        <f>+Anuales!AP16</f>
        <v>397.65217712497002</v>
      </c>
      <c r="AQ21" s="67">
        <f>+Anuales!AQ16</f>
        <v>2033.5330336673901</v>
      </c>
      <c r="AR21" s="67">
        <f>+Anuales!AR16</f>
        <v>3534.62120499502</v>
      </c>
      <c r="AS21" s="67">
        <f>+Anuales!AS16</f>
        <v>5532.8082812493503</v>
      </c>
      <c r="AT21" s="67">
        <f>+Anuales!AT16</f>
        <v>8672</v>
      </c>
      <c r="AU21" s="67">
        <f>+Anuales!AU16</f>
        <v>11880</v>
      </c>
      <c r="AV21" s="67">
        <f>+Anuales!AV16</f>
        <v>14048</v>
      </c>
      <c r="AW21" s="67">
        <f>+Anuales!AW16</f>
        <v>15860</v>
      </c>
      <c r="AX21" s="67">
        <f>+Anuales!AX16</f>
        <v>17854</v>
      </c>
      <c r="AY21" s="67">
        <f>+Anuales!AY16</f>
        <v>19617</v>
      </c>
      <c r="AZ21" s="67">
        <f>+Anuales!AZ16</f>
        <v>20678</v>
      </c>
      <c r="BA21" s="67">
        <f>+Anuales!BA16</f>
        <v>21387</v>
      </c>
      <c r="BB21" s="67">
        <f>+Anuales!BB16</f>
        <v>21514</v>
      </c>
      <c r="BC21" s="67">
        <f>+Anuales!BC16</f>
        <v>23537</v>
      </c>
      <c r="BD21" s="67">
        <f>+Anuales!BD16</f>
        <v>25657</v>
      </c>
      <c r="BE21" s="67">
        <f>+Anuales!BE16</f>
        <v>28697</v>
      </c>
      <c r="BF21" s="67">
        <f>+Anuales!BF16</f>
        <v>31688</v>
      </c>
      <c r="BG21" s="67">
        <f>+Anuales!BG16</f>
        <v>33424</v>
      </c>
      <c r="BH21" s="67">
        <f>+Anuales!BH16</f>
        <v>36741.551831999997</v>
      </c>
      <c r="BI21" s="67">
        <f>+Anuales!BI16</f>
        <v>42399.746253750003</v>
      </c>
      <c r="BJ21" s="67">
        <f>+Anuales!BJ16</f>
        <v>44909.071502619998</v>
      </c>
      <c r="BK21" s="67">
        <f>+Anuales!BK16</f>
        <v>49757.941580780003</v>
      </c>
      <c r="BL21" s="67">
        <f>+Anuales!BL16</f>
        <v>56659.137100840002</v>
      </c>
      <c r="BM21" s="67">
        <f>+Anuales!BM16</f>
        <v>64343.243455529999</v>
      </c>
      <c r="BN21" s="67">
        <f>+Anuales!BN16</f>
        <v>72610.804237279997</v>
      </c>
      <c r="BO21" s="67">
        <f>+Anuales!BO16</f>
        <v>82042.259943149998</v>
      </c>
      <c r="BP21" s="67">
        <f>+Anuales!BP16</f>
        <v>86455.967736489998</v>
      </c>
      <c r="BQ21" s="67">
        <f>+Anuales!BQ16</f>
        <v>91851.578231820007</v>
      </c>
      <c r="BR21" s="67">
        <f>+Anuales!BR16</f>
        <v>96385.361191639997</v>
      </c>
      <c r="BS21" s="67">
        <f>+Anuales!BS16</f>
        <v>102350.1061612</v>
      </c>
      <c r="BT21" s="67">
        <f>+Anuales!BT16</f>
        <v>112195.18944333</v>
      </c>
      <c r="BU21" s="67">
        <f>+Anuales!BU16</f>
        <v>121352.05415061</v>
      </c>
      <c r="BV21" s="67">
        <f>+Anuales!BV16</f>
        <v>127105.74434795001</v>
      </c>
      <c r="BW21" s="67">
        <f>+Anuales!BW16</f>
        <v>139617.09447444</v>
      </c>
    </row>
    <row r="22" spans="1:75">
      <c r="A22" s="1" t="s">
        <v>5</v>
      </c>
      <c r="B22" s="151">
        <f>+B23+B26</f>
        <v>2.4480851450826456E-6</v>
      </c>
      <c r="C22" s="151">
        <f t="shared" ref="C22:BN22" si="10">+C23+C26</f>
        <v>3.8183930464776429E-6</v>
      </c>
      <c r="D22" s="151">
        <f t="shared" si="10"/>
        <v>4.7743758578248106E-6</v>
      </c>
      <c r="E22" s="151">
        <f t="shared" si="10"/>
        <v>5.8261547026900341E-6</v>
      </c>
      <c r="F22" s="151">
        <f t="shared" si="10"/>
        <v>5.5159069981013409E-6</v>
      </c>
      <c r="G22" s="151">
        <f t="shared" si="10"/>
        <v>6.7559574638592384E-6</v>
      </c>
      <c r="H22" s="151">
        <f t="shared" si="10"/>
        <v>8.8630881820180956E-6</v>
      </c>
      <c r="I22" s="151">
        <f t="shared" si="10"/>
        <v>1.0556877759018746E-5</v>
      </c>
      <c r="J22" s="151">
        <f t="shared" si="10"/>
        <v>1.1089444051585043E-5</v>
      </c>
      <c r="K22" s="151">
        <f t="shared" si="10"/>
        <v>1.04386669047336E-5</v>
      </c>
      <c r="L22" s="151">
        <f t="shared" si="10"/>
        <v>1.255876688218784E-5</v>
      </c>
      <c r="M22" s="151">
        <f t="shared" si="10"/>
        <v>1.5031674472889036E-5</v>
      </c>
      <c r="N22" s="151">
        <f t="shared" si="10"/>
        <v>1.8125190681183249E-5</v>
      </c>
      <c r="O22" s="151">
        <f t="shared" si="10"/>
        <v>1.8014959998777217E-5</v>
      </c>
      <c r="P22" s="151">
        <f t="shared" si="10"/>
        <v>1.9483023017250699E-5</v>
      </c>
      <c r="Q22" s="151">
        <f t="shared" si="10"/>
        <v>2.3683039895343068E-5</v>
      </c>
      <c r="R22" s="151">
        <f t="shared" si="10"/>
        <v>2.8678070030713822E-5</v>
      </c>
      <c r="S22" s="151">
        <f t="shared" si="10"/>
        <v>2.9320778531648607E-5</v>
      </c>
      <c r="T22" s="151">
        <f t="shared" si="10"/>
        <v>2.8543538054869269E-5</v>
      </c>
      <c r="U22" s="151">
        <f t="shared" si="10"/>
        <v>3.1490192987152976E-5</v>
      </c>
      <c r="V22" s="151">
        <f t="shared" si="10"/>
        <v>3.5716960492780622E-5</v>
      </c>
      <c r="W22" s="151">
        <f t="shared" si="10"/>
        <v>4.2192256682928559E-5</v>
      </c>
      <c r="X22" s="151">
        <f t="shared" si="10"/>
        <v>4.355432772409499E-5</v>
      </c>
      <c r="Y22" s="151">
        <f t="shared" si="10"/>
        <v>6.9997251834122634E-5</v>
      </c>
      <c r="Z22" s="151">
        <f t="shared" si="10"/>
        <v>1.0690232832699999E-4</v>
      </c>
      <c r="AA22" s="151">
        <f t="shared" si="10"/>
        <v>1.24251976697E-4</v>
      </c>
      <c r="AB22" s="151">
        <f t="shared" si="10"/>
        <v>1.5536611243006086E-4</v>
      </c>
      <c r="AC22" s="151">
        <f t="shared" si="10"/>
        <v>2.0567258647908598E-4</v>
      </c>
      <c r="AD22" s="151">
        <f t="shared" si="10"/>
        <v>3.2171426071004406E-4</v>
      </c>
      <c r="AE22" s="151">
        <f t="shared" si="10"/>
        <v>6.4323709137800006E-4</v>
      </c>
      <c r="AF22" s="151">
        <f t="shared" si="10"/>
        <v>1.3453017614900001E-3</v>
      </c>
      <c r="AG22" s="151">
        <f t="shared" si="10"/>
        <v>2.7753763288769998E-3</v>
      </c>
      <c r="AH22" s="151">
        <f t="shared" si="10"/>
        <v>4.6600231308390003E-3</v>
      </c>
      <c r="AI22" s="151">
        <f t="shared" si="10"/>
        <v>6.607536881571E-3</v>
      </c>
      <c r="AJ22" s="151">
        <f t="shared" si="10"/>
        <v>1.2599773640252001E-2</v>
      </c>
      <c r="AK22" s="151">
        <f t="shared" si="10"/>
        <v>3.0484936737859999E-2</v>
      </c>
      <c r="AL22" s="151">
        <f t="shared" si="10"/>
        <v>6.0216004926812998E-2</v>
      </c>
      <c r="AM22" s="151">
        <f t="shared" si="10"/>
        <v>0.123104720608869</v>
      </c>
      <c r="AN22" s="151">
        <f t="shared" si="10"/>
        <v>0.89857801767098788</v>
      </c>
      <c r="AO22" s="151">
        <f t="shared" si="10"/>
        <v>15.054415771634027</v>
      </c>
      <c r="AP22" s="151">
        <f t="shared" si="10"/>
        <v>738.70209072230386</v>
      </c>
      <c r="AQ22" s="151">
        <f t="shared" si="10"/>
        <v>4189.6521895288624</v>
      </c>
      <c r="AR22" s="151">
        <f t="shared" si="10"/>
        <v>7015.9296135996774</v>
      </c>
      <c r="AS22" s="151">
        <f t="shared" si="10"/>
        <v>12007.268276641913</v>
      </c>
      <c r="AT22" s="151">
        <f t="shared" si="10"/>
        <v>18076.076611533921</v>
      </c>
      <c r="AU22" s="151">
        <f t="shared" si="10"/>
        <v>25044.814076075989</v>
      </c>
      <c r="AV22" s="151">
        <f t="shared" si="10"/>
        <v>25803.998513698873</v>
      </c>
      <c r="AW22" s="151">
        <f t="shared" si="10"/>
        <v>31648.84966119998</v>
      </c>
      <c r="AX22" s="151">
        <f t="shared" si="10"/>
        <v>32894.83552613738</v>
      </c>
      <c r="AY22" s="151">
        <f t="shared" si="10"/>
        <v>29961.763699061736</v>
      </c>
      <c r="AZ22" s="151">
        <f t="shared" si="10"/>
        <v>30675.611656730271</v>
      </c>
      <c r="BA22" s="151">
        <f t="shared" si="10"/>
        <v>29542.572850058179</v>
      </c>
      <c r="BB22" s="151">
        <f t="shared" si="10"/>
        <v>31652.158048148045</v>
      </c>
      <c r="BC22" s="151">
        <f t="shared" si="10"/>
        <v>35075.710184926771</v>
      </c>
      <c r="BD22" s="151">
        <f t="shared" si="10"/>
        <v>36382.579943504257</v>
      </c>
      <c r="BE22" s="151">
        <f t="shared" si="10"/>
        <v>37643.48571760027</v>
      </c>
      <c r="BF22" s="151">
        <f t="shared" si="10"/>
        <v>53823.583727442143</v>
      </c>
      <c r="BG22" s="151">
        <f t="shared" si="10"/>
        <v>71187.752260613808</v>
      </c>
      <c r="BH22" s="151">
        <f t="shared" si="10"/>
        <v>95868.056040169409</v>
      </c>
      <c r="BI22" s="151">
        <f t="shared" si="10"/>
        <v>75882.365095447836</v>
      </c>
      <c r="BJ22" s="151">
        <f t="shared" si="10"/>
        <v>103955.90691937272</v>
      </c>
      <c r="BK22" s="151">
        <f t="shared" si="10"/>
        <v>114616.93527040113</v>
      </c>
      <c r="BL22" s="151">
        <f t="shared" si="10"/>
        <v>122427.68483790003</v>
      </c>
      <c r="BM22" s="151">
        <f t="shared" si="10"/>
        <v>139904.45428896783</v>
      </c>
      <c r="BN22" s="151">
        <f t="shared" si="10"/>
        <v>142354.15104426967</v>
      </c>
      <c r="BO22" s="151">
        <f t="shared" ref="BO22:BW22" si="11">+BO23+BO26</f>
        <v>145847.16619903262</v>
      </c>
      <c r="BP22" s="151">
        <f t="shared" si="11"/>
        <v>144818.1402740597</v>
      </c>
      <c r="BQ22" s="151">
        <f t="shared" si="11"/>
        <v>143816.71661746866</v>
      </c>
      <c r="BR22" s="151">
        <f t="shared" si="11"/>
        <v>157948.31431632835</v>
      </c>
      <c r="BS22" s="151">
        <f t="shared" si="11"/>
        <v>157936.28948785568</v>
      </c>
      <c r="BT22" s="151">
        <f t="shared" si="11"/>
        <v>132197.25239045869</v>
      </c>
      <c r="BU22" s="151">
        <f t="shared" si="11"/>
        <v>182777.30330470359</v>
      </c>
      <c r="BV22" s="151">
        <f t="shared" si="11"/>
        <v>197073.48821935031</v>
      </c>
      <c r="BW22" s="151">
        <f t="shared" si="11"/>
        <v>177443.20341938891</v>
      </c>
    </row>
    <row r="23" spans="1:75">
      <c r="A23" s="1" t="s">
        <v>6</v>
      </c>
      <c r="B23" s="67">
        <f>+B24+B25</f>
        <v>2.3835305219561869E-6</v>
      </c>
      <c r="C23" s="67">
        <f t="shared" ref="C23:BN23" si="12">+C24+C25</f>
        <v>3.6981353277885781E-6</v>
      </c>
      <c r="D23" s="67">
        <f t="shared" si="12"/>
        <v>4.6825611139463947E-6</v>
      </c>
      <c r="E23" s="67">
        <f t="shared" si="12"/>
        <v>5.7014109666066521E-6</v>
      </c>
      <c r="F23" s="67">
        <f t="shared" si="12"/>
        <v>5.299793596431707E-6</v>
      </c>
      <c r="G23" s="67">
        <f t="shared" si="12"/>
        <v>6.6150025140504601E-6</v>
      </c>
      <c r="H23" s="67">
        <f t="shared" si="12"/>
        <v>8.7777125312378702E-6</v>
      </c>
      <c r="I23" s="67">
        <f t="shared" si="12"/>
        <v>1.0301694801174841E-5</v>
      </c>
      <c r="J23" s="67">
        <f t="shared" si="12"/>
        <v>1.0894467664924E-5</v>
      </c>
      <c r="K23" s="67">
        <f t="shared" si="12"/>
        <v>9.8642793208892102E-6</v>
      </c>
      <c r="L23" s="67">
        <f t="shared" si="12"/>
        <v>1.115088390523753E-5</v>
      </c>
      <c r="M23" s="67">
        <f t="shared" si="12"/>
        <v>1.4511639211372469E-5</v>
      </c>
      <c r="N23" s="67">
        <f t="shared" si="12"/>
        <v>1.7749613603873091E-5</v>
      </c>
      <c r="O23" s="67">
        <f t="shared" si="12"/>
        <v>1.746833179993955E-5</v>
      </c>
      <c r="P23" s="67">
        <f t="shared" si="12"/>
        <v>1.8445480103915781E-5</v>
      </c>
      <c r="Q23" s="67">
        <f t="shared" si="12"/>
        <v>2.3210492955522806E-5</v>
      </c>
      <c r="R23" s="67">
        <f t="shared" si="12"/>
        <v>2.7276204955987411E-5</v>
      </c>
      <c r="S23" s="67">
        <f t="shared" si="12"/>
        <v>2.7055652219427508E-5</v>
      </c>
      <c r="T23" s="67">
        <f t="shared" si="12"/>
        <v>2.7783983970707039E-5</v>
      </c>
      <c r="U23" s="67">
        <f t="shared" si="12"/>
        <v>3.0382310459064989E-5</v>
      </c>
      <c r="V23" s="67">
        <f t="shared" si="12"/>
        <v>3.5297175778999996E-5</v>
      </c>
      <c r="W23" s="67">
        <f t="shared" si="12"/>
        <v>4.129773009E-5</v>
      </c>
      <c r="X23" s="67">
        <f t="shared" si="12"/>
        <v>4.5955438706999998E-5</v>
      </c>
      <c r="Y23" s="67">
        <f t="shared" si="12"/>
        <v>7.0028120260999998E-5</v>
      </c>
      <c r="Z23" s="67">
        <f t="shared" si="12"/>
        <v>1.0358888839999999E-4</v>
      </c>
      <c r="AA23" s="67">
        <f t="shared" si="12"/>
        <v>1.2651224966799999E-4</v>
      </c>
      <c r="AB23" s="67">
        <f t="shared" si="12"/>
        <v>1.5678910604E-4</v>
      </c>
      <c r="AC23" s="67">
        <f t="shared" si="12"/>
        <v>2.1176807765700001E-4</v>
      </c>
      <c r="AD23" s="67">
        <f t="shared" si="12"/>
        <v>3.22044813722E-4</v>
      </c>
      <c r="AE23" s="67">
        <f t="shared" si="12"/>
        <v>6.1697016740700004E-4</v>
      </c>
      <c r="AF23" s="67">
        <f t="shared" si="12"/>
        <v>1.2678189237560001E-3</v>
      </c>
      <c r="AG23" s="67">
        <f t="shared" si="12"/>
        <v>2.5431720052729997E-3</v>
      </c>
      <c r="AH23" s="67">
        <f t="shared" si="12"/>
        <v>4.3924254042920002E-3</v>
      </c>
      <c r="AI23" s="67">
        <f t="shared" si="12"/>
        <v>6.3397103961660003E-3</v>
      </c>
      <c r="AJ23" s="67">
        <f t="shared" si="12"/>
        <v>1.233626133369E-2</v>
      </c>
      <c r="AK23" s="67">
        <f t="shared" si="12"/>
        <v>2.9705441629779998E-2</v>
      </c>
      <c r="AL23" s="67">
        <f t="shared" si="12"/>
        <v>5.6771914453684999E-2</v>
      </c>
      <c r="AM23" s="67">
        <f t="shared" si="12"/>
        <v>0.107752201216105</v>
      </c>
      <c r="AN23" s="67">
        <f t="shared" si="12"/>
        <v>0.72058649827757293</v>
      </c>
      <c r="AO23" s="67">
        <f t="shared" si="12"/>
        <v>15.198970706174199</v>
      </c>
      <c r="AP23" s="67">
        <f t="shared" si="12"/>
        <v>802.83454812794389</v>
      </c>
      <c r="AQ23" s="67">
        <f t="shared" si="12"/>
        <v>3988.1412925758273</v>
      </c>
      <c r="AR23" s="67">
        <f t="shared" si="12"/>
        <v>6702.2175508706405</v>
      </c>
      <c r="AS23" s="67">
        <f t="shared" si="12"/>
        <v>11521.93980601867</v>
      </c>
      <c r="AT23" s="67">
        <f t="shared" si="12"/>
        <v>18911.501507949601</v>
      </c>
      <c r="AU23" s="67">
        <f t="shared" si="12"/>
        <v>26105.207243272438</v>
      </c>
      <c r="AV23" s="67">
        <f t="shared" si="12"/>
        <v>27584.207556030313</v>
      </c>
      <c r="AW23" s="67">
        <f t="shared" si="12"/>
        <v>33637.46056029958</v>
      </c>
      <c r="AX23" s="67">
        <f t="shared" si="12"/>
        <v>35093.658344068652</v>
      </c>
      <c r="AY23" s="67">
        <f t="shared" si="12"/>
        <v>34132.680465072524</v>
      </c>
      <c r="AZ23" s="67">
        <f t="shared" si="12"/>
        <v>33769.554094774139</v>
      </c>
      <c r="BA23" s="67">
        <f t="shared" si="12"/>
        <v>31392.310126600638</v>
      </c>
      <c r="BB23" s="67">
        <f t="shared" si="12"/>
        <v>31394.285326941208</v>
      </c>
      <c r="BC23" s="67">
        <f t="shared" si="12"/>
        <v>33948.639365236784</v>
      </c>
      <c r="BD23" s="67">
        <f t="shared" si="12"/>
        <v>37962.184713342838</v>
      </c>
      <c r="BE23" s="67">
        <f t="shared" si="12"/>
        <v>42938.801107646046</v>
      </c>
      <c r="BF23" s="67">
        <f t="shared" si="12"/>
        <v>52520.713534600101</v>
      </c>
      <c r="BG23" s="67">
        <f t="shared" si="12"/>
        <v>64947.715312797096</v>
      </c>
      <c r="BH23" s="67">
        <f t="shared" si="12"/>
        <v>84962.53360470511</v>
      </c>
      <c r="BI23" s="67">
        <f t="shared" si="12"/>
        <v>85200.542557008303</v>
      </c>
      <c r="BJ23" s="67">
        <f t="shared" si="12"/>
        <v>105237.5041790487</v>
      </c>
      <c r="BK23" s="67">
        <f t="shared" si="12"/>
        <v>112708.38091836471</v>
      </c>
      <c r="BL23" s="67">
        <f t="shared" si="12"/>
        <v>131344.08674510449</v>
      </c>
      <c r="BM23" s="67">
        <f t="shared" si="12"/>
        <v>146151.87132317599</v>
      </c>
      <c r="BN23" s="67">
        <f t="shared" si="12"/>
        <v>149191.01137750881</v>
      </c>
      <c r="BO23" s="67">
        <f t="shared" ref="BO23:BW23" si="13">+BO24+BO25</f>
        <v>150511.91626485859</v>
      </c>
      <c r="BP23" s="67">
        <f t="shared" si="13"/>
        <v>151581.1143009857</v>
      </c>
      <c r="BQ23" s="67">
        <f t="shared" si="13"/>
        <v>153112.8647438731</v>
      </c>
      <c r="BR23" s="67">
        <f t="shared" si="13"/>
        <v>165869.02111523139</v>
      </c>
      <c r="BS23" s="67">
        <f t="shared" si="13"/>
        <v>174684.90779507119</v>
      </c>
      <c r="BT23" s="67">
        <f t="shared" si="13"/>
        <v>151515.50146324979</v>
      </c>
      <c r="BU23" s="67">
        <f t="shared" si="13"/>
        <v>220158.84174485228</v>
      </c>
      <c r="BV23" s="67">
        <f t="shared" si="13"/>
        <v>236410.92504717931</v>
      </c>
      <c r="BW23" s="67">
        <f t="shared" si="13"/>
        <v>228878.02366701051</v>
      </c>
    </row>
    <row r="24" spans="1:75">
      <c r="A24" s="1" t="s">
        <v>7</v>
      </c>
      <c r="B24" s="67">
        <f>+Anuales!B19</f>
        <v>2.0944500441423901E-6</v>
      </c>
      <c r="C24" s="67">
        <f>+Anuales!C19</f>
        <v>3.3425351569031601E-6</v>
      </c>
      <c r="D24" s="67">
        <f>+Anuales!D19</f>
        <v>3.8220062802279704E-6</v>
      </c>
      <c r="E24" s="67">
        <f>+Anuales!E19</f>
        <v>4.8912256175263699E-6</v>
      </c>
      <c r="F24" s="67">
        <f>+Anuales!F19</f>
        <v>4.5976856536235903E-6</v>
      </c>
      <c r="G24" s="67">
        <f>+Anuales!G19</f>
        <v>4.9933522803981902E-6</v>
      </c>
      <c r="H24" s="67">
        <f>+Anuales!H19</f>
        <v>7.3839815489215104E-6</v>
      </c>
      <c r="I24" s="67">
        <f>+Anuales!I19</f>
        <v>9.0517531123070804E-6</v>
      </c>
      <c r="J24" s="67">
        <f>+Anuales!J19</f>
        <v>9.3737831272880304E-6</v>
      </c>
      <c r="K24" s="67">
        <f>+Anuales!K19</f>
        <v>8.7058146313382304E-6</v>
      </c>
      <c r="L24" s="67">
        <f>+Anuales!L19</f>
        <v>1.00396644298785E-5</v>
      </c>
      <c r="M24" s="67">
        <f>+Anuales!M19</f>
        <v>1.16631239337839E-5</v>
      </c>
      <c r="N24" s="67">
        <f>+Anuales!N19</f>
        <v>1.50419893442319E-5</v>
      </c>
      <c r="O24" s="67">
        <f>+Anuales!O19</f>
        <v>1.4566445609850899E-5</v>
      </c>
      <c r="P24" s="67">
        <f>+Anuales!P19</f>
        <v>1.4256273820210199E-5</v>
      </c>
      <c r="Q24" s="67">
        <f>+Anuales!Q19</f>
        <v>1.7511461773245098E-5</v>
      </c>
      <c r="R24" s="67">
        <f>+Anuales!R19</f>
        <v>2.0388107539541801E-5</v>
      </c>
      <c r="S24" s="67">
        <f>+Anuales!S19</f>
        <v>2.0628956115771299E-5</v>
      </c>
      <c r="T24" s="67">
        <f>+Anuales!T19</f>
        <v>2.0921075831632601E-5</v>
      </c>
      <c r="U24" s="67">
        <f>+Anuales!U19</f>
        <v>2.17939019741637E-5</v>
      </c>
      <c r="V24" s="67">
        <f>+Anuales!V19</f>
        <v>2.4623608247999999E-5</v>
      </c>
      <c r="W24" s="67">
        <f>+Anuales!W19</f>
        <v>2.8527627569999998E-5</v>
      </c>
      <c r="X24" s="67">
        <f>+Anuales!X19</f>
        <v>3.1097408807000002E-5</v>
      </c>
      <c r="Y24" s="67">
        <f>+Anuales!Y19</f>
        <v>5.0385766826000003E-5</v>
      </c>
      <c r="Z24" s="67">
        <f>+Anuales!Z19</f>
        <v>6.7861576503999994E-5</v>
      </c>
      <c r="AA24" s="67">
        <f>+Anuales!AA19</f>
        <v>7.9543226442000005E-5</v>
      </c>
      <c r="AB24" s="67">
        <f>+Anuales!AB19</f>
        <v>9.3285965101999997E-5</v>
      </c>
      <c r="AC24" s="67">
        <f>+Anuales!AC19</f>
        <v>1.4253915934899999E-4</v>
      </c>
      <c r="AD24" s="67">
        <f>+Anuales!AD19</f>
        <v>2.2601468149800001E-4</v>
      </c>
      <c r="AE24" s="67">
        <f>+Anuales!AE19</f>
        <v>4.4097016740699999E-4</v>
      </c>
      <c r="AF24" s="67">
        <f>+Anuales!AF19</f>
        <v>9.0441892375600001E-4</v>
      </c>
      <c r="AG24" s="67">
        <f>+Anuales!AG19</f>
        <v>1.7721720052729999E-3</v>
      </c>
      <c r="AH24" s="67">
        <f>+Anuales!AH19</f>
        <v>2.9084254042920001E-3</v>
      </c>
      <c r="AI24" s="67">
        <f>+Anuales!AI19</f>
        <v>3.6367103961660002E-3</v>
      </c>
      <c r="AJ24" s="67">
        <f>+Anuales!AJ19</f>
        <v>6.9252613336900004E-3</v>
      </c>
      <c r="AK24" s="67">
        <f>+Anuales!AK19</f>
        <v>1.807144162978E-2</v>
      </c>
      <c r="AL24" s="67">
        <f>+Anuales!AL19</f>
        <v>3.8174914453684997E-2</v>
      </c>
      <c r="AM24" s="67">
        <f>+Anuales!AM19</f>
        <v>7.7988201216105002E-2</v>
      </c>
      <c r="AN24" s="67">
        <f>+Anuales!AN19</f>
        <v>0.57025649827757297</v>
      </c>
      <c r="AO24" s="67">
        <f>+Anuales!AO19</f>
        <v>11.4349707061742</v>
      </c>
      <c r="AP24" s="67">
        <f>+Anuales!AP19</f>
        <v>627.24406305337595</v>
      </c>
      <c r="AQ24" s="67">
        <f>+Anuales!AQ19</f>
        <v>3056.5895194712102</v>
      </c>
      <c r="AR24" s="67">
        <f>+Anuales!AR19</f>
        <v>4852.5549354632903</v>
      </c>
      <c r="AS24" s="67">
        <f>+Anuales!AS19</f>
        <v>8302.2955236839298</v>
      </c>
      <c r="AT24" s="67">
        <f>+Anuales!AT19</f>
        <v>14172.101507949599</v>
      </c>
      <c r="AU24" s="67">
        <f>+Anuales!AU19</f>
        <v>20434.635718427598</v>
      </c>
      <c r="AV24" s="67">
        <f>+Anuales!AV19</f>
        <v>21752.262913772902</v>
      </c>
      <c r="AW24" s="67">
        <f>+Anuales!AW19</f>
        <v>26671.722827881698</v>
      </c>
      <c r="AX24" s="67">
        <f>+Anuales!AX19</f>
        <v>27565.240792973102</v>
      </c>
      <c r="AY24" s="67">
        <f>+Anuales!AY19</f>
        <v>25690.170311985901</v>
      </c>
      <c r="AZ24" s="67">
        <f>+Anuales!AZ19</f>
        <v>26410.214798818601</v>
      </c>
      <c r="BA24" s="67">
        <f>+Anuales!BA19</f>
        <v>25572.153213658199</v>
      </c>
      <c r="BB24" s="67">
        <f>+Anuales!BB19</f>
        <v>25790.563157402899</v>
      </c>
      <c r="BC24" s="67">
        <f>+Anuales!BC19</f>
        <v>28006.0518530767</v>
      </c>
      <c r="BD24" s="67">
        <f>+Anuales!BD19</f>
        <v>31420.598485270999</v>
      </c>
      <c r="BE24" s="67">
        <f>+Anuales!BE19</f>
        <v>35376.700133736398</v>
      </c>
      <c r="BF24" s="67">
        <f>+Anuales!BF19</f>
        <v>43226.870157626297</v>
      </c>
      <c r="BG24" s="67">
        <f>+Anuales!BG19</f>
        <v>53625.998895381599</v>
      </c>
      <c r="BH24" s="67">
        <f>+Anuales!BH19</f>
        <v>69079.176636736607</v>
      </c>
      <c r="BI24" s="67">
        <f>+Anuales!BI19</f>
        <v>64352.545682991498</v>
      </c>
      <c r="BJ24" s="67">
        <f>+Anuales!BJ19</f>
        <v>80509.869353770802</v>
      </c>
      <c r="BK24" s="67">
        <f>+Anuales!BK19</f>
        <v>90045.640747654703</v>
      </c>
      <c r="BL24" s="67">
        <f>+Anuales!BL19</f>
        <v>103814.168603353</v>
      </c>
      <c r="BM24" s="67">
        <f>+Anuales!BM19</f>
        <v>114551.11565866999</v>
      </c>
      <c r="BN24" s="67">
        <f>+Anuales!BN19</f>
        <v>117361.951771472</v>
      </c>
      <c r="BO24" s="67">
        <f>+Anuales!BO19</f>
        <v>119771.888080907</v>
      </c>
      <c r="BP24" s="67">
        <f>+Anuales!BP19</f>
        <v>119627.28443224099</v>
      </c>
      <c r="BQ24" s="67">
        <f>+Anuales!BQ19</f>
        <v>120965.401580006</v>
      </c>
      <c r="BR24" s="67">
        <f>+Anuales!BR19</f>
        <v>130602.45241489699</v>
      </c>
      <c r="BS24" s="67">
        <f>+Anuales!BS19</f>
        <v>139341.02716034299</v>
      </c>
      <c r="BT24" s="67">
        <f>+Anuales!BT19</f>
        <v>120740.785741207</v>
      </c>
      <c r="BU24" s="67">
        <f>+Anuales!BU19</f>
        <v>179249.00405270499</v>
      </c>
      <c r="BV24" s="67">
        <f>+Anuales!BV19</f>
        <v>189465.934043049</v>
      </c>
      <c r="BW24" s="67">
        <f>+Anuales!BW19</f>
        <v>179089.805924279</v>
      </c>
    </row>
    <row r="25" spans="1:75">
      <c r="A25" s="1" t="s">
        <v>8</v>
      </c>
      <c r="B25" s="67">
        <f>+Anuales!B20</f>
        <v>2.8908047781379699E-7</v>
      </c>
      <c r="C25" s="67">
        <f>+Anuales!C20</f>
        <v>3.5560017088541801E-7</v>
      </c>
      <c r="D25" s="67">
        <f>+Anuales!D20</f>
        <v>8.6055483371842404E-7</v>
      </c>
      <c r="E25" s="67">
        <f>+Anuales!E20</f>
        <v>8.1018534908028199E-7</v>
      </c>
      <c r="F25" s="67">
        <f>+Anuales!F20</f>
        <v>7.02107942808117E-7</v>
      </c>
      <c r="G25" s="67">
        <f>+Anuales!G20</f>
        <v>1.6216502336522701E-6</v>
      </c>
      <c r="H25" s="67">
        <f>+Anuales!H20</f>
        <v>1.3937309823163601E-6</v>
      </c>
      <c r="I25" s="67">
        <f>+Anuales!I20</f>
        <v>1.24994168886776E-6</v>
      </c>
      <c r="J25" s="67">
        <f>+Anuales!J20</f>
        <v>1.5206845376359699E-6</v>
      </c>
      <c r="K25" s="67">
        <f>+Anuales!K20</f>
        <v>1.15846468955098E-6</v>
      </c>
      <c r="L25" s="67">
        <f>+Anuales!L20</f>
        <v>1.11121947535903E-6</v>
      </c>
      <c r="M25" s="67">
        <f>+Anuales!M20</f>
        <v>2.8485152775885699E-6</v>
      </c>
      <c r="N25" s="67">
        <f>+Anuales!N20</f>
        <v>2.7076242596411901E-6</v>
      </c>
      <c r="O25" s="67">
        <f>+Anuales!O20</f>
        <v>2.9018861900886498E-6</v>
      </c>
      <c r="P25" s="67">
        <f>+Anuales!P20</f>
        <v>4.1892062837055798E-6</v>
      </c>
      <c r="Q25" s="67">
        <f>+Anuales!Q20</f>
        <v>5.6990311822777097E-6</v>
      </c>
      <c r="R25" s="67">
        <f>+Anuales!R20</f>
        <v>6.8880974164456097E-6</v>
      </c>
      <c r="S25" s="67">
        <f>+Anuales!S20</f>
        <v>6.4266961036562097E-6</v>
      </c>
      <c r="T25" s="67">
        <f>+Anuales!T20</f>
        <v>6.8629081390744398E-6</v>
      </c>
      <c r="U25" s="67">
        <f>+Anuales!U20</f>
        <v>8.5884084849012893E-6</v>
      </c>
      <c r="V25" s="67">
        <f>+Anuales!V20</f>
        <v>1.0673567531E-5</v>
      </c>
      <c r="W25" s="67">
        <f>+Anuales!W20</f>
        <v>1.277010252E-5</v>
      </c>
      <c r="X25" s="67">
        <f>+Anuales!X20</f>
        <v>1.4858029899999999E-5</v>
      </c>
      <c r="Y25" s="67">
        <f>+Anuales!Y20</f>
        <v>1.9642353434999999E-5</v>
      </c>
      <c r="Z25" s="67">
        <f>+Anuales!Z20</f>
        <v>3.5727311895999999E-5</v>
      </c>
      <c r="AA25" s="67">
        <f>+Anuales!AA20</f>
        <v>4.6969023225999998E-5</v>
      </c>
      <c r="AB25" s="67">
        <f>+Anuales!AB20</f>
        <v>6.3503140938000005E-5</v>
      </c>
      <c r="AC25" s="67">
        <f>+Anuales!AC20</f>
        <v>6.9228918308000004E-5</v>
      </c>
      <c r="AD25" s="67">
        <f>+Anuales!AD20</f>
        <v>9.6030132224000006E-5</v>
      </c>
      <c r="AE25" s="67">
        <f>+Anuales!AE20</f>
        <v>1.76E-4</v>
      </c>
      <c r="AF25" s="67">
        <f>+Anuales!AF20</f>
        <v>3.634E-4</v>
      </c>
      <c r="AG25" s="67">
        <f>+Anuales!AG20</f>
        <v>7.7099999999999998E-4</v>
      </c>
      <c r="AH25" s="67">
        <f>+Anuales!AH20</f>
        <v>1.4840000000000001E-3</v>
      </c>
      <c r="AI25" s="67">
        <f>+Anuales!AI20</f>
        <v>2.7030000000000001E-3</v>
      </c>
      <c r="AJ25" s="67">
        <f>+Anuales!AJ20</f>
        <v>5.411E-3</v>
      </c>
      <c r="AK25" s="67">
        <f>+Anuales!AK20</f>
        <v>1.1634E-2</v>
      </c>
      <c r="AL25" s="67">
        <f>+Anuales!AL20</f>
        <v>1.8596999999999999E-2</v>
      </c>
      <c r="AM25" s="67">
        <f>+Anuales!AM20</f>
        <v>2.9763999999999999E-2</v>
      </c>
      <c r="AN25" s="67">
        <f>+Anuales!AN20</f>
        <v>0.15032999999999999</v>
      </c>
      <c r="AO25" s="67">
        <f>+Anuales!AO20</f>
        <v>3.7639999999999998</v>
      </c>
      <c r="AP25" s="67">
        <f>+Anuales!AP20</f>
        <v>175.59048507456799</v>
      </c>
      <c r="AQ25" s="67">
        <f>+Anuales!AQ20</f>
        <v>931.55177310461704</v>
      </c>
      <c r="AR25" s="67">
        <f>+Anuales!AR20</f>
        <v>1849.6626154073499</v>
      </c>
      <c r="AS25" s="67">
        <f>+Anuales!AS20</f>
        <v>3219.6442823347402</v>
      </c>
      <c r="AT25" s="67">
        <f>+Anuales!AT20</f>
        <v>4739.3999999999996</v>
      </c>
      <c r="AU25" s="67">
        <f>+Anuales!AU20</f>
        <v>5670.5715248448396</v>
      </c>
      <c r="AV25" s="67">
        <f>+Anuales!AV20</f>
        <v>5831.9446422574101</v>
      </c>
      <c r="AW25" s="67">
        <f>+Anuales!AW20</f>
        <v>6965.7377324178797</v>
      </c>
      <c r="AX25" s="67">
        <f>+Anuales!AX20</f>
        <v>7528.4175510955502</v>
      </c>
      <c r="AY25" s="67">
        <f>+Anuales!AY20</f>
        <v>8442.5101530866195</v>
      </c>
      <c r="AZ25" s="67">
        <f>+Anuales!AZ20</f>
        <v>7359.3392959555404</v>
      </c>
      <c r="BA25" s="67">
        <f>+Anuales!BA20</f>
        <v>5820.1569129424397</v>
      </c>
      <c r="BB25" s="67">
        <f>+Anuales!BB20</f>
        <v>5603.7221695383096</v>
      </c>
      <c r="BC25" s="67">
        <f>+Anuales!BC20</f>
        <v>5942.5875121600802</v>
      </c>
      <c r="BD25" s="67">
        <f>+Anuales!BD20</f>
        <v>6541.5862280718402</v>
      </c>
      <c r="BE25" s="67">
        <f>+Anuales!BE20</f>
        <v>7562.1009739096498</v>
      </c>
      <c r="BF25" s="67">
        <f>+Anuales!BF20</f>
        <v>9293.8433769738003</v>
      </c>
      <c r="BG25" s="67">
        <f>+Anuales!BG20</f>
        <v>11321.7164174155</v>
      </c>
      <c r="BH25" s="67">
        <f>+Anuales!BH20</f>
        <v>15883.356967968501</v>
      </c>
      <c r="BI25" s="67">
        <f>+Anuales!BI20</f>
        <v>20847.996874016801</v>
      </c>
      <c r="BJ25" s="67">
        <f>+Anuales!BJ20</f>
        <v>24727.634825277899</v>
      </c>
      <c r="BK25" s="67">
        <f>+Anuales!BK20</f>
        <v>22662.74017071</v>
      </c>
      <c r="BL25" s="67">
        <f>+Anuales!BL20</f>
        <v>27529.918141751499</v>
      </c>
      <c r="BM25" s="67">
        <f>+Anuales!BM20</f>
        <v>31600.755664505999</v>
      </c>
      <c r="BN25" s="67">
        <f>+Anuales!BN20</f>
        <v>31829.059606036801</v>
      </c>
      <c r="BO25" s="67">
        <f>+Anuales!BO20</f>
        <v>30740.028183951599</v>
      </c>
      <c r="BP25" s="67">
        <f>+Anuales!BP20</f>
        <v>31953.829868744699</v>
      </c>
      <c r="BQ25" s="67">
        <f>+Anuales!BQ20</f>
        <v>32147.463163867102</v>
      </c>
      <c r="BR25" s="67">
        <f>+Anuales!BR20</f>
        <v>35266.568700334399</v>
      </c>
      <c r="BS25" s="67">
        <f>+Anuales!BS20</f>
        <v>35343.880634728201</v>
      </c>
      <c r="BT25" s="67">
        <f>+Anuales!BT20</f>
        <v>30774.715722042802</v>
      </c>
      <c r="BU25" s="67">
        <f>+Anuales!BU20</f>
        <v>40909.837692147303</v>
      </c>
      <c r="BV25" s="67">
        <f>+Anuales!BV20</f>
        <v>46944.991004130301</v>
      </c>
      <c r="BW25" s="67">
        <f>+Anuales!BW20</f>
        <v>49788.217742731496</v>
      </c>
    </row>
    <row r="26" spans="1:75">
      <c r="A26" s="3" t="s">
        <v>9</v>
      </c>
      <c r="B26" s="67">
        <f>+Anuales!B21</f>
        <v>6.4554623126458797E-8</v>
      </c>
      <c r="C26" s="67">
        <f>+Anuales!C21</f>
        <v>1.2025771868906501E-7</v>
      </c>
      <c r="D26" s="67">
        <f>+Anuales!D21</f>
        <v>9.1814743878415901E-8</v>
      </c>
      <c r="E26" s="67">
        <f>+Anuales!E21</f>
        <v>1.2474373608338199E-7</v>
      </c>
      <c r="F26" s="67">
        <f>+Anuales!F21</f>
        <v>2.1611340166963399E-7</v>
      </c>
      <c r="G26" s="67">
        <f>+Anuales!G21</f>
        <v>1.4095494980877801E-7</v>
      </c>
      <c r="H26" s="67">
        <f>+Anuales!H21</f>
        <v>8.5375650780225894E-8</v>
      </c>
      <c r="I26" s="67">
        <f>+Anuales!I21</f>
        <v>2.5518295784390403E-7</v>
      </c>
      <c r="J26" s="67">
        <f>+Anuales!J21</f>
        <v>1.94976386661044E-7</v>
      </c>
      <c r="K26" s="67">
        <f>+Anuales!K21</f>
        <v>5.7438758384439001E-7</v>
      </c>
      <c r="L26" s="67">
        <f>+Anuales!L21</f>
        <v>1.40788297695031E-6</v>
      </c>
      <c r="M26" s="67">
        <f>+Anuales!M21</f>
        <v>5.2003526151656697E-7</v>
      </c>
      <c r="N26" s="67">
        <f>+Anuales!N21</f>
        <v>3.7557707731015802E-7</v>
      </c>
      <c r="O26" s="67">
        <f>+Anuales!O21</f>
        <v>5.4662819883766497E-7</v>
      </c>
      <c r="P26" s="67">
        <f>+Anuales!P21</f>
        <v>1.0375429133349199E-6</v>
      </c>
      <c r="Q26" s="67">
        <f>+Anuales!Q21</f>
        <v>4.7254693982026098E-7</v>
      </c>
      <c r="R26" s="67">
        <f>+Anuales!R21</f>
        <v>1.40186507472641E-6</v>
      </c>
      <c r="S26" s="67">
        <f>+Anuales!S21</f>
        <v>2.2651263122211E-6</v>
      </c>
      <c r="T26" s="67">
        <f>+Anuales!T21</f>
        <v>7.5955408416223104E-7</v>
      </c>
      <c r="U26" s="67">
        <f>+Anuales!U21</f>
        <v>1.1078825280879899E-6</v>
      </c>
      <c r="V26" s="67">
        <f>+Anuales!V21</f>
        <v>4.1978471378062298E-7</v>
      </c>
      <c r="W26" s="67">
        <f>+Anuales!W21</f>
        <v>8.9452659292856196E-7</v>
      </c>
      <c r="X26" s="67">
        <f>+Anuales!X21</f>
        <v>-2.4011109829050098E-6</v>
      </c>
      <c r="Y26" s="67">
        <f>+Anuales!Y21</f>
        <v>-3.0868426877358102E-8</v>
      </c>
      <c r="Z26" s="67">
        <f>+Anuales!Z21</f>
        <v>3.313439927E-6</v>
      </c>
      <c r="AA26" s="67">
        <f>+Anuales!AA21</f>
        <v>-2.2602729710000001E-6</v>
      </c>
      <c r="AB26" s="67">
        <f>+Anuales!AB21</f>
        <v>-1.4229936099391501E-6</v>
      </c>
      <c r="AC26" s="67">
        <f>+Anuales!AC21</f>
        <v>-6.0954911779140197E-6</v>
      </c>
      <c r="AD26" s="67">
        <f>+Anuales!AD21</f>
        <v>-3.3055301195594902E-7</v>
      </c>
      <c r="AE26" s="67">
        <f>+Anuales!AE21</f>
        <v>2.6266923971000001E-5</v>
      </c>
      <c r="AF26" s="67">
        <f>+Anuales!AF21</f>
        <v>7.7482837733999996E-5</v>
      </c>
      <c r="AG26" s="67">
        <f>+Anuales!AG21</f>
        <v>2.32204323604E-4</v>
      </c>
      <c r="AH26" s="67">
        <f>+Anuales!AH21</f>
        <v>2.6759772654699998E-4</v>
      </c>
      <c r="AI26" s="67">
        <f>+Anuales!AI21</f>
        <v>2.6782648540499997E-4</v>
      </c>
      <c r="AJ26" s="67">
        <f>+Anuales!AJ21</f>
        <v>2.63512306562E-4</v>
      </c>
      <c r="AK26" s="67">
        <f>+Anuales!AK21</f>
        <v>7.7949510807999998E-4</v>
      </c>
      <c r="AL26" s="67">
        <f>+Anuales!AL21</f>
        <v>3.4440904731279998E-3</v>
      </c>
      <c r="AM26" s="67">
        <f>+Anuales!AM21</f>
        <v>1.5352519392764E-2</v>
      </c>
      <c r="AN26" s="67">
        <f>+Anuales!AN21</f>
        <v>0.17799151939341501</v>
      </c>
      <c r="AO26" s="67">
        <f>+Anuales!AO21</f>
        <v>-0.14455493454017199</v>
      </c>
      <c r="AP26" s="67">
        <f>+Anuales!AP21</f>
        <v>-64.132457405639997</v>
      </c>
      <c r="AQ26" s="67">
        <f>+Anuales!AQ21</f>
        <v>201.510896953035</v>
      </c>
      <c r="AR26" s="67">
        <f>+Anuales!AR21</f>
        <v>313.71206272903697</v>
      </c>
      <c r="AS26" s="67">
        <f>+Anuales!AS21</f>
        <v>485.32847062324299</v>
      </c>
      <c r="AT26" s="67">
        <f>+Anuales!AT21</f>
        <v>-835.42489641568102</v>
      </c>
      <c r="AU26" s="67">
        <f>+Anuales!AU21</f>
        <v>-1060.3931671964499</v>
      </c>
      <c r="AV26" s="67">
        <f>+Anuales!AV21</f>
        <v>-1780.2090423314401</v>
      </c>
      <c r="AW26" s="67">
        <f>+Anuales!AW21</f>
        <v>-1988.6108990995999</v>
      </c>
      <c r="AX26" s="67">
        <f>+Anuales!AX21</f>
        <v>-2198.82281793127</v>
      </c>
      <c r="AY26" s="67">
        <f>+Anuales!AY21</f>
        <v>-4170.9167660107896</v>
      </c>
      <c r="AZ26" s="67">
        <f>+Anuales!AZ21</f>
        <v>-3093.94243804387</v>
      </c>
      <c r="BA26" s="67">
        <f>+Anuales!BA21</f>
        <v>-1849.73727654246</v>
      </c>
      <c r="BB26" s="67">
        <f>+Anuales!BB21</f>
        <v>257.87272120683798</v>
      </c>
      <c r="BC26" s="67">
        <f>+Anuales!BC21</f>
        <v>1127.07081968999</v>
      </c>
      <c r="BD26" s="67">
        <f>+Anuales!BD21</f>
        <v>-1579.6047698385801</v>
      </c>
      <c r="BE26" s="67">
        <f>+Anuales!BE21</f>
        <v>-5295.3153900457801</v>
      </c>
      <c r="BF26" s="67">
        <f>+Anuales!BF21</f>
        <v>1302.8701928420401</v>
      </c>
      <c r="BG26" s="67">
        <f>+Anuales!BG21</f>
        <v>6240.0369478167104</v>
      </c>
      <c r="BH26" s="67">
        <f>+Anuales!BH21</f>
        <v>10905.5224354643</v>
      </c>
      <c r="BI26" s="67">
        <f>+Anuales!BI21</f>
        <v>-9318.17746156047</v>
      </c>
      <c r="BJ26" s="67">
        <f>+Anuales!BJ21</f>
        <v>-1281.59725967598</v>
      </c>
      <c r="BK26" s="67">
        <f>+Anuales!BK21</f>
        <v>1908.5543520364199</v>
      </c>
      <c r="BL26" s="67">
        <f>+Anuales!BL21</f>
        <v>-8916.4019072044593</v>
      </c>
      <c r="BM26" s="67">
        <f>+Anuales!BM21</f>
        <v>-6247.4170342081698</v>
      </c>
      <c r="BN26" s="67">
        <f>+Anuales!BN21</f>
        <v>-6836.8603332391303</v>
      </c>
      <c r="BO26" s="67">
        <f>+Anuales!BO21</f>
        <v>-4664.7500658259696</v>
      </c>
      <c r="BP26" s="67">
        <f>+Anuales!BP21</f>
        <v>-6762.9740269260001</v>
      </c>
      <c r="BQ26" s="67">
        <f>+Anuales!BQ21</f>
        <v>-9296.1481264044396</v>
      </c>
      <c r="BR26" s="67">
        <f>+Anuales!BR21</f>
        <v>-7920.7067989030402</v>
      </c>
      <c r="BS26" s="67">
        <f>+Anuales!BS21</f>
        <v>-16748.6183072155</v>
      </c>
      <c r="BT26" s="67">
        <f>+Anuales!BT21</f>
        <v>-19318.249072791099</v>
      </c>
      <c r="BU26" s="67">
        <f>+Anuales!BU21</f>
        <v>-37381.538440148703</v>
      </c>
      <c r="BV26" s="67">
        <f>+Anuales!BV21</f>
        <v>-39337.436827828999</v>
      </c>
      <c r="BW26" s="67">
        <f>+Anuales!BW21</f>
        <v>-51434.820247621603</v>
      </c>
    </row>
    <row r="27" spans="1:75">
      <c r="A27" s="1" t="s">
        <v>10</v>
      </c>
      <c r="B27" s="67">
        <f>+Anuales!B22</f>
        <v>3.61043008012891E-6</v>
      </c>
      <c r="C27" s="67">
        <f>+Anuales!C22</f>
        <v>4.6182813259317001E-6</v>
      </c>
      <c r="D27" s="67">
        <f>+Anuales!D22</f>
        <v>4.5861379220017798E-6</v>
      </c>
      <c r="E27" s="67">
        <f>+Anuales!E22</f>
        <v>4.6867156697825097E-6</v>
      </c>
      <c r="F27" s="67">
        <f>+Anuales!F22</f>
        <v>5.9506772630269499E-6</v>
      </c>
      <c r="G27" s="67">
        <f>+Anuales!G22</f>
        <v>6.4628979579102602E-6</v>
      </c>
      <c r="H27" s="67">
        <f>+Anuales!H22</f>
        <v>7.37431899192327E-6</v>
      </c>
      <c r="I27" s="67">
        <f>+Anuales!I22</f>
        <v>7.6926423792292998E-6</v>
      </c>
      <c r="J27" s="67">
        <f>+Anuales!J22</f>
        <v>8.38217023772606E-6</v>
      </c>
      <c r="K27" s="67">
        <f>+Anuales!K22</f>
        <v>1.09391261761517E-5</v>
      </c>
      <c r="L27" s="67">
        <f>+Anuales!L22</f>
        <v>1.47102732759302E-5</v>
      </c>
      <c r="M27" s="67">
        <f>+Anuales!M22</f>
        <v>1.6762266707456599E-5</v>
      </c>
      <c r="N27" s="67">
        <f>+Anuales!N22</f>
        <v>1.82315313322535E-5</v>
      </c>
      <c r="O27" s="67">
        <f>+Anuales!O22</f>
        <v>1.8455498275765201E-5</v>
      </c>
      <c r="P27" s="67">
        <f>+Anuales!P22</f>
        <v>2.24081000751482E-5</v>
      </c>
      <c r="Q27" s="67">
        <f>+Anuales!Q22</f>
        <v>2.2498308982951499E-5</v>
      </c>
      <c r="R27" s="67">
        <f>+Anuales!R22</f>
        <v>2.6450910782334499E-5</v>
      </c>
      <c r="S27" s="67">
        <f>+Anuales!S22</f>
        <v>2.9968021302666799E-5</v>
      </c>
      <c r="T27" s="67">
        <f>+Anuales!T22</f>
        <v>4.1734580909014601E-5</v>
      </c>
      <c r="U27" s="67">
        <f>+Anuales!U22</f>
        <v>4.5047425281792303E-5</v>
      </c>
      <c r="V27" s="67">
        <f>+Anuales!V22</f>
        <v>5.1918855534811899E-5</v>
      </c>
      <c r="W27" s="67">
        <f>+Anuales!W22</f>
        <v>4.6068756019565697E-5</v>
      </c>
      <c r="X27" s="67">
        <f>+Anuales!X22</f>
        <v>5.0708811909449899E-5</v>
      </c>
      <c r="Y27" s="67">
        <f>+Anuales!Y22</f>
        <v>5.8760216151897101E-5</v>
      </c>
      <c r="Z27" s="67">
        <f>+Anuales!Z22</f>
        <v>7.8462048992945194E-5</v>
      </c>
      <c r="AA27" s="67">
        <f>+Anuales!AA22</f>
        <v>7.4874430360766502E-5</v>
      </c>
      <c r="AB27" s="67">
        <f>+Anuales!AB22</f>
        <v>1.0939437241351E-4</v>
      </c>
      <c r="AC27" s="67">
        <f>+Anuales!AC22</f>
        <v>1.96577652711442E-4</v>
      </c>
      <c r="AD27" s="67">
        <f>+Anuales!AD22</f>
        <v>4.0873656125691501E-4</v>
      </c>
      <c r="AE27" s="67">
        <f>+Anuales!AE22</f>
        <v>9.9280324903995294E-4</v>
      </c>
      <c r="AF27" s="67">
        <f>+Anuales!AF22</f>
        <v>1.3610091364739401E-3</v>
      </c>
      <c r="AG27" s="67">
        <f>+Anuales!AG22</f>
        <v>1.7258068967527099E-3</v>
      </c>
      <c r="AH27" s="67">
        <f>+Anuales!AH22</f>
        <v>2.91778959358269E-3</v>
      </c>
      <c r="AI27" s="67">
        <f>+Anuales!AI22</f>
        <v>6.2696037620250103E-3</v>
      </c>
      <c r="AJ27" s="67">
        <f>+Anuales!AJ22</f>
        <v>1.3681286020816001E-2</v>
      </c>
      <c r="AK27" s="67">
        <f>+Anuales!AK22</f>
        <v>4.4308575795236699E-2</v>
      </c>
      <c r="AL27" s="67">
        <f>+Anuales!AL22</f>
        <v>5.0282656215473003E-2</v>
      </c>
      <c r="AM27" s="67">
        <f>+Anuales!AM22</f>
        <v>7.9667599799944894E-2</v>
      </c>
      <c r="AN27" s="67">
        <f>+Anuales!AN22</f>
        <v>0.58466578691432403</v>
      </c>
      <c r="AO27" s="67">
        <f>+Anuales!AO22</f>
        <v>15.7361577835542</v>
      </c>
      <c r="AP27" s="67">
        <f>+Anuales!AP22</f>
        <v>858.17926</v>
      </c>
      <c r="AQ27" s="67">
        <f>+Anuales!AQ22</f>
        <v>3259.855528</v>
      </c>
      <c r="AR27" s="67">
        <f>+Anuales!AR22</f>
        <v>5627.7490459999999</v>
      </c>
      <c r="AS27" s="67">
        <f>+Anuales!AS22</f>
        <v>8626.6039999999994</v>
      </c>
      <c r="AT27" s="67">
        <f>+Anuales!AT22</f>
        <v>12590.4514470674</v>
      </c>
      <c r="AU27" s="67">
        <f>+Anuales!AU22</f>
        <v>15118.170885833801</v>
      </c>
      <c r="AV27" s="67">
        <f>+Anuales!AV22</f>
        <v>17974.756927754501</v>
      </c>
      <c r="AW27" s="67">
        <f>+Anuales!AW22</f>
        <v>22272.178088995901</v>
      </c>
      <c r="AX27" s="67">
        <f>+Anuales!AX22</f>
        <v>22075.666404387801</v>
      </c>
      <c r="AY27" s="67">
        <f>+Anuales!AY22</f>
        <v>25855.253648066398</v>
      </c>
      <c r="AZ27" s="67">
        <f>+Anuales!AZ22</f>
        <v>29867.827839919999</v>
      </c>
      <c r="BA27" s="67">
        <f>+Anuales!BA22</f>
        <v>29819.766269802702</v>
      </c>
      <c r="BB27" s="67">
        <f>+Anuales!BB22</f>
        <v>32681.948105448999</v>
      </c>
      <c r="BC27" s="67">
        <f>+Anuales!BC22</f>
        <v>38060.704147667697</v>
      </c>
      <c r="BD27" s="67">
        <f>+Anuales!BD22</f>
        <v>51041.543245485802</v>
      </c>
      <c r="BE27" s="67">
        <f>+Anuales!BE22</f>
        <v>65646.945835517399</v>
      </c>
      <c r="BF27" s="67">
        <f>+Anuales!BF22</f>
        <v>86233.951450318898</v>
      </c>
      <c r="BG27" s="67">
        <f>+Anuales!BG22</f>
        <v>97501.431317828799</v>
      </c>
      <c r="BH27" s="67">
        <f>+Anuales!BH22</f>
        <v>100895.073425343</v>
      </c>
      <c r="BI27" s="67">
        <f>+Anuales!BI22</f>
        <v>91770.705427774199</v>
      </c>
      <c r="BJ27" s="67">
        <f>+Anuales!BJ22</f>
        <v>111035.48070546299</v>
      </c>
      <c r="BK27" s="67">
        <f>+Anuales!BK22</f>
        <v>138751.58152175299</v>
      </c>
      <c r="BL27" s="67">
        <f>+Anuales!BL22</f>
        <v>137014.31587985999</v>
      </c>
      <c r="BM27" s="67">
        <f>+Anuales!BM22</f>
        <v>130608.050702632</v>
      </c>
      <c r="BN27" s="67">
        <f>+Anuales!BN22</f>
        <v>127765.308550709</v>
      </c>
      <c r="BO27" s="67">
        <f>+Anuales!BO22</f>
        <v>128079.289728808</v>
      </c>
      <c r="BP27" s="67">
        <f>+Anuales!BP22</f>
        <v>144812.21736458901</v>
      </c>
      <c r="BQ27" s="67">
        <f>+Anuales!BQ22</f>
        <v>167979.31315043801</v>
      </c>
      <c r="BR27" s="67">
        <f>+Anuales!BR22</f>
        <v>182197.691000505</v>
      </c>
      <c r="BS27" s="67">
        <f>+Anuales!BS22</f>
        <v>182384.91351657599</v>
      </c>
      <c r="BT27" s="67">
        <f>+Anuales!BT22</f>
        <v>159683.04587409299</v>
      </c>
      <c r="BU27" s="67">
        <f>+Anuales!BU22</f>
        <v>257377.128871953</v>
      </c>
      <c r="BV27" s="67">
        <f>+Anuales!BV22</f>
        <v>272522.42326768098</v>
      </c>
      <c r="BW27" s="67">
        <f>+Anuales!BW22</f>
        <v>274276.15729496599</v>
      </c>
    </row>
    <row r="28" spans="1:75">
      <c r="A28" s="1" t="s">
        <v>11</v>
      </c>
      <c r="B28" s="67">
        <f>+Anuales!B23</f>
        <v>3.19853442804416E-6</v>
      </c>
      <c r="C28" s="67">
        <f>+Anuales!C23</f>
        <v>4.6646140991311501E-6</v>
      </c>
      <c r="D28" s="67">
        <f>+Anuales!D23</f>
        <v>5.5440585620231302E-6</v>
      </c>
      <c r="E28" s="67">
        <f>+Anuales!E23</f>
        <v>6.1144265894016402E-6</v>
      </c>
      <c r="F28" s="67">
        <f>+Anuales!F23</f>
        <v>6.2150797707037303E-6</v>
      </c>
      <c r="G28" s="67">
        <f>+Anuales!G23</f>
        <v>8.0126032509268902E-6</v>
      </c>
      <c r="H28" s="67">
        <f>+Anuales!H23</f>
        <v>9.4888499100241892E-6</v>
      </c>
      <c r="I28" s="67">
        <f>+Anuales!I23</f>
        <v>1.0983397147540099E-5</v>
      </c>
      <c r="J28" s="67">
        <f>+Anuales!J23</f>
        <v>1.2090582141863001E-5</v>
      </c>
      <c r="K28" s="67">
        <f>+Anuales!K23</f>
        <v>1.21648011543383E-5</v>
      </c>
      <c r="L28" s="67">
        <f>+Anuales!L23</f>
        <v>1.4534726059542001E-5</v>
      </c>
      <c r="M28" s="67">
        <f>+Anuales!M23</f>
        <v>1.7618373523069699E-5</v>
      </c>
      <c r="N28" s="67">
        <f>+Anuales!N23</f>
        <v>1.9754457704036199E-5</v>
      </c>
      <c r="O28" s="67">
        <f>+Anuales!O23</f>
        <v>2.12673055199707E-5</v>
      </c>
      <c r="P28" s="67">
        <f>+Anuales!P23</f>
        <v>2.2418208562738001E-5</v>
      </c>
      <c r="Q28" s="67">
        <f>+Anuales!Q23</f>
        <v>2.67961135999783E-5</v>
      </c>
      <c r="R28" s="67">
        <f>+Anuales!R23</f>
        <v>3.1967043702022999E-5</v>
      </c>
      <c r="S28" s="67">
        <f>+Anuales!S23</f>
        <v>3.8439348269387602E-5</v>
      </c>
      <c r="T28" s="67">
        <f>+Anuales!T23</f>
        <v>4.2610863450018597E-5</v>
      </c>
      <c r="U28" s="67">
        <f>+Anuales!U23</f>
        <v>4.2512243666318597E-5</v>
      </c>
      <c r="V28" s="67">
        <f>+Anuales!V23</f>
        <v>4.5559289973009101E-5</v>
      </c>
      <c r="W28" s="67">
        <f>+Anuales!W23</f>
        <v>4.81986400604861E-5</v>
      </c>
      <c r="X28" s="67">
        <f>+Anuales!X23</f>
        <v>5.2030577841572702E-5</v>
      </c>
      <c r="Y28" s="67">
        <f>+Anuales!Y23</f>
        <v>6.6353830550500302E-5</v>
      </c>
      <c r="Z28" s="67">
        <f>+Anuales!Z23</f>
        <v>1.1645064727251199E-4</v>
      </c>
      <c r="AA28" s="67">
        <f>+Anuales!AA23</f>
        <v>1.4846140902297899E-4</v>
      </c>
      <c r="AB28" s="67">
        <f>+Anuales!AB23</f>
        <v>1.8007464154224301E-4</v>
      </c>
      <c r="AC28" s="67">
        <f>+Anuales!AC23</f>
        <v>2.7549080732021999E-4</v>
      </c>
      <c r="AD28" s="67">
        <f>+Anuales!AD23</f>
        <v>3.87715037676845E-4</v>
      </c>
      <c r="AE28" s="67">
        <f>+Anuales!AE23</f>
        <v>5.6526022613841197E-4</v>
      </c>
      <c r="AF28" s="67">
        <f>+Anuales!AF23</f>
        <v>1.17574014756641E-3</v>
      </c>
      <c r="AG28" s="67">
        <f>+Anuales!AG23</f>
        <v>2.0915149802452002E-3</v>
      </c>
      <c r="AH28" s="67">
        <f>+Anuales!AH23</f>
        <v>3.42213907267394E-3</v>
      </c>
      <c r="AI28" s="67">
        <f>+Anuales!AI23</f>
        <v>6.1241059731404496E-3</v>
      </c>
      <c r="AJ28" s="67">
        <f>+Anuales!AJ23</f>
        <v>1.10711938908775E-2</v>
      </c>
      <c r="AK28" s="67">
        <f>+Anuales!AK23</f>
        <v>3.1031823683790202E-2</v>
      </c>
      <c r="AL28" s="67">
        <f>+Anuales!AL23</f>
        <v>5.4383014510699899E-2</v>
      </c>
      <c r="AM28" s="67">
        <f>+Anuales!AM23</f>
        <v>8.9684223310921005E-2</v>
      </c>
      <c r="AN28" s="67">
        <f>+Anuales!AN23</f>
        <v>0.68970143971533904</v>
      </c>
      <c r="AO28" s="67">
        <f>+Anuales!AO23</f>
        <v>12.1179312277341</v>
      </c>
      <c r="AP28" s="67">
        <f>+Anuales!AP23</f>
        <v>752.92627300000004</v>
      </c>
      <c r="AQ28" s="67">
        <f>+Anuales!AQ23</f>
        <v>3861.996161</v>
      </c>
      <c r="AR28" s="67">
        <f>+Anuales!AR23</f>
        <v>6954.3354010000003</v>
      </c>
      <c r="AS28" s="67">
        <f>+Anuales!AS23</f>
        <v>11304.266</v>
      </c>
      <c r="AT28" s="67">
        <f>+Anuales!AT23</f>
        <v>15922.0746275154</v>
      </c>
      <c r="AU28" s="67">
        <f>+Anuales!AU23</f>
        <v>21990.692954876598</v>
      </c>
      <c r="AV28" s="67">
        <f>+Anuales!AV23</f>
        <v>24754.049485018899</v>
      </c>
      <c r="AW28" s="67">
        <f>+Anuales!AW23</f>
        <v>29219.064900140002</v>
      </c>
      <c r="AX28" s="67">
        <f>+Anuales!AX23</f>
        <v>31013.9339033951</v>
      </c>
      <c r="AY28" s="67">
        <f>+Anuales!AY23</f>
        <v>29907.0550703546</v>
      </c>
      <c r="AZ28" s="67">
        <f>+Anuales!AZ23</f>
        <v>33434.378167214301</v>
      </c>
      <c r="BA28" s="67">
        <f>+Anuales!BA23</f>
        <v>33166.712797883403</v>
      </c>
      <c r="BB28" s="67">
        <f>+Anuales!BB23</f>
        <v>34008.658803614402</v>
      </c>
      <c r="BC28" s="67">
        <f>+Anuales!BC23</f>
        <v>37253.8016717133</v>
      </c>
      <c r="BD28" s="67">
        <f>+Anuales!BD23</f>
        <v>42384.304455393103</v>
      </c>
      <c r="BE28" s="67">
        <f>+Anuales!BE23</f>
        <v>50150.8312906516</v>
      </c>
      <c r="BF28" s="67">
        <f>+Anuales!BF23</f>
        <v>60013.451437937998</v>
      </c>
      <c r="BG28" s="67">
        <f>+Anuales!BG23</f>
        <v>74736.183578442593</v>
      </c>
      <c r="BH28" s="67">
        <f>+Anuales!BH23</f>
        <v>100322.104878136</v>
      </c>
      <c r="BI28" s="67">
        <f>+Anuales!BI23</f>
        <v>78082.008965279107</v>
      </c>
      <c r="BJ28" s="67">
        <f>+Anuales!BJ23</f>
        <v>98738.686787093306</v>
      </c>
      <c r="BK28" s="67">
        <f>+Anuales!BK23</f>
        <v>119787.19365155</v>
      </c>
      <c r="BL28" s="67">
        <f>+Anuales!BL23</f>
        <v>127800.39682571001</v>
      </c>
      <c r="BM28" s="67">
        <f>+Anuales!BM23</f>
        <v>135597.10506071401</v>
      </c>
      <c r="BN28" s="67">
        <f>+Anuales!BN23</f>
        <v>139048.50997631601</v>
      </c>
      <c r="BO28" s="67">
        <f>+Anuales!BO23</f>
        <v>145348.80330430801</v>
      </c>
      <c r="BP28" s="67">
        <f>+Anuales!BP23</f>
        <v>146840.213725868</v>
      </c>
      <c r="BQ28" s="67">
        <f>+Anuales!BQ23</f>
        <v>154876.34006158001</v>
      </c>
      <c r="BR28" s="67">
        <f>+Anuales!BR23</f>
        <v>169656.25458669799</v>
      </c>
      <c r="BS28" s="67">
        <f>+Anuales!BS23</f>
        <v>172608.61784161601</v>
      </c>
      <c r="BT28" s="67">
        <f>+Anuales!BT23</f>
        <v>148166.01545249601</v>
      </c>
      <c r="BU28" s="67">
        <f>+Anuales!BU23</f>
        <v>228011.09733088399</v>
      </c>
      <c r="BV28" s="67">
        <f>+Anuales!BV23</f>
        <v>267981.69430196501</v>
      </c>
      <c r="BW28" s="67">
        <f>+Anuales!BW23</f>
        <v>237491.11770233599</v>
      </c>
    </row>
    <row r="29" spans="1:75">
      <c r="A29" s="1" t="s">
        <v>12</v>
      </c>
      <c r="B29" s="67">
        <f>+B19+B27-B28</f>
        <v>1.5702559412063706E-5</v>
      </c>
      <c r="C29" s="67">
        <f t="shared" ref="C29:BN29" si="14">+C19+C27-C28</f>
        <v>2.0084036533050734E-5</v>
      </c>
      <c r="D29" s="67">
        <f t="shared" si="14"/>
        <v>2.1361127706573155E-5</v>
      </c>
      <c r="E29" s="67">
        <f t="shared" si="14"/>
        <v>2.3873958716551724E-5</v>
      </c>
      <c r="F29" s="67">
        <f t="shared" si="14"/>
        <v>2.7507448864252224E-5</v>
      </c>
      <c r="G29" s="67">
        <f t="shared" si="14"/>
        <v>3.0039690527952914E-5</v>
      </c>
      <c r="H29" s="67">
        <f t="shared" si="14"/>
        <v>3.3947155760759886E-5</v>
      </c>
      <c r="I29" s="67">
        <f t="shared" si="14"/>
        <v>3.7040737839839253E-5</v>
      </c>
      <c r="J29" s="67">
        <f t="shared" si="14"/>
        <v>4.0848025825580816E-5</v>
      </c>
      <c r="K29" s="67">
        <f t="shared" si="14"/>
        <v>4.8416509811580286E-5</v>
      </c>
      <c r="L29" s="67">
        <f t="shared" si="14"/>
        <v>5.8322015100171671E-5</v>
      </c>
      <c r="M29" s="67">
        <f t="shared" si="14"/>
        <v>6.5156562309141481E-5</v>
      </c>
      <c r="N29" s="67">
        <f t="shared" si="14"/>
        <v>7.5436871634541658E-5</v>
      </c>
      <c r="O29" s="67">
        <f t="shared" si="14"/>
        <v>8.2026852915497117E-5</v>
      </c>
      <c r="P29" s="67">
        <f t="shared" si="14"/>
        <v>9.8107379434387692E-5</v>
      </c>
      <c r="Q29" s="67">
        <f t="shared" si="14"/>
        <v>1.1656260061801966E-4</v>
      </c>
      <c r="R29" s="67">
        <f t="shared" si="14"/>
        <v>1.4053022593866373E-4</v>
      </c>
      <c r="S29" s="67">
        <f t="shared" si="14"/>
        <v>1.576765502520176E-4</v>
      </c>
      <c r="T29" s="67">
        <f t="shared" si="14"/>
        <v>1.8751572157309749E-4</v>
      </c>
      <c r="U29" s="67">
        <f t="shared" si="14"/>
        <v>2.1020109671112178E-4</v>
      </c>
      <c r="V29" s="67">
        <f t="shared" si="14"/>
        <v>2.3473650428758344E-4</v>
      </c>
      <c r="W29" s="67">
        <f t="shared" si="14"/>
        <v>2.5791891426000819E-4</v>
      </c>
      <c r="X29" s="67">
        <f t="shared" si="14"/>
        <v>2.8916137949397213E-4</v>
      </c>
      <c r="Y29" s="67">
        <f t="shared" si="14"/>
        <v>3.5280290554851946E-4</v>
      </c>
      <c r="Z29" s="67">
        <f t="shared" si="14"/>
        <v>4.3918701464243327E-4</v>
      </c>
      <c r="AA29" s="67">
        <f t="shared" si="14"/>
        <v>5.4808843936278743E-4</v>
      </c>
      <c r="AB29" s="67">
        <f t="shared" si="14"/>
        <v>7.3212715406132788E-4</v>
      </c>
      <c r="AC29" s="67">
        <f t="shared" si="14"/>
        <v>1.0127440991553082E-3</v>
      </c>
      <c r="AD29" s="67">
        <f t="shared" si="14"/>
        <v>1.617638748231114E-3</v>
      </c>
      <c r="AE29" s="67">
        <f t="shared" si="14"/>
        <v>3.0534647717515412E-3</v>
      </c>
      <c r="AF29" s="67">
        <f t="shared" si="14"/>
        <v>5.0473957939115299E-3</v>
      </c>
      <c r="AG29" s="67">
        <f t="shared" si="14"/>
        <v>8.9072408207365103E-3</v>
      </c>
      <c r="AH29" s="67">
        <f t="shared" si="14"/>
        <v>1.479415512538575E-2</v>
      </c>
      <c r="AI29" s="67">
        <f t="shared" si="14"/>
        <v>2.7453019755348564E-2</v>
      </c>
      <c r="AJ29" s="67">
        <f t="shared" si="14"/>
        <v>5.93813173419485E-2</v>
      </c>
      <c r="AK29" s="67">
        <f t="shared" si="14"/>
        <v>0.16108827537260248</v>
      </c>
      <c r="AL29" s="67">
        <f t="shared" si="14"/>
        <v>0.29679607353595516</v>
      </c>
      <c r="AM29" s="67">
        <f t="shared" si="14"/>
        <v>0.60461726013424388</v>
      </c>
      <c r="AN29" s="67">
        <f t="shared" si="14"/>
        <v>3.7575487050243659</v>
      </c>
      <c r="AO29" s="67">
        <f t="shared" si="14"/>
        <v>88.049813952983698</v>
      </c>
      <c r="AP29" s="67">
        <f t="shared" si="14"/>
        <v>5321.9824420954137</v>
      </c>
      <c r="AQ29" s="67">
        <f t="shared" si="14"/>
        <v>26256.239275889053</v>
      </c>
      <c r="AR29" s="67">
        <f t="shared" si="14"/>
        <v>43990.2193378417</v>
      </c>
      <c r="AS29" s="67">
        <f t="shared" si="14"/>
        <v>68078.57575863137</v>
      </c>
      <c r="AT29" s="67">
        <f t="shared" si="14"/>
        <v>94724.453431085931</v>
      </c>
      <c r="AU29" s="67">
        <f t="shared" si="14"/>
        <v>115571.29200703319</v>
      </c>
      <c r="AV29" s="67">
        <f t="shared" si="14"/>
        <v>130810.70595643447</v>
      </c>
      <c r="AW29" s="67">
        <f t="shared" si="14"/>
        <v>149749.96285005589</v>
      </c>
      <c r="AX29" s="67">
        <f t="shared" si="14"/>
        <v>157833.56802713007</v>
      </c>
      <c r="AY29" s="67">
        <f t="shared" si="14"/>
        <v>164770.96227677353</v>
      </c>
      <c r="AZ29" s="67">
        <f t="shared" si="14"/>
        <v>175862.06132943596</v>
      </c>
      <c r="BA29" s="67">
        <f t="shared" si="14"/>
        <v>178974.62632197747</v>
      </c>
      <c r="BB29" s="67">
        <f t="shared" si="14"/>
        <v>189741.44734998263</v>
      </c>
      <c r="BC29" s="67">
        <f t="shared" si="14"/>
        <v>203612.61266088119</v>
      </c>
      <c r="BD29" s="67">
        <f t="shared" si="14"/>
        <v>225691.81873359694</v>
      </c>
      <c r="BE29" s="67">
        <f t="shared" si="14"/>
        <v>244651.60026246609</v>
      </c>
      <c r="BF29" s="67">
        <f t="shared" si="14"/>
        <v>286314.08373982308</v>
      </c>
      <c r="BG29" s="67">
        <f t="shared" si="14"/>
        <v>319693.00000000006</v>
      </c>
      <c r="BH29" s="67">
        <f t="shared" si="14"/>
        <v>354827.53577412042</v>
      </c>
      <c r="BI29" s="67">
        <f t="shared" si="14"/>
        <v>367052.84531173494</v>
      </c>
      <c r="BJ29" s="67">
        <f t="shared" si="14"/>
        <v>421582.0652332824</v>
      </c>
      <c r="BK29" s="67">
        <f t="shared" si="14"/>
        <v>471985.53679455421</v>
      </c>
      <c r="BL29" s="67">
        <f t="shared" si="14"/>
        <v>509758.20175753202</v>
      </c>
      <c r="BM29" s="67">
        <f t="shared" si="14"/>
        <v>548696.51547543472</v>
      </c>
      <c r="BN29" s="67">
        <f t="shared" si="14"/>
        <v>578493.24106441077</v>
      </c>
      <c r="BO29" s="67">
        <f t="shared" ref="BO29:BW29" si="15">+BO19+BO27-BO28</f>
        <v>614251.09670176858</v>
      </c>
      <c r="BP29" s="67">
        <f t="shared" si="15"/>
        <v>662788.39452976966</v>
      </c>
      <c r="BQ29" s="67">
        <f t="shared" si="15"/>
        <v>706232.91490068869</v>
      </c>
      <c r="BR29" s="67">
        <f t="shared" si="15"/>
        <v>748094.97252289136</v>
      </c>
      <c r="BS29" s="67">
        <f t="shared" si="15"/>
        <v>777524.45049662748</v>
      </c>
      <c r="BT29" s="67">
        <f t="shared" si="15"/>
        <v>721691.95795627765</v>
      </c>
      <c r="BU29" s="67">
        <f t="shared" si="15"/>
        <v>877967.01130398561</v>
      </c>
      <c r="BV29" s="67">
        <f t="shared" si="15"/>
        <v>937184.86137316935</v>
      </c>
      <c r="BW29" s="67">
        <f t="shared" si="15"/>
        <v>1001330.5590469339</v>
      </c>
    </row>
    <row r="30" spans="1:7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</row>
    <row r="31" spans="1:75">
      <c r="A31" s="1" t="s">
        <v>45</v>
      </c>
      <c r="B31" s="66">
        <f>+Anuales!B33</f>
        <v>39907.954649603496</v>
      </c>
      <c r="C31" s="66">
        <f>+Anuales!C33</f>
        <v>42988.065163111503</v>
      </c>
      <c r="D31" s="66">
        <f>+Anuales!D33</f>
        <v>46042.775162528902</v>
      </c>
      <c r="E31" s="66">
        <f>+Anuales!E33</f>
        <v>49116.37386485</v>
      </c>
      <c r="F31" s="66">
        <f>+Anuales!F33</f>
        <v>52063.841342766398</v>
      </c>
      <c r="G31" s="66">
        <f>+Anuales!G33</f>
        <v>55152.106118060801</v>
      </c>
      <c r="H31" s="66">
        <f>+Anuales!H33</f>
        <v>57391.576172449801</v>
      </c>
      <c r="I31" s="66">
        <f>+Anuales!I33</f>
        <v>61241.988541052102</v>
      </c>
      <c r="J31" s="66">
        <f>+Anuales!J33</f>
        <v>61169.9278973373</v>
      </c>
      <c r="K31" s="66">
        <f>+Anuales!K33</f>
        <v>63067.209894809603</v>
      </c>
      <c r="L31" s="66">
        <f>+Anuales!L33</f>
        <v>69378.138784548995</v>
      </c>
      <c r="M31" s="66">
        <f>+Anuales!M33</f>
        <v>74547.203032915102</v>
      </c>
      <c r="N31" s="66">
        <f>+Anuales!N33</f>
        <v>81468.814700028597</v>
      </c>
      <c r="O31" s="66">
        <f>+Anuales!O33</f>
        <v>84834.282262152396</v>
      </c>
      <c r="P31" s="66">
        <f>+Anuales!P33</f>
        <v>89748.475649052198</v>
      </c>
      <c r="Q31" s="66">
        <f>+Anuales!Q33</f>
        <v>94943.408898916299</v>
      </c>
      <c r="R31" s="66">
        <f>+Anuales!R33</f>
        <v>101997.709192047</v>
      </c>
      <c r="S31" s="66">
        <f>+Anuales!S33</f>
        <v>107161.788370847</v>
      </c>
      <c r="T31" s="66">
        <f>+Anuales!T33</f>
        <v>107568.515235636</v>
      </c>
      <c r="U31" s="66">
        <f>+Anuales!U33</f>
        <v>110771.322921931</v>
      </c>
      <c r="V31" s="66">
        <f>+Anuales!V33</f>
        <v>114235.593714192</v>
      </c>
      <c r="W31" s="66">
        <f>+Anuales!W33</f>
        <v>120432.45039233701</v>
      </c>
      <c r="X31" s="66">
        <f>+Anuales!X33</f>
        <v>125104.176846332</v>
      </c>
      <c r="Y31" s="66">
        <f>+Anuales!Y33</f>
        <v>132287.67672329201</v>
      </c>
      <c r="Z31" s="66">
        <f>+Anuales!Z33</f>
        <v>143355.81557328501</v>
      </c>
      <c r="AA31" s="66">
        <f>+Anuales!AA33</f>
        <v>150882.63159166201</v>
      </c>
      <c r="AB31" s="66">
        <f>+Anuales!AB33</f>
        <v>154603.673911041</v>
      </c>
      <c r="AC31" s="66">
        <f>+Anuales!AC33</f>
        <v>155893.279020049</v>
      </c>
      <c r="AD31" s="66">
        <f>+Anuales!AD33</f>
        <v>154846.47645417601</v>
      </c>
      <c r="AE31" s="66">
        <f>+Anuales!AE33</f>
        <v>158438.42139681301</v>
      </c>
      <c r="AF31" s="66">
        <f>+Anuales!AF33</f>
        <v>166624.442358689</v>
      </c>
      <c r="AG31" s="66">
        <f>+Anuales!AG33</f>
        <v>177763.51612696299</v>
      </c>
      <c r="AH31" s="66">
        <f>+Anuales!AH33</f>
        <v>177516.909499715</v>
      </c>
      <c r="AI31" s="66">
        <f>+Anuales!AI33</f>
        <v>160401.711659564</v>
      </c>
      <c r="AJ31" s="66">
        <f>+Anuales!AJ33</f>
        <v>166038.742367181</v>
      </c>
      <c r="AK31" s="66">
        <f>+Anuales!AK33</f>
        <v>171105.08592941801</v>
      </c>
      <c r="AL31" s="66">
        <f>+Anuales!AL33</f>
        <v>187207.15425466999</v>
      </c>
      <c r="AM31" s="66">
        <f>+Anuales!AM33</f>
        <v>204551.57741481299</v>
      </c>
      <c r="AN31" s="66">
        <f>+Anuales!AN33</f>
        <v>186994.44079912599</v>
      </c>
      <c r="AO31" s="66">
        <f>+Anuales!AO33</f>
        <v>164025.987583446</v>
      </c>
      <c r="AP31" s="66">
        <f>+Anuales!AP33</f>
        <v>148915.74213435699</v>
      </c>
      <c r="AQ31" s="66">
        <f>+Anuales!AQ33</f>
        <v>153426.60900145301</v>
      </c>
      <c r="AR31" s="66">
        <f>+Anuales!AR33</f>
        <v>152269.00634933001</v>
      </c>
      <c r="AS31" s="66">
        <f>+Anuales!AS33</f>
        <v>158201.89610584799</v>
      </c>
      <c r="AT31" s="66">
        <f>+Anuales!AT33</f>
        <v>156137.317913643</v>
      </c>
      <c r="AU31" s="66">
        <f>+Anuales!AU33</f>
        <v>169732.064334575</v>
      </c>
      <c r="AV31" s="66">
        <f>+Anuales!AV33</f>
        <v>174318.82634423301</v>
      </c>
      <c r="AW31" s="66">
        <f>+Anuales!AW33</f>
        <v>187209.82179891801</v>
      </c>
      <c r="AX31" s="66">
        <f>+Anuales!AX33</f>
        <v>187335.34450130601</v>
      </c>
      <c r="AY31" s="66">
        <f>+Anuales!AY33</f>
        <v>185974.103933765</v>
      </c>
      <c r="AZ31" s="66">
        <f>+Anuales!AZ33</f>
        <v>188540.81247163599</v>
      </c>
      <c r="BA31" s="66">
        <f>+Anuales!BA33</f>
        <v>190148.619427464</v>
      </c>
      <c r="BB31" s="66">
        <f>+Anuales!BB33</f>
        <v>203201.948500139</v>
      </c>
      <c r="BC31" s="66">
        <f>+Anuales!BC33</f>
        <v>209707.463003396</v>
      </c>
      <c r="BD31" s="66">
        <f>+Anuales!BD33</f>
        <v>222234.79860672401</v>
      </c>
      <c r="BE31" s="66">
        <f>+Anuales!BE33</f>
        <v>235945.00016506601</v>
      </c>
      <c r="BF31" s="66">
        <f>+Anuales!BF33</f>
        <v>271593.80224469199</v>
      </c>
      <c r="BG31" s="66">
        <f>+Anuales!BG33</f>
        <v>303275.63556458597</v>
      </c>
      <c r="BH31" s="66">
        <f>+Anuales!BH33</f>
        <v>320963.50893001602</v>
      </c>
      <c r="BI31" s="66">
        <f>+Anuales!BI33</f>
        <v>323884.89918480098</v>
      </c>
      <c r="BJ31" s="66">
        <f>+Anuales!BJ33</f>
        <v>366535.742496291</v>
      </c>
      <c r="BK31" s="66">
        <f>+Anuales!BK33</f>
        <v>395507.400611991</v>
      </c>
      <c r="BL31" s="66">
        <f>+Anuales!BL33</f>
        <v>421134.632761991</v>
      </c>
      <c r="BM31" s="66">
        <f>+Anuales!BM33</f>
        <v>441246.57174173801</v>
      </c>
      <c r="BN31" s="66">
        <f>+Anuales!BN33</f>
        <v>452937.395796725</v>
      </c>
      <c r="BO31" s="66">
        <f>+Anuales!BO33</f>
        <v>461908.56863574998</v>
      </c>
      <c r="BP31" s="66">
        <f>+Anuales!BP33</f>
        <v>478869.11988341197</v>
      </c>
      <c r="BQ31" s="66">
        <f>+Anuales!BQ33</f>
        <v>495588.35143324197</v>
      </c>
      <c r="BR31" s="66">
        <f>+Anuales!BR33</f>
        <v>513849.77772647701</v>
      </c>
      <c r="BS31" s="66">
        <f>+Anuales!BS33</f>
        <v>528319.51322280394</v>
      </c>
      <c r="BT31" s="66">
        <f>+Anuales!BT33</f>
        <v>488570.44786819001</v>
      </c>
      <c r="BU31" s="66">
        <f>+Anuales!BU33</f>
        <v>542036.27325846802</v>
      </c>
      <c r="BV31" s="66">
        <f>+Anuales!BV33</f>
        <v>546494.89061833802</v>
      </c>
      <c r="BW31" s="66">
        <f>+Anuales!BW33</f>
        <v>561345.23776602</v>
      </c>
    </row>
    <row r="32" spans="1:75">
      <c r="A32" s="1" t="s">
        <v>46</v>
      </c>
      <c r="B32" s="60">
        <f>+Anuales!B34</f>
        <v>1.5314199142212675E-5</v>
      </c>
      <c r="C32" s="60">
        <f>+Anuales!C34</f>
        <v>1.9310099779049897E-5</v>
      </c>
      <c r="D32" s="60">
        <f>+Anuales!D34</f>
        <v>2.0772712108725198E-5</v>
      </c>
      <c r="E32" s="60">
        <f>+Anuales!E34</f>
        <v>2.3412244822923984E-5</v>
      </c>
      <c r="F32" s="60">
        <f>+Anuales!F34</f>
        <v>2.7143464110774542E-5</v>
      </c>
      <c r="G32" s="60">
        <f>+Anuales!G34</f>
        <v>2.9660070173500021E-5</v>
      </c>
      <c r="H32" s="60">
        <f>+Anuales!H34</f>
        <v>3.3313056146666849E-5</v>
      </c>
      <c r="I32" s="60">
        <f>+Anuales!I34</f>
        <v>3.6370243259520504E-5</v>
      </c>
      <c r="J32" s="60">
        <f>+Anuales!J34</f>
        <v>4.0493157788535147E-5</v>
      </c>
      <c r="K32" s="60">
        <f>+Anuales!K34</f>
        <v>4.7970939102022576E-5</v>
      </c>
      <c r="L32" s="60">
        <f>+Anuales!L34</f>
        <v>5.7848523972983077E-5</v>
      </c>
      <c r="M32" s="60">
        <f>+Anuales!M34</f>
        <v>6.4689877863572678E-5</v>
      </c>
      <c r="N32" s="60">
        <f>+Anuales!N34</f>
        <v>7.43857724127851E-5</v>
      </c>
      <c r="O32" s="60">
        <f>+Anuales!O34</f>
        <v>8.0730999040667177E-5</v>
      </c>
      <c r="P32" s="60">
        <f>+Anuales!P34</f>
        <v>9.5873124500865301E-5</v>
      </c>
      <c r="Q32" s="60">
        <f>+Anuales!Q34</f>
        <v>1.1408771535723376E-4</v>
      </c>
      <c r="R32" s="60">
        <f>+Anuales!R34</f>
        <v>1.365185115289729E-4</v>
      </c>
      <c r="S32" s="60">
        <f>+Anuales!S34</f>
        <v>1.5496057510227417E-4</v>
      </c>
      <c r="T32" s="60">
        <f>+Anuales!T34</f>
        <v>1.8470402498907635E-4</v>
      </c>
      <c r="U32" s="60">
        <f>+Anuales!U34</f>
        <v>2.0597513855075575E-4</v>
      </c>
      <c r="V32" s="60">
        <f>+Anuales!V34</f>
        <v>2.2948646487118982E-4</v>
      </c>
      <c r="W32" s="60">
        <f>+Anuales!W34</f>
        <v>2.5416123364014362E-4</v>
      </c>
      <c r="X32" s="60">
        <f>+Anuales!X34</f>
        <v>2.8605439027598427E-4</v>
      </c>
      <c r="Y32" s="60">
        <f>+Anuales!Y34</f>
        <v>3.4725542753628495E-4</v>
      </c>
      <c r="Z32" s="60">
        <f>+Anuales!Z34</f>
        <v>4.2824988044375942E-4</v>
      </c>
      <c r="AA32" s="60">
        <f>+Anuales!AA34</f>
        <v>5.3930498288806911E-4</v>
      </c>
      <c r="AB32" s="60">
        <f>+Anuales!AB34</f>
        <v>7.2763098109411811E-4</v>
      </c>
      <c r="AC32" s="60">
        <f>+Anuales!AC34</f>
        <v>1.0113899785107083E-3</v>
      </c>
      <c r="AD32" s="60">
        <f>+Anuales!AD34</f>
        <v>1.6481813717840461E-3</v>
      </c>
      <c r="AE32" s="60">
        <f>+Anuales!AE34</f>
        <v>3.0581826000164888E-3</v>
      </c>
      <c r="AF32" s="60">
        <f>+Anuales!AF34</f>
        <v>5.0338182480370143E-3</v>
      </c>
      <c r="AG32" s="60">
        <f>+Anuales!AG34</f>
        <v>8.9506698508411316E-3</v>
      </c>
      <c r="AH32" s="60">
        <f>+Anuales!AH34</f>
        <v>1.4878801954132518E-2</v>
      </c>
      <c r="AI32" s="60">
        <f>+Anuales!AI34</f>
        <v>2.7846356041518975E-2</v>
      </c>
      <c r="AJ32" s="60">
        <f>+Anuales!AJ34</f>
        <v>6.0177483499734633E-2</v>
      </c>
      <c r="AK32" s="60">
        <f>+Anuales!AK34</f>
        <v>0.16483188632781554</v>
      </c>
      <c r="AL32" s="60">
        <f>+Anuales!AL34</f>
        <v>0.30365091632806634</v>
      </c>
      <c r="AM32" s="60">
        <f>+Anuales!AM34</f>
        <v>0.61598090574008069</v>
      </c>
      <c r="AN32" s="60">
        <f>+Anuales!AN34</f>
        <v>3.8644428004944964</v>
      </c>
      <c r="AO32" s="60">
        <f>+Anuales!AO34</f>
        <v>90.584671530751109</v>
      </c>
      <c r="AP32" s="60">
        <f>+Anuales!AP34</f>
        <v>5231.477338675686</v>
      </c>
      <c r="AQ32" s="60">
        <f>+Anuales!AQ34</f>
        <v>26014.218278058139</v>
      </c>
      <c r="AR32" s="60">
        <f>+Anuales!AR34</f>
        <v>43490.958710156912</v>
      </c>
      <c r="AS32" s="60">
        <f>+Anuales!AS34</f>
        <v>66444.323747485032</v>
      </c>
      <c r="AT32" s="60">
        <f>+Anuales!AT34</f>
        <v>81244.362917458973</v>
      </c>
      <c r="AU32" s="60">
        <f>+Anuales!AU34</f>
        <v>100319.91464084938</v>
      </c>
      <c r="AV32" s="60">
        <f>+Anuales!AV34</f>
        <v>113441.36764472003</v>
      </c>
      <c r="AW32" s="60">
        <f>+Anuales!AW34</f>
        <v>130985.78546605617</v>
      </c>
      <c r="AX32" s="60">
        <f>+Anuales!AX34</f>
        <v>138692.27804601341</v>
      </c>
      <c r="AY32" s="60">
        <f>+Anuales!AY34</f>
        <v>141619.34399434098</v>
      </c>
      <c r="AZ32" s="60">
        <f>+Anuales!AZ34</f>
        <v>149217.70958946444</v>
      </c>
      <c r="BA32" s="60">
        <f>+Anuales!BA34</f>
        <v>152213.26900463141</v>
      </c>
      <c r="BB32" s="60">
        <f>+Anuales!BB34</f>
        <v>163529.49853768089</v>
      </c>
      <c r="BC32" s="60">
        <f>+Anuales!BC34</f>
        <v>173861.43574965987</v>
      </c>
      <c r="BD32" s="60">
        <f>+Anuales!BD34</f>
        <v>194578.95596070786</v>
      </c>
      <c r="BE32" s="60">
        <f>+Anuales!BE34</f>
        <v>210694.88902530138</v>
      </c>
      <c r="BF32" s="60">
        <f>+Anuales!BF34</f>
        <v>263956.90160102455</v>
      </c>
      <c r="BG32" s="60">
        <f>+Anuales!BG34</f>
        <v>303275.63556458597</v>
      </c>
      <c r="BH32" s="60">
        <f>+Anuales!BH34</f>
        <v>326444.49493235978</v>
      </c>
      <c r="BI32" s="60">
        <f>+Anuales!BI34</f>
        <v>337071.82677083364</v>
      </c>
      <c r="BJ32" s="60">
        <f>+Anuales!BJ34</f>
        <v>404429.67670049326</v>
      </c>
      <c r="BK32" s="60">
        <f>+Anuales!BK34</f>
        <v>459497.88503817614</v>
      </c>
      <c r="BL32" s="60">
        <f>+Anuales!BL34</f>
        <v>497860.22948701546</v>
      </c>
      <c r="BM32" s="60">
        <f>+Anuales!BM34</f>
        <v>530437.97338103596</v>
      </c>
      <c r="BN32" s="60">
        <f>+Anuales!BN34</f>
        <v>560703.48056040425</v>
      </c>
      <c r="BO32" s="60">
        <f>+Anuales!BO34</f>
        <v>588029.67188066849</v>
      </c>
      <c r="BP32" s="60">
        <f>+Anuales!BP34</f>
        <v>632776.94960018538</v>
      </c>
      <c r="BQ32" s="60">
        <f>+Anuales!BQ34</f>
        <v>680650.71229646355</v>
      </c>
      <c r="BR32" s="60">
        <f>+Anuales!BR34</f>
        <v>719023.08407967794</v>
      </c>
      <c r="BS32" s="60">
        <f>+Anuales!BS34</f>
        <v>751514.05348506989</v>
      </c>
      <c r="BT32" s="60">
        <f>+Anuales!BT34</f>
        <v>723735.37918715493</v>
      </c>
      <c r="BU32" s="60">
        <f>+Anuales!BU34</f>
        <v>861673.31598451058</v>
      </c>
      <c r="BV32" s="60">
        <f>+Anuales!BV34</f>
        <v>902022.07821487554</v>
      </c>
      <c r="BW32" s="60">
        <f>+Anuales!BW34</f>
        <v>993958.28431189992</v>
      </c>
    </row>
    <row r="33" spans="1:75">
      <c r="A33" s="1" t="s">
        <v>84</v>
      </c>
      <c r="B33" s="61">
        <f>+B32-B20-B21</f>
        <v>2.4716205273163649E-6</v>
      </c>
      <c r="C33" s="61">
        <f t="shared" ref="C33:BN33" si="16">+C32-C20-C21</f>
        <v>2.9981235192773571E-6</v>
      </c>
      <c r="D33" s="61">
        <f t="shared" si="16"/>
        <v>3.2280396199555083E-6</v>
      </c>
      <c r="E33" s="61">
        <f t="shared" si="16"/>
        <v>3.9367298894431628E-6</v>
      </c>
      <c r="F33" s="61">
        <f t="shared" si="16"/>
        <v>4.8875197369468802E-6</v>
      </c>
      <c r="G33" s="61">
        <f t="shared" si="16"/>
        <v>4.8266318163897096E-6</v>
      </c>
      <c r="H33" s="61">
        <f t="shared" si="16"/>
        <v>6.114457649824139E-6</v>
      </c>
      <c r="I33" s="61">
        <f t="shared" si="16"/>
        <v>6.5956284103891951E-6</v>
      </c>
      <c r="J33" s="61">
        <f t="shared" si="16"/>
        <v>7.026164110402429E-6</v>
      </c>
      <c r="K33" s="61">
        <f t="shared" si="16"/>
        <v>8.7674212169892862E-6</v>
      </c>
      <c r="L33" s="61">
        <f t="shared" si="16"/>
        <v>1.226082297138744E-5</v>
      </c>
      <c r="M33" s="61">
        <f t="shared" si="16"/>
        <v>1.3708883211707137E-5</v>
      </c>
      <c r="N33" s="61">
        <f t="shared" si="16"/>
        <v>1.5551165087643995E-5</v>
      </c>
      <c r="O33" s="61">
        <f t="shared" si="16"/>
        <v>1.3907298879741774E-5</v>
      </c>
      <c r="P33" s="61">
        <f t="shared" si="16"/>
        <v>1.7238659596138494E-5</v>
      </c>
      <c r="Q33" s="61">
        <f t="shared" si="16"/>
        <v>1.691035001753036E-5</v>
      </c>
      <c r="R33" s="61">
        <f t="shared" si="16"/>
        <v>1.9150222701334497E-5</v>
      </c>
      <c r="S33" s="61">
        <f t="shared" si="16"/>
        <v>1.8133476415184373E-5</v>
      </c>
      <c r="T33" s="61">
        <f t="shared" si="16"/>
        <v>2.4855558929844141E-5</v>
      </c>
      <c r="U33" s="61">
        <f t="shared" si="16"/>
        <v>2.9799416442260657E-5</v>
      </c>
      <c r="V33" s="61">
        <f t="shared" si="16"/>
        <v>3.6826486638189824E-5</v>
      </c>
      <c r="W33" s="61">
        <f t="shared" si="16"/>
        <v>3.6304692022143613E-5</v>
      </c>
      <c r="X33" s="61">
        <f t="shared" si="16"/>
        <v>3.9125572573984281E-5</v>
      </c>
      <c r="Y33" s="61">
        <f t="shared" si="16"/>
        <v>5.6856159423284943E-5</v>
      </c>
      <c r="Z33" s="61">
        <f t="shared" si="16"/>
        <v>5.79765958487594E-5</v>
      </c>
      <c r="AA33" s="61">
        <f t="shared" si="16"/>
        <v>4.1881541560069129E-5</v>
      </c>
      <c r="AB33" s="61">
        <f t="shared" si="16"/>
        <v>8.0189670334118089E-5</v>
      </c>
      <c r="AC33" s="61">
        <f t="shared" si="16"/>
        <v>1.2540531122570833E-4</v>
      </c>
      <c r="AD33" s="61">
        <f t="shared" si="16"/>
        <v>3.7327840784304606E-4</v>
      </c>
      <c r="AE33" s="61">
        <f t="shared" si="16"/>
        <v>1.0754979425444885E-3</v>
      </c>
      <c r="AF33" s="61">
        <f t="shared" si="16"/>
        <v>1.5169932045230145E-3</v>
      </c>
      <c r="AG33" s="61">
        <f t="shared" si="16"/>
        <v>2.4530972754891319E-3</v>
      </c>
      <c r="AH33" s="61">
        <f t="shared" si="16"/>
        <v>4.240320480494518E-3</v>
      </c>
      <c r="AI33" s="61">
        <f t="shared" si="16"/>
        <v>7.1463709566259772E-3</v>
      </c>
      <c r="AJ33" s="61">
        <f t="shared" si="16"/>
        <v>1.6006031927976633E-2</v>
      </c>
      <c r="AK33" s="61">
        <f t="shared" si="16"/>
        <v>4.7505299804519535E-2</v>
      </c>
      <c r="AL33" s="61">
        <f t="shared" si="16"/>
        <v>6.2970489423697332E-2</v>
      </c>
      <c r="AM33" s="61">
        <f t="shared" si="16"/>
        <v>0.1244517427037297</v>
      </c>
      <c r="AN33" s="61">
        <f t="shared" si="16"/>
        <v>0.90043646034010316</v>
      </c>
      <c r="AO33" s="61">
        <f t="shared" si="16"/>
        <v>21.207499905221539</v>
      </c>
      <c r="AP33" s="61">
        <f t="shared" si="16"/>
        <v>753.44997430257627</v>
      </c>
      <c r="AQ33" s="61">
        <f t="shared" si="16"/>
        <v>3345.490558697948</v>
      </c>
      <c r="AR33" s="61">
        <f t="shared" si="16"/>
        <v>5190.0826309148897</v>
      </c>
      <c r="AS33" s="61">
        <f t="shared" si="16"/>
        <v>7695.3542654955836</v>
      </c>
      <c r="AT33" s="61">
        <f t="shared" si="16"/>
        <v>1264.3629174589732</v>
      </c>
      <c r="AU33" s="61">
        <f t="shared" si="16"/>
        <v>2920.9146408493834</v>
      </c>
      <c r="AV33" s="61">
        <f t="shared" si="16"/>
        <v>1655.3676447200269</v>
      </c>
      <c r="AW33" s="61">
        <f t="shared" si="16"/>
        <v>5937.7854660561716</v>
      </c>
      <c r="AX33" s="61">
        <f t="shared" si="16"/>
        <v>4815.278046013409</v>
      </c>
      <c r="AY33" s="61">
        <f t="shared" si="16"/>
        <v>2758.3439943409758</v>
      </c>
      <c r="AZ33" s="61">
        <f t="shared" si="16"/>
        <v>464.70958946444443</v>
      </c>
      <c r="BA33" s="61">
        <f t="shared" si="16"/>
        <v>-565.73099536859081</v>
      </c>
      <c r="BB33" s="61">
        <f t="shared" si="16"/>
        <v>4113.4985376808909</v>
      </c>
      <c r="BC33" s="61">
        <f t="shared" si="16"/>
        <v>6131.4357496598677</v>
      </c>
      <c r="BD33" s="61">
        <f t="shared" si="16"/>
        <v>13926.955960707855</v>
      </c>
      <c r="BE33" s="61">
        <f t="shared" si="16"/>
        <v>19182.889025301381</v>
      </c>
      <c r="BF33" s="61">
        <f t="shared" si="16"/>
        <v>57686.901601024554</v>
      </c>
      <c r="BG33" s="61">
        <f t="shared" si="16"/>
        <v>77535.635564585973</v>
      </c>
      <c r="BH33" s="61">
        <f t="shared" si="16"/>
        <v>68057.983745615784</v>
      </c>
      <c r="BI33" s="61">
        <f t="shared" si="16"/>
        <v>59590.043017041629</v>
      </c>
      <c r="BJ33" s="61">
        <f t="shared" si="16"/>
        <v>99100.312304953259</v>
      </c>
      <c r="BK33" s="61">
        <f t="shared" si="16"/>
        <v>121093.67138422615</v>
      </c>
      <c r="BL33" s="61">
        <f t="shared" si="16"/>
        <v>119743.63162153347</v>
      </c>
      <c r="BM33" s="61">
        <f t="shared" si="16"/>
        <v>116656.85783648698</v>
      </c>
      <c r="BN33" s="61">
        <f t="shared" si="16"/>
        <v>113281.18911465623</v>
      </c>
      <c r="BO33" s="61">
        <f t="shared" ref="BO33:BW33" si="17">+BO32-BO20-BO21</f>
        <v>102356.22780243248</v>
      </c>
      <c r="BP33" s="61">
        <f t="shared" si="17"/>
        <v>112778.69898319636</v>
      </c>
      <c r="BQ33" s="61">
        <f t="shared" si="17"/>
        <v>131337.4871021015</v>
      </c>
      <c r="BR33" s="61">
        <f t="shared" si="17"/>
        <v>141417.86228692197</v>
      </c>
      <c r="BS33" s="61">
        <f t="shared" si="17"/>
        <v>141702.1881512579</v>
      </c>
      <c r="BT33" s="61">
        <f t="shared" si="17"/>
        <v>145757.70404293295</v>
      </c>
      <c r="BU33" s="61">
        <f t="shared" si="17"/>
        <v>195849.63952629757</v>
      </c>
      <c r="BV33" s="61">
        <f t="shared" si="17"/>
        <v>166451.43402677248</v>
      </c>
      <c r="BW33" s="61">
        <f t="shared" si="17"/>
        <v>206855.96827698496</v>
      </c>
    </row>
    <row r="34" spans="1:75">
      <c r="A34" s="8" t="s">
        <v>85</v>
      </c>
      <c r="B34" s="152">
        <f>+B33/B29</f>
        <v>0.15740239934500797</v>
      </c>
      <c r="C34" s="152">
        <f t="shared" ref="C34:BN34" si="18">+C33/C29</f>
        <v>0.14927893176969576</v>
      </c>
      <c r="D34" s="152">
        <f t="shared" si="18"/>
        <v>0.1511174720874961</v>
      </c>
      <c r="E34" s="152">
        <f t="shared" si="18"/>
        <v>0.16489640181516454</v>
      </c>
      <c r="F34" s="152">
        <f t="shared" si="18"/>
        <v>0.17767986268252378</v>
      </c>
      <c r="G34" s="152">
        <f t="shared" si="18"/>
        <v>0.16067515116037467</v>
      </c>
      <c r="H34" s="152">
        <f t="shared" si="18"/>
        <v>0.18011693506564541</v>
      </c>
      <c r="I34" s="152">
        <f t="shared" si="18"/>
        <v>0.17806417460980628</v>
      </c>
      <c r="J34" s="152">
        <f t="shared" si="18"/>
        <v>0.17200743410229483</v>
      </c>
      <c r="K34" s="152">
        <f t="shared" si="18"/>
        <v>0.18108329681567195</v>
      </c>
      <c r="L34" s="152">
        <f t="shared" si="18"/>
        <v>0.21022632620509968</v>
      </c>
      <c r="M34" s="152">
        <f t="shared" si="18"/>
        <v>0.21039911753882967</v>
      </c>
      <c r="N34" s="152">
        <f t="shared" si="18"/>
        <v>0.20614806460934018</v>
      </c>
      <c r="O34" s="152">
        <f t="shared" si="18"/>
        <v>0.16954568394899744</v>
      </c>
      <c r="P34" s="152">
        <f t="shared" si="18"/>
        <v>0.1757121604462728</v>
      </c>
      <c r="Q34" s="152">
        <f t="shared" si="18"/>
        <v>0.14507526365979306</v>
      </c>
      <c r="R34" s="152">
        <f t="shared" si="18"/>
        <v>0.13627120125525782</v>
      </c>
      <c r="S34" s="152">
        <f t="shared" si="18"/>
        <v>0.11500426909519058</v>
      </c>
      <c r="T34" s="152">
        <f t="shared" si="18"/>
        <v>0.13255186669857402</v>
      </c>
      <c r="U34" s="152">
        <f t="shared" si="18"/>
        <v>0.14176622723911775</v>
      </c>
      <c r="V34" s="152">
        <f t="shared" si="18"/>
        <v>0.15688436168016065</v>
      </c>
      <c r="W34" s="152">
        <f t="shared" si="18"/>
        <v>0.14076009945336865</v>
      </c>
      <c r="X34" s="152">
        <f t="shared" si="18"/>
        <v>0.13530704772004276</v>
      </c>
      <c r="Y34" s="152">
        <f t="shared" si="18"/>
        <v>0.16115558723896553</v>
      </c>
      <c r="Z34" s="152">
        <f t="shared" si="18"/>
        <v>0.13200890262195342</v>
      </c>
      <c r="AA34" s="152">
        <f t="shared" si="18"/>
        <v>7.6413838629329586E-2</v>
      </c>
      <c r="AB34" s="152">
        <f t="shared" si="18"/>
        <v>0.10952970380798205</v>
      </c>
      <c r="AC34" s="152">
        <f t="shared" si="18"/>
        <v>0.12382724454312219</v>
      </c>
      <c r="AD34" s="152">
        <f t="shared" si="18"/>
        <v>0.23075511034291529</v>
      </c>
      <c r="AE34" s="152">
        <f t="shared" si="18"/>
        <v>0.35222215513806532</v>
      </c>
      <c r="AF34" s="152">
        <f t="shared" si="18"/>
        <v>0.30054968273993932</v>
      </c>
      <c r="AG34" s="152">
        <f t="shared" si="18"/>
        <v>0.27540484476160076</v>
      </c>
      <c r="AH34" s="152">
        <f t="shared" si="18"/>
        <v>0.28662133420640024</v>
      </c>
      <c r="AI34" s="152">
        <f t="shared" si="18"/>
        <v>0.2603127459314809</v>
      </c>
      <c r="AJ34" s="152">
        <f t="shared" si="18"/>
        <v>0.26954659553619498</v>
      </c>
      <c r="AK34" s="152">
        <f t="shared" si="18"/>
        <v>0.29490228071930258</v>
      </c>
      <c r="AL34" s="152">
        <f t="shared" si="18"/>
        <v>0.21216752861142152</v>
      </c>
      <c r="AM34" s="152">
        <f t="shared" si="18"/>
        <v>0.20583557716512679</v>
      </c>
      <c r="AN34" s="152">
        <f t="shared" si="18"/>
        <v>0.23963400903788531</v>
      </c>
      <c r="AO34" s="152">
        <f t="shared" si="18"/>
        <v>0.2408579751973785</v>
      </c>
      <c r="AP34" s="152">
        <f t="shared" si="18"/>
        <v>0.14157317926173427</v>
      </c>
      <c r="AQ34" s="152">
        <f t="shared" si="18"/>
        <v>0.12741697405881322</v>
      </c>
      <c r="AR34" s="152">
        <f t="shared" si="18"/>
        <v>0.11798264953069297</v>
      </c>
      <c r="AS34" s="152">
        <f t="shared" si="18"/>
        <v>0.11303635805747486</v>
      </c>
      <c r="AT34" s="152">
        <f t="shared" si="18"/>
        <v>1.3347798500403324E-2</v>
      </c>
      <c r="AU34" s="152">
        <f t="shared" si="18"/>
        <v>2.5273704136418485E-2</v>
      </c>
      <c r="AV34" s="152">
        <f t="shared" si="18"/>
        <v>1.265468015493575E-2</v>
      </c>
      <c r="AW34" s="152">
        <f t="shared" si="18"/>
        <v>3.9651331813695706E-2</v>
      </c>
      <c r="AX34" s="152">
        <f t="shared" si="18"/>
        <v>3.0508580058113553E-2</v>
      </c>
      <c r="AY34" s="152">
        <f t="shared" si="18"/>
        <v>1.6740473905272554E-2</v>
      </c>
      <c r="AZ34" s="152">
        <f t="shared" si="18"/>
        <v>2.6424664077712642E-3</v>
      </c>
      <c r="BA34" s="152">
        <f t="shared" si="18"/>
        <v>-3.1609564271464609E-3</v>
      </c>
      <c r="BB34" s="152">
        <f t="shared" si="18"/>
        <v>2.1679493832960198E-2</v>
      </c>
      <c r="BC34" s="152">
        <f t="shared" si="18"/>
        <v>3.0113241363254026E-2</v>
      </c>
      <c r="BD34" s="152">
        <f t="shared" si="18"/>
        <v>6.1707845853052452E-2</v>
      </c>
      <c r="BE34" s="152">
        <f t="shared" si="18"/>
        <v>7.8409006949971619E-2</v>
      </c>
      <c r="BF34" s="152">
        <f t="shared" si="18"/>
        <v>0.2014811875389452</v>
      </c>
      <c r="BG34" s="152">
        <f t="shared" si="18"/>
        <v>0.24253153983536066</v>
      </c>
      <c r="BH34" s="152">
        <f t="shared" si="18"/>
        <v>0.19180581235651564</v>
      </c>
      <c r="BI34" s="152">
        <f t="shared" si="18"/>
        <v>0.16234731259590782</v>
      </c>
      <c r="BJ34" s="152">
        <f t="shared" si="18"/>
        <v>0.23506766648177055</v>
      </c>
      <c r="BK34" s="152">
        <f t="shared" si="18"/>
        <v>0.25656225020500106</v>
      </c>
      <c r="BL34" s="152">
        <f t="shared" si="18"/>
        <v>0.23490280530785823</v>
      </c>
      <c r="BM34" s="152">
        <f t="shared" si="18"/>
        <v>0.21260725108743603</v>
      </c>
      <c r="BN34" s="152">
        <f t="shared" si="18"/>
        <v>0.19582111090221577</v>
      </c>
      <c r="BO34" s="152">
        <f t="shared" ref="BO34:BW34" si="19">+BO33/BO29</f>
        <v>0.16663580798151756</v>
      </c>
      <c r="BP34" s="152">
        <f t="shared" si="19"/>
        <v>0.17015792659316217</v>
      </c>
      <c r="BQ34" s="152">
        <f t="shared" si="19"/>
        <v>0.18596908233959944</v>
      </c>
      <c r="BR34" s="152">
        <f t="shared" si="19"/>
        <v>0.18903731141248198</v>
      </c>
      <c r="BS34" s="152">
        <f t="shared" si="19"/>
        <v>0.18224788694522545</v>
      </c>
      <c r="BT34" s="152">
        <f t="shared" si="19"/>
        <v>0.20196664579122747</v>
      </c>
      <c r="BU34" s="152">
        <f t="shared" si="19"/>
        <v>0.22307175213270852</v>
      </c>
      <c r="BV34" s="152">
        <f t="shared" si="19"/>
        <v>0.17760789881185954</v>
      </c>
      <c r="BW34" s="152">
        <f t="shared" si="19"/>
        <v>0.20658109992555346</v>
      </c>
    </row>
    <row r="35" spans="1:75">
      <c r="A35" s="1" t="s">
        <v>52</v>
      </c>
      <c r="B35" s="68">
        <f>+Anuales!B36</f>
        <v>1.4691347754148078E-5</v>
      </c>
      <c r="C35" s="68">
        <f>+Anuales!C36</f>
        <v>1.8384786410203147E-5</v>
      </c>
      <c r="D35" s="68">
        <f>+Anuales!D36</f>
        <v>2.0019269989826207E-5</v>
      </c>
      <c r="E35" s="68">
        <f>+Anuales!E36</f>
        <v>2.2811551927082121E-5</v>
      </c>
      <c r="F35" s="68">
        <f>+Anuales!F36</f>
        <v>2.6362325211570966E-5</v>
      </c>
      <c r="G35" s="68">
        <f>+Anuales!G36</f>
        <v>2.86788877540439E-5</v>
      </c>
      <c r="H35" s="68">
        <f>+Anuales!H36</f>
        <v>3.2107211471042354E-5</v>
      </c>
      <c r="I35" s="68">
        <f>+Anuales!I36</f>
        <v>3.5088146313868851E-5</v>
      </c>
      <c r="J35" s="68">
        <f>+Anuales!J36</f>
        <v>3.9555251706411197E-5</v>
      </c>
      <c r="K35" s="68">
        <f>+Anuales!K36</f>
        <v>4.6711087334805553E-5</v>
      </c>
      <c r="L35" s="68">
        <f>+Anuales!L36</f>
        <v>5.6206562581599833E-5</v>
      </c>
      <c r="M35" s="68">
        <f>+Anuales!M36</f>
        <v>6.2966798336018718E-5</v>
      </c>
      <c r="N35" s="68">
        <f>+Anuales!N36</f>
        <v>7.2187405034433759E-5</v>
      </c>
      <c r="O35" s="68">
        <f>+Anuales!O36</f>
        <v>7.8181717672820317E-5</v>
      </c>
      <c r="P35" s="68">
        <f>+Anuales!P36</f>
        <v>9.2411517915875273E-5</v>
      </c>
      <c r="Q35" s="68">
        <f>+Anuales!Q36</f>
        <v>1.1007747822030346E-4</v>
      </c>
      <c r="R35" s="68">
        <f>+Anuales!R36</f>
        <v>1.3030447315057425E-4</v>
      </c>
      <c r="S35" s="68">
        <f>+Anuales!S36</f>
        <v>1.4919816258774399E-4</v>
      </c>
      <c r="T35" s="68">
        <f>+Anuales!T36</f>
        <v>1.7759576499012074E-4</v>
      </c>
      <c r="U35" s="68">
        <f>+Anuales!U36</f>
        <v>1.9667714387599112E-4</v>
      </c>
      <c r="V35" s="68">
        <f>+Anuales!V36</f>
        <v>2.1893418891169231E-4</v>
      </c>
      <c r="W35" s="68">
        <f>+Anuales!W36</f>
        <v>2.4635832594644688E-4</v>
      </c>
      <c r="X35" s="68">
        <f>+Anuales!X36</f>
        <v>2.7903071596907292E-4</v>
      </c>
      <c r="Y35" s="68">
        <f>+Anuales!Y36</f>
        <v>3.3529972096377485E-4</v>
      </c>
      <c r="Z35" s="68">
        <f>+Anuales!Z36</f>
        <v>4.0977425404160498E-4</v>
      </c>
      <c r="AA35" s="68">
        <f>+Anuales!AA36</f>
        <v>5.2257263560963872E-4</v>
      </c>
      <c r="AB35" s="68">
        <f>+Anuales!AB36</f>
        <v>7.0921500367014353E-4</v>
      </c>
      <c r="AC35" s="68">
        <f>+Anuales!AC36</f>
        <v>9.8547355229525917E-4</v>
      </c>
      <c r="AD35" s="68">
        <f>+Anuales!AD36</f>
        <v>1.615598613423861E-3</v>
      </c>
      <c r="AE35" s="68">
        <f>+Anuales!AE36</f>
        <v>2.9215139015549012E-3</v>
      </c>
      <c r="AF35" s="68">
        <f>+Anuales!AF36</f>
        <v>4.8279252820460066E-3</v>
      </c>
      <c r="AG35" s="68">
        <f>+Anuales!AG36</f>
        <v>8.7128556186522269E-3</v>
      </c>
      <c r="AH35" s="68">
        <f>+Anuales!AH36</f>
        <v>1.450404194574487E-2</v>
      </c>
      <c r="AI35" s="68">
        <f>+Anuales!AI36</f>
        <v>2.7040383898322234E-2</v>
      </c>
      <c r="AJ35" s="68">
        <f>+Anuales!AJ36</f>
        <v>5.8558876531461322E-2</v>
      </c>
      <c r="AK35" s="68">
        <f>+Anuales!AK36</f>
        <v>0.16113818585897408</v>
      </c>
      <c r="AL35" s="68">
        <f>+Anuales!AL36</f>
        <v>0.30057487811207212</v>
      </c>
      <c r="AM35" s="68">
        <f>+Anuales!AM36</f>
        <v>0.61042000837547927</v>
      </c>
      <c r="AN35" s="68">
        <f>+Anuales!AN36</f>
        <v>3.8225928875429505</v>
      </c>
      <c r="AO35" s="68">
        <f>+Anuales!AO36</f>
        <v>89.65756677313513</v>
      </c>
      <c r="AP35" s="68">
        <f>+Anuales!AP36</f>
        <v>5286.00663531787</v>
      </c>
      <c r="AQ35" s="68">
        <f>+Anuales!AQ36</f>
        <v>26155.144808063844</v>
      </c>
      <c r="AR35" s="68">
        <f>+Anuales!AR36</f>
        <v>43627.116484008773</v>
      </c>
      <c r="AS35" s="68">
        <f>+Anuales!AS36</f>
        <v>65995.056905199031</v>
      </c>
      <c r="AT35" s="68">
        <f>+Anuales!AT36</f>
        <v>70156.870309191494</v>
      </c>
      <c r="AU35" s="68">
        <f>+Anuales!AU36</f>
        <v>88584.72636227998</v>
      </c>
      <c r="AV35" s="68">
        <f>+Anuales!AV36</f>
        <v>98347.424612289804</v>
      </c>
      <c r="AW35" s="68">
        <f>+Anuales!AW36</f>
        <v>114411.62248641319</v>
      </c>
      <c r="AX35" s="68">
        <f>+Anuales!AX36</f>
        <v>120148.4894535832</v>
      </c>
      <c r="AY35" s="68">
        <f>+Anuales!AY36</f>
        <v>118987.84212153175</v>
      </c>
      <c r="AZ35" s="68">
        <f>+Anuales!AZ36</f>
        <v>123860.46846998759</v>
      </c>
      <c r="BA35" s="68">
        <f>+Anuales!BA36</f>
        <v>125648.21788760631</v>
      </c>
      <c r="BB35" s="68">
        <f>+Anuales!BB36</f>
        <v>138641.42824159763</v>
      </c>
      <c r="BC35" s="68">
        <f>+Anuales!BC36</f>
        <v>146978.13474128736</v>
      </c>
      <c r="BD35" s="68">
        <f>+Anuales!BD36</f>
        <v>170332.69114089257</v>
      </c>
      <c r="BE35" s="68">
        <f>+Anuales!BE36</f>
        <v>186710.54862356297</v>
      </c>
      <c r="BF35" s="68">
        <f>+Anuales!BF36</f>
        <v>258808.84894914681</v>
      </c>
      <c r="BG35" s="68">
        <f>+Anuales!BG36</f>
        <v>303228.27841318218</v>
      </c>
      <c r="BH35" s="68">
        <f>+Anuales!BH36</f>
        <v>312906.69985828217</v>
      </c>
      <c r="BI35" s="68">
        <f>+Anuales!BI36</f>
        <v>321308.28464456688</v>
      </c>
      <c r="BJ35" s="68">
        <f>+Anuales!BJ36</f>
        <v>408892.05052933702</v>
      </c>
      <c r="BK35" s="68">
        <f>+Anuales!BK36</f>
        <v>474755.57845206925</v>
      </c>
      <c r="BL35" s="68">
        <f>+Anuales!BL36</f>
        <v>509983.86039202556</v>
      </c>
      <c r="BM35" s="68">
        <f>+Anuales!BM36</f>
        <v>533210.29743572976</v>
      </c>
      <c r="BN35" s="68">
        <f>+Anuales!BN36</f>
        <v>556035.31187588139</v>
      </c>
      <c r="BO35" s="68">
        <f>+Anuales!BO36</f>
        <v>572169.1548438702</v>
      </c>
      <c r="BP35" s="68">
        <f>+Anuales!BP36</f>
        <v>615060.50742577657</v>
      </c>
      <c r="BQ35" s="68">
        <f>+Anuales!BQ36</f>
        <v>674221.78159542603</v>
      </c>
      <c r="BR35" s="68">
        <f>+Anuales!BR36</f>
        <v>711127.87498534098</v>
      </c>
      <c r="BS35" s="68">
        <f>+Anuales!BS36</f>
        <v>740143.189606498</v>
      </c>
      <c r="BT35" s="68">
        <f>+Anuales!BT36</f>
        <v>730625.4984531193</v>
      </c>
      <c r="BU35" s="68">
        <f>+Anuales!BU36</f>
        <v>894755.87902424042</v>
      </c>
      <c r="BV35" s="68">
        <f>+Anuales!BV36</f>
        <v>911527.40693477879</v>
      </c>
      <c r="BW35" s="68">
        <f>+Anuales!BW36</f>
        <v>1017969.895757981</v>
      </c>
    </row>
    <row r="36" spans="1:75">
      <c r="A36" s="8" t="s">
        <v>87</v>
      </c>
      <c r="B36" s="60">
        <f>+B35-B20-B21</f>
        <v>1.8487691392517678E-6</v>
      </c>
      <c r="C36" s="60">
        <f t="shared" ref="C36:BN36" si="20">+C35-C20-C21</f>
        <v>2.0728101504306075E-6</v>
      </c>
      <c r="D36" s="60">
        <f t="shared" si="20"/>
        <v>2.4745975010565176E-6</v>
      </c>
      <c r="E36" s="60">
        <f t="shared" si="20"/>
        <v>3.3360369936013E-6</v>
      </c>
      <c r="F36" s="60">
        <f t="shared" si="20"/>
        <v>4.1063808377433045E-6</v>
      </c>
      <c r="G36" s="60">
        <f t="shared" si="20"/>
        <v>3.8454493969335892E-6</v>
      </c>
      <c r="H36" s="60">
        <f t="shared" si="20"/>
        <v>4.9086129741996437E-6</v>
      </c>
      <c r="I36" s="60">
        <f t="shared" si="20"/>
        <v>5.3135314647375419E-6</v>
      </c>
      <c r="J36" s="60">
        <f t="shared" si="20"/>
        <v>6.0882580282784786E-6</v>
      </c>
      <c r="K36" s="60">
        <f t="shared" si="20"/>
        <v>7.5075694497722632E-6</v>
      </c>
      <c r="L36" s="60">
        <f t="shared" si="20"/>
        <v>1.0618861580004195E-5</v>
      </c>
      <c r="M36" s="60">
        <f t="shared" si="20"/>
        <v>1.1985803684153178E-5</v>
      </c>
      <c r="N36" s="60">
        <f t="shared" si="20"/>
        <v>1.3352797709292656E-5</v>
      </c>
      <c r="O36" s="60">
        <f t="shared" si="20"/>
        <v>1.1358017511894914E-5</v>
      </c>
      <c r="P36" s="60">
        <f t="shared" si="20"/>
        <v>1.3777053011148467E-5</v>
      </c>
      <c r="Q36" s="60">
        <f t="shared" si="20"/>
        <v>1.2900112880600058E-5</v>
      </c>
      <c r="R36" s="60">
        <f t="shared" si="20"/>
        <v>1.2936184322935847E-5</v>
      </c>
      <c r="S36" s="60">
        <f t="shared" si="20"/>
        <v>1.2371063900654185E-5</v>
      </c>
      <c r="T36" s="60">
        <f t="shared" si="20"/>
        <v>1.7747298930888535E-5</v>
      </c>
      <c r="U36" s="60">
        <f t="shared" si="20"/>
        <v>2.0501421767496022E-5</v>
      </c>
      <c r="V36" s="60">
        <f t="shared" si="20"/>
        <v>2.6274210678692312E-5</v>
      </c>
      <c r="W36" s="60">
        <f t="shared" si="20"/>
        <v>2.8501784328446873E-5</v>
      </c>
      <c r="X36" s="60">
        <f t="shared" si="20"/>
        <v>3.210189826707293E-5</v>
      </c>
      <c r="Y36" s="60">
        <f t="shared" si="20"/>
        <v>4.4900452850774844E-5</v>
      </c>
      <c r="Z36" s="60">
        <f t="shared" si="20"/>
        <v>3.9500969446604967E-5</v>
      </c>
      <c r="AA36" s="60">
        <f t="shared" si="20"/>
        <v>2.5149194281638736E-5</v>
      </c>
      <c r="AB36" s="60">
        <f t="shared" si="20"/>
        <v>6.1773692910143508E-5</v>
      </c>
      <c r="AC36" s="60">
        <f t="shared" si="20"/>
        <v>9.9488885010259149E-5</v>
      </c>
      <c r="AD36" s="60">
        <f t="shared" si="20"/>
        <v>3.406956494828609E-4</v>
      </c>
      <c r="AE36" s="60">
        <f t="shared" si="20"/>
        <v>9.388292440829011E-4</v>
      </c>
      <c r="AF36" s="60">
        <f t="shared" si="20"/>
        <v>1.3111002385320068E-3</v>
      </c>
      <c r="AG36" s="60">
        <f t="shared" si="20"/>
        <v>2.2152830433002273E-3</v>
      </c>
      <c r="AH36" s="60">
        <f t="shared" si="20"/>
        <v>3.8655604721068693E-3</v>
      </c>
      <c r="AI36" s="60">
        <f t="shared" si="20"/>
        <v>6.340398813429236E-3</v>
      </c>
      <c r="AJ36" s="60">
        <f t="shared" si="20"/>
        <v>1.4387424959703323E-2</v>
      </c>
      <c r="AK36" s="60">
        <f t="shared" si="20"/>
        <v>4.3811599335678075E-2</v>
      </c>
      <c r="AL36" s="60">
        <f t="shared" si="20"/>
        <v>5.9894451207703106E-2</v>
      </c>
      <c r="AM36" s="60">
        <f t="shared" si="20"/>
        <v>0.11889084533912829</v>
      </c>
      <c r="AN36" s="60">
        <f t="shared" si="20"/>
        <v>0.85858654738855722</v>
      </c>
      <c r="AO36" s="60">
        <f t="shared" si="20"/>
        <v>20.28039514760556</v>
      </c>
      <c r="AP36" s="60">
        <f t="shared" si="20"/>
        <v>807.97927094476017</v>
      </c>
      <c r="AQ36" s="60">
        <f t="shared" si="20"/>
        <v>3486.417088703653</v>
      </c>
      <c r="AR36" s="60">
        <f t="shared" si="20"/>
        <v>5326.2404047667505</v>
      </c>
      <c r="AS36" s="60">
        <f t="shared" si="20"/>
        <v>7246.087423209583</v>
      </c>
      <c r="AT36" s="60">
        <f t="shared" si="20"/>
        <v>-9823.129690808506</v>
      </c>
      <c r="AU36" s="60">
        <f t="shared" si="20"/>
        <v>-8814.2736377200199</v>
      </c>
      <c r="AV36" s="60">
        <f t="shared" si="20"/>
        <v>-13438.575387710196</v>
      </c>
      <c r="AW36" s="60">
        <f t="shared" si="20"/>
        <v>-10636.377513586805</v>
      </c>
      <c r="AX36" s="60">
        <f t="shared" si="20"/>
        <v>-13728.510546416801</v>
      </c>
      <c r="AY36" s="60">
        <f t="shared" si="20"/>
        <v>-19873.15787846825</v>
      </c>
      <c r="AZ36" s="60">
        <f t="shared" si="20"/>
        <v>-24892.531530012406</v>
      </c>
      <c r="BA36" s="60">
        <f t="shared" si="20"/>
        <v>-27130.782112393688</v>
      </c>
      <c r="BB36" s="60">
        <f t="shared" si="20"/>
        <v>-20774.571758402366</v>
      </c>
      <c r="BC36" s="60">
        <f t="shared" si="20"/>
        <v>-20751.865258712642</v>
      </c>
      <c r="BD36" s="60">
        <f t="shared" si="20"/>
        <v>-10319.308859107434</v>
      </c>
      <c r="BE36" s="60">
        <f t="shared" si="20"/>
        <v>-4801.4513764370349</v>
      </c>
      <c r="BF36" s="60">
        <f t="shared" si="20"/>
        <v>52538.848949146806</v>
      </c>
      <c r="BG36" s="60">
        <f t="shared" si="20"/>
        <v>77488.278413182183</v>
      </c>
      <c r="BH36" s="60">
        <f t="shared" si="20"/>
        <v>54520.18867153817</v>
      </c>
      <c r="BI36" s="60">
        <f t="shared" si="20"/>
        <v>43826.500890774878</v>
      </c>
      <c r="BJ36" s="60">
        <f t="shared" si="20"/>
        <v>103562.68613379702</v>
      </c>
      <c r="BK36" s="60">
        <f t="shared" si="20"/>
        <v>136351.36479811926</v>
      </c>
      <c r="BL36" s="60">
        <f t="shared" si="20"/>
        <v>131867.26252654358</v>
      </c>
      <c r="BM36" s="60">
        <f t="shared" si="20"/>
        <v>119429.18189118078</v>
      </c>
      <c r="BN36" s="60">
        <f t="shared" si="20"/>
        <v>108613.02043013337</v>
      </c>
      <c r="BO36" s="60">
        <f t="shared" ref="BO36:BW36" si="21">+BO35-BO20-BO21</f>
        <v>86495.710765634183</v>
      </c>
      <c r="BP36" s="60">
        <f t="shared" si="21"/>
        <v>95062.256808787541</v>
      </c>
      <c r="BQ36" s="60">
        <f t="shared" si="21"/>
        <v>124908.55640106399</v>
      </c>
      <c r="BR36" s="60">
        <f t="shared" si="21"/>
        <v>133522.65319258501</v>
      </c>
      <c r="BS36" s="60">
        <f t="shared" si="21"/>
        <v>130331.324272686</v>
      </c>
      <c r="BT36" s="60">
        <f t="shared" si="21"/>
        <v>152647.82330889732</v>
      </c>
      <c r="BU36" s="60">
        <f t="shared" si="21"/>
        <v>228932.20256602741</v>
      </c>
      <c r="BV36" s="60">
        <f t="shared" si="21"/>
        <v>175956.76274667573</v>
      </c>
      <c r="BW36" s="60">
        <f t="shared" si="21"/>
        <v>230867.57972306604</v>
      </c>
    </row>
    <row r="37" spans="1:75">
      <c r="A37" s="1" t="s">
        <v>86</v>
      </c>
      <c r="B37" s="70">
        <f>+B36/B29</f>
        <v>0.11773680269163163</v>
      </c>
      <c r="C37" s="70">
        <f t="shared" ref="C37:BN37" si="22">+C36/C29</f>
        <v>0.10320685022752002</v>
      </c>
      <c r="D37" s="70">
        <f t="shared" si="22"/>
        <v>0.11584582682378913</v>
      </c>
      <c r="E37" s="70">
        <f t="shared" si="22"/>
        <v>0.13973539257603049</v>
      </c>
      <c r="F37" s="70">
        <f t="shared" si="22"/>
        <v>0.14928250373228258</v>
      </c>
      <c r="G37" s="70">
        <f t="shared" si="22"/>
        <v>0.12801228405982654</v>
      </c>
      <c r="H37" s="70">
        <f t="shared" si="22"/>
        <v>0.1445957065974168</v>
      </c>
      <c r="I37" s="70">
        <f t="shared" si="22"/>
        <v>0.14345101568205157</v>
      </c>
      <c r="J37" s="70">
        <f t="shared" si="22"/>
        <v>0.14904656725088891</v>
      </c>
      <c r="K37" s="70">
        <f t="shared" si="22"/>
        <v>0.15506217773625225</v>
      </c>
      <c r="L37" s="70">
        <f t="shared" si="22"/>
        <v>0.18207295412831062</v>
      </c>
      <c r="M37" s="70">
        <f t="shared" si="22"/>
        <v>0.18395389902993037</v>
      </c>
      <c r="N37" s="70">
        <f t="shared" si="22"/>
        <v>0.17700624933097792</v>
      </c>
      <c r="O37" s="70">
        <f t="shared" si="22"/>
        <v>0.13846706423804628</v>
      </c>
      <c r="P37" s="70">
        <f t="shared" si="22"/>
        <v>0.14042830509362747</v>
      </c>
      <c r="Q37" s="70">
        <f t="shared" si="22"/>
        <v>0.11067111416700669</v>
      </c>
      <c r="R37" s="70">
        <f t="shared" si="22"/>
        <v>9.2052682876792746E-2</v>
      </c>
      <c r="S37" s="70">
        <f t="shared" si="22"/>
        <v>7.8458489108756274E-2</v>
      </c>
      <c r="T37" s="70">
        <f t="shared" si="22"/>
        <v>9.4644325190462883E-2</v>
      </c>
      <c r="U37" s="70">
        <f t="shared" si="22"/>
        <v>9.753242056425146E-2</v>
      </c>
      <c r="V37" s="70">
        <f t="shared" si="22"/>
        <v>0.11193065500584821</v>
      </c>
      <c r="W37" s="70">
        <f t="shared" si="22"/>
        <v>0.11050676298875162</v>
      </c>
      <c r="X37" s="70">
        <f t="shared" si="22"/>
        <v>0.11101724000366421</v>
      </c>
      <c r="Y37" s="70">
        <f t="shared" si="22"/>
        <v>0.12726780914960428</v>
      </c>
      <c r="Z37" s="70">
        <f t="shared" si="22"/>
        <v>8.9941114217060622E-2</v>
      </c>
      <c r="AA37" s="70">
        <f t="shared" si="22"/>
        <v>4.5885285066179129E-2</v>
      </c>
      <c r="AB37" s="70">
        <f t="shared" si="22"/>
        <v>8.4375634160632332E-2</v>
      </c>
      <c r="AC37" s="70">
        <f t="shared" si="22"/>
        <v>9.8236943659547452E-2</v>
      </c>
      <c r="AD37" s="70">
        <f t="shared" si="22"/>
        <v>0.21061293805889059</v>
      </c>
      <c r="AE37" s="70">
        <f t="shared" si="22"/>
        <v>0.30746359112057675</v>
      </c>
      <c r="AF37" s="70">
        <f t="shared" si="22"/>
        <v>0.25975776262949979</v>
      </c>
      <c r="AG37" s="70">
        <f t="shared" si="22"/>
        <v>0.24870586614689202</v>
      </c>
      <c r="AH37" s="70">
        <f t="shared" si="22"/>
        <v>0.26128970795188122</v>
      </c>
      <c r="AI37" s="70">
        <f t="shared" si="22"/>
        <v>0.23095451319864224</v>
      </c>
      <c r="AJ37" s="70">
        <f t="shared" si="22"/>
        <v>0.24228874675940665</v>
      </c>
      <c r="AK37" s="70">
        <f t="shared" si="22"/>
        <v>0.27197261398658845</v>
      </c>
      <c r="AL37" s="70">
        <f t="shared" si="22"/>
        <v>0.20180338133902986</v>
      </c>
      <c r="AM37" s="70">
        <f t="shared" si="22"/>
        <v>0.19663819275144545</v>
      </c>
      <c r="AN37" s="70">
        <f t="shared" si="22"/>
        <v>0.22849645201950608</v>
      </c>
      <c r="AO37" s="70">
        <f t="shared" si="22"/>
        <v>0.23032865416881815</v>
      </c>
      <c r="AP37" s="70">
        <f t="shared" si="22"/>
        <v>0.15181922896886449</v>
      </c>
      <c r="AQ37" s="70">
        <f t="shared" si="22"/>
        <v>0.1327843280246615</v>
      </c>
      <c r="AR37" s="70">
        <f t="shared" si="22"/>
        <v>0.12107783241228259</v>
      </c>
      <c r="AS37" s="70">
        <f t="shared" si="22"/>
        <v>0.10643711832192501</v>
      </c>
      <c r="AT37" s="70">
        <f t="shared" si="22"/>
        <v>-0.10370215224261012</v>
      </c>
      <c r="AU37" s="70">
        <f t="shared" si="22"/>
        <v>-7.6266981917824536E-2</v>
      </c>
      <c r="AV37" s="70">
        <f t="shared" si="22"/>
        <v>-0.10273299336971557</v>
      </c>
      <c r="AW37" s="70">
        <f t="shared" si="22"/>
        <v>-7.1027580315575586E-2</v>
      </c>
      <c r="AX37" s="70">
        <f t="shared" si="22"/>
        <v>-8.6980930089960343E-2</v>
      </c>
      <c r="AY37" s="70">
        <f t="shared" si="22"/>
        <v>-0.12061080182979313</v>
      </c>
      <c r="AZ37" s="70">
        <f t="shared" si="22"/>
        <v>-0.14154577366963836</v>
      </c>
      <c r="BA37" s="70">
        <f t="shared" si="22"/>
        <v>-0.15159010341267645</v>
      </c>
      <c r="BB37" s="70">
        <f t="shared" si="22"/>
        <v>-0.10948884415371393</v>
      </c>
      <c r="BC37" s="70">
        <f t="shared" si="22"/>
        <v>-0.10191836835410131</v>
      </c>
      <c r="BD37" s="70">
        <f t="shared" si="22"/>
        <v>-4.5723008113502703E-2</v>
      </c>
      <c r="BE37" s="70">
        <f t="shared" si="22"/>
        <v>-1.9625669201779029E-2</v>
      </c>
      <c r="BF37" s="70">
        <f t="shared" si="22"/>
        <v>0.18350074946676206</v>
      </c>
      <c r="BG37" s="70">
        <f t="shared" si="22"/>
        <v>0.24238340662192218</v>
      </c>
      <c r="BH37" s="70">
        <f t="shared" si="22"/>
        <v>0.15365264297369854</v>
      </c>
      <c r="BI37" s="70">
        <f t="shared" si="22"/>
        <v>0.11940106567912147</v>
      </c>
      <c r="BJ37" s="70">
        <f t="shared" si="22"/>
        <v>0.24565249490983593</v>
      </c>
      <c r="BK37" s="70">
        <f t="shared" si="22"/>
        <v>0.28888886240908324</v>
      </c>
      <c r="BL37" s="70">
        <f t="shared" si="22"/>
        <v>0.25868590651782514</v>
      </c>
      <c r="BM37" s="70">
        <f t="shared" si="22"/>
        <v>0.21765981471141246</v>
      </c>
      <c r="BN37" s="70">
        <f t="shared" si="22"/>
        <v>0.18775158069312714</v>
      </c>
      <c r="BO37" s="70">
        <f t="shared" ref="BO37:BW37" si="23">+BO36/BO29</f>
        <v>0.14081490652613293</v>
      </c>
      <c r="BP37" s="70">
        <f t="shared" si="23"/>
        <v>0.14342776305887436</v>
      </c>
      <c r="BQ37" s="70">
        <f t="shared" si="23"/>
        <v>0.17686595139597647</v>
      </c>
      <c r="BR37" s="70">
        <f t="shared" si="23"/>
        <v>0.17848355903568017</v>
      </c>
      <c r="BS37" s="70">
        <f t="shared" si="23"/>
        <v>0.16762344153864178</v>
      </c>
      <c r="BT37" s="70">
        <f t="shared" si="23"/>
        <v>0.21151382057959028</v>
      </c>
      <c r="BU37" s="70">
        <f t="shared" si="23"/>
        <v>0.26075262466412008</v>
      </c>
      <c r="BV37" s="70">
        <f t="shared" si="23"/>
        <v>0.18775032546819284</v>
      </c>
      <c r="BW37" s="70">
        <f t="shared" si="23"/>
        <v>0.23056080495816059</v>
      </c>
    </row>
    <row r="38" spans="1:75">
      <c r="A38" s="1" t="s">
        <v>47</v>
      </c>
      <c r="B38" s="63">
        <f>-Anuales!B39</f>
        <v>-1.7719389768845333E-7</v>
      </c>
      <c r="C38" s="63">
        <f>-Anuales!C39</f>
        <v>-1.8898607531809915E-9</v>
      </c>
      <c r="D38" s="63">
        <f>-Anuales!D39</f>
        <v>7.6541049332527226E-7</v>
      </c>
      <c r="E38" s="63">
        <f>-Anuales!E39</f>
        <v>1.0772056721661998E-6</v>
      </c>
      <c r="F38" s="63">
        <f>-Anuales!F39</f>
        <v>3.5032154976482939E-7</v>
      </c>
      <c r="G38" s="63">
        <f>-Anuales!G39</f>
        <v>1.7975716733595293E-6</v>
      </c>
      <c r="H38" s="63">
        <f>-Anuales!H39</f>
        <v>2.0131993238535553E-6</v>
      </c>
      <c r="I38" s="63">
        <f>-Anuales!I39</f>
        <v>2.9827262108484977E-6</v>
      </c>
      <c r="J38" s="63">
        <f>-Anuales!J39</f>
        <v>2.819916835064893E-6</v>
      </c>
      <c r="K38" s="63">
        <f>-Anuales!K39</f>
        <v>1.0840717627074322E-6</v>
      </c>
      <c r="L38" s="63">
        <f>-Anuales!L39</f>
        <v>-2.060809770302615E-7</v>
      </c>
      <c r="M38" s="63">
        <f>-Anuales!M39</f>
        <v>3.2263875655781129E-7</v>
      </c>
      <c r="N38" s="63">
        <f>-Anuales!N39</f>
        <v>9.6392009898213539E-7</v>
      </c>
      <c r="O38" s="63">
        <f>-Anuales!O39</f>
        <v>2.1355675872697332E-6</v>
      </c>
      <c r="P38" s="63">
        <f>-Anuales!P39</f>
        <v>-3.6945387213083984E-7</v>
      </c>
      <c r="Q38" s="63">
        <f>-Anuales!Q39</f>
        <v>3.7173091580915291E-6</v>
      </c>
      <c r="R38" s="63">
        <f>-Anuales!R39</f>
        <v>6.0086296661681998E-6</v>
      </c>
      <c r="S38" s="63">
        <f>-Anuales!S39</f>
        <v>9.2582103020943155E-6</v>
      </c>
      <c r="T38" s="63">
        <f>-Anuales!T39</f>
        <v>1.7292257111236625E-6</v>
      </c>
      <c r="U38" s="63">
        <f>-Anuales!U39</f>
        <v>-5.6499268141044831E-8</v>
      </c>
      <c r="V38" s="63">
        <f>-Anuales!V39</f>
        <v>-6.2470537257662324E-6</v>
      </c>
      <c r="W38" s="63">
        <f>-Anuales!W39</f>
        <v>2.4749750724068344E-6</v>
      </c>
      <c r="X38" s="63">
        <f>-Anuales!X39</f>
        <v>2.4042608149766082E-6</v>
      </c>
      <c r="Y38" s="63">
        <f>-Anuales!Y39</f>
        <v>1.0190772690101553E-5</v>
      </c>
      <c r="Z38" s="63">
        <f>-Anuales!Z39</f>
        <v>3.5107567466000487E-5</v>
      </c>
      <c r="AA38" s="63">
        <f>-Anuales!AA39</f>
        <v>6.3692774737893589E-5</v>
      </c>
      <c r="AB38" s="63">
        <f>-Anuales!AB39</f>
        <v>6.1355519258314309E-5</v>
      </c>
      <c r="AC38" s="63">
        <f>-Anuales!AC39</f>
        <v>6.6650217455957084E-5</v>
      </c>
      <c r="AD38" s="63">
        <f>-Anuales!AD39</f>
        <v>2.483552773232246E-5</v>
      </c>
      <c r="AE38" s="63">
        <f>-Anuales!AE39</f>
        <v>-2.0530329891339623E-4</v>
      </c>
      <c r="AF38" s="63">
        <f>-Anuales!AF39</f>
        <v>1.1409903440387479E-4</v>
      </c>
      <c r="AG38" s="63">
        <f>-Anuales!AG39</f>
        <v>9.3097419044683657E-4</v>
      </c>
      <c r="AH38" s="63">
        <f>-Anuales!AH39</f>
        <v>1.4410390890315539E-3</v>
      </c>
      <c r="AI38" s="63">
        <f>-Anuales!AI39</f>
        <v>1.7704458796202569E-3</v>
      </c>
      <c r="AJ38" s="63">
        <f>-Anuales!AJ39</f>
        <v>9.6697752236228781E-4</v>
      </c>
      <c r="AK38" s="63">
        <f>-Anuales!AK39</f>
        <v>7.7919060334338689E-4</v>
      </c>
      <c r="AL38" s="63">
        <f>-Anuales!AL39</f>
        <v>2.1485327567244673E-2</v>
      </c>
      <c r="AM38" s="63">
        <f>-Anuales!AM39</f>
        <v>4.5425766788784967E-2</v>
      </c>
      <c r="AN38" s="63">
        <f>-Anuales!AN39</f>
        <v>0.30531659084106977</v>
      </c>
      <c r="AO38" s="63">
        <f>-Anuales!AO39</f>
        <v>2.0879871268243027</v>
      </c>
      <c r="AP38" s="63">
        <f>-Anuales!AP39</f>
        <v>264.10215093774127</v>
      </c>
      <c r="AQ38" s="63">
        <f>-Anuales!AQ39</f>
        <v>1190.6441027831202</v>
      </c>
      <c r="AR38" s="63">
        <f>-Anuales!AR39</f>
        <v>2365.9725922183816</v>
      </c>
      <c r="AS38" s="63">
        <f>-Anuales!AS39</f>
        <v>4911.0386825996356</v>
      </c>
      <c r="AT38" s="63">
        <f>-Anuales!AT39</f>
        <v>5989.4394695623978</v>
      </c>
      <c r="AU38" s="63">
        <f>-Anuales!AU39</f>
        <v>10396.723926880395</v>
      </c>
      <c r="AV38" s="63">
        <f>-Anuales!AV39</f>
        <v>8924.1033348397232</v>
      </c>
      <c r="AW38" s="63">
        <f>-Anuales!AW39</f>
        <v>8958.0818638301571</v>
      </c>
      <c r="AX38" s="63">
        <f>-Anuales!AX39</f>
        <v>9744.7264178283804</v>
      </c>
      <c r="AY38" s="63">
        <f>-Anuales!AY39</f>
        <v>4666.388292834471</v>
      </c>
      <c r="AZ38" s="63">
        <f>-Anuales!AZ39</f>
        <v>5390.4855568454086</v>
      </c>
      <c r="BA38" s="63">
        <f>-Anuales!BA39</f>
        <v>4216.9526665250314</v>
      </c>
      <c r="BB38" s="63">
        <f>-Anuales!BB39</f>
        <v>3843.7892524487806</v>
      </c>
      <c r="BC38" s="63">
        <f>-Anuales!BC39</f>
        <v>3233.9354267741701</v>
      </c>
      <c r="BD38" s="63">
        <f>-Anuales!BD39</f>
        <v>-204.039889005742</v>
      </c>
      <c r="BE38" s="63">
        <f>-Anuales!BE39</f>
        <v>-3819.1824696538242</v>
      </c>
      <c r="BF38" s="63">
        <f>-Anuales!BF39</f>
        <v>-9522.3953851607275</v>
      </c>
      <c r="BG38" s="63">
        <f>-Anuales!BG39</f>
        <v>-4747.6387794293232</v>
      </c>
      <c r="BH38" s="63">
        <f>-Anuales!BH39</f>
        <v>15440.024018671242</v>
      </c>
      <c r="BI38" s="63">
        <f>-Anuales!BI39</f>
        <v>1907.520741884877</v>
      </c>
      <c r="BJ38" s="63">
        <f>-Anuales!BJ39</f>
        <v>10081.880118666473</v>
      </c>
      <c r="BK38" s="63">
        <f>-Anuales!BK39</f>
        <v>9307.4066898854344</v>
      </c>
      <c r="BL38" s="63">
        <f>-Anuales!BL39</f>
        <v>14168.526190744771</v>
      </c>
      <c r="BM38" s="63">
        <f>-Anuales!BM39</f>
        <v>26009.925173508589</v>
      </c>
      <c r="BN38" s="63">
        <f>-Anuales!BN39</f>
        <v>24471.911469074148</v>
      </c>
      <c r="BO38" s="63">
        <f>-Anuales!BO39</f>
        <v>28047.527275039585</v>
      </c>
      <c r="BP38" s="63">
        <f>-Anuales!BP39</f>
        <v>14253.773804481058</v>
      </c>
      <c r="BQ38" s="63">
        <f>-Anuales!BQ39</f>
        <v>5667.006727471965</v>
      </c>
      <c r="BR38" s="63">
        <f>-Anuales!BR39</f>
        <v>8727.7352608234742</v>
      </c>
      <c r="BS38" s="63">
        <f>-Anuales!BS39</f>
        <v>4287.0315423754864</v>
      </c>
      <c r="BT38" s="63">
        <f>-Anuales!BT39</f>
        <v>-7832.8547435626924</v>
      </c>
      <c r="BU38" s="63">
        <f>-Anuales!BU39</f>
        <v>19659.858890140051</v>
      </c>
      <c r="BV38" s="63">
        <f>-Anuales!BV39</f>
        <v>37868.929181383464</v>
      </c>
      <c r="BW38" s="63">
        <f>-Anuales!BW39</f>
        <v>-6265.1337620694176</v>
      </c>
    </row>
    <row r="39" spans="1:75">
      <c r="A39" s="1" t="s">
        <v>48</v>
      </c>
      <c r="B39" s="81">
        <f>+B38/B29</f>
        <v>-1.1284395940722993E-2</v>
      </c>
      <c r="C39" s="81">
        <f t="shared" ref="C39:BN39" si="24">+C38/C29</f>
        <v>-9.4097655621717022E-5</v>
      </c>
      <c r="D39" s="81">
        <f t="shared" si="24"/>
        <v>3.5831932837972008E-2</v>
      </c>
      <c r="E39" s="81">
        <f t="shared" si="24"/>
        <v>4.5120530070255051E-2</v>
      </c>
      <c r="F39" s="81">
        <f t="shared" si="24"/>
        <v>1.2735515804960589E-2</v>
      </c>
      <c r="G39" s="81">
        <f t="shared" si="24"/>
        <v>5.9839886555649771E-2</v>
      </c>
      <c r="H39" s="81">
        <f t="shared" si="24"/>
        <v>5.9303917478136646E-2</v>
      </c>
      <c r="I39" s="81">
        <f t="shared" si="24"/>
        <v>8.0525561443876514E-2</v>
      </c>
      <c r="J39" s="81">
        <f t="shared" si="24"/>
        <v>6.903434812506748E-2</v>
      </c>
      <c r="K39" s="81">
        <f t="shared" si="24"/>
        <v>2.2390539238087405E-2</v>
      </c>
      <c r="L39" s="81">
        <f t="shared" si="24"/>
        <v>-3.5335023434342016E-3</v>
      </c>
      <c r="M39" s="81">
        <f t="shared" si="24"/>
        <v>4.9517461499429816E-3</v>
      </c>
      <c r="N39" s="81">
        <f t="shared" si="24"/>
        <v>1.2777837655462474E-2</v>
      </c>
      <c r="O39" s="81">
        <f t="shared" si="24"/>
        <v>2.6034981367257428E-2</v>
      </c>
      <c r="P39" s="81">
        <f t="shared" si="24"/>
        <v>-3.7658112392852509E-3</v>
      </c>
      <c r="Q39" s="81">
        <f t="shared" si="24"/>
        <v>3.1891096615742992E-2</v>
      </c>
      <c r="R39" s="81">
        <f t="shared" si="24"/>
        <v>4.2756849112238281E-2</v>
      </c>
      <c r="S39" s="81">
        <f t="shared" si="24"/>
        <v>5.8716469172471947E-2</v>
      </c>
      <c r="T39" s="81">
        <f t="shared" si="24"/>
        <v>9.2217638959385846E-3</v>
      </c>
      <c r="U39" s="81">
        <f t="shared" si="24"/>
        <v>-2.6878674290977398E-4</v>
      </c>
      <c r="V39" s="81">
        <f t="shared" si="24"/>
        <v>-2.6613047445372028E-2</v>
      </c>
      <c r="W39" s="81">
        <f t="shared" si="24"/>
        <v>9.5959425058365858E-3</v>
      </c>
      <c r="X39" s="81">
        <f t="shared" si="24"/>
        <v>8.314598647938487E-3</v>
      </c>
      <c r="Y39" s="81">
        <f t="shared" si="24"/>
        <v>2.8885172230249844E-2</v>
      </c>
      <c r="Z39" s="81">
        <f t="shared" si="24"/>
        <v>7.9937626331196346E-2</v>
      </c>
      <c r="AA39" s="81">
        <f t="shared" si="24"/>
        <v>0.11620893666712508</v>
      </c>
      <c r="AB39" s="81">
        <f t="shared" si="24"/>
        <v>8.3804457897725726E-2</v>
      </c>
      <c r="AC39" s="81">
        <f t="shared" si="24"/>
        <v>6.5811509058949363E-2</v>
      </c>
      <c r="AD39" s="81">
        <f t="shared" si="24"/>
        <v>1.5352950564197401E-2</v>
      </c>
      <c r="AE39" s="81">
        <f t="shared" si="24"/>
        <v>-6.7236177346047879E-2</v>
      </c>
      <c r="AF39" s="81">
        <f t="shared" si="24"/>
        <v>2.2605525515060232E-2</v>
      </c>
      <c r="AG39" s="81">
        <f t="shared" si="24"/>
        <v>0.10451880769626001</v>
      </c>
      <c r="AH39" s="81">
        <f t="shared" si="24"/>
        <v>9.7405973968654025E-2</v>
      </c>
      <c r="AI39" s="81">
        <f t="shared" si="24"/>
        <v>6.449002315220087E-2</v>
      </c>
      <c r="AJ39" s="81">
        <f t="shared" si="24"/>
        <v>1.6284204622708662E-2</v>
      </c>
      <c r="AK39" s="81">
        <f t="shared" si="24"/>
        <v>4.8370410667138465E-3</v>
      </c>
      <c r="AL39" s="81">
        <f t="shared" si="24"/>
        <v>7.2390875361906859E-2</v>
      </c>
      <c r="AM39" s="81">
        <f t="shared" si="24"/>
        <v>7.5131442292433112E-2</v>
      </c>
      <c r="AN39" s="81">
        <f t="shared" si="24"/>
        <v>8.1254193839941175E-2</v>
      </c>
      <c r="AO39" s="81">
        <f t="shared" si="24"/>
        <v>2.3713702881180798E-2</v>
      </c>
      <c r="AP39" s="81">
        <f t="shared" si="24"/>
        <v>4.9624769305656867E-2</v>
      </c>
      <c r="AQ39" s="81">
        <f t="shared" si="24"/>
        <v>4.534709218149461E-2</v>
      </c>
      <c r="AR39" s="81">
        <f t="shared" si="24"/>
        <v>5.3784059907678192E-2</v>
      </c>
      <c r="AS39" s="81">
        <f t="shared" si="24"/>
        <v>7.2137800003505323E-2</v>
      </c>
      <c r="AT39" s="81">
        <f t="shared" si="24"/>
        <v>6.323012962983042E-2</v>
      </c>
      <c r="AU39" s="81">
        <f t="shared" si="24"/>
        <v>8.9959398621655057E-2</v>
      </c>
      <c r="AV39" s="81">
        <f t="shared" si="24"/>
        <v>6.8221505797941562E-2</v>
      </c>
      <c r="AW39" s="81">
        <f t="shared" si="24"/>
        <v>5.9820261009345642E-2</v>
      </c>
      <c r="AX39" s="81">
        <f t="shared" si="24"/>
        <v>6.1740519077369882E-2</v>
      </c>
      <c r="AY39" s="81">
        <f t="shared" si="24"/>
        <v>2.8320452999455809E-2</v>
      </c>
      <c r="AZ39" s="81">
        <f t="shared" si="24"/>
        <v>3.0651781948282802E-2</v>
      </c>
      <c r="BA39" s="81">
        <f t="shared" si="24"/>
        <v>2.356173471729274E-2</v>
      </c>
      <c r="BB39" s="81">
        <f t="shared" si="24"/>
        <v>2.025803695572544E-2</v>
      </c>
      <c r="BC39" s="81">
        <f t="shared" si="24"/>
        <v>1.5882785376170785E-2</v>
      </c>
      <c r="BD39" s="81">
        <f t="shared" si="24"/>
        <v>-9.0406417986549814E-4</v>
      </c>
      <c r="BE39" s="81">
        <f t="shared" si="24"/>
        <v>-1.5610698910436495E-2</v>
      </c>
      <c r="BF39" s="81">
        <f t="shared" si="24"/>
        <v>-3.3258564373710088E-2</v>
      </c>
      <c r="BG39" s="81">
        <f t="shared" si="24"/>
        <v>-1.4850618497837996E-2</v>
      </c>
      <c r="BH39" s="81">
        <f t="shared" si="24"/>
        <v>4.3514165226737657E-2</v>
      </c>
      <c r="BI39" s="81">
        <f t="shared" si="24"/>
        <v>5.1968558921395517E-3</v>
      </c>
      <c r="BJ39" s="81">
        <f t="shared" si="24"/>
        <v>2.3914395203428935E-2</v>
      </c>
      <c r="BK39" s="81">
        <f t="shared" si="24"/>
        <v>1.971968622830229E-2</v>
      </c>
      <c r="BL39" s="81">
        <f t="shared" si="24"/>
        <v>2.7794601718804855E-2</v>
      </c>
      <c r="BM39" s="81">
        <f t="shared" si="24"/>
        <v>4.740311709647272E-2</v>
      </c>
      <c r="BN39" s="81">
        <f t="shared" si="24"/>
        <v>4.2302847694549624E-2</v>
      </c>
      <c r="BO39" s="81">
        <f t="shared" ref="BO39:BW39" si="25">+BO38/BO29</f>
        <v>4.5661338539957436E-2</v>
      </c>
      <c r="BP39" s="81">
        <f t="shared" si="25"/>
        <v>2.1505768541094813E-2</v>
      </c>
      <c r="BQ39" s="81">
        <f t="shared" si="25"/>
        <v>8.0242744396427142E-3</v>
      </c>
      <c r="BR39" s="81">
        <f t="shared" si="25"/>
        <v>1.1666613974680079E-2</v>
      </c>
      <c r="BS39" s="81">
        <f t="shared" si="25"/>
        <v>5.5136935431898439E-3</v>
      </c>
      <c r="BT39" s="81">
        <f t="shared" si="25"/>
        <v>-1.0853459924569689E-2</v>
      </c>
      <c r="BU39" s="81">
        <f t="shared" si="25"/>
        <v>2.2392480169545981E-2</v>
      </c>
      <c r="BV39" s="81">
        <f t="shared" si="25"/>
        <v>4.0407107223112484E-2</v>
      </c>
      <c r="BW39" s="81">
        <f t="shared" si="25"/>
        <v>-6.2568087086372053E-3</v>
      </c>
    </row>
    <row r="40" spans="1:75">
      <c r="A40" s="1" t="s">
        <v>17</v>
      </c>
      <c r="B40" s="81">
        <f>+B22/B29</f>
        <v>0.15590357475112437</v>
      </c>
      <c r="C40" s="81">
        <f t="shared" ref="C40:BN40" si="26">+C22/C29</f>
        <v>0.19012079768895118</v>
      </c>
      <c r="D40" s="81">
        <f t="shared" si="26"/>
        <v>0.22350766885568779</v>
      </c>
      <c r="E40" s="81">
        <f t="shared" si="26"/>
        <v>0.24403806557019736</v>
      </c>
      <c r="F40" s="81">
        <f t="shared" si="26"/>
        <v>0.20052412076896131</v>
      </c>
      <c r="G40" s="81">
        <f t="shared" si="26"/>
        <v>0.2249010341026183</v>
      </c>
      <c r="H40" s="81">
        <f t="shared" si="26"/>
        <v>0.26108485330789022</v>
      </c>
      <c r="I40" s="81">
        <f t="shared" si="26"/>
        <v>0.28500722109439924</v>
      </c>
      <c r="J40" s="81">
        <f t="shared" si="26"/>
        <v>0.27148053859289201</v>
      </c>
      <c r="K40" s="81">
        <f t="shared" si="26"/>
        <v>0.21560139186730212</v>
      </c>
      <c r="L40" s="81">
        <f t="shared" si="26"/>
        <v>0.21533492731033693</v>
      </c>
      <c r="M40" s="81">
        <f t="shared" si="26"/>
        <v>0.23070085253377598</v>
      </c>
      <c r="N40" s="81">
        <f t="shared" si="26"/>
        <v>0.24026964915766652</v>
      </c>
      <c r="O40" s="81">
        <f t="shared" si="26"/>
        <v>0.21962271327580943</v>
      </c>
      <c r="P40" s="81">
        <f t="shared" si="26"/>
        <v>0.19858876192163064</v>
      </c>
      <c r="Q40" s="81">
        <f t="shared" si="26"/>
        <v>0.20317871915841468</v>
      </c>
      <c r="R40" s="81">
        <f t="shared" si="26"/>
        <v>0.20407047550916729</v>
      </c>
      <c r="S40" s="81">
        <f t="shared" si="26"/>
        <v>0.18595522596597031</v>
      </c>
      <c r="T40" s="81">
        <f t="shared" si="26"/>
        <v>0.15221943960438758</v>
      </c>
      <c r="U40" s="81">
        <f t="shared" si="26"/>
        <v>0.14980984152727697</v>
      </c>
      <c r="V40" s="81">
        <f t="shared" si="26"/>
        <v>0.15215767398931099</v>
      </c>
      <c r="W40" s="81">
        <f t="shared" si="26"/>
        <v>0.16358729178114687</v>
      </c>
      <c r="X40" s="81">
        <f t="shared" si="26"/>
        <v>0.15062290752767324</v>
      </c>
      <c r="Y40" s="81">
        <f t="shared" si="26"/>
        <v>0.19840327484064957</v>
      </c>
      <c r="Z40" s="81">
        <f t="shared" si="26"/>
        <v>0.24340958353250758</v>
      </c>
      <c r="AA40" s="81">
        <f t="shared" si="26"/>
        <v>0.22670059751936469</v>
      </c>
      <c r="AB40" s="81">
        <f t="shared" si="26"/>
        <v>0.21221192462019561</v>
      </c>
      <c r="AC40" s="81">
        <f t="shared" si="26"/>
        <v>0.20308445800931327</v>
      </c>
      <c r="AD40" s="81">
        <f t="shared" si="26"/>
        <v>0.19887892835272289</v>
      </c>
      <c r="AE40" s="81">
        <f t="shared" si="26"/>
        <v>0.21065810135710972</v>
      </c>
      <c r="AF40" s="81">
        <f t="shared" si="26"/>
        <v>0.26653383574808687</v>
      </c>
      <c r="AG40" s="81">
        <f t="shared" si="26"/>
        <v>0.3115865378216543</v>
      </c>
      <c r="AH40" s="81">
        <f t="shared" si="26"/>
        <v>0.31499082518357008</v>
      </c>
      <c r="AI40" s="81">
        <f t="shared" si="26"/>
        <v>0.24068524848832631</v>
      </c>
      <c r="AJ40" s="81">
        <f t="shared" si="26"/>
        <v>0.21218413811360823</v>
      </c>
      <c r="AK40" s="81">
        <f t="shared" si="26"/>
        <v>0.18924367193917335</v>
      </c>
      <c r="AL40" s="81">
        <f t="shared" si="26"/>
        <v>0.20288679769046261</v>
      </c>
      <c r="AM40" s="81">
        <f t="shared" si="26"/>
        <v>0.20360768493697304</v>
      </c>
      <c r="AN40" s="81">
        <f t="shared" si="26"/>
        <v>0.23913941992806745</v>
      </c>
      <c r="AO40" s="81">
        <f t="shared" si="26"/>
        <v>0.17097612244442323</v>
      </c>
      <c r="AP40" s="81">
        <f t="shared" si="26"/>
        <v>0.13880205332497417</v>
      </c>
      <c r="AQ40" s="81">
        <f t="shared" si="26"/>
        <v>0.15956787053567853</v>
      </c>
      <c r="AR40" s="81">
        <f t="shared" si="26"/>
        <v>0.15948839808498899</v>
      </c>
      <c r="AS40" s="81">
        <f t="shared" si="26"/>
        <v>0.17637367031902934</v>
      </c>
      <c r="AT40" s="81">
        <f t="shared" si="26"/>
        <v>0.19082798534894324</v>
      </c>
      <c r="AU40" s="81">
        <f t="shared" si="26"/>
        <v>0.21670445697320634</v>
      </c>
      <c r="AV40" s="81">
        <f t="shared" si="26"/>
        <v>0.19726213022879566</v>
      </c>
      <c r="AW40" s="81">
        <f t="shared" si="26"/>
        <v>0.21134462445837041</v>
      </c>
      <c r="AX40" s="81">
        <f t="shared" si="26"/>
        <v>0.20841469870644422</v>
      </c>
      <c r="AY40" s="81">
        <f t="shared" si="26"/>
        <v>0.18183885852856496</v>
      </c>
      <c r="AZ40" s="81">
        <f t="shared" si="26"/>
        <v>0.1744299562102071</v>
      </c>
      <c r="BA40" s="81">
        <f t="shared" si="26"/>
        <v>0.16506570488327627</v>
      </c>
      <c r="BB40" s="81">
        <f t="shared" si="26"/>
        <v>0.16681731108419809</v>
      </c>
      <c r="BC40" s="81">
        <f t="shared" si="26"/>
        <v>0.17226688330622086</v>
      </c>
      <c r="BD40" s="81">
        <f t="shared" si="26"/>
        <v>0.16120469119197306</v>
      </c>
      <c r="BE40" s="81">
        <f t="shared" si="26"/>
        <v>0.15386568359747391</v>
      </c>
      <c r="BF40" s="81">
        <f t="shared" si="26"/>
        <v>0.18798790134386911</v>
      </c>
      <c r="BG40" s="81">
        <f t="shared" si="26"/>
        <v>0.22267535498310503</v>
      </c>
      <c r="BH40" s="81">
        <f t="shared" si="26"/>
        <v>0.27018212053643442</v>
      </c>
      <c r="BI40" s="81">
        <f t="shared" si="26"/>
        <v>0.20673416938370706</v>
      </c>
      <c r="BJ40" s="81">
        <f t="shared" si="26"/>
        <v>0.24658522146061582</v>
      </c>
      <c r="BK40" s="81">
        <f t="shared" si="26"/>
        <v>0.24283993117418673</v>
      </c>
      <c r="BL40" s="81">
        <f t="shared" si="26"/>
        <v>0.24016815112693982</v>
      </c>
      <c r="BM40" s="81">
        <f t="shared" si="26"/>
        <v>0.25497602106647854</v>
      </c>
      <c r="BN40" s="81">
        <f t="shared" si="26"/>
        <v>0.24607746631981761</v>
      </c>
      <c r="BO40" s="81">
        <f t="shared" ref="BO40:BW40" si="27">+BO22/BO29</f>
        <v>0.2374390000801975</v>
      </c>
      <c r="BP40" s="81">
        <f t="shared" si="27"/>
        <v>0.21849830423902372</v>
      </c>
      <c r="BQ40" s="81">
        <f t="shared" si="27"/>
        <v>0.20363921531141371</v>
      </c>
      <c r="BR40" s="81">
        <f t="shared" si="27"/>
        <v>0.21113404062008345</v>
      </c>
      <c r="BS40" s="81">
        <f t="shared" si="27"/>
        <v>0.20312710344604235</v>
      </c>
      <c r="BT40" s="81">
        <f t="shared" si="27"/>
        <v>0.18317684010893137</v>
      </c>
      <c r="BU40" s="81">
        <f t="shared" si="27"/>
        <v>0.20818242707460807</v>
      </c>
      <c r="BV40" s="81">
        <f t="shared" si="27"/>
        <v>0.2102824067501442</v>
      </c>
      <c r="BW40" s="81">
        <f t="shared" si="27"/>
        <v>0.17720741848553917</v>
      </c>
    </row>
    <row r="41" spans="1:75">
      <c r="A41" s="8" t="s">
        <v>88</v>
      </c>
      <c r="B41" s="81">
        <f>+B40-B39</f>
        <v>0.16718797069184738</v>
      </c>
      <c r="C41" s="81">
        <f t="shared" ref="C41:BN41" si="28">+C40-C39</f>
        <v>0.19021489534457289</v>
      </c>
      <c r="D41" s="81">
        <f t="shared" si="28"/>
        <v>0.18767573601771578</v>
      </c>
      <c r="E41" s="81">
        <f t="shared" si="28"/>
        <v>0.19891753549994232</v>
      </c>
      <c r="F41" s="81">
        <f t="shared" si="28"/>
        <v>0.18778860496400071</v>
      </c>
      <c r="G41" s="81">
        <f t="shared" si="28"/>
        <v>0.16506114754696855</v>
      </c>
      <c r="H41" s="81">
        <f t="shared" si="28"/>
        <v>0.20178093582975357</v>
      </c>
      <c r="I41" s="81">
        <f t="shared" si="28"/>
        <v>0.20448165965052273</v>
      </c>
      <c r="J41" s="81">
        <f t="shared" si="28"/>
        <v>0.20244619046782453</v>
      </c>
      <c r="K41" s="81">
        <f t="shared" si="28"/>
        <v>0.19321085262921472</v>
      </c>
      <c r="L41" s="81">
        <f t="shared" si="28"/>
        <v>0.21886842965377112</v>
      </c>
      <c r="M41" s="81">
        <f t="shared" si="28"/>
        <v>0.225749106383833</v>
      </c>
      <c r="N41" s="81">
        <f t="shared" si="28"/>
        <v>0.22749181150220404</v>
      </c>
      <c r="O41" s="81">
        <f t="shared" si="28"/>
        <v>0.193587731908552</v>
      </c>
      <c r="P41" s="81">
        <f t="shared" si="28"/>
        <v>0.20235457316091587</v>
      </c>
      <c r="Q41" s="81">
        <f t="shared" si="28"/>
        <v>0.17128762254267169</v>
      </c>
      <c r="R41" s="81">
        <f t="shared" si="28"/>
        <v>0.16131362639692901</v>
      </c>
      <c r="S41" s="81">
        <f t="shared" si="28"/>
        <v>0.12723875679349836</v>
      </c>
      <c r="T41" s="81">
        <f t="shared" si="28"/>
        <v>0.14299767570844898</v>
      </c>
      <c r="U41" s="81">
        <f t="shared" si="28"/>
        <v>0.15007862827018675</v>
      </c>
      <c r="V41" s="81">
        <f t="shared" si="28"/>
        <v>0.17877072143468301</v>
      </c>
      <c r="W41" s="81">
        <f t="shared" si="28"/>
        <v>0.15399134927531027</v>
      </c>
      <c r="X41" s="81">
        <f t="shared" si="28"/>
        <v>0.14230830887973475</v>
      </c>
      <c r="Y41" s="81">
        <f t="shared" si="28"/>
        <v>0.16951810261039973</v>
      </c>
      <c r="Z41" s="81">
        <f t="shared" si="28"/>
        <v>0.16347195720131125</v>
      </c>
      <c r="AA41" s="81">
        <f t="shared" si="28"/>
        <v>0.11049166085223962</v>
      </c>
      <c r="AB41" s="81">
        <f t="shared" si="28"/>
        <v>0.12840746672246989</v>
      </c>
      <c r="AC41" s="81">
        <f t="shared" si="28"/>
        <v>0.1372729489503639</v>
      </c>
      <c r="AD41" s="81">
        <f t="shared" si="28"/>
        <v>0.18352597778852547</v>
      </c>
      <c r="AE41" s="81">
        <f t="shared" si="28"/>
        <v>0.27789427870315758</v>
      </c>
      <c r="AF41" s="81">
        <f t="shared" si="28"/>
        <v>0.24392831023302664</v>
      </c>
      <c r="AG41" s="81">
        <f t="shared" si="28"/>
        <v>0.20706773012539428</v>
      </c>
      <c r="AH41" s="81">
        <f t="shared" si="28"/>
        <v>0.21758485121491605</v>
      </c>
      <c r="AI41" s="81">
        <f t="shared" si="28"/>
        <v>0.17619522533612544</v>
      </c>
      <c r="AJ41" s="81">
        <f t="shared" si="28"/>
        <v>0.19589993349089957</v>
      </c>
      <c r="AK41" s="81">
        <f t="shared" si="28"/>
        <v>0.18440663087245951</v>
      </c>
      <c r="AL41" s="81">
        <f t="shared" si="28"/>
        <v>0.13049592232855575</v>
      </c>
      <c r="AM41" s="81">
        <f t="shared" si="28"/>
        <v>0.12847624264453994</v>
      </c>
      <c r="AN41" s="81">
        <f t="shared" si="28"/>
        <v>0.15788522608812627</v>
      </c>
      <c r="AO41" s="81">
        <f t="shared" si="28"/>
        <v>0.14726241956324243</v>
      </c>
      <c r="AP41" s="81">
        <f t="shared" si="28"/>
        <v>8.9177284019317293E-2</v>
      </c>
      <c r="AQ41" s="81">
        <f t="shared" si="28"/>
        <v>0.11422077835418393</v>
      </c>
      <c r="AR41" s="81">
        <f t="shared" si="28"/>
        <v>0.1057043381773108</v>
      </c>
      <c r="AS41" s="81">
        <f t="shared" si="28"/>
        <v>0.10423587031552402</v>
      </c>
      <c r="AT41" s="81">
        <f t="shared" si="28"/>
        <v>0.12759785571911281</v>
      </c>
      <c r="AU41" s="81">
        <f t="shared" si="28"/>
        <v>0.12674505835155128</v>
      </c>
      <c r="AV41" s="81">
        <f t="shared" si="28"/>
        <v>0.1290406244308541</v>
      </c>
      <c r="AW41" s="81">
        <f t="shared" si="28"/>
        <v>0.15152436344902476</v>
      </c>
      <c r="AX41" s="81">
        <f t="shared" si="28"/>
        <v>0.14667417962907434</v>
      </c>
      <c r="AY41" s="81">
        <f t="shared" si="28"/>
        <v>0.15351840552910914</v>
      </c>
      <c r="AZ41" s="81">
        <f t="shared" si="28"/>
        <v>0.1437781742619243</v>
      </c>
      <c r="BA41" s="81">
        <f t="shared" si="28"/>
        <v>0.14150397016598354</v>
      </c>
      <c r="BB41" s="81">
        <f t="shared" si="28"/>
        <v>0.14655927412847264</v>
      </c>
      <c r="BC41" s="81">
        <f t="shared" si="28"/>
        <v>0.15638409793005009</v>
      </c>
      <c r="BD41" s="81">
        <f t="shared" si="28"/>
        <v>0.16210875537183855</v>
      </c>
      <c r="BE41" s="81">
        <f t="shared" si="28"/>
        <v>0.16947638250791039</v>
      </c>
      <c r="BF41" s="81">
        <f t="shared" si="28"/>
        <v>0.22124646571757919</v>
      </c>
      <c r="BG41" s="81">
        <f t="shared" si="28"/>
        <v>0.23752597348094304</v>
      </c>
      <c r="BH41" s="81">
        <f t="shared" si="28"/>
        <v>0.22666795530969677</v>
      </c>
      <c r="BI41" s="81">
        <f t="shared" si="28"/>
        <v>0.2015373134915675</v>
      </c>
      <c r="BJ41" s="81">
        <f t="shared" si="28"/>
        <v>0.22267082625718687</v>
      </c>
      <c r="BK41" s="81">
        <f t="shared" si="28"/>
        <v>0.22312024494588445</v>
      </c>
      <c r="BL41" s="81">
        <f t="shared" si="28"/>
        <v>0.21237354940813497</v>
      </c>
      <c r="BM41" s="81">
        <f t="shared" si="28"/>
        <v>0.20757290397000583</v>
      </c>
      <c r="BN41" s="81">
        <f t="shared" si="28"/>
        <v>0.20377461862526799</v>
      </c>
      <c r="BO41" s="81">
        <f t="shared" ref="BO41:BW41" si="29">+BO40-BO39</f>
        <v>0.19177766154024006</v>
      </c>
      <c r="BP41" s="81">
        <f t="shared" si="29"/>
        <v>0.19699253569792891</v>
      </c>
      <c r="BQ41" s="81">
        <f t="shared" si="29"/>
        <v>0.195614940871771</v>
      </c>
      <c r="BR41" s="81">
        <f t="shared" si="29"/>
        <v>0.19946742664540337</v>
      </c>
      <c r="BS41" s="81">
        <f t="shared" si="29"/>
        <v>0.1976134099028525</v>
      </c>
      <c r="BT41" s="81">
        <f t="shared" si="29"/>
        <v>0.19403030003350105</v>
      </c>
      <c r="BU41" s="81">
        <f t="shared" si="29"/>
        <v>0.18578994690506209</v>
      </c>
      <c r="BV41" s="81">
        <f t="shared" si="29"/>
        <v>0.16987529952703173</v>
      </c>
      <c r="BW41" s="81">
        <f t="shared" si="29"/>
        <v>0.18346422719417638</v>
      </c>
    </row>
    <row r="42" spans="1:75" ht="14.4">
      <c r="A42" s="96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7"/>
      <c r="AO42" s="97"/>
      <c r="AP42" s="97"/>
      <c r="AQ42" s="97"/>
      <c r="AR42" s="97"/>
      <c r="AS42" s="97"/>
      <c r="AT42" s="97"/>
      <c r="AU42" s="97"/>
      <c r="AV42" s="97"/>
      <c r="AW42" s="97"/>
      <c r="AX42" s="97"/>
      <c r="AY42" s="97"/>
      <c r="AZ42" s="97"/>
      <c r="BA42" s="97"/>
      <c r="BB42" s="97"/>
      <c r="BC42" s="97"/>
      <c r="BD42" s="97"/>
      <c r="BE42" s="97"/>
      <c r="BF42" s="97"/>
      <c r="BG42" s="97"/>
      <c r="BH42" s="97"/>
      <c r="BI42" s="97"/>
      <c r="BJ42" s="97"/>
      <c r="BK42" s="97"/>
      <c r="BL42" s="97"/>
      <c r="BM42" s="97"/>
      <c r="BN42" s="97"/>
      <c r="BO42" s="97"/>
      <c r="BP42" s="97"/>
      <c r="BQ42" s="97"/>
      <c r="BR42" s="97"/>
      <c r="BS42" s="97"/>
      <c r="BT42" s="97"/>
      <c r="BU42" s="97"/>
      <c r="BV42" s="97"/>
      <c r="BW42" s="97"/>
    </row>
    <row r="43" spans="1:75">
      <c r="A43" s="8"/>
    </row>
    <row r="45" spans="1:75"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1"/>
      <c r="BK45" s="61"/>
      <c r="BL45" s="61"/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</row>
    <row r="46" spans="1:75"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</row>
    <row r="47" spans="1:75" ht="14.4"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</row>
    <row r="48" spans="1:75" ht="14.4"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</row>
    <row r="51" spans="1:74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</row>
    <row r="52" spans="1:74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</row>
    <row r="53" spans="1:74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</row>
    <row r="54" spans="1:74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62"/>
      <c r="BF54" s="62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/>
      <c r="BR54" s="62"/>
      <c r="BS54" s="62"/>
      <c r="BT54" s="62"/>
      <c r="BU54" s="62"/>
      <c r="BV54" s="62"/>
    </row>
    <row r="55" spans="1:74">
      <c r="A55" s="14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</row>
    <row r="56" spans="1:74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</row>
    <row r="57" spans="1:74"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62"/>
      <c r="BF57" s="62"/>
      <c r="BG57" s="62"/>
      <c r="BH57" s="62"/>
      <c r="BI57" s="62"/>
      <c r="BJ57" s="62"/>
      <c r="BK57" s="62"/>
      <c r="BL57" s="62"/>
      <c r="BM57" s="62"/>
      <c r="BN57" s="62"/>
      <c r="BO57" s="62"/>
      <c r="BP57" s="62"/>
      <c r="BQ57" s="62"/>
      <c r="BR57" s="62"/>
      <c r="BS57" s="62"/>
      <c r="BT57" s="62"/>
      <c r="BU57" s="62"/>
      <c r="BV57" s="62"/>
    </row>
    <row r="59" spans="1:74">
      <c r="B59" s="9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81"/>
      <c r="AW59" s="81"/>
      <c r="AX59" s="81"/>
      <c r="AY59" s="81"/>
      <c r="AZ59" s="81"/>
      <c r="BA59" s="81"/>
      <c r="BB59" s="81"/>
      <c r="BC59" s="81"/>
      <c r="BD59" s="81"/>
      <c r="BE59" s="81"/>
      <c r="BF59" s="81"/>
      <c r="BG59" s="81"/>
      <c r="BH59" s="81"/>
      <c r="BI59" s="81"/>
      <c r="BJ59" s="81"/>
      <c r="BK59" s="81"/>
      <c r="BL59" s="81"/>
      <c r="BM59" s="81"/>
      <c r="BN59" s="81"/>
      <c r="BO59" s="81"/>
      <c r="BP59" s="81"/>
      <c r="BQ59" s="81"/>
      <c r="BR59" s="81"/>
      <c r="BS59" s="81"/>
      <c r="BT59" s="81"/>
      <c r="BU59" s="81"/>
      <c r="BV59" s="81"/>
    </row>
    <row r="60" spans="1:74">
      <c r="B60" s="80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82"/>
      <c r="BH60" s="82"/>
      <c r="BI60" s="82"/>
      <c r="BJ60" s="82"/>
      <c r="BK60" s="82"/>
      <c r="BL60" s="82"/>
      <c r="BM60" s="82"/>
      <c r="BN60" s="82"/>
      <c r="BO60" s="82"/>
      <c r="BP60" s="82"/>
      <c r="BQ60" s="82"/>
      <c r="BR60" s="82"/>
      <c r="BS60" s="82"/>
      <c r="BT60" s="82"/>
      <c r="BU60" s="82"/>
      <c r="BV60" s="8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workbookViewId="0">
      <selection sqref="A1:N75"/>
    </sheetView>
  </sheetViews>
  <sheetFormatPr baseColWidth="10" defaultRowHeight="14.4"/>
  <sheetData>
    <row r="1" spans="1:14"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149</v>
      </c>
      <c r="L1" t="s">
        <v>10</v>
      </c>
      <c r="M1" t="s">
        <v>11</v>
      </c>
      <c r="N1" t="s">
        <v>12</v>
      </c>
    </row>
    <row r="2" spans="1:14">
      <c r="A2">
        <v>1950</v>
      </c>
      <c r="D2" s="153">
        <v>38831.509382153388</v>
      </c>
      <c r="E2" s="153">
        <v>30156</v>
      </c>
      <c r="F2" s="153">
        <v>3396</v>
      </c>
      <c r="G2" s="153">
        <v>5279.509382153391</v>
      </c>
      <c r="H2" s="153">
        <v>5111.4928985548459</v>
      </c>
      <c r="I2" s="153">
        <v>4491.6390806865902</v>
      </c>
      <c r="J2" s="153">
        <v>619.85381786825599</v>
      </c>
      <c r="K2" s="153">
        <v>168.01648359854499</v>
      </c>
      <c r="L2" s="153">
        <v>5943.2792643146204</v>
      </c>
      <c r="M2" s="153">
        <v>3854.78864646801</v>
      </c>
      <c r="N2" s="153">
        <v>40919.999999999993</v>
      </c>
    </row>
    <row r="3" spans="1:14">
      <c r="A3">
        <v>1951</v>
      </c>
      <c r="D3" s="153">
        <v>44094.380255293036</v>
      </c>
      <c r="E3" s="153">
        <v>33508</v>
      </c>
      <c r="F3" s="153">
        <v>3493</v>
      </c>
      <c r="G3" s="153">
        <v>7093.3802552930347</v>
      </c>
      <c r="H3" s="153">
        <v>6821.092365991145</v>
      </c>
      <c r="I3" s="153">
        <v>6165.2870266865302</v>
      </c>
      <c r="J3" s="153">
        <v>655.80533930461502</v>
      </c>
      <c r="K3" s="153">
        <v>272.28788930189</v>
      </c>
      <c r="L3" s="153">
        <v>5824.4327736742498</v>
      </c>
      <c r="M3" s="153">
        <v>5207.8130289672899</v>
      </c>
      <c r="N3" s="153">
        <v>44710.999999999993</v>
      </c>
    </row>
    <row r="4" spans="1:14">
      <c r="A4">
        <v>1952</v>
      </c>
      <c r="D4" s="153">
        <v>46430.232150896685</v>
      </c>
      <c r="E4" s="153">
        <v>34356</v>
      </c>
      <c r="F4" s="153">
        <v>3887</v>
      </c>
      <c r="G4" s="153">
        <v>8187.2321508966879</v>
      </c>
      <c r="H4" s="153">
        <v>7987.1610909565006</v>
      </c>
      <c r="I4" s="153">
        <v>6519.4687415927701</v>
      </c>
      <c r="J4" s="153">
        <v>1467.69234936373</v>
      </c>
      <c r="K4" s="153">
        <v>200.07105994018701</v>
      </c>
      <c r="L4" s="153">
        <v>6692.2490704002103</v>
      </c>
      <c r="M4" s="153">
        <v>5775.4812212969</v>
      </c>
      <c r="N4" s="153">
        <v>47347</v>
      </c>
    </row>
    <row r="5" spans="1:14">
      <c r="A5">
        <v>1953</v>
      </c>
      <c r="D5" s="153">
        <v>49023.342350727879</v>
      </c>
      <c r="E5" s="153">
        <v>36175</v>
      </c>
      <c r="F5" s="153">
        <v>3966</v>
      </c>
      <c r="G5" s="153">
        <v>8882.3423507278767</v>
      </c>
      <c r="H5" s="153">
        <v>8625.3088607016598</v>
      </c>
      <c r="I5" s="153">
        <v>7399.7857489829503</v>
      </c>
      <c r="J5" s="153">
        <v>1225.52311171871</v>
      </c>
      <c r="K5" s="153">
        <v>257.03349002621701</v>
      </c>
      <c r="L5" s="153">
        <v>7328.0300587113798</v>
      </c>
      <c r="M5" s="153">
        <v>6266.3724094392601</v>
      </c>
      <c r="N5" s="153">
        <v>50085</v>
      </c>
    </row>
    <row r="6" spans="1:14">
      <c r="A6">
        <v>1954</v>
      </c>
      <c r="D6" s="153">
        <v>50437.599880324044</v>
      </c>
      <c r="E6" s="153">
        <v>38076</v>
      </c>
      <c r="F6" s="153">
        <v>4703</v>
      </c>
      <c r="G6" s="153">
        <v>7658.5998803240464</v>
      </c>
      <c r="H6" s="153">
        <v>7244.2619393973728</v>
      </c>
      <c r="I6" s="153">
        <v>6284.67734292162</v>
      </c>
      <c r="J6" s="153">
        <v>959.58459647575296</v>
      </c>
      <c r="K6" s="153">
        <v>414.33794092667398</v>
      </c>
      <c r="L6" s="153">
        <v>7826.3295963799601</v>
      </c>
      <c r="M6" s="153">
        <v>5501.9294767040101</v>
      </c>
      <c r="N6" s="153">
        <v>52761.999999999993</v>
      </c>
    </row>
    <row r="7" spans="1:14">
      <c r="A7">
        <v>1955</v>
      </c>
      <c r="D7" s="153">
        <v>54687.476217517891</v>
      </c>
      <c r="E7" s="153">
        <v>41149</v>
      </c>
      <c r="F7" s="153">
        <v>4701</v>
      </c>
      <c r="G7" s="153">
        <v>8837.4762175178912</v>
      </c>
      <c r="H7" s="153">
        <v>8577.2294863223287</v>
      </c>
      <c r="I7" s="153">
        <v>6474.7796354439597</v>
      </c>
      <c r="J7" s="153">
        <v>2102.4498508783699</v>
      </c>
      <c r="K7" s="153">
        <v>260.24673119556201</v>
      </c>
      <c r="L7" s="153">
        <v>8213.0315367676703</v>
      </c>
      <c r="M7" s="153">
        <v>7042.5077542855597</v>
      </c>
      <c r="N7" s="153">
        <v>55858</v>
      </c>
    </row>
    <row r="8" spans="1:14">
      <c r="A8">
        <v>1956</v>
      </c>
      <c r="D8" s="153">
        <v>57865.080234294597</v>
      </c>
      <c r="E8" s="153">
        <v>42263</v>
      </c>
      <c r="F8" s="153">
        <v>4976</v>
      </c>
      <c r="G8" s="153">
        <v>10626.080234294599</v>
      </c>
      <c r="H8" s="153">
        <v>10475.111241464081</v>
      </c>
      <c r="I8" s="153">
        <v>8812.0734094192903</v>
      </c>
      <c r="J8" s="153">
        <v>1663.0378320447901</v>
      </c>
      <c r="K8" s="153">
        <v>150.968992830518</v>
      </c>
      <c r="L8" s="153">
        <v>8889.1941651595607</v>
      </c>
      <c r="M8" s="153">
        <v>8270.2743994541706</v>
      </c>
      <c r="N8" s="153">
        <v>58483.999999999985</v>
      </c>
    </row>
    <row r="9" spans="1:14">
      <c r="A9">
        <v>1957</v>
      </c>
      <c r="D9" s="153">
        <v>62314.609193827811</v>
      </c>
      <c r="E9" s="153">
        <v>44707</v>
      </c>
      <c r="F9" s="153">
        <v>5760</v>
      </c>
      <c r="G9" s="153">
        <v>11847.609193827808</v>
      </c>
      <c r="H9" s="153">
        <v>11405.14748391437</v>
      </c>
      <c r="I9" s="153">
        <v>10021.5000076531</v>
      </c>
      <c r="J9" s="153">
        <v>1383.64747626127</v>
      </c>
      <c r="K9" s="153">
        <v>442.46170991343803</v>
      </c>
      <c r="L9" s="153">
        <v>9146.9718851144298</v>
      </c>
      <c r="M9" s="153">
        <v>9090.5810789422503</v>
      </c>
      <c r="N9" s="153">
        <v>62370.999999999985</v>
      </c>
    </row>
    <row r="10" spans="1:14">
      <c r="A10">
        <v>1958</v>
      </c>
      <c r="D10" s="153">
        <v>60519.291937793307</v>
      </c>
      <c r="E10" s="153">
        <v>44274</v>
      </c>
      <c r="F10" s="153">
        <v>5756</v>
      </c>
      <c r="G10" s="153">
        <v>10489.291937793305</v>
      </c>
      <c r="H10" s="153">
        <v>10191.563258429051</v>
      </c>
      <c r="I10" s="153">
        <v>8769.1736528324709</v>
      </c>
      <c r="J10" s="153">
        <v>1422.3896055965799</v>
      </c>
      <c r="K10" s="153">
        <v>297.72867936425399</v>
      </c>
      <c r="L10" s="153">
        <v>9209.9842166589497</v>
      </c>
      <c r="M10" s="153">
        <v>8023.27615445225</v>
      </c>
      <c r="N10" s="153">
        <v>61706</v>
      </c>
    </row>
    <row r="11" spans="1:14">
      <c r="A11">
        <v>1959</v>
      </c>
      <c r="D11" s="153">
        <v>59949.957861907547</v>
      </c>
      <c r="E11" s="153">
        <v>44719</v>
      </c>
      <c r="F11" s="153">
        <v>6449</v>
      </c>
      <c r="G11" s="153">
        <v>8781.9578619075437</v>
      </c>
      <c r="H11" s="153">
        <v>8006.8070827256524</v>
      </c>
      <c r="I11" s="153">
        <v>7066.60755342631</v>
      </c>
      <c r="J11" s="153">
        <v>940.19952929934198</v>
      </c>
      <c r="K11" s="153">
        <v>775.15077918189195</v>
      </c>
      <c r="L11" s="153">
        <v>10416.482955322899</v>
      </c>
      <c r="M11" s="153">
        <v>6713.4408172304102</v>
      </c>
      <c r="N11" s="153">
        <v>63653.000000000029</v>
      </c>
    </row>
    <row r="12" spans="1:14">
      <c r="A12">
        <v>1960</v>
      </c>
      <c r="D12" s="153">
        <v>64587.697797881541</v>
      </c>
      <c r="E12" s="153">
        <v>46682</v>
      </c>
      <c r="F12" s="153">
        <v>7578</v>
      </c>
      <c r="G12" s="153">
        <v>10327.697797881541</v>
      </c>
      <c r="H12" s="153">
        <v>8596.1854318163114</v>
      </c>
      <c r="I12" s="153">
        <v>7739.6636606246102</v>
      </c>
      <c r="J12" s="153">
        <v>856.52177119170096</v>
      </c>
      <c r="K12" s="153">
        <v>1731.51236606523</v>
      </c>
      <c r="L12" s="153">
        <v>13387.5037795105</v>
      </c>
      <c r="M12" s="153">
        <v>8029.2015773920002</v>
      </c>
      <c r="N12" s="153">
        <v>69946.000000000044</v>
      </c>
    </row>
    <row r="13" spans="1:14">
      <c r="A13">
        <v>1961</v>
      </c>
      <c r="D13" s="153">
        <v>69051.838607352838</v>
      </c>
      <c r="E13" s="153">
        <v>48688</v>
      </c>
      <c r="F13" s="153">
        <v>8758</v>
      </c>
      <c r="G13" s="153">
        <v>11605.838607352831</v>
      </c>
      <c r="H13" s="153">
        <v>10992.99918461223</v>
      </c>
      <c r="I13" s="153">
        <v>8835.4208429803402</v>
      </c>
      <c r="J13" s="153">
        <v>2157.57834163189</v>
      </c>
      <c r="K13" s="153">
        <v>612.83942274060098</v>
      </c>
      <c r="L13" s="153">
        <v>15797.212734485</v>
      </c>
      <c r="M13" s="153">
        <v>9764.0513418377905</v>
      </c>
      <c r="N13" s="153">
        <v>75085.000000000044</v>
      </c>
    </row>
    <row r="14" spans="1:14">
      <c r="A14">
        <v>1962</v>
      </c>
      <c r="D14" s="153">
        <v>76771.17201976692</v>
      </c>
      <c r="E14" s="153">
        <v>54666</v>
      </c>
      <c r="F14" s="153">
        <v>9200</v>
      </c>
      <c r="G14" s="153">
        <v>12905.172019766916</v>
      </c>
      <c r="H14" s="153">
        <v>12476.425629737729</v>
      </c>
      <c r="I14" s="153">
        <v>10573.441532418399</v>
      </c>
      <c r="J14" s="153">
        <v>1902.98409731933</v>
      </c>
      <c r="K14" s="153">
        <v>428.74639002918798</v>
      </c>
      <c r="L14" s="153">
        <v>16862.4464537772</v>
      </c>
      <c r="M14" s="153">
        <v>11013.6184735441</v>
      </c>
      <c r="N14" s="153">
        <v>82620.000000000015</v>
      </c>
    </row>
    <row r="15" spans="1:14">
      <c r="A15">
        <v>1963</v>
      </c>
      <c r="D15" s="153">
        <v>81816.948159635853</v>
      </c>
      <c r="E15" s="153">
        <v>59612</v>
      </c>
      <c r="F15" s="153">
        <v>9737</v>
      </c>
      <c r="G15" s="153">
        <v>12467.948159635855</v>
      </c>
      <c r="H15" s="153">
        <v>11869.14988986917</v>
      </c>
      <c r="I15" s="153">
        <v>9897.6583650463399</v>
      </c>
      <c r="J15" s="153">
        <v>1971.4915248228299</v>
      </c>
      <c r="K15" s="153">
        <v>598.79826976668505</v>
      </c>
      <c r="L15" s="153">
        <v>16558.8062231527</v>
      </c>
      <c r="M15" s="153">
        <v>12179.7543827885</v>
      </c>
      <c r="N15" s="153">
        <v>86196.000000000058</v>
      </c>
    </row>
    <row r="16" spans="1:14">
      <c r="A16">
        <v>1964</v>
      </c>
      <c r="D16" s="153">
        <v>87147.78190215386</v>
      </c>
      <c r="E16" s="153">
        <v>63353</v>
      </c>
      <c r="F16" s="153">
        <v>10956</v>
      </c>
      <c r="G16" s="153">
        <v>12838.781902153862</v>
      </c>
      <c r="H16" s="153">
        <v>11789.696401404151</v>
      </c>
      <c r="I16" s="153">
        <v>9112.4109106947508</v>
      </c>
      <c r="J16" s="153">
        <v>2677.2854907094002</v>
      </c>
      <c r="K16" s="153">
        <v>1049.08550074971</v>
      </c>
      <c r="L16" s="153">
        <v>17701.373258431398</v>
      </c>
      <c r="M16" s="153">
        <v>13009.1551605852</v>
      </c>
      <c r="N16" s="153">
        <v>91840.000000000058</v>
      </c>
    </row>
    <row r="17" spans="1:14">
      <c r="A17">
        <v>1965</v>
      </c>
      <c r="D17" s="153">
        <v>93996.039575612231</v>
      </c>
      <c r="E17" s="153">
        <v>67778</v>
      </c>
      <c r="F17" s="153">
        <v>11698</v>
      </c>
      <c r="G17" s="153">
        <v>14520.039575612225</v>
      </c>
      <c r="H17" s="153">
        <v>14111.09860308926</v>
      </c>
      <c r="I17" s="153">
        <v>10646.691178111299</v>
      </c>
      <c r="J17" s="153">
        <v>3464.4074249779601</v>
      </c>
      <c r="K17" s="153">
        <v>408.94097252296501</v>
      </c>
      <c r="L17" s="153">
        <v>18214.7009896501</v>
      </c>
      <c r="M17" s="153">
        <v>15207.7405652623</v>
      </c>
      <c r="N17" s="153">
        <v>97003.000000000029</v>
      </c>
    </row>
    <row r="18" spans="1:14">
      <c r="A18">
        <v>1966</v>
      </c>
      <c r="D18" s="153">
        <v>103165.23579042243</v>
      </c>
      <c r="E18" s="153">
        <v>74505</v>
      </c>
      <c r="F18" s="153">
        <v>11713</v>
      </c>
      <c r="G18" s="153">
        <v>16947.235790422437</v>
      </c>
      <c r="H18" s="153">
        <v>15846.877264599449</v>
      </c>
      <c r="I18" s="153">
        <v>11845.486688749899</v>
      </c>
      <c r="J18" s="153">
        <v>4001.3905758495498</v>
      </c>
      <c r="K18" s="153">
        <v>1100.35852582299</v>
      </c>
      <c r="L18" s="153">
        <v>19066.5343605298</v>
      </c>
      <c r="M18" s="153">
        <v>17236.770150952201</v>
      </c>
      <c r="N18" s="153">
        <v>104995.00000000003</v>
      </c>
    </row>
    <row r="19" spans="1:14">
      <c r="A19">
        <v>1967</v>
      </c>
      <c r="D19" s="153">
        <v>107964.18334744562</v>
      </c>
      <c r="E19" s="153">
        <v>79682</v>
      </c>
      <c r="F19" s="153">
        <v>12118</v>
      </c>
      <c r="G19" s="153">
        <v>16164.183347445629</v>
      </c>
      <c r="H19" s="153">
        <v>14556.064806636008</v>
      </c>
      <c r="I19" s="153">
        <v>11098.863349101999</v>
      </c>
      <c r="J19" s="153">
        <v>3457.2014575340099</v>
      </c>
      <c r="K19" s="153">
        <v>1608.1185408096201</v>
      </c>
      <c r="L19" s="153">
        <v>20188.9812966789</v>
      </c>
      <c r="M19" s="153">
        <v>19113.164644124601</v>
      </c>
      <c r="N19" s="153">
        <v>109039.99999999993</v>
      </c>
    </row>
    <row r="20" spans="1:14">
      <c r="A20">
        <v>1968</v>
      </c>
      <c r="D20" s="153">
        <v>104400.29438289365</v>
      </c>
      <c r="E20" s="153">
        <v>78662</v>
      </c>
      <c r="F20" s="153">
        <v>12893</v>
      </c>
      <c r="G20" s="153">
        <v>12845.294382893659</v>
      </c>
      <c r="H20" s="153">
        <v>12388.04379569029</v>
      </c>
      <c r="I20" s="153">
        <v>9328.4205057726904</v>
      </c>
      <c r="J20" s="153">
        <v>3059.6232899175998</v>
      </c>
      <c r="K20" s="153">
        <v>457.25058720336898</v>
      </c>
      <c r="L20" s="153">
        <v>22181.295435967899</v>
      </c>
      <c r="M20" s="153">
        <v>17375.589818861601</v>
      </c>
      <c r="N20" s="153">
        <v>109205.99999999996</v>
      </c>
    </row>
    <row r="21" spans="1:14">
      <c r="A21">
        <v>1969</v>
      </c>
      <c r="D21" s="153">
        <v>108522.04971702797</v>
      </c>
      <c r="E21" s="153">
        <v>81410</v>
      </c>
      <c r="F21" s="153">
        <v>13604</v>
      </c>
      <c r="G21" s="153">
        <v>13508.049717027974</v>
      </c>
      <c r="H21" s="153">
        <v>12881.58103814268</v>
      </c>
      <c r="I21" s="153">
        <v>9240.6293231407399</v>
      </c>
      <c r="J21" s="153">
        <v>3640.9517150019401</v>
      </c>
      <c r="K21" s="153">
        <v>626.46867888529403</v>
      </c>
      <c r="L21" s="153">
        <v>21789.6783922779</v>
      </c>
      <c r="M21" s="153">
        <v>17267.728109305899</v>
      </c>
      <c r="N21" s="153">
        <v>113043.99999999997</v>
      </c>
    </row>
    <row r="22" spans="1:14">
      <c r="A22">
        <v>1970</v>
      </c>
      <c r="D22" s="153">
        <v>112262.84894206059</v>
      </c>
      <c r="E22" s="153">
        <v>83297</v>
      </c>
      <c r="F22" s="153">
        <v>14280</v>
      </c>
      <c r="G22" s="153">
        <v>14685.848942060597</v>
      </c>
      <c r="H22" s="153">
        <v>14462.15993150573</v>
      </c>
      <c r="I22" s="153">
        <v>10089.3769217884</v>
      </c>
      <c r="J22" s="153">
        <v>4372.7830097173301</v>
      </c>
      <c r="K22" s="153">
        <v>223.689010554866</v>
      </c>
      <c r="L22" s="153">
        <v>23035.0029109844</v>
      </c>
      <c r="M22" s="153">
        <v>18448.851853044998</v>
      </c>
      <c r="N22" s="153">
        <v>116849</v>
      </c>
    </row>
    <row r="23" spans="1:14">
      <c r="A23">
        <v>1971</v>
      </c>
      <c r="D23" s="153">
        <v>119135.89973231108</v>
      </c>
      <c r="E23" s="153">
        <v>87096</v>
      </c>
      <c r="F23" s="153">
        <v>15264</v>
      </c>
      <c r="G23" s="153">
        <v>16775.899732311085</v>
      </c>
      <c r="H23" s="153">
        <v>16334.88747107672</v>
      </c>
      <c r="I23" s="153">
        <v>11284.3230948532</v>
      </c>
      <c r="J23" s="153">
        <v>5050.5643762235204</v>
      </c>
      <c r="K23" s="153">
        <v>441.01226123436601</v>
      </c>
      <c r="L23" s="153">
        <v>22360.042538076599</v>
      </c>
      <c r="M23" s="153">
        <v>19282.942270387601</v>
      </c>
      <c r="N23" s="153">
        <v>122213.00000000009</v>
      </c>
    </row>
    <row r="24" spans="1:14">
      <c r="A24">
        <v>1972</v>
      </c>
      <c r="D24" s="153">
        <v>121254.15867191543</v>
      </c>
      <c r="E24" s="153">
        <v>89075</v>
      </c>
      <c r="F24" s="153">
        <v>16274</v>
      </c>
      <c r="G24" s="153">
        <v>15905.158671915431</v>
      </c>
      <c r="H24" s="153">
        <v>16981.993692342061</v>
      </c>
      <c r="I24" s="153">
        <v>11492.0302153871</v>
      </c>
      <c r="J24" s="153">
        <v>5489.9634769549602</v>
      </c>
      <c r="K24" s="153">
        <v>-1076.8350204266301</v>
      </c>
      <c r="L24" s="153">
        <v>24439.025153580798</v>
      </c>
      <c r="M24" s="153">
        <v>19230.183825496199</v>
      </c>
      <c r="N24" s="153">
        <v>126463.00000000003</v>
      </c>
    </row>
    <row r="25" spans="1:14">
      <c r="A25">
        <v>1973</v>
      </c>
      <c r="D25" s="153">
        <v>136083.467445491</v>
      </c>
      <c r="E25" s="153">
        <v>95745</v>
      </c>
      <c r="F25" s="153">
        <v>17253</v>
      </c>
      <c r="G25" s="153">
        <v>23085.467445491013</v>
      </c>
      <c r="H25" s="153">
        <v>23098.12335488126</v>
      </c>
      <c r="I25" s="153">
        <v>16619.966452074401</v>
      </c>
      <c r="J25" s="153">
        <v>6478.1569028068598</v>
      </c>
      <c r="K25" s="153">
        <v>-12.655909390247</v>
      </c>
      <c r="L25" s="153">
        <v>19914.3366394925</v>
      </c>
      <c r="M25" s="153">
        <v>21596.804084983502</v>
      </c>
      <c r="N25" s="153">
        <v>134401</v>
      </c>
    </row>
    <row r="26" spans="1:14">
      <c r="A26">
        <v>1974</v>
      </c>
      <c r="D26" s="153">
        <v>153528.07818744049</v>
      </c>
      <c r="E26" s="153">
        <v>104616</v>
      </c>
      <c r="F26" s="153">
        <v>18290</v>
      </c>
      <c r="G26" s="153">
        <v>30622.078187440489</v>
      </c>
      <c r="H26" s="153">
        <v>29492.1266097892</v>
      </c>
      <c r="I26" s="153">
        <v>19321.420272382398</v>
      </c>
      <c r="J26" s="153">
        <v>10170.7063374068</v>
      </c>
      <c r="K26" s="153">
        <v>1129.9515776512901</v>
      </c>
      <c r="L26" s="153">
        <v>20950.468703980401</v>
      </c>
      <c r="M26" s="153">
        <v>27461.546891420901</v>
      </c>
      <c r="N26" s="153">
        <v>147017</v>
      </c>
    </row>
    <row r="27" spans="1:14">
      <c r="A27">
        <v>1975</v>
      </c>
      <c r="D27" s="153">
        <v>158584.91073424069</v>
      </c>
      <c r="E27" s="153">
        <v>108208</v>
      </c>
      <c r="F27" s="153">
        <v>20315</v>
      </c>
      <c r="G27" s="153">
        <v>30061.910734240682</v>
      </c>
      <c r="H27" s="153">
        <v>30657.920850145798</v>
      </c>
      <c r="I27" s="153">
        <v>19276.900458587599</v>
      </c>
      <c r="J27" s="153">
        <v>11381.020391558201</v>
      </c>
      <c r="K27" s="153">
        <v>-596.01011590511598</v>
      </c>
      <c r="L27" s="153">
        <v>21432.325629882402</v>
      </c>
      <c r="M27" s="153">
        <v>26677.236364123</v>
      </c>
      <c r="N27" s="153">
        <v>153340.00000000009</v>
      </c>
    </row>
    <row r="28" spans="1:14">
      <c r="A28">
        <v>1976</v>
      </c>
      <c r="D28" s="153">
        <v>156709.61552952911</v>
      </c>
      <c r="E28" s="153">
        <v>109208</v>
      </c>
      <c r="F28" s="153">
        <v>21292</v>
      </c>
      <c r="G28" s="153">
        <v>26209.615529529121</v>
      </c>
      <c r="H28" s="153">
        <v>26500.364473686299</v>
      </c>
      <c r="I28" s="153">
        <v>15768.062244446901</v>
      </c>
      <c r="J28" s="153">
        <v>10732.3022292394</v>
      </c>
      <c r="K28" s="153">
        <v>-290.74894415717802</v>
      </c>
      <c r="L28" s="153">
        <v>22166.620846971899</v>
      </c>
      <c r="M28" s="153">
        <v>23317.236376501001</v>
      </c>
      <c r="N28" s="153">
        <v>155559</v>
      </c>
    </row>
    <row r="29" spans="1:14">
      <c r="A29">
        <v>1977</v>
      </c>
      <c r="D29" s="153">
        <v>154463.05199301508</v>
      </c>
      <c r="E29" s="153">
        <v>106956</v>
      </c>
      <c r="F29" s="153">
        <v>24362</v>
      </c>
      <c r="G29" s="153">
        <v>23145.051993015088</v>
      </c>
      <c r="H29" s="153">
        <v>24066.510103897639</v>
      </c>
      <c r="I29" s="153">
        <v>16199.7325698652</v>
      </c>
      <c r="J29" s="153">
        <v>7866.7775340324397</v>
      </c>
      <c r="K29" s="153">
        <v>-921.45811088255095</v>
      </c>
      <c r="L29" s="153">
        <v>25038.031268263301</v>
      </c>
      <c r="M29" s="153">
        <v>23399.0832612784</v>
      </c>
      <c r="N29" s="153">
        <v>156101.99999999997</v>
      </c>
    </row>
    <row r="30" spans="1:14">
      <c r="A30">
        <v>1978</v>
      </c>
      <c r="D30" s="153">
        <v>141395.51964442982</v>
      </c>
      <c r="E30" s="153">
        <v>98306</v>
      </c>
      <c r="F30" s="153">
        <v>21274</v>
      </c>
      <c r="G30" s="153">
        <v>21815.519644429831</v>
      </c>
      <c r="H30" s="153">
        <v>21846.463132102461</v>
      </c>
      <c r="I30" s="153">
        <v>15332.7713339236</v>
      </c>
      <c r="J30" s="153">
        <v>6513.6917981788602</v>
      </c>
      <c r="K30" s="153">
        <v>-30.943487672629999</v>
      </c>
      <c r="L30" s="153">
        <v>28277.2965072078</v>
      </c>
      <c r="M30" s="153">
        <v>17695.816151637599</v>
      </c>
      <c r="N30" s="153">
        <v>151977</v>
      </c>
    </row>
    <row r="31" spans="1:14">
      <c r="A31">
        <v>1979</v>
      </c>
      <c r="D31" s="153">
        <v>142767.38199304676</v>
      </c>
      <c r="E31" s="153">
        <v>97732</v>
      </c>
      <c r="F31" s="153">
        <v>19469</v>
      </c>
      <c r="G31" s="153">
        <v>25566.381993046769</v>
      </c>
      <c r="H31" s="153">
        <v>24021.509551265979</v>
      </c>
      <c r="I31" s="153">
        <v>16589.3872095439</v>
      </c>
      <c r="J31" s="153">
        <v>7432.1223417220799</v>
      </c>
      <c r="K31" s="153">
        <v>1544.87244178079</v>
      </c>
      <c r="L31" s="153">
        <v>32989.411226962002</v>
      </c>
      <c r="M31" s="153">
        <v>17562.793220008702</v>
      </c>
      <c r="N31" s="153">
        <v>158194.00000000006</v>
      </c>
    </row>
    <row r="32" spans="1:14">
      <c r="A32">
        <v>1980</v>
      </c>
      <c r="D32" s="153">
        <v>163098.65189889789</v>
      </c>
      <c r="E32" s="153">
        <v>104622</v>
      </c>
      <c r="F32" s="153">
        <v>24185</v>
      </c>
      <c r="G32" s="153">
        <v>34291.651898897908</v>
      </c>
      <c r="H32" s="153">
        <v>31447.637276642388</v>
      </c>
      <c r="I32" s="153">
        <v>21770.131577270298</v>
      </c>
      <c r="J32" s="153">
        <v>9677.50569937209</v>
      </c>
      <c r="K32" s="153">
        <v>2844.01462225552</v>
      </c>
      <c r="L32" s="153">
        <v>29746.6309091638</v>
      </c>
      <c r="M32" s="153">
        <v>25249.2828080617</v>
      </c>
      <c r="N32" s="153">
        <v>167596</v>
      </c>
    </row>
    <row r="33" spans="1:14">
      <c r="A33">
        <v>1981</v>
      </c>
      <c r="D33" s="153">
        <v>177827.97957164768</v>
      </c>
      <c r="E33" s="153">
        <v>112440</v>
      </c>
      <c r="F33" s="153">
        <v>23736</v>
      </c>
      <c r="G33" s="153">
        <v>41651.979571647687</v>
      </c>
      <c r="H33" s="153">
        <v>37745.413454115398</v>
      </c>
      <c r="I33" s="153">
        <v>25700.058048455299</v>
      </c>
      <c r="J33" s="153">
        <v>12045.355405660101</v>
      </c>
      <c r="K33" s="153">
        <v>3906.5661175322898</v>
      </c>
      <c r="L33" s="153">
        <v>28972.574632310101</v>
      </c>
      <c r="M33" s="153">
        <v>29899.554203957799</v>
      </c>
      <c r="N33" s="153">
        <v>176901</v>
      </c>
    </row>
    <row r="34" spans="1:14">
      <c r="A34">
        <v>1982</v>
      </c>
      <c r="D34" s="153">
        <v>174624.41098078759</v>
      </c>
      <c r="E34" s="153">
        <v>109726</v>
      </c>
      <c r="F34" s="153">
        <v>25954</v>
      </c>
      <c r="G34" s="153">
        <v>38944.410980787608</v>
      </c>
      <c r="H34" s="153">
        <v>36309.864720268</v>
      </c>
      <c r="I34" s="153">
        <v>23834.864735232401</v>
      </c>
      <c r="J34" s="153">
        <v>12474.9999850356</v>
      </c>
      <c r="K34" s="153">
        <v>2634.5462605196099</v>
      </c>
      <c r="L34" s="153">
        <v>31855.995826740502</v>
      </c>
      <c r="M34" s="153">
        <v>29973.406807528001</v>
      </c>
      <c r="N34" s="153">
        <v>176507.00000000012</v>
      </c>
    </row>
    <row r="35" spans="1:14">
      <c r="A35">
        <v>1983</v>
      </c>
      <c r="D35" s="153">
        <v>152822.38528884045</v>
      </c>
      <c r="E35" s="153">
        <v>103589</v>
      </c>
      <c r="F35" s="153">
        <v>23837</v>
      </c>
      <c r="G35" s="153">
        <v>25396.385288840462</v>
      </c>
      <c r="H35" s="153">
        <v>25633.097493737798</v>
      </c>
      <c r="I35" s="153">
        <v>14650.5597504783</v>
      </c>
      <c r="J35" s="153">
        <v>10982.5377432595</v>
      </c>
      <c r="K35" s="153">
        <v>-236.71220489733699</v>
      </c>
      <c r="L35" s="153">
        <v>28197.166310020599</v>
      </c>
      <c r="M35" s="153">
        <v>22883.551598861101</v>
      </c>
      <c r="N35" s="153">
        <v>158135.99999999994</v>
      </c>
    </row>
    <row r="36" spans="1:14">
      <c r="A36">
        <v>1984</v>
      </c>
      <c r="D36" s="153">
        <v>152816.39564114832</v>
      </c>
      <c r="E36" s="153">
        <v>106445</v>
      </c>
      <c r="F36" s="153">
        <v>22270</v>
      </c>
      <c r="G36" s="153">
        <v>24101.39564114832</v>
      </c>
      <c r="H36" s="153">
        <v>24704.217055621899</v>
      </c>
      <c r="I36" s="153">
        <v>13639.133812538799</v>
      </c>
      <c r="J36" s="153">
        <v>11065.0832430831</v>
      </c>
      <c r="K36" s="153">
        <v>-602.82141447357799</v>
      </c>
      <c r="L36" s="153">
        <v>30287.830917576001</v>
      </c>
      <c r="M36" s="153">
        <v>19262.2265587244</v>
      </c>
      <c r="N36" s="153">
        <v>163841.99999999994</v>
      </c>
    </row>
    <row r="37" spans="1:14">
      <c r="A37">
        <v>1985</v>
      </c>
      <c r="D37" s="153">
        <v>152380.19180789424</v>
      </c>
      <c r="E37" s="153">
        <v>108307</v>
      </c>
      <c r="F37" s="153">
        <v>23252</v>
      </c>
      <c r="G37" s="153">
        <v>20821.191807894244</v>
      </c>
      <c r="H37" s="153">
        <v>21016.723664048819</v>
      </c>
      <c r="I37" s="153">
        <v>12079.386562682599</v>
      </c>
      <c r="J37" s="153">
        <v>8937.3371013662199</v>
      </c>
      <c r="K37" s="153">
        <v>-195.531856154574</v>
      </c>
      <c r="L37" s="153">
        <v>31534.444278796898</v>
      </c>
      <c r="M37" s="153">
        <v>16695.6360866912</v>
      </c>
      <c r="N37" s="153">
        <v>167218.99999999994</v>
      </c>
    </row>
    <row r="38" spans="1:14">
      <c r="A38">
        <v>1986</v>
      </c>
      <c r="D38" s="153">
        <v>176112.1726200133</v>
      </c>
      <c r="E38" s="153">
        <v>124563</v>
      </c>
      <c r="F38" s="153">
        <v>25101</v>
      </c>
      <c r="G38" s="153">
        <v>26448.172620013313</v>
      </c>
      <c r="H38" s="153">
        <v>25324.745587477391</v>
      </c>
      <c r="I38" s="153">
        <v>16802.118982266002</v>
      </c>
      <c r="J38" s="153">
        <v>8522.6266052113897</v>
      </c>
      <c r="K38" s="153">
        <v>1123.42703253592</v>
      </c>
      <c r="L38" s="153">
        <v>27328.167079234001</v>
      </c>
      <c r="M38" s="153">
        <v>20459.339699247201</v>
      </c>
      <c r="N38" s="153">
        <v>182981.00000000009</v>
      </c>
    </row>
    <row r="39" spans="1:14">
      <c r="A39">
        <v>1987</v>
      </c>
      <c r="D39" s="153">
        <v>197355.8182861876</v>
      </c>
      <c r="E39" s="153">
        <v>138641</v>
      </c>
      <c r="F39" s="153">
        <v>26538</v>
      </c>
      <c r="G39" s="153">
        <v>32176.818286187598</v>
      </c>
      <c r="H39" s="153">
        <v>29372.329007794688</v>
      </c>
      <c r="I39" s="153">
        <v>21260.457573072599</v>
      </c>
      <c r="J39" s="153">
        <v>8111.8714347220903</v>
      </c>
      <c r="K39" s="153">
        <v>2804.4892783929099</v>
      </c>
      <c r="L39" s="153">
        <v>26350.919024298801</v>
      </c>
      <c r="M39" s="153">
        <v>22928.737310486398</v>
      </c>
      <c r="N39" s="153">
        <v>200778</v>
      </c>
    </row>
    <row r="40" spans="1:14">
      <c r="A40">
        <v>1988</v>
      </c>
      <c r="D40" s="153">
        <v>177840.26828360651</v>
      </c>
      <c r="E40" s="153">
        <v>127082</v>
      </c>
      <c r="F40" s="153">
        <v>22354</v>
      </c>
      <c r="G40" s="153">
        <v>28404.268283606492</v>
      </c>
      <c r="H40" s="153">
        <v>24839.80222426102</v>
      </c>
      <c r="I40" s="153">
        <v>19321.401560021601</v>
      </c>
      <c r="J40" s="153">
        <v>5518.4006642394197</v>
      </c>
      <c r="K40" s="153">
        <v>3564.4660593454701</v>
      </c>
      <c r="L40" s="153">
        <v>24600.634683510802</v>
      </c>
      <c r="M40" s="153">
        <v>20618.902967117301</v>
      </c>
      <c r="N40" s="153">
        <v>181822.00000000003</v>
      </c>
    </row>
    <row r="41" spans="1:14">
      <c r="A41">
        <v>1989</v>
      </c>
      <c r="D41" s="153">
        <v>147157.87078134902</v>
      </c>
      <c r="E41" s="153">
        <v>106319</v>
      </c>
      <c r="F41" s="153">
        <v>18091</v>
      </c>
      <c r="G41" s="153">
        <v>22747.870781349018</v>
      </c>
      <c r="H41" s="153">
        <v>21618.033808278778</v>
      </c>
      <c r="I41" s="153">
        <v>15242.3031464015</v>
      </c>
      <c r="J41" s="153">
        <v>6375.73066187728</v>
      </c>
      <c r="K41" s="153">
        <v>1129.83697307024</v>
      </c>
      <c r="L41" s="153">
        <v>29218.008032916099</v>
      </c>
      <c r="M41" s="153">
        <v>16939.878814265099</v>
      </c>
      <c r="N41" s="153">
        <v>159436.00000000003</v>
      </c>
    </row>
    <row r="42" spans="1:14">
      <c r="A42">
        <v>1990</v>
      </c>
      <c r="D42" s="153">
        <v>144695.597942755</v>
      </c>
      <c r="E42" s="153">
        <v>105735</v>
      </c>
      <c r="F42" s="153">
        <v>16249</v>
      </c>
      <c r="G42" s="153">
        <v>22711.597942754994</v>
      </c>
      <c r="H42" s="153">
        <v>21822.784365657441</v>
      </c>
      <c r="I42" s="153">
        <v>17158.888840233201</v>
      </c>
      <c r="J42" s="153">
        <v>4663.8955254242401</v>
      </c>
      <c r="K42" s="153">
        <v>888.813577097554</v>
      </c>
      <c r="L42" s="153">
        <v>25796.964227742999</v>
      </c>
      <c r="M42" s="153">
        <v>19000.562170498</v>
      </c>
      <c r="N42" s="153">
        <v>151492</v>
      </c>
    </row>
    <row r="43" spans="1:14">
      <c r="A43">
        <v>1991</v>
      </c>
      <c r="D43" s="153">
        <v>149775.4518778538</v>
      </c>
      <c r="E43" s="153">
        <v>109665</v>
      </c>
      <c r="F43" s="153">
        <v>16568</v>
      </c>
      <c r="G43" s="153">
        <v>23542.451877853811</v>
      </c>
      <c r="H43" s="153">
        <v>22226.995520705503</v>
      </c>
      <c r="I43" s="153">
        <v>17154.398519361501</v>
      </c>
      <c r="J43" s="153">
        <v>5072.5970013440001</v>
      </c>
      <c r="K43" s="153">
        <v>1315.45635714831</v>
      </c>
      <c r="L43" s="153">
        <v>27297.066856445301</v>
      </c>
      <c r="M43" s="153">
        <v>22218.518734299101</v>
      </c>
      <c r="N43" s="153">
        <v>154854</v>
      </c>
    </row>
    <row r="44" spans="1:14">
      <c r="A44">
        <v>1992</v>
      </c>
      <c r="D44" s="153">
        <v>149740.59941347601</v>
      </c>
      <c r="E44" s="153">
        <v>108852</v>
      </c>
      <c r="F44" s="153">
        <v>17037</v>
      </c>
      <c r="G44" s="153">
        <v>23851.599413476019</v>
      </c>
      <c r="H44" s="153">
        <v>22545.91584004405</v>
      </c>
      <c r="I44" s="153">
        <v>16450.267459983999</v>
      </c>
      <c r="J44" s="153">
        <v>6095.6483800600499</v>
      </c>
      <c r="K44" s="153">
        <v>1305.68357343197</v>
      </c>
      <c r="L44" s="153">
        <v>28481.516326355199</v>
      </c>
      <c r="M44" s="153">
        <v>24205.115739831199</v>
      </c>
      <c r="N44" s="153">
        <v>154017</v>
      </c>
    </row>
    <row r="45" spans="1:14">
      <c r="A45">
        <v>1993</v>
      </c>
      <c r="D45" s="153">
        <v>157823.82922973423</v>
      </c>
      <c r="E45" s="153">
        <v>113680</v>
      </c>
      <c r="F45" s="153">
        <v>17563</v>
      </c>
      <c r="G45" s="153">
        <v>26580.82922973422</v>
      </c>
      <c r="H45" s="153">
        <v>25141.01290127384</v>
      </c>
      <c r="I45" s="153">
        <v>18028.443502818802</v>
      </c>
      <c r="J45" s="153">
        <v>7112.5693984550398</v>
      </c>
      <c r="K45" s="153">
        <v>1439.81632846038</v>
      </c>
      <c r="L45" s="153">
        <v>29370.9082005733</v>
      </c>
      <c r="M45" s="153">
        <v>25101.737430307501</v>
      </c>
      <c r="N45" s="153">
        <v>162093.00000000003</v>
      </c>
    </row>
    <row r="46" spans="1:14">
      <c r="A46">
        <v>1994</v>
      </c>
      <c r="D46" s="153">
        <v>176336.507685827</v>
      </c>
      <c r="E46" s="153">
        <v>124433</v>
      </c>
      <c r="F46" s="153">
        <v>19086</v>
      </c>
      <c r="G46" s="153">
        <v>32817.507685826997</v>
      </c>
      <c r="H46" s="153">
        <v>34352.408560245603</v>
      </c>
      <c r="I46" s="153">
        <v>25088</v>
      </c>
      <c r="J46" s="153">
        <v>9264.4085602455998</v>
      </c>
      <c r="K46" s="153">
        <v>-1534.9008744186101</v>
      </c>
      <c r="L46" s="153">
        <v>37496.6220846492</v>
      </c>
      <c r="M46" s="153">
        <v>31789.458450268899</v>
      </c>
      <c r="N46" s="153">
        <v>182043.6713202073</v>
      </c>
    </row>
    <row r="47" spans="1:14">
      <c r="A47">
        <v>1995</v>
      </c>
      <c r="D47" s="153">
        <v>196188.06502524309</v>
      </c>
      <c r="E47" s="153">
        <v>136275</v>
      </c>
      <c r="F47" s="153">
        <v>20708</v>
      </c>
      <c r="G47" s="153">
        <v>39205.065025243093</v>
      </c>
      <c r="H47" s="153">
        <v>41085.793537147081</v>
      </c>
      <c r="I47" s="153">
        <v>31946</v>
      </c>
      <c r="J47" s="153">
        <v>9139.7935371470794</v>
      </c>
      <c r="K47" s="153">
        <v>-1880.72851190399</v>
      </c>
      <c r="L47" s="153">
        <v>39743.474059778797</v>
      </c>
      <c r="M47" s="153">
        <v>40395.547648081898</v>
      </c>
      <c r="N47" s="153">
        <v>195535.99143693998</v>
      </c>
    </row>
    <row r="48" spans="1:14">
      <c r="A48">
        <v>1996</v>
      </c>
      <c r="D48" s="153">
        <v>198546.54914381501</v>
      </c>
      <c r="E48" s="153">
        <v>139501</v>
      </c>
      <c r="F48" s="153">
        <v>21619</v>
      </c>
      <c r="G48" s="153">
        <v>37426.54914381502</v>
      </c>
      <c r="H48" s="153">
        <v>40118.628357122019</v>
      </c>
      <c r="I48" s="153">
        <v>31247</v>
      </c>
      <c r="J48" s="153">
        <v>8871.6283571220192</v>
      </c>
      <c r="K48" s="153">
        <v>-2692.0792133069999</v>
      </c>
      <c r="L48" s="153">
        <v>42912.509432402301</v>
      </c>
      <c r="M48" s="153">
        <v>40449.768852201203</v>
      </c>
      <c r="N48" s="153">
        <v>201009.2897240161</v>
      </c>
    </row>
    <row r="49" spans="1:14">
      <c r="A49">
        <v>1997</v>
      </c>
      <c r="D49" s="153">
        <v>211377.62561237282</v>
      </c>
      <c r="E49" s="153">
        <v>144555</v>
      </c>
      <c r="F49" s="153">
        <v>23262</v>
      </c>
      <c r="G49" s="153">
        <v>43560.625612372824</v>
      </c>
      <c r="H49" s="153">
        <v>46388.509947735802</v>
      </c>
      <c r="I49" s="153">
        <v>36241</v>
      </c>
      <c r="J49" s="153">
        <v>10147.5099477358</v>
      </c>
      <c r="K49" s="153">
        <v>-2827.88433536298</v>
      </c>
      <c r="L49" s="153">
        <v>48021.024531212999</v>
      </c>
      <c r="M49" s="153">
        <v>45370.358754528803</v>
      </c>
      <c r="N49" s="153">
        <v>214028.29138905701</v>
      </c>
    </row>
    <row r="50" spans="1:14">
      <c r="A50">
        <v>1998</v>
      </c>
      <c r="D50" s="153">
        <v>208820.46186998818</v>
      </c>
      <c r="E50" s="153">
        <v>141698</v>
      </c>
      <c r="F50" s="153">
        <v>23844</v>
      </c>
      <c r="G50" s="153">
        <v>43278.461869988198</v>
      </c>
      <c r="H50" s="153">
        <v>46234.013547287104</v>
      </c>
      <c r="I50" s="153">
        <v>35373</v>
      </c>
      <c r="J50" s="153">
        <v>10861.013547287101</v>
      </c>
      <c r="K50" s="153">
        <v>-2955.5516772989099</v>
      </c>
      <c r="L50" s="153">
        <v>50793.4782202567</v>
      </c>
      <c r="M50" s="153">
        <v>46423.946697656298</v>
      </c>
      <c r="N50" s="153">
        <v>213189.99339258857</v>
      </c>
    </row>
    <row r="51" spans="1:14">
      <c r="A51">
        <v>1999</v>
      </c>
      <c r="D51" s="153">
        <v>201141.73186831176</v>
      </c>
      <c r="E51" s="153">
        <v>139666</v>
      </c>
      <c r="F51" s="153">
        <v>24679</v>
      </c>
      <c r="G51" s="153">
        <v>36796.731868311748</v>
      </c>
      <c r="H51" s="153">
        <v>41987.411901314998</v>
      </c>
      <c r="I51" s="153">
        <v>29981</v>
      </c>
      <c r="J51" s="153">
        <v>12006.411901314999</v>
      </c>
      <c r="K51" s="153">
        <v>-5190.6800330032502</v>
      </c>
      <c r="L51" s="153">
        <v>54616.405168889403</v>
      </c>
      <c r="M51" s="153">
        <v>39381.396406687003</v>
      </c>
      <c r="N51" s="153">
        <v>216376.74063051416</v>
      </c>
    </row>
    <row r="52" spans="1:14">
      <c r="A52">
        <v>2000</v>
      </c>
      <c r="D52" s="153">
        <v>204669.82701328152</v>
      </c>
      <c r="E52" s="153">
        <v>143191</v>
      </c>
      <c r="F52" s="153">
        <v>25444</v>
      </c>
      <c r="G52" s="153">
        <v>36034.827013281531</v>
      </c>
      <c r="H52" s="153">
        <v>39663.482054419401</v>
      </c>
      <c r="I52" s="153">
        <v>29461</v>
      </c>
      <c r="J52" s="153">
        <v>10202.482054419401</v>
      </c>
      <c r="K52" s="153">
        <v>-3628.6550411378698</v>
      </c>
      <c r="L52" s="153">
        <v>58430.3117272456</v>
      </c>
      <c r="M52" s="153">
        <v>40893.431391833001</v>
      </c>
      <c r="N52" s="153">
        <v>222206.70734869409</v>
      </c>
    </row>
    <row r="53" spans="1:14">
      <c r="A53">
        <v>2001</v>
      </c>
      <c r="D53" s="153">
        <v>203449.14173196288</v>
      </c>
      <c r="E53" s="153">
        <v>144629</v>
      </c>
      <c r="F53" s="153">
        <v>25240</v>
      </c>
      <c r="G53" s="153">
        <v>33580.141731962874</v>
      </c>
      <c r="H53" s="153">
        <v>35883.063177084434</v>
      </c>
      <c r="I53" s="153">
        <v>28089</v>
      </c>
      <c r="J53" s="153">
        <v>7794.0631770844302</v>
      </c>
      <c r="K53" s="153">
        <v>-2302.9214451215598</v>
      </c>
      <c r="L53" s="153">
        <v>62203.309887161398</v>
      </c>
      <c r="M53" s="153">
        <v>42072.875868506002</v>
      </c>
      <c r="N53" s="153">
        <v>223579.57575061827</v>
      </c>
    </row>
    <row r="54" spans="1:14">
      <c r="A54">
        <v>2002</v>
      </c>
      <c r="D54" s="153">
        <v>212427.52375834042</v>
      </c>
      <c r="E54" s="153">
        <v>151674</v>
      </c>
      <c r="F54" s="153">
        <v>25240</v>
      </c>
      <c r="G54" s="153">
        <v>35513.523758340431</v>
      </c>
      <c r="H54" s="153">
        <v>35457.852862712978</v>
      </c>
      <c r="I54" s="153">
        <v>28145</v>
      </c>
      <c r="J54" s="153">
        <v>7312.8528627129799</v>
      </c>
      <c r="K54" s="153">
        <v>55.6708956274529</v>
      </c>
      <c r="L54" s="153">
        <v>66394.518112431397</v>
      </c>
      <c r="M54" s="153">
        <v>43049.094741793102</v>
      </c>
      <c r="N54" s="153">
        <v>235772.94712897867</v>
      </c>
    </row>
    <row r="55" spans="1:14">
      <c r="A55">
        <v>2003</v>
      </c>
      <c r="D55" s="153">
        <v>220146.40563370133</v>
      </c>
      <c r="E55" s="153">
        <v>155487</v>
      </c>
      <c r="F55" s="153">
        <v>26224</v>
      </c>
      <c r="G55" s="153">
        <v>38435.405633701339</v>
      </c>
      <c r="H55" s="153">
        <v>37393.710318384808</v>
      </c>
      <c r="I55" s="153">
        <v>29915</v>
      </c>
      <c r="J55" s="153">
        <v>7478.7103183848103</v>
      </c>
      <c r="K55" s="153">
        <v>1041.69531531653</v>
      </c>
      <c r="L55" s="153">
        <v>70291.041948826096</v>
      </c>
      <c r="M55" s="153">
        <v>44844.833829537602</v>
      </c>
      <c r="N55" s="153">
        <v>245592.6137529898</v>
      </c>
    </row>
    <row r="56" spans="1:14">
      <c r="A56">
        <v>2004</v>
      </c>
      <c r="D56" s="153">
        <v>226094.09349144006</v>
      </c>
      <c r="E56" s="153">
        <v>160769</v>
      </c>
      <c r="F56" s="153">
        <v>27299</v>
      </c>
      <c r="G56" s="153">
        <v>38026.093491440071</v>
      </c>
      <c r="H56" s="153">
        <v>39801.51556021969</v>
      </c>
      <c r="I56" s="153">
        <v>32335</v>
      </c>
      <c r="J56" s="153">
        <v>7466.5155602196901</v>
      </c>
      <c r="K56" s="153">
        <v>-1775.4220687796201</v>
      </c>
      <c r="L56" s="153">
        <v>80806.916596978801</v>
      </c>
      <c r="M56" s="153">
        <v>49131.223855345997</v>
      </c>
      <c r="N56" s="153">
        <v>257769.78623307284</v>
      </c>
    </row>
    <row r="57" spans="1:14">
      <c r="A57">
        <v>2005</v>
      </c>
      <c r="D57" s="153">
        <v>235314.54622486292</v>
      </c>
      <c r="E57" s="153">
        <v>166654</v>
      </c>
      <c r="F57" s="153">
        <v>29783</v>
      </c>
      <c r="G57" s="153">
        <v>38877.546224862934</v>
      </c>
      <c r="H57" s="153">
        <v>44441.449067287016</v>
      </c>
      <c r="I57" s="153">
        <v>36217</v>
      </c>
      <c r="J57" s="153">
        <v>8224.4490672870197</v>
      </c>
      <c r="K57" s="153">
        <v>-5563.9028424240796</v>
      </c>
      <c r="L57" s="153">
        <v>93127.940363338494</v>
      </c>
      <c r="M57" s="153">
        <v>54471.332701410298</v>
      </c>
      <c r="N57" s="153">
        <v>273971.15388679114</v>
      </c>
    </row>
    <row r="58" spans="1:14">
      <c r="A58">
        <v>2006</v>
      </c>
      <c r="D58" s="153">
        <v>263488.99228786246</v>
      </c>
      <c r="E58" s="153">
        <v>177006</v>
      </c>
      <c r="F58" s="153">
        <v>32046</v>
      </c>
      <c r="G58" s="153">
        <v>54436.992287862435</v>
      </c>
      <c r="H58" s="153">
        <v>53146.764625508047</v>
      </c>
      <c r="I58" s="153">
        <v>43482</v>
      </c>
      <c r="J58" s="153">
        <v>9664.7646255080508</v>
      </c>
      <c r="K58" s="153">
        <v>1290.2276623543901</v>
      </c>
      <c r="L58" s="153">
        <v>92696.148026751995</v>
      </c>
      <c r="M58" s="153">
        <v>61587.309504185803</v>
      </c>
      <c r="N58" s="153">
        <v>294597.83081042866</v>
      </c>
    </row>
    <row r="59" spans="1:14">
      <c r="A59">
        <v>2007</v>
      </c>
      <c r="D59" s="153">
        <v>296927.75226061384</v>
      </c>
      <c r="E59" s="153">
        <v>192316</v>
      </c>
      <c r="F59" s="153">
        <v>33424</v>
      </c>
      <c r="G59" s="153">
        <v>71187.752260613808</v>
      </c>
      <c r="H59" s="153">
        <v>64947.715312797096</v>
      </c>
      <c r="I59" s="153">
        <v>53625.998895381599</v>
      </c>
      <c r="J59" s="153">
        <v>11321.7164174155</v>
      </c>
      <c r="K59" s="153">
        <v>6240.0369478167104</v>
      </c>
      <c r="L59" s="153">
        <v>97501.431317828799</v>
      </c>
      <c r="M59" s="153">
        <v>74736.183578442593</v>
      </c>
      <c r="N59" s="153">
        <v>319693.00000000006</v>
      </c>
    </row>
    <row r="60" spans="1:14">
      <c r="A60">
        <v>2008</v>
      </c>
      <c r="D60" s="153">
        <v>335543.85564664617</v>
      </c>
      <c r="E60" s="153">
        <v>209436.56099999999</v>
      </c>
      <c r="F60" s="153">
        <v>35196.529298016299</v>
      </c>
      <c r="G60" s="153">
        <v>90910.765348629895</v>
      </c>
      <c r="H60" s="153">
        <v>80796.337331329996</v>
      </c>
      <c r="I60" s="153">
        <v>66440.202464095899</v>
      </c>
      <c r="J60" s="153">
        <v>14356.134867234099</v>
      </c>
      <c r="K60" s="153">
        <v>10114.428017299901</v>
      </c>
      <c r="L60" s="153">
        <v>105495.29932083801</v>
      </c>
      <c r="M60" s="153">
        <v>92169.154967484501</v>
      </c>
      <c r="N60" s="153">
        <v>348869.99999999965</v>
      </c>
    </row>
    <row r="61" spans="1:14">
      <c r="A61">
        <v>2009</v>
      </c>
      <c r="D61" s="153">
        <v>326562.68453940219</v>
      </c>
      <c r="E61" s="153">
        <v>215885.090539</v>
      </c>
      <c r="F61" s="153">
        <v>39900.939137178</v>
      </c>
      <c r="G61" s="153">
        <v>70776.654863224205</v>
      </c>
      <c r="H61" s="153">
        <v>79688.093864399503</v>
      </c>
      <c r="I61" s="153">
        <v>60565.811989149799</v>
      </c>
      <c r="J61" s="153">
        <v>19122.281875249701</v>
      </c>
      <c r="K61" s="153">
        <v>-8911.4390011753003</v>
      </c>
      <c r="L61" s="153">
        <v>104421.428796562</v>
      </c>
      <c r="M61" s="153">
        <v>78291.113335964095</v>
      </c>
      <c r="N61" s="153">
        <v>352693.00000000012</v>
      </c>
    </row>
    <row r="62" spans="1:14">
      <c r="A62">
        <v>2010</v>
      </c>
      <c r="D62" s="153">
        <v>374245.49538854981</v>
      </c>
      <c r="E62" s="153">
        <v>235492.02652688001</v>
      </c>
      <c r="F62" s="153">
        <v>41767.796193394599</v>
      </c>
      <c r="G62" s="153">
        <v>96985.672668275205</v>
      </c>
      <c r="H62" s="153">
        <v>98132.146753082605</v>
      </c>
      <c r="I62" s="153">
        <v>76166.725948459702</v>
      </c>
      <c r="J62" s="153">
        <v>21965.4208046229</v>
      </c>
      <c r="K62" s="153">
        <v>-1146.4740848074</v>
      </c>
      <c r="L62" s="153">
        <v>105861.0188526</v>
      </c>
      <c r="M62" s="153">
        <v>98025.514241149896</v>
      </c>
      <c r="N62" s="153">
        <v>382080.99999999994</v>
      </c>
    </row>
    <row r="63" spans="1:14">
      <c r="A63">
        <v>2011</v>
      </c>
      <c r="D63" s="153">
        <v>402703.23623826797</v>
      </c>
      <c r="E63" s="153">
        <v>252506.82931516599</v>
      </c>
      <c r="F63" s="153">
        <v>44478.035506459797</v>
      </c>
      <c r="G63" s="153">
        <v>105718.37141664224</v>
      </c>
      <c r="H63" s="153">
        <v>104026.9331914658</v>
      </c>
      <c r="I63" s="153">
        <v>84517.953508024002</v>
      </c>
      <c r="J63" s="153">
        <v>19508.979683441801</v>
      </c>
      <c r="K63" s="153">
        <v>1691.43822517644</v>
      </c>
      <c r="L63" s="153">
        <v>112458.16040968</v>
      </c>
      <c r="M63" s="153">
        <v>108905.396647948</v>
      </c>
      <c r="N63" s="153">
        <v>406255.99999999994</v>
      </c>
    </row>
    <row r="64" spans="1:14">
      <c r="A64">
        <v>2012</v>
      </c>
      <c r="D64" s="153">
        <v>433060.01094016619</v>
      </c>
      <c r="E64" s="153">
        <v>271304.65992051997</v>
      </c>
      <c r="F64" s="153">
        <v>48650.943564140201</v>
      </c>
      <c r="G64" s="153">
        <v>113104.40745550601</v>
      </c>
      <c r="H64" s="153">
        <v>121023.00513367449</v>
      </c>
      <c r="I64" s="153">
        <v>97724.429449348594</v>
      </c>
      <c r="J64" s="153">
        <v>23298.575684325901</v>
      </c>
      <c r="K64" s="153">
        <v>-7918.5976781684903</v>
      </c>
      <c r="L64" s="153">
        <v>119090.471894738</v>
      </c>
      <c r="M64" s="153">
        <v>120951.482834904</v>
      </c>
      <c r="N64" s="153">
        <v>431199.00000000023</v>
      </c>
    </row>
    <row r="65" spans="1:14">
      <c r="A65">
        <v>2013</v>
      </c>
      <c r="D65" s="153">
        <v>464660.55981869297</v>
      </c>
      <c r="E65" s="153">
        <v>286857.16181517497</v>
      </c>
      <c r="F65" s="153">
        <v>52501.6938171367</v>
      </c>
      <c r="G65" s="153">
        <v>125301.70418638134</v>
      </c>
      <c r="H65" s="153">
        <v>130541.49138203829</v>
      </c>
      <c r="I65" s="153">
        <v>104661.483090985</v>
      </c>
      <c r="J65" s="153">
        <v>25880.008291053298</v>
      </c>
      <c r="K65" s="153">
        <v>-5239.7871956569597</v>
      </c>
      <c r="L65" s="153">
        <v>117803.62147431201</v>
      </c>
      <c r="M65" s="153">
        <v>126029.181293006</v>
      </c>
      <c r="N65" s="153">
        <v>456434.99999999901</v>
      </c>
    </row>
    <row r="66" spans="1:14">
      <c r="A66">
        <v>2014</v>
      </c>
      <c r="D66" s="153">
        <v>475740.82047491567</v>
      </c>
      <c r="E66" s="153">
        <v>298044.67857761902</v>
      </c>
      <c r="F66" s="153">
        <v>55783.828614714002</v>
      </c>
      <c r="G66" s="153">
        <v>121912.31328258265</v>
      </c>
      <c r="H66" s="153">
        <v>127664.00561714321</v>
      </c>
      <c r="I66" s="153">
        <v>102542.41155108</v>
      </c>
      <c r="J66" s="153">
        <v>25121.5940660632</v>
      </c>
      <c r="K66" s="153">
        <v>-5751.6923345605601</v>
      </c>
      <c r="L66" s="153">
        <v>116200.74759037299</v>
      </c>
      <c r="M66" s="153">
        <v>124633.568065289</v>
      </c>
      <c r="N66" s="153">
        <v>467307.99999999971</v>
      </c>
    </row>
    <row r="67" spans="1:14">
      <c r="A67">
        <v>2015</v>
      </c>
      <c r="D67" s="153">
        <v>489265.78645098303</v>
      </c>
      <c r="E67" s="153">
        <v>309917.40839975799</v>
      </c>
      <c r="F67" s="153">
        <v>61431.237765383099</v>
      </c>
      <c r="G67" s="153">
        <v>117917.14028584196</v>
      </c>
      <c r="H67" s="153">
        <v>121495.8132154209</v>
      </c>
      <c r="I67" s="153">
        <v>98101.031366463896</v>
      </c>
      <c r="J67" s="153">
        <v>23394.781848957002</v>
      </c>
      <c r="K67" s="153">
        <v>-3578.6729295789401</v>
      </c>
      <c r="L67" s="153">
        <v>119781.53522734399</v>
      </c>
      <c r="M67" s="153">
        <v>126541.32167832799</v>
      </c>
      <c r="N67" s="153">
        <v>482505.99999999907</v>
      </c>
    </row>
    <row r="68" spans="1:14">
      <c r="A68">
        <v>2016</v>
      </c>
      <c r="D68" s="153">
        <v>495341.41752519051</v>
      </c>
      <c r="E68" s="153">
        <v>321383.35121792002</v>
      </c>
      <c r="F68" s="153">
        <v>62615.055264667397</v>
      </c>
      <c r="G68" s="153">
        <v>111343.0110426031</v>
      </c>
      <c r="H68" s="153">
        <v>116614.12430156101</v>
      </c>
      <c r="I68" s="153">
        <v>93159.089084814201</v>
      </c>
      <c r="J68" s="153">
        <v>23455.035216746801</v>
      </c>
      <c r="K68" s="153">
        <v>-5271.1132589579101</v>
      </c>
      <c r="L68" s="153">
        <v>130608.931648496</v>
      </c>
      <c r="M68" s="153">
        <v>124369.349173686</v>
      </c>
      <c r="N68" s="153">
        <v>501581.00000000047</v>
      </c>
    </row>
    <row r="69" spans="1:14">
      <c r="A69">
        <v>2017</v>
      </c>
      <c r="D69" s="153">
        <v>503403.10990677611</v>
      </c>
      <c r="E69" s="153">
        <v>329870.42706358398</v>
      </c>
      <c r="F69" s="153">
        <v>64425.040243703399</v>
      </c>
      <c r="G69" s="153">
        <v>109107.6425994887</v>
      </c>
      <c r="H69" s="153">
        <v>116233.7748771984</v>
      </c>
      <c r="I69" s="153">
        <v>93199.277987944704</v>
      </c>
      <c r="J69" s="153">
        <v>23034.4968892537</v>
      </c>
      <c r="K69" s="153">
        <v>-7126.1322777097103</v>
      </c>
      <c r="L69" s="153">
        <v>140834.00048871001</v>
      </c>
      <c r="M69" s="153">
        <v>130022.110395486</v>
      </c>
      <c r="N69" s="153">
        <v>514215.00000000012</v>
      </c>
    </row>
    <row r="70" spans="1:14">
      <c r="A70">
        <v>2018</v>
      </c>
      <c r="D70" s="153">
        <v>523975.67132047459</v>
      </c>
      <c r="E70" s="153">
        <v>342501.11432479002</v>
      </c>
      <c r="F70" s="153">
        <v>65974.310093196502</v>
      </c>
      <c r="G70" s="153">
        <v>115500.24690248808</v>
      </c>
      <c r="H70" s="153">
        <v>121326.84276929259</v>
      </c>
      <c r="I70" s="153">
        <v>97026.385353805599</v>
      </c>
      <c r="J70" s="153">
        <v>24300.457415486999</v>
      </c>
      <c r="K70" s="153">
        <v>-5826.5958668045096</v>
      </c>
      <c r="L70" s="153">
        <v>143854.43149178301</v>
      </c>
      <c r="M70" s="153">
        <v>133204.102812258</v>
      </c>
      <c r="N70" s="153">
        <v>534625.99999999953</v>
      </c>
    </row>
    <row r="71" spans="1:14">
      <c r="A71">
        <v>2019</v>
      </c>
      <c r="D71" s="153">
        <v>535554.83464217023</v>
      </c>
      <c r="E71" s="153">
        <v>353614.87796253501</v>
      </c>
      <c r="F71" s="153">
        <v>68783.799178008805</v>
      </c>
      <c r="G71" s="153">
        <v>113156.1575016264</v>
      </c>
      <c r="H71" s="153">
        <v>125336.52507786339</v>
      </c>
      <c r="I71" s="153">
        <v>101406.10986674399</v>
      </c>
      <c r="J71" s="153">
        <v>23930.415211119402</v>
      </c>
      <c r="K71" s="153">
        <v>-12180.367576237</v>
      </c>
      <c r="L71" s="153">
        <v>145505.133443506</v>
      </c>
      <c r="M71" s="153">
        <v>134454.968085676</v>
      </c>
      <c r="N71" s="153">
        <v>546605.00000000023</v>
      </c>
    </row>
    <row r="72" spans="1:14">
      <c r="A72">
        <v>2020</v>
      </c>
      <c r="D72" s="153">
        <v>484243.20230877865</v>
      </c>
      <c r="E72" s="153">
        <v>318738.74607318698</v>
      </c>
      <c r="F72" s="153">
        <v>74190.507582337494</v>
      </c>
      <c r="G72" s="153">
        <v>91313.948653254207</v>
      </c>
      <c r="H72" s="153">
        <v>104979.7528443694</v>
      </c>
      <c r="I72" s="153">
        <v>84654.089334307602</v>
      </c>
      <c r="J72" s="153">
        <v>20325.6635100618</v>
      </c>
      <c r="K72" s="153">
        <v>-13665.8041911152</v>
      </c>
      <c r="L72" s="153">
        <v>116909.2561153</v>
      </c>
      <c r="M72" s="153">
        <v>113961.458424078</v>
      </c>
      <c r="N72" s="153">
        <v>487191.00000000064</v>
      </c>
    </row>
    <row r="73" spans="1:14">
      <c r="A73">
        <v>2021</v>
      </c>
      <c r="D73" s="153">
        <v>554142.88810362795</v>
      </c>
      <c r="E73" s="153">
        <v>358285.18214948202</v>
      </c>
      <c r="F73" s="153">
        <v>77731.280453790707</v>
      </c>
      <c r="G73" s="153">
        <v>118126.42550035521</v>
      </c>
      <c r="H73" s="153">
        <v>141318.4334016733</v>
      </c>
      <c r="I73" s="153">
        <v>115974.47676162601</v>
      </c>
      <c r="J73" s="153">
        <v>25343.956640047301</v>
      </c>
      <c r="K73" s="153">
        <v>-23192.007901318098</v>
      </c>
      <c r="L73" s="153">
        <v>132462.23380076999</v>
      </c>
      <c r="M73" s="153">
        <v>134319.286863357</v>
      </c>
      <c r="N73" s="153">
        <v>552285.83504104102</v>
      </c>
    </row>
    <row r="74" spans="1:14">
      <c r="A74">
        <v>2022</v>
      </c>
      <c r="D74" s="153">
        <v>568563.75529507722</v>
      </c>
      <c r="E74" s="153">
        <v>371149.95183199598</v>
      </c>
      <c r="F74" s="153">
        <v>77612.202538355195</v>
      </c>
      <c r="G74" s="153">
        <v>119801.6009247261</v>
      </c>
      <c r="H74" s="153">
        <v>142310.75981496219</v>
      </c>
      <c r="I74" s="153">
        <v>115451.093301621</v>
      </c>
      <c r="J74" s="153">
        <v>26859.666513341199</v>
      </c>
      <c r="K74" s="153">
        <v>-22509.1588902361</v>
      </c>
      <c r="L74" s="153">
        <v>139411.96378784601</v>
      </c>
      <c r="M74" s="153">
        <v>140177.26860720699</v>
      </c>
      <c r="N74" s="153">
        <v>567798.45047571626</v>
      </c>
    </row>
    <row r="75" spans="1:14">
      <c r="A75">
        <v>2023</v>
      </c>
      <c r="D75" s="153">
        <v>557557.20153863297</v>
      </c>
      <c r="E75" s="153">
        <v>371705.81241513998</v>
      </c>
      <c r="F75" s="153">
        <v>81161.065131121795</v>
      </c>
      <c r="G75" s="153">
        <v>104690.3239923712</v>
      </c>
      <c r="H75" s="153">
        <v>134634.3215970379</v>
      </c>
      <c r="I75" s="153">
        <v>107031.912927333</v>
      </c>
      <c r="J75" s="153">
        <v>27602.408669704899</v>
      </c>
      <c r="K75" s="153">
        <v>-29943.9976046667</v>
      </c>
      <c r="L75" s="153">
        <v>146281.678670786</v>
      </c>
      <c r="M75" s="153">
        <v>138330.096166528</v>
      </c>
      <c r="N75" s="153">
        <v>565508.78404289088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0"/>
  <sheetViews>
    <sheetView topLeftCell="BN21" zoomScale="150" zoomScaleNormal="150" workbookViewId="0">
      <selection activeCell="BN34" sqref="A34:XFD34"/>
    </sheetView>
  </sheetViews>
  <sheetFormatPr baseColWidth="10" defaultColWidth="10.77734375" defaultRowHeight="13.8"/>
  <cols>
    <col min="1" max="1" width="26.6640625" style="1" customWidth="1"/>
    <col min="2" max="2" width="10.77734375" style="1" customWidth="1"/>
    <col min="3" max="57" width="11.6640625" style="1" bestFit="1" customWidth="1"/>
    <col min="58" max="73" width="12.6640625" style="1" bestFit="1" customWidth="1"/>
    <col min="74" max="74" width="12.44140625" style="1" customWidth="1"/>
    <col min="75" max="75" width="12.6640625" style="1" customWidth="1"/>
    <col min="76" max="16384" width="10.77734375" style="1"/>
  </cols>
  <sheetData>
    <row r="1" spans="1:75">
      <c r="A1" s="8" t="s">
        <v>104</v>
      </c>
    </row>
    <row r="3" spans="1:7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</row>
    <row r="4" spans="1:75">
      <c r="B4" s="2">
        <v>1950</v>
      </c>
      <c r="C4" s="2">
        <v>1951</v>
      </c>
      <c r="D4" s="2">
        <v>1952</v>
      </c>
      <c r="E4" s="2">
        <v>1953</v>
      </c>
      <c r="F4" s="2">
        <v>1954</v>
      </c>
      <c r="G4" s="2">
        <v>1955</v>
      </c>
      <c r="H4" s="2">
        <v>1956</v>
      </c>
      <c r="I4" s="2">
        <v>1957</v>
      </c>
      <c r="J4" s="2">
        <v>1958</v>
      </c>
      <c r="K4" s="2">
        <v>1959</v>
      </c>
      <c r="L4" s="2">
        <v>1960</v>
      </c>
      <c r="M4" s="2">
        <v>1961</v>
      </c>
      <c r="N4" s="2">
        <v>1962</v>
      </c>
      <c r="O4" s="2">
        <v>1963</v>
      </c>
      <c r="P4" s="2">
        <v>1964</v>
      </c>
      <c r="Q4" s="2">
        <v>1965</v>
      </c>
      <c r="R4" s="2">
        <v>1966</v>
      </c>
      <c r="S4" s="2">
        <v>1967</v>
      </c>
      <c r="T4" s="2">
        <v>1968</v>
      </c>
      <c r="U4" s="2">
        <v>1969</v>
      </c>
      <c r="V4" s="2">
        <v>1970</v>
      </c>
      <c r="W4" s="2">
        <v>1971</v>
      </c>
      <c r="X4" s="2">
        <v>1972</v>
      </c>
      <c r="Y4" s="2">
        <v>1973</v>
      </c>
      <c r="Z4" s="2">
        <v>1974</v>
      </c>
      <c r="AA4" s="2">
        <v>1975</v>
      </c>
      <c r="AB4" s="2">
        <v>1976</v>
      </c>
      <c r="AC4" s="2">
        <v>1977</v>
      </c>
      <c r="AD4" s="2">
        <v>1978</v>
      </c>
      <c r="AE4" s="2">
        <v>1979</v>
      </c>
      <c r="AF4" s="2">
        <v>1980</v>
      </c>
      <c r="AG4" s="2">
        <v>1981</v>
      </c>
      <c r="AH4" s="2">
        <v>1982</v>
      </c>
      <c r="AI4" s="2">
        <v>1983</v>
      </c>
      <c r="AJ4" s="2">
        <v>1984</v>
      </c>
      <c r="AK4" s="2">
        <v>1985</v>
      </c>
      <c r="AL4" s="2">
        <v>1986</v>
      </c>
      <c r="AM4" s="2">
        <v>1987</v>
      </c>
      <c r="AN4" s="2">
        <v>1988</v>
      </c>
      <c r="AO4" s="2">
        <v>1989</v>
      </c>
      <c r="AP4" s="2">
        <v>1990</v>
      </c>
      <c r="AQ4" s="2">
        <v>1991</v>
      </c>
      <c r="AR4" s="2">
        <v>1992</v>
      </c>
      <c r="AS4" s="2">
        <v>1993</v>
      </c>
      <c r="AT4" s="2">
        <v>1994</v>
      </c>
      <c r="AU4" s="2">
        <v>1995</v>
      </c>
      <c r="AV4" s="2">
        <v>1996</v>
      </c>
      <c r="AW4" s="2">
        <v>1997</v>
      </c>
      <c r="AX4" s="2">
        <v>1998</v>
      </c>
      <c r="AY4" s="2">
        <v>1999</v>
      </c>
      <c r="AZ4" s="2">
        <v>2000</v>
      </c>
      <c r="BA4" s="2">
        <v>2001</v>
      </c>
      <c r="BB4" s="2">
        <v>2002</v>
      </c>
      <c r="BC4" s="2">
        <v>2003</v>
      </c>
      <c r="BD4" s="2">
        <v>2004</v>
      </c>
      <c r="BE4" s="2">
        <v>2005</v>
      </c>
      <c r="BF4" s="2">
        <v>2006</v>
      </c>
      <c r="BG4" s="2">
        <v>2007</v>
      </c>
      <c r="BH4" s="2">
        <v>2008</v>
      </c>
      <c r="BI4" s="2">
        <v>2009</v>
      </c>
      <c r="BJ4" s="2">
        <v>2010</v>
      </c>
      <c r="BK4" s="2">
        <v>2011</v>
      </c>
      <c r="BL4" s="2">
        <v>2012</v>
      </c>
      <c r="BM4" s="2">
        <v>2013</v>
      </c>
      <c r="BN4" s="2">
        <v>2014</v>
      </c>
      <c r="BO4" s="2">
        <v>2015</v>
      </c>
      <c r="BP4" s="2">
        <v>2016</v>
      </c>
      <c r="BQ4" s="2">
        <v>2017</v>
      </c>
      <c r="BR4" s="2">
        <v>2018</v>
      </c>
      <c r="BS4" s="2">
        <v>2019</v>
      </c>
      <c r="BT4" s="2">
        <v>2020</v>
      </c>
      <c r="BU4" s="2">
        <f>BT4+1</f>
        <v>2021</v>
      </c>
      <c r="BV4" s="2">
        <f>BU4+1</f>
        <v>2022</v>
      </c>
      <c r="BW4" s="2">
        <f>BV4+1</f>
        <v>2023</v>
      </c>
    </row>
    <row r="5" spans="1:7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5"/>
      <c r="BV5" s="5"/>
      <c r="BW5" s="5"/>
    </row>
    <row r="6" spans="1:75" ht="14.4">
      <c r="A6" s="4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r="7" spans="1:75">
      <c r="A7" s="1" t="s">
        <v>2</v>
      </c>
      <c r="B7" s="66">
        <f>+B8+B9+B10</f>
        <v>38831.509382153388</v>
      </c>
      <c r="C7" s="66">
        <f t="shared" ref="C7:BN7" si="0">+C8+C9+C10</f>
        <v>44094.380255293036</v>
      </c>
      <c r="D7" s="66">
        <f t="shared" si="0"/>
        <v>46430.232150896685</v>
      </c>
      <c r="E7" s="66">
        <f t="shared" si="0"/>
        <v>49023.342350727879</v>
      </c>
      <c r="F7" s="66">
        <f t="shared" si="0"/>
        <v>50437.599880324044</v>
      </c>
      <c r="G7" s="66">
        <f t="shared" si="0"/>
        <v>54687.476217517891</v>
      </c>
      <c r="H7" s="66">
        <f t="shared" si="0"/>
        <v>57865.080234294597</v>
      </c>
      <c r="I7" s="66">
        <f t="shared" si="0"/>
        <v>62314.609193827811</v>
      </c>
      <c r="J7" s="66">
        <f t="shared" si="0"/>
        <v>60519.291937793307</v>
      </c>
      <c r="K7" s="66">
        <f t="shared" si="0"/>
        <v>59949.957861907547</v>
      </c>
      <c r="L7" s="66">
        <f t="shared" si="0"/>
        <v>64587.697797881541</v>
      </c>
      <c r="M7" s="66">
        <f t="shared" si="0"/>
        <v>69051.838607352838</v>
      </c>
      <c r="N7" s="66">
        <f t="shared" si="0"/>
        <v>76771.17201976692</v>
      </c>
      <c r="O7" s="66">
        <f t="shared" si="0"/>
        <v>81816.948159635853</v>
      </c>
      <c r="P7" s="66">
        <f t="shared" si="0"/>
        <v>87147.78190215386</v>
      </c>
      <c r="Q7" s="66">
        <f t="shared" si="0"/>
        <v>93996.039575612231</v>
      </c>
      <c r="R7" s="66">
        <f t="shared" si="0"/>
        <v>103165.23579042243</v>
      </c>
      <c r="S7" s="66">
        <f t="shared" si="0"/>
        <v>107964.18334744562</v>
      </c>
      <c r="T7" s="66">
        <f t="shared" si="0"/>
        <v>104400.29438289365</v>
      </c>
      <c r="U7" s="66">
        <f t="shared" si="0"/>
        <v>108522.04971702797</v>
      </c>
      <c r="V7" s="66">
        <f t="shared" si="0"/>
        <v>112262.84894206059</v>
      </c>
      <c r="W7" s="66">
        <f t="shared" si="0"/>
        <v>119135.89973231108</v>
      </c>
      <c r="X7" s="66">
        <f t="shared" si="0"/>
        <v>121254.15867191543</v>
      </c>
      <c r="Y7" s="66">
        <f t="shared" si="0"/>
        <v>136083.467445491</v>
      </c>
      <c r="Z7" s="66">
        <f t="shared" si="0"/>
        <v>153528.07818744049</v>
      </c>
      <c r="AA7" s="66">
        <f t="shared" si="0"/>
        <v>158584.91073424069</v>
      </c>
      <c r="AB7" s="66">
        <f t="shared" si="0"/>
        <v>156709.61552952911</v>
      </c>
      <c r="AC7" s="66">
        <f t="shared" si="0"/>
        <v>154463.05199301508</v>
      </c>
      <c r="AD7" s="66">
        <f t="shared" si="0"/>
        <v>141395.51964442982</v>
      </c>
      <c r="AE7" s="66">
        <f t="shared" si="0"/>
        <v>142767.38199304676</v>
      </c>
      <c r="AF7" s="66">
        <f t="shared" si="0"/>
        <v>163098.65189889789</v>
      </c>
      <c r="AG7" s="66">
        <f t="shared" si="0"/>
        <v>177827.97957164768</v>
      </c>
      <c r="AH7" s="66">
        <f t="shared" si="0"/>
        <v>174624.41098078759</v>
      </c>
      <c r="AI7" s="66">
        <f t="shared" si="0"/>
        <v>152822.38528884045</v>
      </c>
      <c r="AJ7" s="66">
        <f t="shared" si="0"/>
        <v>152816.39564114832</v>
      </c>
      <c r="AK7" s="66">
        <f t="shared" si="0"/>
        <v>152380.19180789424</v>
      </c>
      <c r="AL7" s="66">
        <f t="shared" si="0"/>
        <v>176112.1726200133</v>
      </c>
      <c r="AM7" s="66">
        <f t="shared" si="0"/>
        <v>197355.8182861876</v>
      </c>
      <c r="AN7" s="66">
        <f t="shared" si="0"/>
        <v>177840.26828360651</v>
      </c>
      <c r="AO7" s="66">
        <f t="shared" si="0"/>
        <v>147157.87078134902</v>
      </c>
      <c r="AP7" s="66">
        <f t="shared" si="0"/>
        <v>144695.597942755</v>
      </c>
      <c r="AQ7" s="66">
        <f t="shared" si="0"/>
        <v>149775.4518778538</v>
      </c>
      <c r="AR7" s="66">
        <f t="shared" si="0"/>
        <v>149740.59941347601</v>
      </c>
      <c r="AS7" s="66">
        <f t="shared" si="0"/>
        <v>157823.82922973423</v>
      </c>
      <c r="AT7" s="66">
        <f t="shared" si="0"/>
        <v>176336.507685827</v>
      </c>
      <c r="AU7" s="66">
        <f t="shared" si="0"/>
        <v>196188.06502524309</v>
      </c>
      <c r="AV7" s="66">
        <f t="shared" si="0"/>
        <v>198546.54914381501</v>
      </c>
      <c r="AW7" s="66">
        <f t="shared" si="0"/>
        <v>211377.62561237282</v>
      </c>
      <c r="AX7" s="66">
        <f t="shared" si="0"/>
        <v>208820.46186998818</v>
      </c>
      <c r="AY7" s="66">
        <f t="shared" si="0"/>
        <v>201141.73186831176</v>
      </c>
      <c r="AZ7" s="66">
        <f t="shared" si="0"/>
        <v>204669.82701328152</v>
      </c>
      <c r="BA7" s="66">
        <f t="shared" si="0"/>
        <v>203449.14173196288</v>
      </c>
      <c r="BB7" s="66">
        <f t="shared" si="0"/>
        <v>212427.52375834042</v>
      </c>
      <c r="BC7" s="66">
        <f t="shared" si="0"/>
        <v>220146.40563370133</v>
      </c>
      <c r="BD7" s="66">
        <f t="shared" si="0"/>
        <v>226094.09349144006</v>
      </c>
      <c r="BE7" s="66">
        <f t="shared" si="0"/>
        <v>235314.54622486292</v>
      </c>
      <c r="BF7" s="66">
        <f t="shared" si="0"/>
        <v>263488.99228786246</v>
      </c>
      <c r="BG7" s="66">
        <f t="shared" si="0"/>
        <v>296927.75226061384</v>
      </c>
      <c r="BH7" s="66">
        <f t="shared" si="0"/>
        <v>335543.85564664617</v>
      </c>
      <c r="BI7" s="66">
        <f t="shared" si="0"/>
        <v>326562.68453940219</v>
      </c>
      <c r="BJ7" s="66">
        <f t="shared" si="0"/>
        <v>374245.49538854981</v>
      </c>
      <c r="BK7" s="66">
        <f t="shared" si="0"/>
        <v>402703.23623826797</v>
      </c>
      <c r="BL7" s="66">
        <f t="shared" si="0"/>
        <v>433060.01094016619</v>
      </c>
      <c r="BM7" s="66">
        <f t="shared" si="0"/>
        <v>464660.55981869297</v>
      </c>
      <c r="BN7" s="66">
        <f t="shared" si="0"/>
        <v>475740.82047491567</v>
      </c>
      <c r="BO7" s="66">
        <f t="shared" ref="BO7:BW7" si="1">+BO8+BO9+BO10</f>
        <v>489265.78645098303</v>
      </c>
      <c r="BP7" s="66">
        <f t="shared" si="1"/>
        <v>495341.41752519051</v>
      </c>
      <c r="BQ7" s="66">
        <f t="shared" si="1"/>
        <v>503403.10990677611</v>
      </c>
      <c r="BR7" s="66">
        <f t="shared" si="1"/>
        <v>523975.67132047459</v>
      </c>
      <c r="BS7" s="66">
        <f t="shared" si="1"/>
        <v>535554.83464217023</v>
      </c>
      <c r="BT7" s="66">
        <f t="shared" si="1"/>
        <v>484243.20230877865</v>
      </c>
      <c r="BU7" s="66">
        <f t="shared" si="1"/>
        <v>554142.88810362795</v>
      </c>
      <c r="BV7" s="66">
        <f t="shared" si="1"/>
        <v>568563.75529507722</v>
      </c>
      <c r="BW7" s="66">
        <f t="shared" si="1"/>
        <v>557557.20153863297</v>
      </c>
    </row>
    <row r="8" spans="1:75">
      <c r="A8" s="1" t="s">
        <v>3</v>
      </c>
      <c r="B8" s="66">
        <f>+Anuales!B3</f>
        <v>30156</v>
      </c>
      <c r="C8" s="66">
        <f>+Anuales!C3</f>
        <v>33508</v>
      </c>
      <c r="D8" s="66">
        <f>+Anuales!D3</f>
        <v>34356</v>
      </c>
      <c r="E8" s="66">
        <f>+Anuales!E3</f>
        <v>36175</v>
      </c>
      <c r="F8" s="66">
        <f>+Anuales!F3</f>
        <v>38076</v>
      </c>
      <c r="G8" s="66">
        <f>+Anuales!G3</f>
        <v>41149</v>
      </c>
      <c r="H8" s="66">
        <f>+Anuales!H3</f>
        <v>42263</v>
      </c>
      <c r="I8" s="66">
        <f>+Anuales!I3</f>
        <v>44707</v>
      </c>
      <c r="J8" s="66">
        <f>+Anuales!J3</f>
        <v>44274</v>
      </c>
      <c r="K8" s="66">
        <f>+Anuales!K3</f>
        <v>44719</v>
      </c>
      <c r="L8" s="66">
        <f>+Anuales!L3</f>
        <v>46682</v>
      </c>
      <c r="M8" s="66">
        <f>+Anuales!M3</f>
        <v>48688</v>
      </c>
      <c r="N8" s="66">
        <f>+Anuales!N3</f>
        <v>54666</v>
      </c>
      <c r="O8" s="66">
        <f>+Anuales!O3</f>
        <v>59612</v>
      </c>
      <c r="P8" s="66">
        <f>+Anuales!P3</f>
        <v>63353</v>
      </c>
      <c r="Q8" s="66">
        <f>+Anuales!Q3</f>
        <v>67778</v>
      </c>
      <c r="R8" s="66">
        <f>+Anuales!R3</f>
        <v>74505</v>
      </c>
      <c r="S8" s="66">
        <f>+Anuales!S3</f>
        <v>79682</v>
      </c>
      <c r="T8" s="66">
        <f>+Anuales!T3</f>
        <v>78662</v>
      </c>
      <c r="U8" s="66">
        <f>+Anuales!U3</f>
        <v>81410</v>
      </c>
      <c r="V8" s="66">
        <f>+Anuales!V3</f>
        <v>83297</v>
      </c>
      <c r="W8" s="66">
        <f>+Anuales!W3</f>
        <v>87096</v>
      </c>
      <c r="X8" s="66">
        <f>+Anuales!X3</f>
        <v>89075</v>
      </c>
      <c r="Y8" s="66">
        <f>+Anuales!Y3</f>
        <v>95745</v>
      </c>
      <c r="Z8" s="66">
        <f>+Anuales!Z3</f>
        <v>104616</v>
      </c>
      <c r="AA8" s="66">
        <f>+Anuales!AA3</f>
        <v>108208</v>
      </c>
      <c r="AB8" s="66">
        <f>+Anuales!AB3</f>
        <v>109208</v>
      </c>
      <c r="AC8" s="66">
        <f>+Anuales!AC3</f>
        <v>106956</v>
      </c>
      <c r="AD8" s="66">
        <f>+Anuales!AD3</f>
        <v>98306</v>
      </c>
      <c r="AE8" s="66">
        <f>+Anuales!AE3</f>
        <v>97732</v>
      </c>
      <c r="AF8" s="66">
        <f>+Anuales!AF3</f>
        <v>104622</v>
      </c>
      <c r="AG8" s="66">
        <f>+Anuales!AG3</f>
        <v>112440</v>
      </c>
      <c r="AH8" s="66">
        <f>+Anuales!AH3</f>
        <v>109726</v>
      </c>
      <c r="AI8" s="66">
        <f>+Anuales!AI3</f>
        <v>103589</v>
      </c>
      <c r="AJ8" s="66">
        <f>+Anuales!AJ3</f>
        <v>106445</v>
      </c>
      <c r="AK8" s="66">
        <f>+Anuales!AK3</f>
        <v>108307</v>
      </c>
      <c r="AL8" s="66">
        <f>+Anuales!AL3</f>
        <v>124563</v>
      </c>
      <c r="AM8" s="66">
        <f>+Anuales!AM3</f>
        <v>138641</v>
      </c>
      <c r="AN8" s="66">
        <f>+Anuales!AN3</f>
        <v>127082</v>
      </c>
      <c r="AO8" s="66">
        <f>+Anuales!AO3</f>
        <v>106319</v>
      </c>
      <c r="AP8" s="66">
        <f>+Anuales!AP3</f>
        <v>105735</v>
      </c>
      <c r="AQ8" s="66">
        <f>+Anuales!AQ3</f>
        <v>109665</v>
      </c>
      <c r="AR8" s="66">
        <f>+Anuales!AR3</f>
        <v>108852</v>
      </c>
      <c r="AS8" s="66">
        <f>+Anuales!AS3</f>
        <v>113680</v>
      </c>
      <c r="AT8" s="66">
        <f>+Anuales!AT3</f>
        <v>124433</v>
      </c>
      <c r="AU8" s="66">
        <f>+Anuales!AU3</f>
        <v>136275</v>
      </c>
      <c r="AV8" s="66">
        <f>+Anuales!AV3</f>
        <v>139501</v>
      </c>
      <c r="AW8" s="66">
        <f>+Anuales!AW3</f>
        <v>144555</v>
      </c>
      <c r="AX8" s="66">
        <f>+Anuales!AX3</f>
        <v>141698</v>
      </c>
      <c r="AY8" s="66">
        <f>+Anuales!AY3</f>
        <v>139666</v>
      </c>
      <c r="AZ8" s="66">
        <f>+Anuales!AZ3</f>
        <v>143191</v>
      </c>
      <c r="BA8" s="66">
        <f>+Anuales!BA3</f>
        <v>144629</v>
      </c>
      <c r="BB8" s="66">
        <f>+Anuales!BB3</f>
        <v>151674</v>
      </c>
      <c r="BC8" s="66">
        <f>+Anuales!BC3</f>
        <v>155487</v>
      </c>
      <c r="BD8" s="66">
        <f>+Anuales!BD3</f>
        <v>160769</v>
      </c>
      <c r="BE8" s="66">
        <f>+Anuales!BE3</f>
        <v>166654</v>
      </c>
      <c r="BF8" s="66">
        <f>+Anuales!BF3</f>
        <v>177006</v>
      </c>
      <c r="BG8" s="66">
        <f>+Anuales!BG3</f>
        <v>192316</v>
      </c>
      <c r="BH8" s="66">
        <f>+Anuales!BH3</f>
        <v>209436.56099999999</v>
      </c>
      <c r="BI8" s="66">
        <f>+Anuales!BI3</f>
        <v>215885.090539</v>
      </c>
      <c r="BJ8" s="66">
        <f>+Anuales!BJ3</f>
        <v>235492.02652688001</v>
      </c>
      <c r="BK8" s="66">
        <f>+Anuales!BK3</f>
        <v>252506.82931516599</v>
      </c>
      <c r="BL8" s="66">
        <f>+Anuales!BL3</f>
        <v>271304.65992051997</v>
      </c>
      <c r="BM8" s="66">
        <f>+Anuales!BM3</f>
        <v>286857.16181517497</v>
      </c>
      <c r="BN8" s="66">
        <f>+Anuales!BN3</f>
        <v>298044.67857761902</v>
      </c>
      <c r="BO8" s="66">
        <f>+Anuales!BO3</f>
        <v>309917.40839975799</v>
      </c>
      <c r="BP8" s="66">
        <f>+Anuales!BP3</f>
        <v>321383.35121792002</v>
      </c>
      <c r="BQ8" s="66">
        <f>+Anuales!BQ3</f>
        <v>329870.42706358398</v>
      </c>
      <c r="BR8" s="66">
        <f>+Anuales!BR3</f>
        <v>342501.11432479002</v>
      </c>
      <c r="BS8" s="66">
        <f>+Anuales!BS3</f>
        <v>353614.87796253501</v>
      </c>
      <c r="BT8" s="66">
        <f>+Anuales!BT3</f>
        <v>318738.74607318698</v>
      </c>
      <c r="BU8" s="66">
        <f>+Anuales!BU3</f>
        <v>358285.18214948202</v>
      </c>
      <c r="BV8" s="66">
        <f>+Anuales!BV3</f>
        <v>371149.95183199598</v>
      </c>
      <c r="BW8" s="66">
        <f>+Anuales!BW3</f>
        <v>371705.81241513998</v>
      </c>
    </row>
    <row r="9" spans="1:75">
      <c r="A9" s="1" t="s">
        <v>4</v>
      </c>
      <c r="B9" s="66">
        <f>+Anuales!B4</f>
        <v>3396</v>
      </c>
      <c r="C9" s="66">
        <f>+Anuales!C4</f>
        <v>3493</v>
      </c>
      <c r="D9" s="66">
        <f>+Anuales!D4</f>
        <v>3887</v>
      </c>
      <c r="E9" s="66">
        <f>+Anuales!E4</f>
        <v>3966</v>
      </c>
      <c r="F9" s="66">
        <f>+Anuales!F4</f>
        <v>4703</v>
      </c>
      <c r="G9" s="66">
        <f>+Anuales!G4</f>
        <v>4701</v>
      </c>
      <c r="H9" s="66">
        <f>+Anuales!H4</f>
        <v>4976</v>
      </c>
      <c r="I9" s="66">
        <f>+Anuales!I4</f>
        <v>5760</v>
      </c>
      <c r="J9" s="66">
        <f>+Anuales!J4</f>
        <v>5756</v>
      </c>
      <c r="K9" s="66">
        <f>+Anuales!K4</f>
        <v>6449</v>
      </c>
      <c r="L9" s="66">
        <f>+Anuales!L4</f>
        <v>7578</v>
      </c>
      <c r="M9" s="66">
        <f>+Anuales!M4</f>
        <v>8758</v>
      </c>
      <c r="N9" s="66">
        <f>+Anuales!N4</f>
        <v>9200</v>
      </c>
      <c r="O9" s="66">
        <f>+Anuales!O4</f>
        <v>9737</v>
      </c>
      <c r="P9" s="66">
        <f>+Anuales!P4</f>
        <v>10956</v>
      </c>
      <c r="Q9" s="66">
        <f>+Anuales!Q4</f>
        <v>11698</v>
      </c>
      <c r="R9" s="66">
        <f>+Anuales!R4</f>
        <v>11713</v>
      </c>
      <c r="S9" s="66">
        <f>+Anuales!S4</f>
        <v>12118</v>
      </c>
      <c r="T9" s="66">
        <f>+Anuales!T4</f>
        <v>12893</v>
      </c>
      <c r="U9" s="66">
        <f>+Anuales!U4</f>
        <v>13604</v>
      </c>
      <c r="V9" s="66">
        <f>+Anuales!V4</f>
        <v>14280</v>
      </c>
      <c r="W9" s="66">
        <f>+Anuales!W4</f>
        <v>15264</v>
      </c>
      <c r="X9" s="66">
        <f>+Anuales!X4</f>
        <v>16274</v>
      </c>
      <c r="Y9" s="66">
        <f>+Anuales!Y4</f>
        <v>17253</v>
      </c>
      <c r="Z9" s="66">
        <f>+Anuales!Z4</f>
        <v>18290</v>
      </c>
      <c r="AA9" s="66">
        <f>+Anuales!AA4</f>
        <v>20315</v>
      </c>
      <c r="AB9" s="66">
        <f>+Anuales!AB4</f>
        <v>21292</v>
      </c>
      <c r="AC9" s="66">
        <f>+Anuales!AC4</f>
        <v>24362</v>
      </c>
      <c r="AD9" s="66">
        <f>+Anuales!AD4</f>
        <v>21274</v>
      </c>
      <c r="AE9" s="66">
        <f>+Anuales!AE4</f>
        <v>19469</v>
      </c>
      <c r="AF9" s="66">
        <f>+Anuales!AF4</f>
        <v>24185</v>
      </c>
      <c r="AG9" s="66">
        <f>+Anuales!AG4</f>
        <v>23736</v>
      </c>
      <c r="AH9" s="66">
        <f>+Anuales!AH4</f>
        <v>25954</v>
      </c>
      <c r="AI9" s="66">
        <f>+Anuales!AI4</f>
        <v>23837</v>
      </c>
      <c r="AJ9" s="66">
        <f>+Anuales!AJ4</f>
        <v>22270</v>
      </c>
      <c r="AK9" s="66">
        <f>+Anuales!AK4</f>
        <v>23252</v>
      </c>
      <c r="AL9" s="66">
        <f>+Anuales!AL4</f>
        <v>25101</v>
      </c>
      <c r="AM9" s="66">
        <f>+Anuales!AM4</f>
        <v>26538</v>
      </c>
      <c r="AN9" s="66">
        <f>+Anuales!AN4</f>
        <v>22354</v>
      </c>
      <c r="AO9" s="66">
        <f>+Anuales!AO4</f>
        <v>18091</v>
      </c>
      <c r="AP9" s="66">
        <f>+Anuales!AP4</f>
        <v>16249</v>
      </c>
      <c r="AQ9" s="66">
        <f>+Anuales!AQ4</f>
        <v>16568</v>
      </c>
      <c r="AR9" s="66">
        <f>+Anuales!AR4</f>
        <v>17037</v>
      </c>
      <c r="AS9" s="66">
        <f>+Anuales!AS4</f>
        <v>17563</v>
      </c>
      <c r="AT9" s="66">
        <f>+Anuales!AT4</f>
        <v>19086</v>
      </c>
      <c r="AU9" s="66">
        <f>+Anuales!AU4</f>
        <v>20708</v>
      </c>
      <c r="AV9" s="66">
        <f>+Anuales!AV4</f>
        <v>21619</v>
      </c>
      <c r="AW9" s="66">
        <f>+Anuales!AW4</f>
        <v>23262</v>
      </c>
      <c r="AX9" s="66">
        <f>+Anuales!AX4</f>
        <v>23844</v>
      </c>
      <c r="AY9" s="66">
        <f>+Anuales!AY4</f>
        <v>24679</v>
      </c>
      <c r="AZ9" s="66">
        <f>+Anuales!AZ4</f>
        <v>25444</v>
      </c>
      <c r="BA9" s="66">
        <f>+Anuales!BA4</f>
        <v>25240</v>
      </c>
      <c r="BB9" s="66">
        <f>+Anuales!BB4</f>
        <v>25240</v>
      </c>
      <c r="BC9" s="66">
        <f>+Anuales!BC4</f>
        <v>26224</v>
      </c>
      <c r="BD9" s="66">
        <f>+Anuales!BD4</f>
        <v>27299</v>
      </c>
      <c r="BE9" s="66">
        <f>+Anuales!BE4</f>
        <v>29783</v>
      </c>
      <c r="BF9" s="66">
        <f>+Anuales!BF4</f>
        <v>32046</v>
      </c>
      <c r="BG9" s="66">
        <f>+Anuales!BG4</f>
        <v>33424</v>
      </c>
      <c r="BH9" s="66">
        <f>+Anuales!BH4</f>
        <v>35196.529298016299</v>
      </c>
      <c r="BI9" s="66">
        <f>+Anuales!BI4</f>
        <v>39900.939137178</v>
      </c>
      <c r="BJ9" s="66">
        <f>+Anuales!BJ4</f>
        <v>41767.796193394599</v>
      </c>
      <c r="BK9" s="66">
        <f>+Anuales!BK4</f>
        <v>44478.035506459797</v>
      </c>
      <c r="BL9" s="66">
        <f>+Anuales!BL4</f>
        <v>48650.943564140201</v>
      </c>
      <c r="BM9" s="66">
        <f>+Anuales!BM4</f>
        <v>52501.6938171367</v>
      </c>
      <c r="BN9" s="66">
        <f>+Anuales!BN4</f>
        <v>55783.828614714002</v>
      </c>
      <c r="BO9" s="66">
        <f>+Anuales!BO4</f>
        <v>61431.237765383099</v>
      </c>
      <c r="BP9" s="66">
        <f>+Anuales!BP4</f>
        <v>62615.055264667397</v>
      </c>
      <c r="BQ9" s="66">
        <f>+Anuales!BQ4</f>
        <v>64425.040243703399</v>
      </c>
      <c r="BR9" s="66">
        <f>+Anuales!BR4</f>
        <v>65974.310093196502</v>
      </c>
      <c r="BS9" s="66">
        <f>+Anuales!BS4</f>
        <v>68783.799178008805</v>
      </c>
      <c r="BT9" s="66">
        <f>+Anuales!BT4</f>
        <v>74190.507582337494</v>
      </c>
      <c r="BU9" s="66">
        <f>+Anuales!BU4</f>
        <v>77731.280453790707</v>
      </c>
      <c r="BV9" s="66">
        <f>+Anuales!BV4</f>
        <v>77612.202538355195</v>
      </c>
      <c r="BW9" s="66">
        <f>+Anuales!BW4</f>
        <v>81161.065131121795</v>
      </c>
    </row>
    <row r="10" spans="1:75">
      <c r="A10" s="1" t="s">
        <v>5</v>
      </c>
      <c r="B10" s="66">
        <f>+B11+B14</f>
        <v>5279.509382153391</v>
      </c>
      <c r="C10" s="66">
        <f t="shared" ref="C10:BN10" si="2">+C11+C14</f>
        <v>7093.3802552930347</v>
      </c>
      <c r="D10" s="66">
        <f t="shared" si="2"/>
        <v>8187.2321508966879</v>
      </c>
      <c r="E10" s="66">
        <f t="shared" si="2"/>
        <v>8882.3423507278767</v>
      </c>
      <c r="F10" s="66">
        <f t="shared" si="2"/>
        <v>7658.5998803240464</v>
      </c>
      <c r="G10" s="66">
        <f t="shared" si="2"/>
        <v>8837.4762175178912</v>
      </c>
      <c r="H10" s="66">
        <f t="shared" si="2"/>
        <v>10626.080234294599</v>
      </c>
      <c r="I10" s="66">
        <f t="shared" si="2"/>
        <v>11847.609193827808</v>
      </c>
      <c r="J10" s="66">
        <f t="shared" si="2"/>
        <v>10489.291937793305</v>
      </c>
      <c r="K10" s="66">
        <f t="shared" si="2"/>
        <v>8781.9578619075437</v>
      </c>
      <c r="L10" s="66">
        <f t="shared" si="2"/>
        <v>10327.697797881541</v>
      </c>
      <c r="M10" s="66">
        <f t="shared" si="2"/>
        <v>11605.838607352831</v>
      </c>
      <c r="N10" s="66">
        <f t="shared" si="2"/>
        <v>12905.172019766916</v>
      </c>
      <c r="O10" s="66">
        <f t="shared" si="2"/>
        <v>12467.948159635855</v>
      </c>
      <c r="P10" s="66">
        <f t="shared" si="2"/>
        <v>12838.781902153862</v>
      </c>
      <c r="Q10" s="66">
        <f t="shared" si="2"/>
        <v>14520.039575612225</v>
      </c>
      <c r="R10" s="66">
        <f t="shared" si="2"/>
        <v>16947.235790422437</v>
      </c>
      <c r="S10" s="66">
        <f t="shared" si="2"/>
        <v>16164.183347445629</v>
      </c>
      <c r="T10" s="66">
        <f t="shared" si="2"/>
        <v>12845.294382893659</v>
      </c>
      <c r="U10" s="66">
        <f t="shared" si="2"/>
        <v>13508.049717027974</v>
      </c>
      <c r="V10" s="66">
        <f t="shared" si="2"/>
        <v>14685.848942060597</v>
      </c>
      <c r="W10" s="66">
        <f t="shared" si="2"/>
        <v>16775.899732311085</v>
      </c>
      <c r="X10" s="66">
        <f t="shared" si="2"/>
        <v>15905.158671915431</v>
      </c>
      <c r="Y10" s="66">
        <f t="shared" si="2"/>
        <v>23085.467445491013</v>
      </c>
      <c r="Z10" s="66">
        <f t="shared" si="2"/>
        <v>30622.078187440489</v>
      </c>
      <c r="AA10" s="66">
        <f t="shared" si="2"/>
        <v>30061.910734240682</v>
      </c>
      <c r="AB10" s="66">
        <f t="shared" si="2"/>
        <v>26209.615529529121</v>
      </c>
      <c r="AC10" s="66">
        <f t="shared" si="2"/>
        <v>23145.051993015088</v>
      </c>
      <c r="AD10" s="66">
        <f t="shared" si="2"/>
        <v>21815.519644429831</v>
      </c>
      <c r="AE10" s="66">
        <f t="shared" si="2"/>
        <v>25566.381993046769</v>
      </c>
      <c r="AF10" s="66">
        <f t="shared" si="2"/>
        <v>34291.651898897908</v>
      </c>
      <c r="AG10" s="66">
        <f t="shared" si="2"/>
        <v>41651.979571647687</v>
      </c>
      <c r="AH10" s="66">
        <f t="shared" si="2"/>
        <v>38944.410980787608</v>
      </c>
      <c r="AI10" s="66">
        <f t="shared" si="2"/>
        <v>25396.385288840462</v>
      </c>
      <c r="AJ10" s="66">
        <f t="shared" si="2"/>
        <v>24101.39564114832</v>
      </c>
      <c r="AK10" s="66">
        <f t="shared" si="2"/>
        <v>20821.191807894244</v>
      </c>
      <c r="AL10" s="66">
        <f t="shared" si="2"/>
        <v>26448.172620013313</v>
      </c>
      <c r="AM10" s="66">
        <f t="shared" si="2"/>
        <v>32176.818286187598</v>
      </c>
      <c r="AN10" s="66">
        <f t="shared" si="2"/>
        <v>28404.268283606492</v>
      </c>
      <c r="AO10" s="66">
        <f t="shared" si="2"/>
        <v>22747.870781349018</v>
      </c>
      <c r="AP10" s="66">
        <f t="shared" si="2"/>
        <v>22711.597942754994</v>
      </c>
      <c r="AQ10" s="66">
        <f t="shared" si="2"/>
        <v>23542.451877853811</v>
      </c>
      <c r="AR10" s="66">
        <f t="shared" si="2"/>
        <v>23851.599413476019</v>
      </c>
      <c r="AS10" s="66">
        <f t="shared" si="2"/>
        <v>26580.82922973422</v>
      </c>
      <c r="AT10" s="66">
        <f t="shared" si="2"/>
        <v>32817.507685826997</v>
      </c>
      <c r="AU10" s="66">
        <f t="shared" si="2"/>
        <v>39205.065025243093</v>
      </c>
      <c r="AV10" s="66">
        <f t="shared" si="2"/>
        <v>37426.54914381502</v>
      </c>
      <c r="AW10" s="66">
        <f t="shared" si="2"/>
        <v>43560.625612372824</v>
      </c>
      <c r="AX10" s="66">
        <f t="shared" si="2"/>
        <v>43278.461869988198</v>
      </c>
      <c r="AY10" s="66">
        <f t="shared" si="2"/>
        <v>36796.731868311748</v>
      </c>
      <c r="AZ10" s="66">
        <f t="shared" si="2"/>
        <v>36034.827013281531</v>
      </c>
      <c r="BA10" s="66">
        <f t="shared" si="2"/>
        <v>33580.141731962874</v>
      </c>
      <c r="BB10" s="66">
        <f t="shared" si="2"/>
        <v>35513.523758340431</v>
      </c>
      <c r="BC10" s="66">
        <f t="shared" si="2"/>
        <v>38435.405633701339</v>
      </c>
      <c r="BD10" s="66">
        <f t="shared" si="2"/>
        <v>38026.093491440071</v>
      </c>
      <c r="BE10" s="66">
        <f t="shared" si="2"/>
        <v>38877.546224862934</v>
      </c>
      <c r="BF10" s="66">
        <f t="shared" si="2"/>
        <v>54436.992287862435</v>
      </c>
      <c r="BG10" s="66">
        <f t="shared" si="2"/>
        <v>71187.752260613808</v>
      </c>
      <c r="BH10" s="66">
        <f t="shared" si="2"/>
        <v>90910.765348629895</v>
      </c>
      <c r="BI10" s="66">
        <f t="shared" si="2"/>
        <v>70776.654863224205</v>
      </c>
      <c r="BJ10" s="66">
        <f t="shared" si="2"/>
        <v>96985.672668275205</v>
      </c>
      <c r="BK10" s="66">
        <f t="shared" si="2"/>
        <v>105718.37141664224</v>
      </c>
      <c r="BL10" s="66">
        <f t="shared" si="2"/>
        <v>113104.40745550601</v>
      </c>
      <c r="BM10" s="66">
        <f t="shared" si="2"/>
        <v>125301.70418638134</v>
      </c>
      <c r="BN10" s="66">
        <f t="shared" si="2"/>
        <v>121912.31328258265</v>
      </c>
      <c r="BO10" s="66">
        <f t="shared" ref="BO10:BW10" si="3">+BO11+BO14</f>
        <v>117917.14028584196</v>
      </c>
      <c r="BP10" s="66">
        <f t="shared" si="3"/>
        <v>111343.0110426031</v>
      </c>
      <c r="BQ10" s="66">
        <f t="shared" si="3"/>
        <v>109107.6425994887</v>
      </c>
      <c r="BR10" s="66">
        <f t="shared" si="3"/>
        <v>115500.24690248808</v>
      </c>
      <c r="BS10" s="66">
        <f t="shared" si="3"/>
        <v>113156.1575016264</v>
      </c>
      <c r="BT10" s="66">
        <f t="shared" si="3"/>
        <v>91313.948653254207</v>
      </c>
      <c r="BU10" s="66">
        <f t="shared" si="3"/>
        <v>118126.42550035521</v>
      </c>
      <c r="BV10" s="66">
        <f t="shared" si="3"/>
        <v>119801.6009247261</v>
      </c>
      <c r="BW10" s="66">
        <f t="shared" si="3"/>
        <v>104690.3239923712</v>
      </c>
    </row>
    <row r="11" spans="1:75">
      <c r="A11" s="1" t="s">
        <v>6</v>
      </c>
      <c r="B11" s="66">
        <f>+B12+B13</f>
        <v>5111.4928985548459</v>
      </c>
      <c r="C11" s="66">
        <f t="shared" ref="C11:BN11" si="4">+C12+C13</f>
        <v>6821.092365991145</v>
      </c>
      <c r="D11" s="66">
        <f t="shared" si="4"/>
        <v>7987.1610909565006</v>
      </c>
      <c r="E11" s="66">
        <f t="shared" si="4"/>
        <v>8625.3088607016598</v>
      </c>
      <c r="F11" s="66">
        <f t="shared" si="4"/>
        <v>7244.2619393973728</v>
      </c>
      <c r="G11" s="66">
        <f t="shared" si="4"/>
        <v>8577.2294863223287</v>
      </c>
      <c r="H11" s="66">
        <f t="shared" si="4"/>
        <v>10475.111241464081</v>
      </c>
      <c r="I11" s="66">
        <f t="shared" si="4"/>
        <v>11405.14748391437</v>
      </c>
      <c r="J11" s="66">
        <f t="shared" si="4"/>
        <v>10191.563258429051</v>
      </c>
      <c r="K11" s="66">
        <f t="shared" si="4"/>
        <v>8006.8070827256524</v>
      </c>
      <c r="L11" s="66">
        <f t="shared" si="4"/>
        <v>8596.1854318163114</v>
      </c>
      <c r="M11" s="66">
        <f t="shared" si="4"/>
        <v>10992.99918461223</v>
      </c>
      <c r="N11" s="66">
        <f t="shared" si="4"/>
        <v>12476.425629737729</v>
      </c>
      <c r="O11" s="66">
        <f t="shared" si="4"/>
        <v>11869.14988986917</v>
      </c>
      <c r="P11" s="66">
        <f t="shared" si="4"/>
        <v>11789.696401404151</v>
      </c>
      <c r="Q11" s="66">
        <f t="shared" si="4"/>
        <v>14111.09860308926</v>
      </c>
      <c r="R11" s="66">
        <f t="shared" si="4"/>
        <v>15846.877264599449</v>
      </c>
      <c r="S11" s="66">
        <f t="shared" si="4"/>
        <v>14556.064806636008</v>
      </c>
      <c r="T11" s="66">
        <f t="shared" si="4"/>
        <v>12388.04379569029</v>
      </c>
      <c r="U11" s="66">
        <f t="shared" si="4"/>
        <v>12881.58103814268</v>
      </c>
      <c r="V11" s="66">
        <f t="shared" si="4"/>
        <v>14462.15993150573</v>
      </c>
      <c r="W11" s="66">
        <f t="shared" si="4"/>
        <v>16334.88747107672</v>
      </c>
      <c r="X11" s="66">
        <f t="shared" si="4"/>
        <v>16981.993692342061</v>
      </c>
      <c r="Y11" s="66">
        <f t="shared" si="4"/>
        <v>23098.12335488126</v>
      </c>
      <c r="Z11" s="66">
        <f t="shared" si="4"/>
        <v>29492.1266097892</v>
      </c>
      <c r="AA11" s="66">
        <f t="shared" si="4"/>
        <v>30657.920850145798</v>
      </c>
      <c r="AB11" s="66">
        <f t="shared" si="4"/>
        <v>26500.364473686299</v>
      </c>
      <c r="AC11" s="66">
        <f t="shared" si="4"/>
        <v>24066.510103897639</v>
      </c>
      <c r="AD11" s="66">
        <f t="shared" si="4"/>
        <v>21846.463132102461</v>
      </c>
      <c r="AE11" s="66">
        <f t="shared" si="4"/>
        <v>24021.509551265979</v>
      </c>
      <c r="AF11" s="66">
        <f t="shared" si="4"/>
        <v>31447.637276642388</v>
      </c>
      <c r="AG11" s="66">
        <f t="shared" si="4"/>
        <v>37745.413454115398</v>
      </c>
      <c r="AH11" s="66">
        <f t="shared" si="4"/>
        <v>36309.864720268</v>
      </c>
      <c r="AI11" s="66">
        <f t="shared" si="4"/>
        <v>25633.097493737798</v>
      </c>
      <c r="AJ11" s="66">
        <f t="shared" si="4"/>
        <v>24704.217055621899</v>
      </c>
      <c r="AK11" s="66">
        <f t="shared" si="4"/>
        <v>21016.723664048819</v>
      </c>
      <c r="AL11" s="66">
        <f t="shared" si="4"/>
        <v>25324.745587477391</v>
      </c>
      <c r="AM11" s="66">
        <f t="shared" si="4"/>
        <v>29372.329007794688</v>
      </c>
      <c r="AN11" s="66">
        <f t="shared" si="4"/>
        <v>24839.80222426102</v>
      </c>
      <c r="AO11" s="66">
        <f t="shared" si="4"/>
        <v>21618.033808278778</v>
      </c>
      <c r="AP11" s="66">
        <f t="shared" si="4"/>
        <v>21822.784365657441</v>
      </c>
      <c r="AQ11" s="66">
        <f t="shared" si="4"/>
        <v>22226.995520705503</v>
      </c>
      <c r="AR11" s="66">
        <f t="shared" si="4"/>
        <v>22545.91584004405</v>
      </c>
      <c r="AS11" s="66">
        <f t="shared" si="4"/>
        <v>25141.01290127384</v>
      </c>
      <c r="AT11" s="66">
        <f t="shared" si="4"/>
        <v>34352.408560245603</v>
      </c>
      <c r="AU11" s="66">
        <f t="shared" si="4"/>
        <v>41085.793537147081</v>
      </c>
      <c r="AV11" s="66">
        <f t="shared" si="4"/>
        <v>40118.628357122019</v>
      </c>
      <c r="AW11" s="66">
        <f t="shared" si="4"/>
        <v>46388.509947735802</v>
      </c>
      <c r="AX11" s="66">
        <f t="shared" si="4"/>
        <v>46234.013547287104</v>
      </c>
      <c r="AY11" s="66">
        <f t="shared" si="4"/>
        <v>41987.411901314998</v>
      </c>
      <c r="AZ11" s="66">
        <f t="shared" si="4"/>
        <v>39663.482054419401</v>
      </c>
      <c r="BA11" s="66">
        <f t="shared" si="4"/>
        <v>35883.063177084434</v>
      </c>
      <c r="BB11" s="66">
        <f t="shared" si="4"/>
        <v>35457.852862712978</v>
      </c>
      <c r="BC11" s="66">
        <f t="shared" si="4"/>
        <v>37393.710318384808</v>
      </c>
      <c r="BD11" s="66">
        <f t="shared" si="4"/>
        <v>39801.51556021969</v>
      </c>
      <c r="BE11" s="66">
        <f t="shared" si="4"/>
        <v>44441.449067287016</v>
      </c>
      <c r="BF11" s="66">
        <f t="shared" si="4"/>
        <v>53146.764625508047</v>
      </c>
      <c r="BG11" s="66">
        <f t="shared" si="4"/>
        <v>64947.715312797096</v>
      </c>
      <c r="BH11" s="66">
        <f t="shared" si="4"/>
        <v>80796.337331329996</v>
      </c>
      <c r="BI11" s="66">
        <f t="shared" si="4"/>
        <v>79688.093864399503</v>
      </c>
      <c r="BJ11" s="66">
        <f t="shared" si="4"/>
        <v>98132.146753082605</v>
      </c>
      <c r="BK11" s="66">
        <f t="shared" si="4"/>
        <v>104026.9331914658</v>
      </c>
      <c r="BL11" s="66">
        <f t="shared" si="4"/>
        <v>121023.00513367449</v>
      </c>
      <c r="BM11" s="66">
        <f t="shared" si="4"/>
        <v>130541.49138203829</v>
      </c>
      <c r="BN11" s="66">
        <f t="shared" si="4"/>
        <v>127664.00561714321</v>
      </c>
      <c r="BO11" s="66">
        <f t="shared" ref="BO11:BW11" si="5">+BO12+BO13</f>
        <v>121495.8132154209</v>
      </c>
      <c r="BP11" s="66">
        <f t="shared" si="5"/>
        <v>116614.12430156101</v>
      </c>
      <c r="BQ11" s="66">
        <f t="shared" si="5"/>
        <v>116233.7748771984</v>
      </c>
      <c r="BR11" s="66">
        <f t="shared" si="5"/>
        <v>121326.84276929259</v>
      </c>
      <c r="BS11" s="66">
        <f t="shared" si="5"/>
        <v>125336.52507786339</v>
      </c>
      <c r="BT11" s="66">
        <f t="shared" si="5"/>
        <v>104979.7528443694</v>
      </c>
      <c r="BU11" s="66">
        <f t="shared" si="5"/>
        <v>141318.4334016733</v>
      </c>
      <c r="BV11" s="66">
        <f t="shared" si="5"/>
        <v>142310.75981496219</v>
      </c>
      <c r="BW11" s="66">
        <f t="shared" si="5"/>
        <v>134634.3215970379</v>
      </c>
    </row>
    <row r="12" spans="1:75">
      <c r="A12" s="1" t="s">
        <v>7</v>
      </c>
      <c r="B12" s="66">
        <f>+Anuales!B7</f>
        <v>4491.6390806865902</v>
      </c>
      <c r="C12" s="66">
        <f>+Anuales!C7</f>
        <v>6165.2870266865302</v>
      </c>
      <c r="D12" s="66">
        <f>+Anuales!D7</f>
        <v>6519.4687415927701</v>
      </c>
      <c r="E12" s="66">
        <f>+Anuales!E7</f>
        <v>7399.7857489829503</v>
      </c>
      <c r="F12" s="66">
        <f>+Anuales!F7</f>
        <v>6284.67734292162</v>
      </c>
      <c r="G12" s="66">
        <f>+Anuales!G7</f>
        <v>6474.7796354439597</v>
      </c>
      <c r="H12" s="66">
        <f>+Anuales!H7</f>
        <v>8812.0734094192903</v>
      </c>
      <c r="I12" s="66">
        <f>+Anuales!I7</f>
        <v>10021.5000076531</v>
      </c>
      <c r="J12" s="66">
        <f>+Anuales!J7</f>
        <v>8769.1736528324709</v>
      </c>
      <c r="K12" s="66">
        <f>+Anuales!K7</f>
        <v>7066.60755342631</v>
      </c>
      <c r="L12" s="66">
        <f>+Anuales!L7</f>
        <v>7739.6636606246102</v>
      </c>
      <c r="M12" s="66">
        <f>+Anuales!M7</f>
        <v>8835.4208429803402</v>
      </c>
      <c r="N12" s="66">
        <f>+Anuales!N7</f>
        <v>10573.441532418399</v>
      </c>
      <c r="O12" s="66">
        <f>+Anuales!O7</f>
        <v>9897.6583650463399</v>
      </c>
      <c r="P12" s="66">
        <f>+Anuales!P7</f>
        <v>9112.4109106947508</v>
      </c>
      <c r="Q12" s="66">
        <f>+Anuales!Q7</f>
        <v>10646.691178111299</v>
      </c>
      <c r="R12" s="66">
        <f>+Anuales!R7</f>
        <v>11845.486688749899</v>
      </c>
      <c r="S12" s="66">
        <f>+Anuales!S7</f>
        <v>11098.863349101999</v>
      </c>
      <c r="T12" s="66">
        <f>+Anuales!T7</f>
        <v>9328.4205057726904</v>
      </c>
      <c r="U12" s="66">
        <f>+Anuales!U7</f>
        <v>9240.6293231407399</v>
      </c>
      <c r="V12" s="66">
        <f>+Anuales!V7</f>
        <v>10089.3769217884</v>
      </c>
      <c r="W12" s="66">
        <f>+Anuales!W7</f>
        <v>11284.3230948532</v>
      </c>
      <c r="X12" s="66">
        <f>+Anuales!X7</f>
        <v>11492.0302153871</v>
      </c>
      <c r="Y12" s="66">
        <f>+Anuales!Y7</f>
        <v>16619.966452074401</v>
      </c>
      <c r="Z12" s="66">
        <f>+Anuales!Z7</f>
        <v>19321.420272382398</v>
      </c>
      <c r="AA12" s="66">
        <f>+Anuales!AA7</f>
        <v>19276.900458587599</v>
      </c>
      <c r="AB12" s="66">
        <f>+Anuales!AB7</f>
        <v>15768.062244446901</v>
      </c>
      <c r="AC12" s="66">
        <f>+Anuales!AC7</f>
        <v>16199.7325698652</v>
      </c>
      <c r="AD12" s="66">
        <f>+Anuales!AD7</f>
        <v>15332.7713339236</v>
      </c>
      <c r="AE12" s="66">
        <f>+Anuales!AE7</f>
        <v>16589.3872095439</v>
      </c>
      <c r="AF12" s="66">
        <f>+Anuales!AF7</f>
        <v>21770.131577270298</v>
      </c>
      <c r="AG12" s="66">
        <f>+Anuales!AG7</f>
        <v>25700.058048455299</v>
      </c>
      <c r="AH12" s="66">
        <f>+Anuales!AH7</f>
        <v>23834.864735232401</v>
      </c>
      <c r="AI12" s="66">
        <f>+Anuales!AI7</f>
        <v>14650.5597504783</v>
      </c>
      <c r="AJ12" s="66">
        <f>+Anuales!AJ7</f>
        <v>13639.133812538799</v>
      </c>
      <c r="AK12" s="66">
        <f>+Anuales!AK7</f>
        <v>12079.386562682599</v>
      </c>
      <c r="AL12" s="66">
        <f>+Anuales!AL7</f>
        <v>16802.118982266002</v>
      </c>
      <c r="AM12" s="66">
        <f>+Anuales!AM7</f>
        <v>21260.457573072599</v>
      </c>
      <c r="AN12" s="66">
        <f>+Anuales!AN7</f>
        <v>19321.401560021601</v>
      </c>
      <c r="AO12" s="66">
        <f>+Anuales!AO7</f>
        <v>15242.3031464015</v>
      </c>
      <c r="AP12" s="66">
        <f>+Anuales!AP7</f>
        <v>17158.888840233201</v>
      </c>
      <c r="AQ12" s="66">
        <f>+Anuales!AQ7</f>
        <v>17154.398519361501</v>
      </c>
      <c r="AR12" s="66">
        <f>+Anuales!AR7</f>
        <v>16450.267459983999</v>
      </c>
      <c r="AS12" s="66">
        <f>+Anuales!AS7</f>
        <v>18028.443502818802</v>
      </c>
      <c r="AT12" s="66">
        <f>+Anuales!AT7</f>
        <v>25088</v>
      </c>
      <c r="AU12" s="66">
        <f>+Anuales!AU7</f>
        <v>31946</v>
      </c>
      <c r="AV12" s="66">
        <f>+Anuales!AV7</f>
        <v>31247</v>
      </c>
      <c r="AW12" s="66">
        <f>+Anuales!AW7</f>
        <v>36241</v>
      </c>
      <c r="AX12" s="66">
        <f>+Anuales!AX7</f>
        <v>35373</v>
      </c>
      <c r="AY12" s="66">
        <f>+Anuales!AY7</f>
        <v>29981</v>
      </c>
      <c r="AZ12" s="66">
        <f>+Anuales!AZ7</f>
        <v>29461</v>
      </c>
      <c r="BA12" s="66">
        <f>+Anuales!BA7</f>
        <v>28089</v>
      </c>
      <c r="BB12" s="66">
        <f>+Anuales!BB7</f>
        <v>28145</v>
      </c>
      <c r="BC12" s="66">
        <f>+Anuales!BC7</f>
        <v>29915</v>
      </c>
      <c r="BD12" s="66">
        <f>+Anuales!BD7</f>
        <v>32335</v>
      </c>
      <c r="BE12" s="66">
        <f>+Anuales!BE7</f>
        <v>36217</v>
      </c>
      <c r="BF12" s="66">
        <f>+Anuales!BF7</f>
        <v>43482</v>
      </c>
      <c r="BG12" s="66">
        <f>+Anuales!BG7</f>
        <v>53625.998895381599</v>
      </c>
      <c r="BH12" s="66">
        <f>+Anuales!BH7</f>
        <v>66440.202464095899</v>
      </c>
      <c r="BI12" s="66">
        <f>+Anuales!BI7</f>
        <v>60565.811989149799</v>
      </c>
      <c r="BJ12" s="66">
        <f>+Anuales!BJ7</f>
        <v>76166.725948459702</v>
      </c>
      <c r="BK12" s="66">
        <f>+Anuales!BK7</f>
        <v>84517.953508024002</v>
      </c>
      <c r="BL12" s="66">
        <f>+Anuales!BL7</f>
        <v>97724.429449348594</v>
      </c>
      <c r="BM12" s="66">
        <f>+Anuales!BM7</f>
        <v>104661.483090985</v>
      </c>
      <c r="BN12" s="66">
        <f>+Anuales!BN7</f>
        <v>102542.41155108</v>
      </c>
      <c r="BO12" s="66">
        <f>+Anuales!BO7</f>
        <v>98101.031366463896</v>
      </c>
      <c r="BP12" s="66">
        <f>+Anuales!BP7</f>
        <v>93159.089084814201</v>
      </c>
      <c r="BQ12" s="66">
        <f>+Anuales!BQ7</f>
        <v>93199.277987944704</v>
      </c>
      <c r="BR12" s="66">
        <f>+Anuales!BR7</f>
        <v>97026.385353805599</v>
      </c>
      <c r="BS12" s="66">
        <f>+Anuales!BS7</f>
        <v>101406.10986674399</v>
      </c>
      <c r="BT12" s="66">
        <f>+Anuales!BT7</f>
        <v>84654.089334307602</v>
      </c>
      <c r="BU12" s="66">
        <f>+Anuales!BU7</f>
        <v>115974.47676162601</v>
      </c>
      <c r="BV12" s="66">
        <f>+Anuales!BV7</f>
        <v>115451.093301621</v>
      </c>
      <c r="BW12" s="66">
        <f>+Anuales!BW7</f>
        <v>107031.912927333</v>
      </c>
    </row>
    <row r="13" spans="1:75">
      <c r="A13" s="1" t="s">
        <v>8</v>
      </c>
      <c r="B13" s="66">
        <f>+Anuales!B8</f>
        <v>619.85381786825599</v>
      </c>
      <c r="C13" s="66">
        <f>+Anuales!C8</f>
        <v>655.80533930461502</v>
      </c>
      <c r="D13" s="66">
        <f>+Anuales!D8</f>
        <v>1467.69234936373</v>
      </c>
      <c r="E13" s="66">
        <f>+Anuales!E8</f>
        <v>1225.52311171871</v>
      </c>
      <c r="F13" s="66">
        <f>+Anuales!F8</f>
        <v>959.58459647575296</v>
      </c>
      <c r="G13" s="66">
        <f>+Anuales!G8</f>
        <v>2102.4498508783699</v>
      </c>
      <c r="H13" s="66">
        <f>+Anuales!H8</f>
        <v>1663.0378320447901</v>
      </c>
      <c r="I13" s="66">
        <f>+Anuales!I8</f>
        <v>1383.64747626127</v>
      </c>
      <c r="J13" s="66">
        <f>+Anuales!J8</f>
        <v>1422.3896055965799</v>
      </c>
      <c r="K13" s="66">
        <f>+Anuales!K8</f>
        <v>940.19952929934198</v>
      </c>
      <c r="L13" s="66">
        <f>+Anuales!L8</f>
        <v>856.52177119170096</v>
      </c>
      <c r="M13" s="66">
        <f>+Anuales!M8</f>
        <v>2157.57834163189</v>
      </c>
      <c r="N13" s="66">
        <f>+Anuales!N8</f>
        <v>1902.98409731933</v>
      </c>
      <c r="O13" s="66">
        <f>+Anuales!O8</f>
        <v>1971.4915248228299</v>
      </c>
      <c r="P13" s="66">
        <f>+Anuales!P8</f>
        <v>2677.2854907094002</v>
      </c>
      <c r="Q13" s="66">
        <f>+Anuales!Q8</f>
        <v>3464.4074249779601</v>
      </c>
      <c r="R13" s="66">
        <f>+Anuales!R8</f>
        <v>4001.3905758495498</v>
      </c>
      <c r="S13" s="66">
        <f>+Anuales!S8</f>
        <v>3457.2014575340099</v>
      </c>
      <c r="T13" s="66">
        <f>+Anuales!T8</f>
        <v>3059.6232899175998</v>
      </c>
      <c r="U13" s="66">
        <f>+Anuales!U8</f>
        <v>3640.9517150019401</v>
      </c>
      <c r="V13" s="66">
        <f>+Anuales!V8</f>
        <v>4372.7830097173301</v>
      </c>
      <c r="W13" s="66">
        <f>+Anuales!W8</f>
        <v>5050.5643762235204</v>
      </c>
      <c r="X13" s="66">
        <f>+Anuales!X8</f>
        <v>5489.9634769549602</v>
      </c>
      <c r="Y13" s="66">
        <f>+Anuales!Y8</f>
        <v>6478.1569028068598</v>
      </c>
      <c r="Z13" s="66">
        <f>+Anuales!Z8</f>
        <v>10170.7063374068</v>
      </c>
      <c r="AA13" s="66">
        <f>+Anuales!AA8</f>
        <v>11381.020391558201</v>
      </c>
      <c r="AB13" s="66">
        <f>+Anuales!AB8</f>
        <v>10732.3022292394</v>
      </c>
      <c r="AC13" s="66">
        <f>+Anuales!AC8</f>
        <v>7866.7775340324397</v>
      </c>
      <c r="AD13" s="66">
        <f>+Anuales!AD8</f>
        <v>6513.6917981788602</v>
      </c>
      <c r="AE13" s="66">
        <f>+Anuales!AE8</f>
        <v>7432.1223417220799</v>
      </c>
      <c r="AF13" s="66">
        <f>+Anuales!AF8</f>
        <v>9677.50569937209</v>
      </c>
      <c r="AG13" s="66">
        <f>+Anuales!AG8</f>
        <v>12045.355405660101</v>
      </c>
      <c r="AH13" s="66">
        <f>+Anuales!AH8</f>
        <v>12474.9999850356</v>
      </c>
      <c r="AI13" s="66">
        <f>+Anuales!AI8</f>
        <v>10982.5377432595</v>
      </c>
      <c r="AJ13" s="66">
        <f>+Anuales!AJ8</f>
        <v>11065.0832430831</v>
      </c>
      <c r="AK13" s="66">
        <f>+Anuales!AK8</f>
        <v>8937.3371013662199</v>
      </c>
      <c r="AL13" s="66">
        <f>+Anuales!AL8</f>
        <v>8522.6266052113897</v>
      </c>
      <c r="AM13" s="66">
        <f>+Anuales!AM8</f>
        <v>8111.8714347220903</v>
      </c>
      <c r="AN13" s="66">
        <f>+Anuales!AN8</f>
        <v>5518.4006642394197</v>
      </c>
      <c r="AO13" s="66">
        <f>+Anuales!AO8</f>
        <v>6375.73066187728</v>
      </c>
      <c r="AP13" s="66">
        <f>+Anuales!AP8</f>
        <v>4663.8955254242401</v>
      </c>
      <c r="AQ13" s="66">
        <f>+Anuales!AQ8</f>
        <v>5072.5970013440001</v>
      </c>
      <c r="AR13" s="66">
        <f>+Anuales!AR8</f>
        <v>6095.6483800600499</v>
      </c>
      <c r="AS13" s="66">
        <f>+Anuales!AS8</f>
        <v>7112.5693984550398</v>
      </c>
      <c r="AT13" s="66">
        <f>+Anuales!AT8</f>
        <v>9264.4085602455998</v>
      </c>
      <c r="AU13" s="66">
        <f>+Anuales!AU8</f>
        <v>9139.7935371470794</v>
      </c>
      <c r="AV13" s="66">
        <f>+Anuales!AV8</f>
        <v>8871.6283571220192</v>
      </c>
      <c r="AW13" s="66">
        <f>+Anuales!AW8</f>
        <v>10147.5099477358</v>
      </c>
      <c r="AX13" s="66">
        <f>+Anuales!AX8</f>
        <v>10861.013547287101</v>
      </c>
      <c r="AY13" s="66">
        <f>+Anuales!AY8</f>
        <v>12006.411901314999</v>
      </c>
      <c r="AZ13" s="66">
        <f>+Anuales!AZ8</f>
        <v>10202.482054419401</v>
      </c>
      <c r="BA13" s="66">
        <f>+Anuales!BA8</f>
        <v>7794.0631770844302</v>
      </c>
      <c r="BB13" s="66">
        <f>+Anuales!BB8</f>
        <v>7312.8528627129799</v>
      </c>
      <c r="BC13" s="66">
        <f>+Anuales!BC8</f>
        <v>7478.7103183848103</v>
      </c>
      <c r="BD13" s="66">
        <f>+Anuales!BD8</f>
        <v>7466.5155602196901</v>
      </c>
      <c r="BE13" s="66">
        <f>+Anuales!BE8</f>
        <v>8224.4490672870197</v>
      </c>
      <c r="BF13" s="66">
        <f>+Anuales!BF8</f>
        <v>9664.7646255080508</v>
      </c>
      <c r="BG13" s="66">
        <f>+Anuales!BG8</f>
        <v>11321.7164174155</v>
      </c>
      <c r="BH13" s="66">
        <f>+Anuales!BH8</f>
        <v>14356.134867234099</v>
      </c>
      <c r="BI13" s="66">
        <f>+Anuales!BI8</f>
        <v>19122.281875249701</v>
      </c>
      <c r="BJ13" s="66">
        <f>+Anuales!BJ8</f>
        <v>21965.4208046229</v>
      </c>
      <c r="BK13" s="66">
        <f>+Anuales!BK8</f>
        <v>19508.979683441801</v>
      </c>
      <c r="BL13" s="66">
        <f>+Anuales!BL8</f>
        <v>23298.575684325901</v>
      </c>
      <c r="BM13" s="66">
        <f>+Anuales!BM8</f>
        <v>25880.008291053298</v>
      </c>
      <c r="BN13" s="66">
        <f>+Anuales!BN8</f>
        <v>25121.5940660632</v>
      </c>
      <c r="BO13" s="66">
        <f>+Anuales!BO8</f>
        <v>23394.781848957002</v>
      </c>
      <c r="BP13" s="66">
        <f>+Anuales!BP8</f>
        <v>23455.035216746801</v>
      </c>
      <c r="BQ13" s="66">
        <f>+Anuales!BQ8</f>
        <v>23034.4968892537</v>
      </c>
      <c r="BR13" s="66">
        <f>+Anuales!BR8</f>
        <v>24300.457415486999</v>
      </c>
      <c r="BS13" s="66">
        <f>+Anuales!BS8</f>
        <v>23930.415211119402</v>
      </c>
      <c r="BT13" s="66">
        <f>+Anuales!BT8</f>
        <v>20325.6635100618</v>
      </c>
      <c r="BU13" s="66">
        <f>+Anuales!BU8</f>
        <v>25343.956640047301</v>
      </c>
      <c r="BV13" s="66">
        <f>+Anuales!BV8</f>
        <v>26859.666513341199</v>
      </c>
      <c r="BW13" s="66">
        <f>+Anuales!BW8</f>
        <v>27602.408669704899</v>
      </c>
    </row>
    <row r="14" spans="1:75">
      <c r="A14" s="3" t="s">
        <v>9</v>
      </c>
      <c r="B14" s="66">
        <f>+Anuales!B9</f>
        <v>168.01648359854499</v>
      </c>
      <c r="C14" s="66">
        <f>+Anuales!C9</f>
        <v>272.28788930189</v>
      </c>
      <c r="D14" s="66">
        <f>+Anuales!D9</f>
        <v>200.07105994018701</v>
      </c>
      <c r="E14" s="66">
        <f>+Anuales!E9</f>
        <v>257.03349002621701</v>
      </c>
      <c r="F14" s="66">
        <f>+Anuales!F9</f>
        <v>414.33794092667398</v>
      </c>
      <c r="G14" s="66">
        <f>+Anuales!G9</f>
        <v>260.24673119556201</v>
      </c>
      <c r="H14" s="66">
        <f>+Anuales!H9</f>
        <v>150.968992830518</v>
      </c>
      <c r="I14" s="66">
        <f>+Anuales!I9</f>
        <v>442.46170991343803</v>
      </c>
      <c r="J14" s="66">
        <f>+Anuales!J9</f>
        <v>297.72867936425399</v>
      </c>
      <c r="K14" s="66">
        <f>+Anuales!K9</f>
        <v>775.15077918189195</v>
      </c>
      <c r="L14" s="66">
        <f>+Anuales!L9</f>
        <v>1731.51236606523</v>
      </c>
      <c r="M14" s="66">
        <f>+Anuales!M9</f>
        <v>612.83942274060098</v>
      </c>
      <c r="N14" s="66">
        <f>+Anuales!N9</f>
        <v>428.74639002918798</v>
      </c>
      <c r="O14" s="66">
        <f>+Anuales!O9</f>
        <v>598.79826976668505</v>
      </c>
      <c r="P14" s="66">
        <f>+Anuales!P9</f>
        <v>1049.08550074971</v>
      </c>
      <c r="Q14" s="66">
        <f>+Anuales!Q9</f>
        <v>408.94097252296501</v>
      </c>
      <c r="R14" s="66">
        <f>+Anuales!R9</f>
        <v>1100.35852582299</v>
      </c>
      <c r="S14" s="66">
        <f>+Anuales!S9</f>
        <v>1608.1185408096201</v>
      </c>
      <c r="T14" s="66">
        <f>+Anuales!T9</f>
        <v>457.25058720336898</v>
      </c>
      <c r="U14" s="66">
        <f>+Anuales!U9</f>
        <v>626.46867888529403</v>
      </c>
      <c r="V14" s="66">
        <f>+Anuales!V9</f>
        <v>223.689010554866</v>
      </c>
      <c r="W14" s="66">
        <f>+Anuales!W9</f>
        <v>441.01226123436601</v>
      </c>
      <c r="X14" s="66">
        <f>+Anuales!X9</f>
        <v>-1076.8350204266301</v>
      </c>
      <c r="Y14" s="66">
        <f>+Anuales!Y9</f>
        <v>-12.655909390247</v>
      </c>
      <c r="Z14" s="66">
        <f>+Anuales!Z9</f>
        <v>1129.9515776512901</v>
      </c>
      <c r="AA14" s="66">
        <f>+Anuales!AA9</f>
        <v>-596.01011590511598</v>
      </c>
      <c r="AB14" s="66">
        <f>+Anuales!AB9</f>
        <v>-290.74894415717802</v>
      </c>
      <c r="AC14" s="66">
        <f>+Anuales!AC9</f>
        <v>-921.45811088255095</v>
      </c>
      <c r="AD14" s="66">
        <f>+Anuales!AD9</f>
        <v>-30.943487672629999</v>
      </c>
      <c r="AE14" s="66">
        <f>+Anuales!AE9</f>
        <v>1544.87244178079</v>
      </c>
      <c r="AF14" s="66">
        <f>+Anuales!AF9</f>
        <v>2844.01462225552</v>
      </c>
      <c r="AG14" s="66">
        <f>+Anuales!AG9</f>
        <v>3906.5661175322898</v>
      </c>
      <c r="AH14" s="66">
        <f>+Anuales!AH9</f>
        <v>2634.5462605196099</v>
      </c>
      <c r="AI14" s="66">
        <f>+Anuales!AI9</f>
        <v>-236.71220489733699</v>
      </c>
      <c r="AJ14" s="66">
        <f>+Anuales!AJ9</f>
        <v>-602.82141447357799</v>
      </c>
      <c r="AK14" s="66">
        <f>+Anuales!AK9</f>
        <v>-195.531856154574</v>
      </c>
      <c r="AL14" s="66">
        <f>+Anuales!AL9</f>
        <v>1123.42703253592</v>
      </c>
      <c r="AM14" s="66">
        <f>+Anuales!AM9</f>
        <v>2804.4892783929099</v>
      </c>
      <c r="AN14" s="66">
        <f>+Anuales!AN9</f>
        <v>3564.4660593454701</v>
      </c>
      <c r="AO14" s="66">
        <f>+Anuales!AO9</f>
        <v>1129.83697307024</v>
      </c>
      <c r="AP14" s="66">
        <f>+Anuales!AP9</f>
        <v>888.813577097554</v>
      </c>
      <c r="AQ14" s="66">
        <f>+Anuales!AQ9</f>
        <v>1315.45635714831</v>
      </c>
      <c r="AR14" s="66">
        <f>+Anuales!AR9</f>
        <v>1305.68357343197</v>
      </c>
      <c r="AS14" s="66">
        <f>+Anuales!AS9</f>
        <v>1439.81632846038</v>
      </c>
      <c r="AT14" s="66">
        <f>+Anuales!AT9</f>
        <v>-1534.9008744186101</v>
      </c>
      <c r="AU14" s="66">
        <f>+Anuales!AU9</f>
        <v>-1880.72851190399</v>
      </c>
      <c r="AV14" s="66">
        <f>+Anuales!AV9</f>
        <v>-2692.0792133069999</v>
      </c>
      <c r="AW14" s="66">
        <f>+Anuales!AW9</f>
        <v>-2827.88433536298</v>
      </c>
      <c r="AX14" s="66">
        <f>+Anuales!AX9</f>
        <v>-2955.5516772989099</v>
      </c>
      <c r="AY14" s="66">
        <f>+Anuales!AY9</f>
        <v>-5190.6800330032502</v>
      </c>
      <c r="AZ14" s="66">
        <f>+Anuales!AZ9</f>
        <v>-3628.6550411378698</v>
      </c>
      <c r="BA14" s="66">
        <f>+Anuales!BA9</f>
        <v>-2302.9214451215598</v>
      </c>
      <c r="BB14" s="66">
        <f>+Anuales!BB9</f>
        <v>55.6708956274529</v>
      </c>
      <c r="BC14" s="66">
        <f>+Anuales!BC9</f>
        <v>1041.69531531653</v>
      </c>
      <c r="BD14" s="66">
        <f>+Anuales!BD9</f>
        <v>-1775.4220687796201</v>
      </c>
      <c r="BE14" s="66">
        <f>+Anuales!BE9</f>
        <v>-5563.9028424240796</v>
      </c>
      <c r="BF14" s="66">
        <f>+Anuales!BF9</f>
        <v>1290.2276623543901</v>
      </c>
      <c r="BG14" s="66">
        <f>+Anuales!BG9</f>
        <v>6240.0369478167104</v>
      </c>
      <c r="BH14" s="66">
        <f>+Anuales!BH9</f>
        <v>10114.428017299901</v>
      </c>
      <c r="BI14" s="66">
        <f>+Anuales!BI9</f>
        <v>-8911.4390011753003</v>
      </c>
      <c r="BJ14" s="66">
        <f>+Anuales!BJ9</f>
        <v>-1146.4740848074</v>
      </c>
      <c r="BK14" s="66">
        <f>+Anuales!BK9</f>
        <v>1691.43822517644</v>
      </c>
      <c r="BL14" s="66">
        <f>+Anuales!BL9</f>
        <v>-7918.5976781684903</v>
      </c>
      <c r="BM14" s="66">
        <f>+Anuales!BM9</f>
        <v>-5239.7871956569597</v>
      </c>
      <c r="BN14" s="66">
        <f>+Anuales!BN9</f>
        <v>-5751.6923345605601</v>
      </c>
      <c r="BO14" s="66">
        <f>+Anuales!BO9</f>
        <v>-3578.6729295789401</v>
      </c>
      <c r="BP14" s="66">
        <f>+Anuales!BP9</f>
        <v>-5271.1132589579101</v>
      </c>
      <c r="BQ14" s="66">
        <f>+Anuales!BQ9</f>
        <v>-7126.1322777097103</v>
      </c>
      <c r="BR14" s="66">
        <f>+Anuales!BR9</f>
        <v>-5826.5958668045096</v>
      </c>
      <c r="BS14" s="66">
        <f>+Anuales!BS9</f>
        <v>-12180.367576237</v>
      </c>
      <c r="BT14" s="66">
        <f>+Anuales!BT9</f>
        <v>-13665.8041911152</v>
      </c>
      <c r="BU14" s="66">
        <f>+Anuales!BU9</f>
        <v>-23192.007901318098</v>
      </c>
      <c r="BV14" s="66">
        <f>+Anuales!BV9</f>
        <v>-22509.1588902361</v>
      </c>
      <c r="BW14" s="66">
        <f>+Anuales!BW9</f>
        <v>-29943.9976046667</v>
      </c>
    </row>
    <row r="15" spans="1:75">
      <c r="A15" s="1" t="s">
        <v>10</v>
      </c>
      <c r="B15" s="66">
        <f>+Anuales!B10</f>
        <v>5943.2792643146204</v>
      </c>
      <c r="C15" s="66">
        <f>+Anuales!C10</f>
        <v>5824.4327736742498</v>
      </c>
      <c r="D15" s="66">
        <f>+Anuales!D10</f>
        <v>6692.2490704002103</v>
      </c>
      <c r="E15" s="66">
        <f>+Anuales!E10</f>
        <v>7328.0300587113798</v>
      </c>
      <c r="F15" s="66">
        <f>+Anuales!F10</f>
        <v>7826.3295963799601</v>
      </c>
      <c r="G15" s="66">
        <f>+Anuales!G10</f>
        <v>8213.0315367676703</v>
      </c>
      <c r="H15" s="66">
        <f>+Anuales!H10</f>
        <v>8889.1941651595607</v>
      </c>
      <c r="I15" s="66">
        <f>+Anuales!I10</f>
        <v>9146.9718851144298</v>
      </c>
      <c r="J15" s="66">
        <f>+Anuales!J10</f>
        <v>9209.9842166589497</v>
      </c>
      <c r="K15" s="66">
        <f>+Anuales!K10</f>
        <v>10416.482955322899</v>
      </c>
      <c r="L15" s="66">
        <f>+Anuales!L10</f>
        <v>13387.5037795105</v>
      </c>
      <c r="M15" s="66">
        <f>+Anuales!M10</f>
        <v>15797.212734485</v>
      </c>
      <c r="N15" s="66">
        <f>+Anuales!N10</f>
        <v>16862.4464537772</v>
      </c>
      <c r="O15" s="66">
        <f>+Anuales!O10</f>
        <v>16558.8062231527</v>
      </c>
      <c r="P15" s="66">
        <f>+Anuales!P10</f>
        <v>17701.373258431398</v>
      </c>
      <c r="Q15" s="66">
        <f>+Anuales!Q10</f>
        <v>18214.7009896501</v>
      </c>
      <c r="R15" s="66">
        <f>+Anuales!R10</f>
        <v>19066.5343605298</v>
      </c>
      <c r="S15" s="66">
        <f>+Anuales!S10</f>
        <v>20188.9812966789</v>
      </c>
      <c r="T15" s="66">
        <f>+Anuales!T10</f>
        <v>22181.295435967899</v>
      </c>
      <c r="U15" s="66">
        <f>+Anuales!U10</f>
        <v>21789.6783922779</v>
      </c>
      <c r="V15" s="66">
        <f>+Anuales!V10</f>
        <v>23035.0029109844</v>
      </c>
      <c r="W15" s="66">
        <f>+Anuales!W10</f>
        <v>22360.042538076599</v>
      </c>
      <c r="X15" s="66">
        <f>+Anuales!X10</f>
        <v>24439.025153580798</v>
      </c>
      <c r="Y15" s="66">
        <f>+Anuales!Y10</f>
        <v>19914.3366394925</v>
      </c>
      <c r="Z15" s="66">
        <f>+Anuales!Z10</f>
        <v>20950.468703980401</v>
      </c>
      <c r="AA15" s="66">
        <f>+Anuales!AA10</f>
        <v>21432.325629882402</v>
      </c>
      <c r="AB15" s="66">
        <f>+Anuales!AB10</f>
        <v>22166.620846971899</v>
      </c>
      <c r="AC15" s="66">
        <f>+Anuales!AC10</f>
        <v>25038.031268263301</v>
      </c>
      <c r="AD15" s="66">
        <f>+Anuales!AD10</f>
        <v>28277.2965072078</v>
      </c>
      <c r="AE15" s="66">
        <f>+Anuales!AE10</f>
        <v>32989.411226962002</v>
      </c>
      <c r="AF15" s="66">
        <f>+Anuales!AF10</f>
        <v>29746.6309091638</v>
      </c>
      <c r="AG15" s="66">
        <f>+Anuales!AG10</f>
        <v>28972.574632310101</v>
      </c>
      <c r="AH15" s="66">
        <f>+Anuales!AH10</f>
        <v>31855.995826740502</v>
      </c>
      <c r="AI15" s="66">
        <f>+Anuales!AI10</f>
        <v>28197.166310020599</v>
      </c>
      <c r="AJ15" s="66">
        <f>+Anuales!AJ10</f>
        <v>30287.830917576001</v>
      </c>
      <c r="AK15" s="66">
        <f>+Anuales!AK10</f>
        <v>31534.444278796898</v>
      </c>
      <c r="AL15" s="66">
        <f>+Anuales!AL10</f>
        <v>27328.167079234001</v>
      </c>
      <c r="AM15" s="66">
        <f>+Anuales!AM10</f>
        <v>26350.919024298801</v>
      </c>
      <c r="AN15" s="66">
        <f>+Anuales!AN10</f>
        <v>24600.634683510802</v>
      </c>
      <c r="AO15" s="66">
        <f>+Anuales!AO10</f>
        <v>29218.008032916099</v>
      </c>
      <c r="AP15" s="66">
        <f>+Anuales!AP10</f>
        <v>25796.964227742999</v>
      </c>
      <c r="AQ15" s="66">
        <f>+Anuales!AQ10</f>
        <v>27297.066856445301</v>
      </c>
      <c r="AR15" s="66">
        <f>+Anuales!AR10</f>
        <v>28481.516326355199</v>
      </c>
      <c r="AS15" s="66">
        <f>+Anuales!AS10</f>
        <v>29370.9082005733</v>
      </c>
      <c r="AT15" s="66">
        <f>+Anuales!AT10</f>
        <v>37496.6220846492</v>
      </c>
      <c r="AU15" s="66">
        <f>+Anuales!AU10</f>
        <v>39743.474059778797</v>
      </c>
      <c r="AV15" s="66">
        <f>+Anuales!AV10</f>
        <v>42912.509432402301</v>
      </c>
      <c r="AW15" s="66">
        <f>+Anuales!AW10</f>
        <v>48021.024531212999</v>
      </c>
      <c r="AX15" s="66">
        <f>+Anuales!AX10</f>
        <v>50793.4782202567</v>
      </c>
      <c r="AY15" s="66">
        <f>+Anuales!AY10</f>
        <v>54616.405168889403</v>
      </c>
      <c r="AZ15" s="66">
        <f>+Anuales!AZ10</f>
        <v>58430.3117272456</v>
      </c>
      <c r="BA15" s="66">
        <f>+Anuales!BA10</f>
        <v>62203.309887161398</v>
      </c>
      <c r="BB15" s="66">
        <f>+Anuales!BB10</f>
        <v>66394.518112431397</v>
      </c>
      <c r="BC15" s="66">
        <f>+Anuales!BC10</f>
        <v>70291.041948826096</v>
      </c>
      <c r="BD15" s="66">
        <f>+Anuales!BD10</f>
        <v>80806.916596978801</v>
      </c>
      <c r="BE15" s="66">
        <f>+Anuales!BE10</f>
        <v>93127.940363338494</v>
      </c>
      <c r="BF15" s="66">
        <f>+Anuales!BF10</f>
        <v>92696.148026751995</v>
      </c>
      <c r="BG15" s="66">
        <f>+Anuales!BG10</f>
        <v>97501.431317828799</v>
      </c>
      <c r="BH15" s="66">
        <f>+Anuales!BH10</f>
        <v>105495.29932083801</v>
      </c>
      <c r="BI15" s="66">
        <f>+Anuales!BI10</f>
        <v>104421.428796562</v>
      </c>
      <c r="BJ15" s="66">
        <f>+Anuales!BJ10</f>
        <v>105861.0188526</v>
      </c>
      <c r="BK15" s="66">
        <f>+Anuales!BK10</f>
        <v>112458.16040968</v>
      </c>
      <c r="BL15" s="66">
        <f>+Anuales!BL10</f>
        <v>119090.471894738</v>
      </c>
      <c r="BM15" s="66">
        <f>+Anuales!BM10</f>
        <v>117803.62147431201</v>
      </c>
      <c r="BN15" s="66">
        <f>+Anuales!BN10</f>
        <v>116200.74759037299</v>
      </c>
      <c r="BO15" s="66">
        <f>+Anuales!BO10</f>
        <v>119781.53522734399</v>
      </c>
      <c r="BP15" s="66">
        <f>+Anuales!BP10</f>
        <v>130608.931648496</v>
      </c>
      <c r="BQ15" s="66">
        <f>+Anuales!BQ10</f>
        <v>140834.00048871001</v>
      </c>
      <c r="BR15" s="66">
        <f>+Anuales!BR10</f>
        <v>143854.43149178301</v>
      </c>
      <c r="BS15" s="66">
        <f>+Anuales!BS10</f>
        <v>145505.133443506</v>
      </c>
      <c r="BT15" s="66">
        <f>+Anuales!BT10</f>
        <v>116909.2561153</v>
      </c>
      <c r="BU15" s="66">
        <f>+Anuales!BU10</f>
        <v>132462.23380076999</v>
      </c>
      <c r="BV15" s="66">
        <f>+Anuales!BV10</f>
        <v>139411.96378784601</v>
      </c>
      <c r="BW15" s="66">
        <f>+Anuales!BW10</f>
        <v>146281.678670786</v>
      </c>
    </row>
    <row r="16" spans="1:75">
      <c r="A16" s="1" t="s">
        <v>11</v>
      </c>
      <c r="B16" s="66">
        <f>+Anuales!B11</f>
        <v>3854.78864646801</v>
      </c>
      <c r="C16" s="66">
        <f>+Anuales!C11</f>
        <v>5207.8130289672899</v>
      </c>
      <c r="D16" s="66">
        <f>+Anuales!D11</f>
        <v>5775.4812212969</v>
      </c>
      <c r="E16" s="66">
        <f>+Anuales!E11</f>
        <v>6266.3724094392601</v>
      </c>
      <c r="F16" s="66">
        <f>+Anuales!F11</f>
        <v>5501.9294767040101</v>
      </c>
      <c r="G16" s="66">
        <f>+Anuales!G11</f>
        <v>7042.5077542855597</v>
      </c>
      <c r="H16" s="66">
        <f>+Anuales!H11</f>
        <v>8270.2743994541706</v>
      </c>
      <c r="I16" s="66">
        <f>+Anuales!I11</f>
        <v>9090.5810789422503</v>
      </c>
      <c r="J16" s="66">
        <f>+Anuales!J11</f>
        <v>8023.27615445225</v>
      </c>
      <c r="K16" s="66">
        <f>+Anuales!K11</f>
        <v>6713.4408172304102</v>
      </c>
      <c r="L16" s="66">
        <f>+Anuales!L11</f>
        <v>8029.2015773920002</v>
      </c>
      <c r="M16" s="66">
        <f>+Anuales!M11</f>
        <v>9764.0513418377905</v>
      </c>
      <c r="N16" s="66">
        <f>+Anuales!N11</f>
        <v>11013.6184735441</v>
      </c>
      <c r="O16" s="66">
        <f>+Anuales!O11</f>
        <v>12179.7543827885</v>
      </c>
      <c r="P16" s="66">
        <f>+Anuales!P11</f>
        <v>13009.1551605852</v>
      </c>
      <c r="Q16" s="66">
        <f>+Anuales!Q11</f>
        <v>15207.7405652623</v>
      </c>
      <c r="R16" s="66">
        <f>+Anuales!R11</f>
        <v>17236.770150952201</v>
      </c>
      <c r="S16" s="66">
        <f>+Anuales!S11</f>
        <v>19113.164644124601</v>
      </c>
      <c r="T16" s="66">
        <f>+Anuales!T11</f>
        <v>17375.589818861601</v>
      </c>
      <c r="U16" s="66">
        <f>+Anuales!U11</f>
        <v>17267.728109305899</v>
      </c>
      <c r="V16" s="66">
        <f>+Anuales!V11</f>
        <v>18448.851853044998</v>
      </c>
      <c r="W16" s="66">
        <f>+Anuales!W11</f>
        <v>19282.942270387601</v>
      </c>
      <c r="X16" s="66">
        <f>+Anuales!X11</f>
        <v>19230.183825496199</v>
      </c>
      <c r="Y16" s="66">
        <f>+Anuales!Y11</f>
        <v>21596.804084983502</v>
      </c>
      <c r="Z16" s="66">
        <f>+Anuales!Z11</f>
        <v>27461.546891420901</v>
      </c>
      <c r="AA16" s="66">
        <f>+Anuales!AA11</f>
        <v>26677.236364123</v>
      </c>
      <c r="AB16" s="66">
        <f>+Anuales!AB11</f>
        <v>23317.236376501001</v>
      </c>
      <c r="AC16" s="66">
        <f>+Anuales!AC11</f>
        <v>23399.0832612784</v>
      </c>
      <c r="AD16" s="66">
        <f>+Anuales!AD11</f>
        <v>17695.816151637599</v>
      </c>
      <c r="AE16" s="66">
        <f>+Anuales!AE11</f>
        <v>17562.793220008702</v>
      </c>
      <c r="AF16" s="66">
        <f>+Anuales!AF11</f>
        <v>25249.2828080617</v>
      </c>
      <c r="AG16" s="66">
        <f>+Anuales!AG11</f>
        <v>29899.554203957799</v>
      </c>
      <c r="AH16" s="66">
        <f>+Anuales!AH11</f>
        <v>29973.406807528001</v>
      </c>
      <c r="AI16" s="66">
        <f>+Anuales!AI11</f>
        <v>22883.551598861101</v>
      </c>
      <c r="AJ16" s="66">
        <f>+Anuales!AJ11</f>
        <v>19262.2265587244</v>
      </c>
      <c r="AK16" s="66">
        <f>+Anuales!AK11</f>
        <v>16695.6360866912</v>
      </c>
      <c r="AL16" s="66">
        <f>+Anuales!AL11</f>
        <v>20459.339699247201</v>
      </c>
      <c r="AM16" s="66">
        <f>+Anuales!AM11</f>
        <v>22928.737310486398</v>
      </c>
      <c r="AN16" s="66">
        <f>+Anuales!AN11</f>
        <v>20618.902967117301</v>
      </c>
      <c r="AO16" s="66">
        <f>+Anuales!AO11</f>
        <v>16939.878814265099</v>
      </c>
      <c r="AP16" s="66">
        <f>+Anuales!AP11</f>
        <v>19000.562170498</v>
      </c>
      <c r="AQ16" s="66">
        <f>+Anuales!AQ11</f>
        <v>22218.518734299101</v>
      </c>
      <c r="AR16" s="66">
        <f>+Anuales!AR11</f>
        <v>24205.115739831199</v>
      </c>
      <c r="AS16" s="66">
        <f>+Anuales!AS11</f>
        <v>25101.737430307501</v>
      </c>
      <c r="AT16" s="66">
        <f>+Anuales!AT11</f>
        <v>31789.458450268899</v>
      </c>
      <c r="AU16" s="66">
        <f>+Anuales!AU11</f>
        <v>40395.547648081898</v>
      </c>
      <c r="AV16" s="66">
        <f>+Anuales!AV11</f>
        <v>40449.768852201203</v>
      </c>
      <c r="AW16" s="66">
        <f>+Anuales!AW11</f>
        <v>45370.358754528803</v>
      </c>
      <c r="AX16" s="66">
        <f>+Anuales!AX11</f>
        <v>46423.946697656298</v>
      </c>
      <c r="AY16" s="66">
        <f>+Anuales!AY11</f>
        <v>39381.396406687003</v>
      </c>
      <c r="AZ16" s="66">
        <f>+Anuales!AZ11</f>
        <v>40893.431391833001</v>
      </c>
      <c r="BA16" s="66">
        <f>+Anuales!BA11</f>
        <v>42072.875868506002</v>
      </c>
      <c r="BB16" s="66">
        <f>+Anuales!BB11</f>
        <v>43049.094741793102</v>
      </c>
      <c r="BC16" s="66">
        <f>+Anuales!BC11</f>
        <v>44844.833829537602</v>
      </c>
      <c r="BD16" s="66">
        <f>+Anuales!BD11</f>
        <v>49131.223855345997</v>
      </c>
      <c r="BE16" s="66">
        <f>+Anuales!BE11</f>
        <v>54471.332701410298</v>
      </c>
      <c r="BF16" s="66">
        <f>+Anuales!BF11</f>
        <v>61587.309504185803</v>
      </c>
      <c r="BG16" s="66">
        <f>+Anuales!BG11</f>
        <v>74736.183578442593</v>
      </c>
      <c r="BH16" s="66">
        <f>+Anuales!BH11</f>
        <v>92169.154967484501</v>
      </c>
      <c r="BI16" s="66">
        <f>+Anuales!BI11</f>
        <v>78291.113335964095</v>
      </c>
      <c r="BJ16" s="66">
        <f>+Anuales!BJ11</f>
        <v>98025.514241149896</v>
      </c>
      <c r="BK16" s="66">
        <f>+Anuales!BK11</f>
        <v>108905.396647948</v>
      </c>
      <c r="BL16" s="66">
        <f>+Anuales!BL11</f>
        <v>120951.482834904</v>
      </c>
      <c r="BM16" s="66">
        <f>+Anuales!BM11</f>
        <v>126029.181293006</v>
      </c>
      <c r="BN16" s="66">
        <f>+Anuales!BN11</f>
        <v>124633.568065289</v>
      </c>
      <c r="BO16" s="66">
        <f>+Anuales!BO11</f>
        <v>126541.32167832799</v>
      </c>
      <c r="BP16" s="66">
        <f>+Anuales!BP11</f>
        <v>124369.349173686</v>
      </c>
      <c r="BQ16" s="66">
        <f>+Anuales!BQ11</f>
        <v>130022.110395486</v>
      </c>
      <c r="BR16" s="66">
        <f>+Anuales!BR11</f>
        <v>133204.102812258</v>
      </c>
      <c r="BS16" s="66">
        <f>+Anuales!BS11</f>
        <v>134454.968085676</v>
      </c>
      <c r="BT16" s="66">
        <f>+Anuales!BT11</f>
        <v>113961.458424078</v>
      </c>
      <c r="BU16" s="66">
        <f>+Anuales!BU11</f>
        <v>134319.286863357</v>
      </c>
      <c r="BV16" s="66">
        <f>+Anuales!BV11</f>
        <v>140177.26860720699</v>
      </c>
      <c r="BW16" s="66">
        <f>+Anuales!BW11</f>
        <v>138330.096166528</v>
      </c>
    </row>
    <row r="17" spans="1:75">
      <c r="A17" s="1" t="s">
        <v>12</v>
      </c>
      <c r="B17" s="66">
        <f>+B7+B15-B16</f>
        <v>40919.999999999993</v>
      </c>
      <c r="C17" s="66">
        <f t="shared" ref="C17:BN17" si="6">+C7+C15-C16</f>
        <v>44710.999999999993</v>
      </c>
      <c r="D17" s="66">
        <f t="shared" si="6"/>
        <v>47347</v>
      </c>
      <c r="E17" s="66">
        <f t="shared" si="6"/>
        <v>50085</v>
      </c>
      <c r="F17" s="66">
        <f t="shared" si="6"/>
        <v>52761.999999999993</v>
      </c>
      <c r="G17" s="66">
        <f t="shared" si="6"/>
        <v>55858</v>
      </c>
      <c r="H17" s="66">
        <f t="shared" si="6"/>
        <v>58483.999999999985</v>
      </c>
      <c r="I17" s="66">
        <f t="shared" si="6"/>
        <v>62370.999999999985</v>
      </c>
      <c r="J17" s="66">
        <f t="shared" si="6"/>
        <v>61706</v>
      </c>
      <c r="K17" s="66">
        <f t="shared" si="6"/>
        <v>63653.000000000029</v>
      </c>
      <c r="L17" s="66">
        <f t="shared" si="6"/>
        <v>69946.000000000044</v>
      </c>
      <c r="M17" s="66">
        <f t="shared" si="6"/>
        <v>75085.000000000044</v>
      </c>
      <c r="N17" s="66">
        <f t="shared" si="6"/>
        <v>82620.000000000015</v>
      </c>
      <c r="O17" s="66">
        <f t="shared" si="6"/>
        <v>86196.000000000058</v>
      </c>
      <c r="P17" s="66">
        <f t="shared" si="6"/>
        <v>91840.000000000058</v>
      </c>
      <c r="Q17" s="66">
        <f t="shared" si="6"/>
        <v>97003.000000000029</v>
      </c>
      <c r="R17" s="66">
        <f t="shared" si="6"/>
        <v>104995.00000000003</v>
      </c>
      <c r="S17" s="66">
        <f t="shared" si="6"/>
        <v>109039.99999999993</v>
      </c>
      <c r="T17" s="66">
        <f t="shared" si="6"/>
        <v>109205.99999999996</v>
      </c>
      <c r="U17" s="66">
        <f t="shared" si="6"/>
        <v>113043.99999999997</v>
      </c>
      <c r="V17" s="66">
        <f t="shared" si="6"/>
        <v>116849</v>
      </c>
      <c r="W17" s="66">
        <f t="shared" si="6"/>
        <v>122213.00000000009</v>
      </c>
      <c r="X17" s="66">
        <f t="shared" si="6"/>
        <v>126463.00000000003</v>
      </c>
      <c r="Y17" s="66">
        <f t="shared" si="6"/>
        <v>134401</v>
      </c>
      <c r="Z17" s="66">
        <f t="shared" si="6"/>
        <v>147017</v>
      </c>
      <c r="AA17" s="66">
        <f t="shared" si="6"/>
        <v>153340.00000000009</v>
      </c>
      <c r="AB17" s="66">
        <f t="shared" si="6"/>
        <v>155559</v>
      </c>
      <c r="AC17" s="66">
        <f t="shared" si="6"/>
        <v>156101.99999999997</v>
      </c>
      <c r="AD17" s="66">
        <f t="shared" si="6"/>
        <v>151977</v>
      </c>
      <c r="AE17" s="66">
        <f t="shared" si="6"/>
        <v>158194.00000000006</v>
      </c>
      <c r="AF17" s="66">
        <f t="shared" si="6"/>
        <v>167596</v>
      </c>
      <c r="AG17" s="66">
        <f t="shared" si="6"/>
        <v>176901</v>
      </c>
      <c r="AH17" s="66">
        <f t="shared" si="6"/>
        <v>176507.00000000012</v>
      </c>
      <c r="AI17" s="66">
        <f t="shared" si="6"/>
        <v>158135.99999999994</v>
      </c>
      <c r="AJ17" s="66">
        <f t="shared" si="6"/>
        <v>163841.99999999994</v>
      </c>
      <c r="AK17" s="66">
        <f t="shared" si="6"/>
        <v>167218.99999999994</v>
      </c>
      <c r="AL17" s="66">
        <f t="shared" si="6"/>
        <v>182981.00000000009</v>
      </c>
      <c r="AM17" s="66">
        <f t="shared" si="6"/>
        <v>200778</v>
      </c>
      <c r="AN17" s="66">
        <f t="shared" si="6"/>
        <v>181822.00000000003</v>
      </c>
      <c r="AO17" s="66">
        <f t="shared" si="6"/>
        <v>159436.00000000003</v>
      </c>
      <c r="AP17" s="66">
        <f t="shared" si="6"/>
        <v>151492</v>
      </c>
      <c r="AQ17" s="66">
        <f t="shared" si="6"/>
        <v>154854</v>
      </c>
      <c r="AR17" s="66">
        <f t="shared" si="6"/>
        <v>154017</v>
      </c>
      <c r="AS17" s="66">
        <f t="shared" si="6"/>
        <v>162093.00000000003</v>
      </c>
      <c r="AT17" s="66">
        <f t="shared" si="6"/>
        <v>182043.6713202073</v>
      </c>
      <c r="AU17" s="66">
        <f t="shared" si="6"/>
        <v>195535.99143693998</v>
      </c>
      <c r="AV17" s="66">
        <f t="shared" si="6"/>
        <v>201009.2897240161</v>
      </c>
      <c r="AW17" s="66">
        <f t="shared" si="6"/>
        <v>214028.29138905701</v>
      </c>
      <c r="AX17" s="66">
        <f t="shared" si="6"/>
        <v>213189.99339258857</v>
      </c>
      <c r="AY17" s="66">
        <f t="shared" si="6"/>
        <v>216376.74063051416</v>
      </c>
      <c r="AZ17" s="66">
        <f t="shared" si="6"/>
        <v>222206.70734869409</v>
      </c>
      <c r="BA17" s="66">
        <f t="shared" si="6"/>
        <v>223579.57575061827</v>
      </c>
      <c r="BB17" s="66">
        <f t="shared" si="6"/>
        <v>235772.94712897867</v>
      </c>
      <c r="BC17" s="66">
        <f t="shared" si="6"/>
        <v>245592.6137529898</v>
      </c>
      <c r="BD17" s="66">
        <f t="shared" si="6"/>
        <v>257769.78623307284</v>
      </c>
      <c r="BE17" s="66">
        <f t="shared" si="6"/>
        <v>273971.15388679114</v>
      </c>
      <c r="BF17" s="66">
        <f t="shared" si="6"/>
        <v>294597.83081042866</v>
      </c>
      <c r="BG17" s="66">
        <f t="shared" si="6"/>
        <v>319693.00000000006</v>
      </c>
      <c r="BH17" s="66">
        <f t="shared" si="6"/>
        <v>348869.99999999965</v>
      </c>
      <c r="BI17" s="66">
        <f t="shared" si="6"/>
        <v>352693.00000000012</v>
      </c>
      <c r="BJ17" s="66">
        <f t="shared" si="6"/>
        <v>382080.99999999994</v>
      </c>
      <c r="BK17" s="66">
        <f t="shared" si="6"/>
        <v>406255.99999999994</v>
      </c>
      <c r="BL17" s="66">
        <f t="shared" si="6"/>
        <v>431199.00000000023</v>
      </c>
      <c r="BM17" s="66">
        <f t="shared" si="6"/>
        <v>456434.99999999901</v>
      </c>
      <c r="BN17" s="66">
        <f t="shared" si="6"/>
        <v>467307.99999999971</v>
      </c>
      <c r="BO17" s="66">
        <f t="shared" ref="BO17:BW17" si="7">+BO7+BO15-BO16</f>
        <v>482505.99999999907</v>
      </c>
      <c r="BP17" s="66">
        <f t="shared" si="7"/>
        <v>501581.00000000047</v>
      </c>
      <c r="BQ17" s="66">
        <f t="shared" si="7"/>
        <v>514215.00000000012</v>
      </c>
      <c r="BR17" s="66">
        <f t="shared" si="7"/>
        <v>534625.99999999953</v>
      </c>
      <c r="BS17" s="66">
        <f t="shared" si="7"/>
        <v>546605.00000000023</v>
      </c>
      <c r="BT17" s="66">
        <f t="shared" si="7"/>
        <v>487191.00000000064</v>
      </c>
      <c r="BU17" s="66">
        <f t="shared" si="7"/>
        <v>552285.83504104102</v>
      </c>
      <c r="BV17" s="66">
        <f t="shared" si="7"/>
        <v>567798.45047571626</v>
      </c>
      <c r="BW17" s="66">
        <f t="shared" si="7"/>
        <v>565508.78404289088</v>
      </c>
    </row>
    <row r="18" spans="1:75" ht="14.4">
      <c r="A18" s="4" t="s">
        <v>1</v>
      </c>
    </row>
    <row r="19" spans="1:75">
      <c r="A19" s="1" t="s">
        <v>2</v>
      </c>
      <c r="B19" s="67">
        <f>+B20+B21+B22</f>
        <v>1.5290663759978954E-5</v>
      </c>
      <c r="C19" s="67">
        <f t="shared" ref="C19:BN19" si="8">+C20+C21+C22</f>
        <v>2.0130369306250185E-5</v>
      </c>
      <c r="D19" s="67">
        <f t="shared" si="8"/>
        <v>2.2319048346594504E-5</v>
      </c>
      <c r="E19" s="67">
        <f t="shared" si="8"/>
        <v>2.5301669636170855E-5</v>
      </c>
      <c r="F19" s="67">
        <f t="shared" si="8"/>
        <v>2.7771851371929003E-5</v>
      </c>
      <c r="G19" s="67">
        <f t="shared" si="8"/>
        <v>3.1589395820969546E-5</v>
      </c>
      <c r="H19" s="67">
        <f t="shared" si="8"/>
        <v>3.6061686678860806E-5</v>
      </c>
      <c r="I19" s="67">
        <f t="shared" si="8"/>
        <v>4.0331492608150056E-5</v>
      </c>
      <c r="J19" s="67">
        <f t="shared" si="8"/>
        <v>4.455643772971776E-5</v>
      </c>
      <c r="K19" s="67">
        <f t="shared" si="8"/>
        <v>4.9642184789766886E-5</v>
      </c>
      <c r="L19" s="67">
        <f t="shared" si="8"/>
        <v>5.814646788378347E-5</v>
      </c>
      <c r="M19" s="67">
        <f t="shared" si="8"/>
        <v>6.6012669124754578E-5</v>
      </c>
      <c r="N19" s="67">
        <f t="shared" si="8"/>
        <v>7.6959798006324357E-5</v>
      </c>
      <c r="O19" s="67">
        <f t="shared" si="8"/>
        <v>8.4838660159702623E-5</v>
      </c>
      <c r="P19" s="67">
        <f t="shared" si="8"/>
        <v>9.8117487921977502E-5</v>
      </c>
      <c r="Q19" s="67">
        <f t="shared" si="8"/>
        <v>1.2086040523504645E-4</v>
      </c>
      <c r="R19" s="67">
        <f t="shared" si="8"/>
        <v>1.4604635885835223E-4</v>
      </c>
      <c r="S19" s="67">
        <f t="shared" si="8"/>
        <v>1.6614787721873841E-4</v>
      </c>
      <c r="T19" s="67">
        <f t="shared" si="8"/>
        <v>1.8839200411410148E-4</v>
      </c>
      <c r="U19" s="67">
        <f t="shared" si="8"/>
        <v>2.0766591509564807E-4</v>
      </c>
      <c r="V19" s="67">
        <f t="shared" si="8"/>
        <v>2.2837693872578062E-4</v>
      </c>
      <c r="W19" s="67">
        <f t="shared" si="8"/>
        <v>2.6004879830092859E-4</v>
      </c>
      <c r="X19" s="67">
        <f t="shared" si="8"/>
        <v>2.9048314542609496E-4</v>
      </c>
      <c r="Y19" s="67">
        <f t="shared" si="8"/>
        <v>3.6039651994712265E-4</v>
      </c>
      <c r="Z19" s="67">
        <f t="shared" si="8"/>
        <v>4.7717561292200003E-4</v>
      </c>
      <c r="AA19" s="67">
        <f t="shared" si="8"/>
        <v>6.2167541802499995E-4</v>
      </c>
      <c r="AB19" s="67">
        <f t="shared" si="8"/>
        <v>8.028074231900609E-4</v>
      </c>
      <c r="AC19" s="67">
        <f t="shared" si="8"/>
        <v>1.0916572537640861E-3</v>
      </c>
      <c r="AD19" s="67">
        <f t="shared" si="8"/>
        <v>1.5966172246510441E-3</v>
      </c>
      <c r="AE19" s="67">
        <f t="shared" si="8"/>
        <v>2.62592174885E-3</v>
      </c>
      <c r="AF19" s="67">
        <f t="shared" si="8"/>
        <v>4.8621268050040006E-3</v>
      </c>
      <c r="AG19" s="67">
        <f t="shared" si="8"/>
        <v>9.2729489042290003E-3</v>
      </c>
      <c r="AH19" s="67">
        <f t="shared" si="8"/>
        <v>1.5298504604477001E-2</v>
      </c>
      <c r="AI19" s="67">
        <f t="shared" si="8"/>
        <v>2.7307521966464E-2</v>
      </c>
      <c r="AJ19" s="67">
        <f t="shared" si="8"/>
        <v>5.6771225212010001E-2</v>
      </c>
      <c r="AK19" s="67">
        <f t="shared" si="8"/>
        <v>0.14781152326115599</v>
      </c>
      <c r="AL19" s="67">
        <f t="shared" si="8"/>
        <v>0.30089643183118203</v>
      </c>
      <c r="AM19" s="67">
        <f t="shared" si="8"/>
        <v>0.61463388364521998</v>
      </c>
      <c r="AN19" s="67">
        <f t="shared" si="8"/>
        <v>3.8625843578253809</v>
      </c>
      <c r="AO19" s="67">
        <f t="shared" si="8"/>
        <v>84.431587397163597</v>
      </c>
      <c r="AP19" s="67">
        <f t="shared" si="8"/>
        <v>5216.7294550954139</v>
      </c>
      <c r="AQ19" s="67">
        <f t="shared" si="8"/>
        <v>26858.379908889052</v>
      </c>
      <c r="AR19" s="67">
        <f t="shared" si="8"/>
        <v>45316.805692841699</v>
      </c>
      <c r="AS19" s="67">
        <f t="shared" si="8"/>
        <v>70756.237758631367</v>
      </c>
      <c r="AT19" s="67">
        <f t="shared" si="8"/>
        <v>98056.076611533921</v>
      </c>
      <c r="AU19" s="67">
        <f t="shared" si="8"/>
        <v>122443.81407607599</v>
      </c>
      <c r="AV19" s="67">
        <f t="shared" si="8"/>
        <v>137589.99851369887</v>
      </c>
      <c r="AW19" s="67">
        <f t="shared" si="8"/>
        <v>156696.84966119999</v>
      </c>
      <c r="AX19" s="67">
        <f t="shared" si="8"/>
        <v>166771.83552613738</v>
      </c>
      <c r="AY19" s="67">
        <f t="shared" si="8"/>
        <v>168822.76369906173</v>
      </c>
      <c r="AZ19" s="67">
        <f t="shared" si="8"/>
        <v>179428.61165673027</v>
      </c>
      <c r="BA19" s="67">
        <f t="shared" si="8"/>
        <v>182321.57285005818</v>
      </c>
      <c r="BB19" s="67">
        <f t="shared" si="8"/>
        <v>191068.15804814803</v>
      </c>
      <c r="BC19" s="67">
        <f t="shared" si="8"/>
        <v>202805.71018492678</v>
      </c>
      <c r="BD19" s="67">
        <f t="shared" si="8"/>
        <v>217034.57994350424</v>
      </c>
      <c r="BE19" s="67">
        <f t="shared" si="8"/>
        <v>229155.48571760027</v>
      </c>
      <c r="BF19" s="67">
        <f t="shared" si="8"/>
        <v>260093.58372744214</v>
      </c>
      <c r="BG19" s="67">
        <f t="shared" si="8"/>
        <v>296927.75226061384</v>
      </c>
      <c r="BH19" s="67">
        <f t="shared" si="8"/>
        <v>354254.56722691341</v>
      </c>
      <c r="BI19" s="67">
        <f t="shared" si="8"/>
        <v>353364.14884923981</v>
      </c>
      <c r="BJ19" s="67">
        <f t="shared" si="8"/>
        <v>409285.27131491271</v>
      </c>
      <c r="BK19" s="67">
        <f t="shared" si="8"/>
        <v>453021.14892435115</v>
      </c>
      <c r="BL19" s="67">
        <f t="shared" si="8"/>
        <v>500544.28270338202</v>
      </c>
      <c r="BM19" s="67">
        <f t="shared" si="8"/>
        <v>553685.56983351684</v>
      </c>
      <c r="BN19" s="67">
        <f t="shared" si="8"/>
        <v>589776.44249001774</v>
      </c>
      <c r="BO19" s="67">
        <f t="shared" ref="BO19:BW19" si="9">+BO20+BO21+BO22</f>
        <v>631520.61027726857</v>
      </c>
      <c r="BP19" s="67">
        <f t="shared" si="9"/>
        <v>664816.39089104871</v>
      </c>
      <c r="BQ19" s="67">
        <f t="shared" si="9"/>
        <v>693129.94181183062</v>
      </c>
      <c r="BR19" s="67">
        <f t="shared" si="9"/>
        <v>735553.53610908438</v>
      </c>
      <c r="BS19" s="67">
        <f t="shared" si="9"/>
        <v>767748.15482166759</v>
      </c>
      <c r="BT19" s="67">
        <f t="shared" si="9"/>
        <v>710174.9275346807</v>
      </c>
      <c r="BU19" s="67">
        <f t="shared" si="9"/>
        <v>848600.97976291657</v>
      </c>
      <c r="BV19" s="67">
        <f t="shared" si="9"/>
        <v>932644.13240745338</v>
      </c>
      <c r="BW19" s="67">
        <f t="shared" si="9"/>
        <v>964545.5194543039</v>
      </c>
    </row>
    <row r="20" spans="1:75">
      <c r="A20" s="1" t="s">
        <v>3</v>
      </c>
      <c r="B20" s="67">
        <f>+Anuales!B15</f>
        <v>1.15180157065028E-5</v>
      </c>
      <c r="C20" s="67">
        <f>+Anuales!C15</f>
        <v>1.47116578252539E-5</v>
      </c>
      <c r="D20" s="67">
        <f>+Anuales!D15</f>
        <v>1.56732557785224E-5</v>
      </c>
      <c r="E20" s="67">
        <f>+Anuales!E15</f>
        <v>1.7452837561171601E-5</v>
      </c>
      <c r="F20" s="67">
        <f>+Anuales!F15</f>
        <v>1.9742710938071802E-5</v>
      </c>
      <c r="G20" s="67">
        <f>+Anuales!G15</f>
        <v>2.2155563810671501E-5</v>
      </c>
      <c r="H20" s="67">
        <f>+Anuales!H15</f>
        <v>2.3759377842274E-5</v>
      </c>
      <c r="I20" s="67">
        <f>+Anuales!I15</f>
        <v>2.5631851290401299E-5</v>
      </c>
      <c r="J20" s="67">
        <f>+Anuales!J15</f>
        <v>2.8822960084734298E-5</v>
      </c>
      <c r="K20" s="67">
        <f>+Anuales!K15</f>
        <v>3.2941199694952199E-5</v>
      </c>
      <c r="L20" s="67">
        <f>+Anuales!L15</f>
        <v>3.7732787298511897E-5</v>
      </c>
      <c r="M20" s="67">
        <f>+Anuales!M15</f>
        <v>4.1071116158507801E-5</v>
      </c>
      <c r="N20" s="67">
        <f>+Anuales!N15</f>
        <v>4.7604101393841003E-5</v>
      </c>
      <c r="O20" s="67">
        <f>+Anuales!O15</f>
        <v>5.4097059687117703E-5</v>
      </c>
      <c r="P20" s="67">
        <f>+Anuales!P15</f>
        <v>6.2286057410485606E-5</v>
      </c>
      <c r="Q20" s="67">
        <f>+Anuales!Q15</f>
        <v>7.7857696759481596E-5</v>
      </c>
      <c r="R20" s="67">
        <f>+Anuales!R15</f>
        <v>9.4359557427495705E-5</v>
      </c>
      <c r="S20" s="67">
        <f>+Anuales!S15</f>
        <v>1.11574015891377E-4</v>
      </c>
      <c r="T20" s="67">
        <f>+Anuales!T15</f>
        <v>1.29896631369724E-4</v>
      </c>
      <c r="U20" s="67">
        <f>+Anuales!U15</f>
        <v>1.4312008261551E-4</v>
      </c>
      <c r="V20" s="67">
        <f>+Anuales!V15</f>
        <v>1.5539598892599999E-4</v>
      </c>
      <c r="W20" s="67">
        <f>+Anuales!W15</f>
        <v>1.75618100199E-4</v>
      </c>
      <c r="X20" s="67">
        <f>+Anuales!X15</f>
        <v>1.9744555772599999E-4</v>
      </c>
      <c r="Y20" s="67">
        <f>+Anuales!Y15</f>
        <v>2.3214841186900001E-4</v>
      </c>
      <c r="Z20" s="67">
        <f>+Anuales!Z15</f>
        <v>3.0496208762900002E-4</v>
      </c>
      <c r="AA20" s="67">
        <f>+Anuales!AA15</f>
        <v>4.0793888412099999E-4</v>
      </c>
      <c r="AB20" s="67">
        <f>+Anuales!AB15</f>
        <v>5.3133415033300001E-4</v>
      </c>
      <c r="AC20" s="67">
        <f>+Anuales!AC15</f>
        <v>7.0334229690100002E-4</v>
      </c>
      <c r="AD20" s="67">
        <f>+Anuales!AD15</f>
        <v>1.0439515779870001E-3</v>
      </c>
      <c r="AE20" s="67">
        <f>+Anuales!AE15</f>
        <v>1.6518927616690001E-3</v>
      </c>
      <c r="AF20" s="67">
        <f>+Anuales!AF15</f>
        <v>2.8335128325709998E-3</v>
      </c>
      <c r="AG20" s="67">
        <f>+Anuales!AG15</f>
        <v>5.3038000979769998E-3</v>
      </c>
      <c r="AH20" s="67">
        <f>+Anuales!AH15</f>
        <v>8.5189289137310008E-3</v>
      </c>
      <c r="AI20" s="67">
        <f>+Anuales!AI15</f>
        <v>1.6862870730166998E-2</v>
      </c>
      <c r="AJ20" s="67">
        <f>+Anuales!AJ15</f>
        <v>3.6943887804625999E-2</v>
      </c>
      <c r="AK20" s="67">
        <f>+Anuales!AK15</f>
        <v>9.7923505307423997E-2</v>
      </c>
      <c r="AL20" s="67">
        <f>+Anuales!AL15</f>
        <v>0.20279632391716301</v>
      </c>
      <c r="AM20" s="67">
        <f>+Anuales!AM15</f>
        <v>0.41570815625463098</v>
      </c>
      <c r="AN20" s="67">
        <f>+Anuales!AN15</f>
        <v>2.6356193828087302</v>
      </c>
      <c r="AO20" s="67">
        <f>+Anuales!AO15</f>
        <v>61.612753968362</v>
      </c>
      <c r="AP20" s="67">
        <f>+Anuales!AP15</f>
        <v>4080.3751872481398</v>
      </c>
      <c r="AQ20" s="67">
        <f>+Anuales!AQ15</f>
        <v>20635.194685692801</v>
      </c>
      <c r="AR20" s="67">
        <f>+Anuales!AR15</f>
        <v>34766.254874247003</v>
      </c>
      <c r="AS20" s="67">
        <f>+Anuales!AS15</f>
        <v>53216.161200740098</v>
      </c>
      <c r="AT20" s="67">
        <f>+Anuales!AT15</f>
        <v>71308</v>
      </c>
      <c r="AU20" s="67">
        <f>+Anuales!AU15</f>
        <v>85519</v>
      </c>
      <c r="AV20" s="67">
        <f>+Anuales!AV15</f>
        <v>97738</v>
      </c>
      <c r="AW20" s="67">
        <f>+Anuales!AW15</f>
        <v>109188</v>
      </c>
      <c r="AX20" s="67">
        <f>+Anuales!AX15</f>
        <v>116023</v>
      </c>
      <c r="AY20" s="67">
        <f>+Anuales!AY15</f>
        <v>119244</v>
      </c>
      <c r="AZ20" s="67">
        <f>+Anuales!AZ15</f>
        <v>128075</v>
      </c>
      <c r="BA20" s="67">
        <f>+Anuales!BA15</f>
        <v>131392</v>
      </c>
      <c r="BB20" s="67">
        <f>+Anuales!BB15</f>
        <v>137902</v>
      </c>
      <c r="BC20" s="67">
        <f>+Anuales!BC15</f>
        <v>144193</v>
      </c>
      <c r="BD20" s="67">
        <f>+Anuales!BD15</f>
        <v>154995</v>
      </c>
      <c r="BE20" s="67">
        <f>+Anuales!BE15</f>
        <v>162815</v>
      </c>
      <c r="BF20" s="67">
        <f>+Anuales!BF15</f>
        <v>174582</v>
      </c>
      <c r="BG20" s="67">
        <f>+Anuales!BG15</f>
        <v>192316</v>
      </c>
      <c r="BH20" s="67">
        <f>+Anuales!BH15</f>
        <v>221644.959354744</v>
      </c>
      <c r="BI20" s="67">
        <f>+Anuales!BI15</f>
        <v>235082.037500042</v>
      </c>
      <c r="BJ20" s="67">
        <f>+Anuales!BJ15</f>
        <v>260420.29289292</v>
      </c>
      <c r="BK20" s="67">
        <f>+Anuales!BK15</f>
        <v>288646.27207317</v>
      </c>
      <c r="BL20" s="67">
        <f>+Anuales!BL15</f>
        <v>321457.46076464199</v>
      </c>
      <c r="BM20" s="67">
        <f>+Anuales!BM15</f>
        <v>349437.87208901899</v>
      </c>
      <c r="BN20" s="67">
        <f>+Anuales!BN15</f>
        <v>374811.48720846802</v>
      </c>
      <c r="BO20" s="67">
        <f>+Anuales!BO15</f>
        <v>403631.18413508602</v>
      </c>
      <c r="BP20" s="67">
        <f>+Anuales!BP15</f>
        <v>433542.28288049903</v>
      </c>
      <c r="BQ20" s="67">
        <f>+Anuales!BQ15</f>
        <v>457461.64696254203</v>
      </c>
      <c r="BR20" s="67">
        <f>+Anuales!BR15</f>
        <v>481219.86060111597</v>
      </c>
      <c r="BS20" s="67">
        <f>+Anuales!BS15</f>
        <v>507461.75917261199</v>
      </c>
      <c r="BT20" s="67">
        <f>+Anuales!BT15</f>
        <v>465782.48570089199</v>
      </c>
      <c r="BU20" s="67">
        <f>+Anuales!BU15</f>
        <v>544471.62230760301</v>
      </c>
      <c r="BV20" s="67">
        <f>+Anuales!BV15</f>
        <v>608464.89984015306</v>
      </c>
      <c r="BW20" s="67">
        <f>+Anuales!BW15</f>
        <v>647485.22156047495</v>
      </c>
    </row>
    <row r="21" spans="1:75">
      <c r="A21" s="1" t="s">
        <v>4</v>
      </c>
      <c r="B21" s="67">
        <f>+Anuales!B16</f>
        <v>1.32456290839351E-6</v>
      </c>
      <c r="C21" s="67">
        <f>+Anuales!C16</f>
        <v>1.6003184345186401E-6</v>
      </c>
      <c r="D21" s="67">
        <f>+Anuales!D16</f>
        <v>1.87141671024729E-6</v>
      </c>
      <c r="E21" s="67">
        <f>+Anuales!E16</f>
        <v>2.0226773723092202E-6</v>
      </c>
      <c r="F21" s="67">
        <f>+Anuales!F16</f>
        <v>2.5132334357558602E-6</v>
      </c>
      <c r="G21" s="67">
        <f>+Anuales!G16</f>
        <v>2.6778745464388101E-6</v>
      </c>
      <c r="H21" s="67">
        <f>+Anuales!H16</f>
        <v>3.43922065456871E-6</v>
      </c>
      <c r="I21" s="67">
        <f>+Anuales!I16</f>
        <v>4.14276355873001E-6</v>
      </c>
      <c r="J21" s="67">
        <f>+Anuales!J16</f>
        <v>4.6440335933984199E-6</v>
      </c>
      <c r="K21" s="67">
        <f>+Anuales!K16</f>
        <v>6.2623181900810901E-6</v>
      </c>
      <c r="L21" s="67">
        <f>+Anuales!L16</f>
        <v>7.8549137030837404E-6</v>
      </c>
      <c r="M21" s="67">
        <f>+Anuales!M16</f>
        <v>9.9098784933577397E-6</v>
      </c>
      <c r="N21" s="67">
        <f>+Anuales!N16</f>
        <v>1.12305059313001E-5</v>
      </c>
      <c r="O21" s="67">
        <f>+Anuales!O16</f>
        <v>1.27266404738077E-5</v>
      </c>
      <c r="P21" s="67">
        <f>+Anuales!P16</f>
        <v>1.6348407494241201E-5</v>
      </c>
      <c r="Q21" s="67">
        <f>+Anuales!Q16</f>
        <v>1.93196685802218E-5</v>
      </c>
      <c r="R21" s="67">
        <f>+Anuales!R16</f>
        <v>2.3008731400142701E-5</v>
      </c>
      <c r="S21" s="67">
        <f>+Anuales!S16</f>
        <v>2.5253082795712801E-5</v>
      </c>
      <c r="T21" s="67">
        <f>+Anuales!T16</f>
        <v>2.99518346895082E-5</v>
      </c>
      <c r="U21" s="67">
        <f>+Anuales!U16</f>
        <v>3.3055639492985097E-5</v>
      </c>
      <c r="V21" s="67">
        <f>+Anuales!V16</f>
        <v>3.7263989307000001E-5</v>
      </c>
      <c r="W21" s="67">
        <f>+Anuales!W16</f>
        <v>4.2238441419000003E-5</v>
      </c>
      <c r="X21" s="67">
        <f>+Anuales!X16</f>
        <v>4.9483259975999997E-5</v>
      </c>
      <c r="Y21" s="67">
        <f>+Anuales!Y16</f>
        <v>5.8250856243999998E-5</v>
      </c>
      <c r="Z21" s="67">
        <f>+Anuales!Z16</f>
        <v>6.5311196966E-5</v>
      </c>
      <c r="AA21" s="67">
        <f>+Anuales!AA16</f>
        <v>8.9484557206999995E-5</v>
      </c>
      <c r="AB21" s="67">
        <f>+Anuales!AB16</f>
        <v>1.16107160427E-4</v>
      </c>
      <c r="AC21" s="67">
        <f>+Anuales!AC16</f>
        <v>1.82642370384E-4</v>
      </c>
      <c r="AD21" s="67">
        <f>+Anuales!AD16</f>
        <v>2.3095138595400001E-4</v>
      </c>
      <c r="AE21" s="67">
        <f>+Anuales!AE16</f>
        <v>3.3079189580300001E-4</v>
      </c>
      <c r="AF21" s="67">
        <f>+Anuales!AF16</f>
        <v>6.8331221094299999E-4</v>
      </c>
      <c r="AG21" s="67">
        <f>+Anuales!AG16</f>
        <v>1.1937724773750001E-3</v>
      </c>
      <c r="AH21" s="67">
        <f>+Anuales!AH16</f>
        <v>2.1195525599069999E-3</v>
      </c>
      <c r="AI21" s="67">
        <f>+Anuales!AI16</f>
        <v>3.8371143547259999E-3</v>
      </c>
      <c r="AJ21" s="67">
        <f>+Anuales!AJ16</f>
        <v>7.2275637671319996E-3</v>
      </c>
      <c r="AK21" s="67">
        <f>+Anuales!AK16</f>
        <v>1.9403081215872E-2</v>
      </c>
      <c r="AL21" s="67">
        <f>+Anuales!AL16</f>
        <v>3.7884102987206E-2</v>
      </c>
      <c r="AM21" s="67">
        <f>+Anuales!AM16</f>
        <v>7.5821006781720005E-2</v>
      </c>
      <c r="AN21" s="67">
        <f>+Anuales!AN16</f>
        <v>0.32838695734566298</v>
      </c>
      <c r="AO21" s="67">
        <f>+Anuales!AO16</f>
        <v>7.76441765716757</v>
      </c>
      <c r="AP21" s="67">
        <f>+Anuales!AP16</f>
        <v>397.65217712497002</v>
      </c>
      <c r="AQ21" s="67">
        <f>+Anuales!AQ16</f>
        <v>2033.5330336673901</v>
      </c>
      <c r="AR21" s="67">
        <f>+Anuales!AR16</f>
        <v>3534.62120499502</v>
      </c>
      <c r="AS21" s="67">
        <f>+Anuales!AS16</f>
        <v>5532.8082812493503</v>
      </c>
      <c r="AT21" s="67">
        <f>+Anuales!AT16</f>
        <v>8672</v>
      </c>
      <c r="AU21" s="67">
        <f>+Anuales!AU16</f>
        <v>11880</v>
      </c>
      <c r="AV21" s="67">
        <f>+Anuales!AV16</f>
        <v>14048</v>
      </c>
      <c r="AW21" s="67">
        <f>+Anuales!AW16</f>
        <v>15860</v>
      </c>
      <c r="AX21" s="67">
        <f>+Anuales!AX16</f>
        <v>17854</v>
      </c>
      <c r="AY21" s="67">
        <f>+Anuales!AY16</f>
        <v>19617</v>
      </c>
      <c r="AZ21" s="67">
        <f>+Anuales!AZ16</f>
        <v>20678</v>
      </c>
      <c r="BA21" s="67">
        <f>+Anuales!BA16</f>
        <v>21387</v>
      </c>
      <c r="BB21" s="67">
        <f>+Anuales!BB16</f>
        <v>21514</v>
      </c>
      <c r="BC21" s="67">
        <f>+Anuales!BC16</f>
        <v>23537</v>
      </c>
      <c r="BD21" s="67">
        <f>+Anuales!BD16</f>
        <v>25657</v>
      </c>
      <c r="BE21" s="67">
        <f>+Anuales!BE16</f>
        <v>28697</v>
      </c>
      <c r="BF21" s="67">
        <f>+Anuales!BF16</f>
        <v>31688</v>
      </c>
      <c r="BG21" s="67">
        <f>+Anuales!BG16</f>
        <v>33424</v>
      </c>
      <c r="BH21" s="67">
        <f>+Anuales!BH16</f>
        <v>36741.551831999997</v>
      </c>
      <c r="BI21" s="67">
        <f>+Anuales!BI16</f>
        <v>42399.746253750003</v>
      </c>
      <c r="BJ21" s="67">
        <f>+Anuales!BJ16</f>
        <v>44909.071502619998</v>
      </c>
      <c r="BK21" s="67">
        <f>+Anuales!BK16</f>
        <v>49757.941580780003</v>
      </c>
      <c r="BL21" s="67">
        <f>+Anuales!BL16</f>
        <v>56659.137100840002</v>
      </c>
      <c r="BM21" s="67">
        <f>+Anuales!BM16</f>
        <v>64343.243455529999</v>
      </c>
      <c r="BN21" s="67">
        <f>+Anuales!BN16</f>
        <v>72610.804237279997</v>
      </c>
      <c r="BO21" s="67">
        <f>+Anuales!BO16</f>
        <v>82042.259943149998</v>
      </c>
      <c r="BP21" s="67">
        <f>+Anuales!BP16</f>
        <v>86455.967736489998</v>
      </c>
      <c r="BQ21" s="67">
        <f>+Anuales!BQ16</f>
        <v>91851.578231820007</v>
      </c>
      <c r="BR21" s="67">
        <f>+Anuales!BR16</f>
        <v>96385.361191639997</v>
      </c>
      <c r="BS21" s="67">
        <f>+Anuales!BS16</f>
        <v>102350.1061612</v>
      </c>
      <c r="BT21" s="67">
        <f>+Anuales!BT16</f>
        <v>112195.18944333</v>
      </c>
      <c r="BU21" s="67">
        <f>+Anuales!BU16</f>
        <v>121352.05415061</v>
      </c>
      <c r="BV21" s="67">
        <f>+Anuales!BV16</f>
        <v>127105.74434795001</v>
      </c>
      <c r="BW21" s="67">
        <f>+Anuales!BW16</f>
        <v>139617.09447444</v>
      </c>
    </row>
    <row r="22" spans="1:75">
      <c r="A22" s="1" t="s">
        <v>5</v>
      </c>
      <c r="B22" s="151">
        <f>+B23+B26</f>
        <v>2.4480851450826456E-6</v>
      </c>
      <c r="C22" s="151">
        <f t="shared" ref="C22:BN22" si="10">+C23+C26</f>
        <v>3.8183930464776429E-6</v>
      </c>
      <c r="D22" s="151">
        <f t="shared" si="10"/>
        <v>4.7743758578248106E-6</v>
      </c>
      <c r="E22" s="151">
        <f t="shared" si="10"/>
        <v>5.8261547026900341E-6</v>
      </c>
      <c r="F22" s="151">
        <f t="shared" si="10"/>
        <v>5.5159069981013409E-6</v>
      </c>
      <c r="G22" s="151">
        <f t="shared" si="10"/>
        <v>6.7559574638592384E-6</v>
      </c>
      <c r="H22" s="151">
        <f t="shared" si="10"/>
        <v>8.8630881820180956E-6</v>
      </c>
      <c r="I22" s="151">
        <f t="shared" si="10"/>
        <v>1.0556877759018746E-5</v>
      </c>
      <c r="J22" s="151">
        <f t="shared" si="10"/>
        <v>1.1089444051585043E-5</v>
      </c>
      <c r="K22" s="151">
        <f t="shared" si="10"/>
        <v>1.04386669047336E-5</v>
      </c>
      <c r="L22" s="151">
        <f t="shared" si="10"/>
        <v>1.255876688218784E-5</v>
      </c>
      <c r="M22" s="151">
        <f t="shared" si="10"/>
        <v>1.5031674472889036E-5</v>
      </c>
      <c r="N22" s="151">
        <f t="shared" si="10"/>
        <v>1.8125190681183249E-5</v>
      </c>
      <c r="O22" s="151">
        <f t="shared" si="10"/>
        <v>1.8014959998777217E-5</v>
      </c>
      <c r="P22" s="151">
        <f t="shared" si="10"/>
        <v>1.9483023017250699E-5</v>
      </c>
      <c r="Q22" s="151">
        <f t="shared" si="10"/>
        <v>2.3683039895343068E-5</v>
      </c>
      <c r="R22" s="151">
        <f t="shared" si="10"/>
        <v>2.8678070030713822E-5</v>
      </c>
      <c r="S22" s="151">
        <f t="shared" si="10"/>
        <v>2.9320778531648607E-5</v>
      </c>
      <c r="T22" s="151">
        <f t="shared" si="10"/>
        <v>2.8543538054869269E-5</v>
      </c>
      <c r="U22" s="151">
        <f t="shared" si="10"/>
        <v>3.1490192987152976E-5</v>
      </c>
      <c r="V22" s="151">
        <f t="shared" si="10"/>
        <v>3.5716960492780622E-5</v>
      </c>
      <c r="W22" s="151">
        <f t="shared" si="10"/>
        <v>4.2192256682928559E-5</v>
      </c>
      <c r="X22" s="151">
        <f t="shared" si="10"/>
        <v>4.355432772409499E-5</v>
      </c>
      <c r="Y22" s="151">
        <f t="shared" si="10"/>
        <v>6.9997251834122634E-5</v>
      </c>
      <c r="Z22" s="151">
        <f t="shared" si="10"/>
        <v>1.0690232832699999E-4</v>
      </c>
      <c r="AA22" s="151">
        <f t="shared" si="10"/>
        <v>1.24251976697E-4</v>
      </c>
      <c r="AB22" s="151">
        <f t="shared" si="10"/>
        <v>1.5536611243006086E-4</v>
      </c>
      <c r="AC22" s="151">
        <f t="shared" si="10"/>
        <v>2.0567258647908598E-4</v>
      </c>
      <c r="AD22" s="151">
        <f t="shared" si="10"/>
        <v>3.2171426071004406E-4</v>
      </c>
      <c r="AE22" s="151">
        <f t="shared" si="10"/>
        <v>6.4323709137800006E-4</v>
      </c>
      <c r="AF22" s="151">
        <f t="shared" si="10"/>
        <v>1.3453017614900001E-3</v>
      </c>
      <c r="AG22" s="151">
        <f t="shared" si="10"/>
        <v>2.7753763288769998E-3</v>
      </c>
      <c r="AH22" s="151">
        <f t="shared" si="10"/>
        <v>4.6600231308390003E-3</v>
      </c>
      <c r="AI22" s="151">
        <f t="shared" si="10"/>
        <v>6.607536881571E-3</v>
      </c>
      <c r="AJ22" s="151">
        <f t="shared" si="10"/>
        <v>1.2599773640252001E-2</v>
      </c>
      <c r="AK22" s="151">
        <f t="shared" si="10"/>
        <v>3.0484936737859999E-2</v>
      </c>
      <c r="AL22" s="151">
        <f t="shared" si="10"/>
        <v>6.0216004926812998E-2</v>
      </c>
      <c r="AM22" s="151">
        <f t="shared" si="10"/>
        <v>0.123104720608869</v>
      </c>
      <c r="AN22" s="151">
        <f t="shared" si="10"/>
        <v>0.89857801767098788</v>
      </c>
      <c r="AO22" s="151">
        <f t="shared" si="10"/>
        <v>15.054415771634027</v>
      </c>
      <c r="AP22" s="151">
        <f t="shared" si="10"/>
        <v>738.70209072230386</v>
      </c>
      <c r="AQ22" s="151">
        <f t="shared" si="10"/>
        <v>4189.6521895288624</v>
      </c>
      <c r="AR22" s="151">
        <f t="shared" si="10"/>
        <v>7015.9296135996774</v>
      </c>
      <c r="AS22" s="151">
        <f t="shared" si="10"/>
        <v>12007.268276641913</v>
      </c>
      <c r="AT22" s="151">
        <f t="shared" si="10"/>
        <v>18076.076611533921</v>
      </c>
      <c r="AU22" s="151">
        <f t="shared" si="10"/>
        <v>25044.814076075989</v>
      </c>
      <c r="AV22" s="151">
        <f t="shared" si="10"/>
        <v>25803.998513698873</v>
      </c>
      <c r="AW22" s="151">
        <f t="shared" si="10"/>
        <v>31648.84966119998</v>
      </c>
      <c r="AX22" s="151">
        <f t="shared" si="10"/>
        <v>32894.83552613738</v>
      </c>
      <c r="AY22" s="151">
        <f t="shared" si="10"/>
        <v>29961.763699061736</v>
      </c>
      <c r="AZ22" s="151">
        <f t="shared" si="10"/>
        <v>30675.611656730271</v>
      </c>
      <c r="BA22" s="151">
        <f t="shared" si="10"/>
        <v>29542.572850058179</v>
      </c>
      <c r="BB22" s="151">
        <f t="shared" si="10"/>
        <v>31652.158048148045</v>
      </c>
      <c r="BC22" s="151">
        <f t="shared" si="10"/>
        <v>35075.710184926771</v>
      </c>
      <c r="BD22" s="151">
        <f t="shared" si="10"/>
        <v>36382.579943504257</v>
      </c>
      <c r="BE22" s="151">
        <f t="shared" si="10"/>
        <v>37643.48571760027</v>
      </c>
      <c r="BF22" s="151">
        <f t="shared" si="10"/>
        <v>53823.583727442143</v>
      </c>
      <c r="BG22" s="151">
        <f t="shared" si="10"/>
        <v>71187.752260613808</v>
      </c>
      <c r="BH22" s="151">
        <f t="shared" si="10"/>
        <v>95868.056040169409</v>
      </c>
      <c r="BI22" s="151">
        <f t="shared" si="10"/>
        <v>75882.365095447836</v>
      </c>
      <c r="BJ22" s="151">
        <f t="shared" si="10"/>
        <v>103955.90691937272</v>
      </c>
      <c r="BK22" s="151">
        <f t="shared" si="10"/>
        <v>114616.93527040113</v>
      </c>
      <c r="BL22" s="151">
        <f t="shared" si="10"/>
        <v>122427.68483790003</v>
      </c>
      <c r="BM22" s="151">
        <f t="shared" si="10"/>
        <v>139904.45428896783</v>
      </c>
      <c r="BN22" s="151">
        <f t="shared" si="10"/>
        <v>142354.15104426967</v>
      </c>
      <c r="BO22" s="151">
        <f t="shared" ref="BO22:BW22" si="11">+BO23+BO26</f>
        <v>145847.16619903262</v>
      </c>
      <c r="BP22" s="151">
        <f t="shared" si="11"/>
        <v>144818.1402740597</v>
      </c>
      <c r="BQ22" s="151">
        <f t="shared" si="11"/>
        <v>143816.71661746866</v>
      </c>
      <c r="BR22" s="151">
        <f t="shared" si="11"/>
        <v>157948.31431632835</v>
      </c>
      <c r="BS22" s="151">
        <f t="shared" si="11"/>
        <v>157936.28948785568</v>
      </c>
      <c r="BT22" s="151">
        <f t="shared" si="11"/>
        <v>132197.25239045869</v>
      </c>
      <c r="BU22" s="151">
        <f t="shared" si="11"/>
        <v>182777.30330470359</v>
      </c>
      <c r="BV22" s="151">
        <f t="shared" si="11"/>
        <v>197073.48821935031</v>
      </c>
      <c r="BW22" s="151">
        <f t="shared" si="11"/>
        <v>177443.20341938891</v>
      </c>
    </row>
    <row r="23" spans="1:75">
      <c r="A23" s="1" t="s">
        <v>6</v>
      </c>
      <c r="B23" s="67">
        <f>+B24+B25</f>
        <v>2.3835305219561869E-6</v>
      </c>
      <c r="C23" s="67">
        <f t="shared" ref="C23:BN23" si="12">+C24+C25</f>
        <v>3.6981353277885781E-6</v>
      </c>
      <c r="D23" s="67">
        <f t="shared" si="12"/>
        <v>4.6825611139463947E-6</v>
      </c>
      <c r="E23" s="67">
        <f t="shared" si="12"/>
        <v>5.7014109666066521E-6</v>
      </c>
      <c r="F23" s="67">
        <f t="shared" si="12"/>
        <v>5.299793596431707E-6</v>
      </c>
      <c r="G23" s="67">
        <f t="shared" si="12"/>
        <v>6.6150025140504601E-6</v>
      </c>
      <c r="H23" s="67">
        <f t="shared" si="12"/>
        <v>8.7777125312378702E-6</v>
      </c>
      <c r="I23" s="67">
        <f t="shared" si="12"/>
        <v>1.0301694801174841E-5</v>
      </c>
      <c r="J23" s="67">
        <f t="shared" si="12"/>
        <v>1.0894467664924E-5</v>
      </c>
      <c r="K23" s="67">
        <f t="shared" si="12"/>
        <v>9.8642793208892102E-6</v>
      </c>
      <c r="L23" s="67">
        <f t="shared" si="12"/>
        <v>1.115088390523753E-5</v>
      </c>
      <c r="M23" s="67">
        <f t="shared" si="12"/>
        <v>1.4511639211372469E-5</v>
      </c>
      <c r="N23" s="67">
        <f t="shared" si="12"/>
        <v>1.7749613603873091E-5</v>
      </c>
      <c r="O23" s="67">
        <f t="shared" si="12"/>
        <v>1.746833179993955E-5</v>
      </c>
      <c r="P23" s="67">
        <f t="shared" si="12"/>
        <v>1.8445480103915781E-5</v>
      </c>
      <c r="Q23" s="67">
        <f t="shared" si="12"/>
        <v>2.3210492955522806E-5</v>
      </c>
      <c r="R23" s="67">
        <f t="shared" si="12"/>
        <v>2.7276204955987411E-5</v>
      </c>
      <c r="S23" s="67">
        <f t="shared" si="12"/>
        <v>2.7055652219427508E-5</v>
      </c>
      <c r="T23" s="67">
        <f t="shared" si="12"/>
        <v>2.7783983970707039E-5</v>
      </c>
      <c r="U23" s="67">
        <f t="shared" si="12"/>
        <v>3.0382310459064989E-5</v>
      </c>
      <c r="V23" s="67">
        <f t="shared" si="12"/>
        <v>3.5297175778999996E-5</v>
      </c>
      <c r="W23" s="67">
        <f t="shared" si="12"/>
        <v>4.129773009E-5</v>
      </c>
      <c r="X23" s="67">
        <f t="shared" si="12"/>
        <v>4.5955438706999998E-5</v>
      </c>
      <c r="Y23" s="67">
        <f t="shared" si="12"/>
        <v>7.0028120260999998E-5</v>
      </c>
      <c r="Z23" s="67">
        <f t="shared" si="12"/>
        <v>1.0358888839999999E-4</v>
      </c>
      <c r="AA23" s="67">
        <f t="shared" si="12"/>
        <v>1.2651224966799999E-4</v>
      </c>
      <c r="AB23" s="67">
        <f t="shared" si="12"/>
        <v>1.5678910604E-4</v>
      </c>
      <c r="AC23" s="67">
        <f t="shared" si="12"/>
        <v>2.1176807765700001E-4</v>
      </c>
      <c r="AD23" s="67">
        <f t="shared" si="12"/>
        <v>3.22044813722E-4</v>
      </c>
      <c r="AE23" s="67">
        <f t="shared" si="12"/>
        <v>6.1697016740700004E-4</v>
      </c>
      <c r="AF23" s="67">
        <f t="shared" si="12"/>
        <v>1.2678189237560001E-3</v>
      </c>
      <c r="AG23" s="67">
        <f t="shared" si="12"/>
        <v>2.5431720052729997E-3</v>
      </c>
      <c r="AH23" s="67">
        <f t="shared" si="12"/>
        <v>4.3924254042920002E-3</v>
      </c>
      <c r="AI23" s="67">
        <f t="shared" si="12"/>
        <v>6.3397103961660003E-3</v>
      </c>
      <c r="AJ23" s="67">
        <f t="shared" si="12"/>
        <v>1.233626133369E-2</v>
      </c>
      <c r="AK23" s="67">
        <f t="shared" si="12"/>
        <v>2.9705441629779998E-2</v>
      </c>
      <c r="AL23" s="67">
        <f t="shared" si="12"/>
        <v>5.6771914453684999E-2</v>
      </c>
      <c r="AM23" s="67">
        <f t="shared" si="12"/>
        <v>0.107752201216105</v>
      </c>
      <c r="AN23" s="67">
        <f t="shared" si="12"/>
        <v>0.72058649827757293</v>
      </c>
      <c r="AO23" s="67">
        <f t="shared" si="12"/>
        <v>15.198970706174199</v>
      </c>
      <c r="AP23" s="67">
        <f t="shared" si="12"/>
        <v>802.83454812794389</v>
      </c>
      <c r="AQ23" s="67">
        <f t="shared" si="12"/>
        <v>3988.1412925758273</v>
      </c>
      <c r="AR23" s="67">
        <f t="shared" si="12"/>
        <v>6702.2175508706405</v>
      </c>
      <c r="AS23" s="67">
        <f t="shared" si="12"/>
        <v>11521.93980601867</v>
      </c>
      <c r="AT23" s="67">
        <f t="shared" si="12"/>
        <v>18911.501507949601</v>
      </c>
      <c r="AU23" s="67">
        <f t="shared" si="12"/>
        <v>26105.207243272438</v>
      </c>
      <c r="AV23" s="67">
        <f t="shared" si="12"/>
        <v>27584.207556030313</v>
      </c>
      <c r="AW23" s="67">
        <f t="shared" si="12"/>
        <v>33637.46056029958</v>
      </c>
      <c r="AX23" s="67">
        <f t="shared" si="12"/>
        <v>35093.658344068652</v>
      </c>
      <c r="AY23" s="67">
        <f t="shared" si="12"/>
        <v>34132.680465072524</v>
      </c>
      <c r="AZ23" s="67">
        <f t="shared" si="12"/>
        <v>33769.554094774139</v>
      </c>
      <c r="BA23" s="67">
        <f t="shared" si="12"/>
        <v>31392.310126600638</v>
      </c>
      <c r="BB23" s="67">
        <f t="shared" si="12"/>
        <v>31394.285326941208</v>
      </c>
      <c r="BC23" s="67">
        <f t="shared" si="12"/>
        <v>33948.639365236784</v>
      </c>
      <c r="BD23" s="67">
        <f t="shared" si="12"/>
        <v>37962.184713342838</v>
      </c>
      <c r="BE23" s="67">
        <f t="shared" si="12"/>
        <v>42938.801107646046</v>
      </c>
      <c r="BF23" s="67">
        <f t="shared" si="12"/>
        <v>52520.713534600101</v>
      </c>
      <c r="BG23" s="67">
        <f t="shared" si="12"/>
        <v>64947.715312797096</v>
      </c>
      <c r="BH23" s="67">
        <f t="shared" si="12"/>
        <v>84962.53360470511</v>
      </c>
      <c r="BI23" s="67">
        <f t="shared" si="12"/>
        <v>85200.542557008303</v>
      </c>
      <c r="BJ23" s="67">
        <f t="shared" si="12"/>
        <v>105237.5041790487</v>
      </c>
      <c r="BK23" s="67">
        <f t="shared" si="12"/>
        <v>112708.38091836471</v>
      </c>
      <c r="BL23" s="67">
        <f t="shared" si="12"/>
        <v>131344.08674510449</v>
      </c>
      <c r="BM23" s="67">
        <f t="shared" si="12"/>
        <v>146151.87132317599</v>
      </c>
      <c r="BN23" s="67">
        <f t="shared" si="12"/>
        <v>149191.01137750881</v>
      </c>
      <c r="BO23" s="67">
        <f t="shared" ref="BO23:BW23" si="13">+BO24+BO25</f>
        <v>150511.91626485859</v>
      </c>
      <c r="BP23" s="67">
        <f t="shared" si="13"/>
        <v>151581.1143009857</v>
      </c>
      <c r="BQ23" s="67">
        <f t="shared" si="13"/>
        <v>153112.8647438731</v>
      </c>
      <c r="BR23" s="67">
        <f t="shared" si="13"/>
        <v>165869.02111523139</v>
      </c>
      <c r="BS23" s="67">
        <f t="shared" si="13"/>
        <v>174684.90779507119</v>
      </c>
      <c r="BT23" s="67">
        <f t="shared" si="13"/>
        <v>151515.50146324979</v>
      </c>
      <c r="BU23" s="67">
        <f t="shared" si="13"/>
        <v>220158.84174485228</v>
      </c>
      <c r="BV23" s="67">
        <f t="shared" si="13"/>
        <v>236410.92504717931</v>
      </c>
      <c r="BW23" s="67">
        <f t="shared" si="13"/>
        <v>228878.02366701051</v>
      </c>
    </row>
    <row r="24" spans="1:75">
      <c r="A24" s="1" t="s">
        <v>7</v>
      </c>
      <c r="B24" s="67">
        <f>+Anuales!B19</f>
        <v>2.0944500441423901E-6</v>
      </c>
      <c r="C24" s="67">
        <f>+Anuales!C19</f>
        <v>3.3425351569031601E-6</v>
      </c>
      <c r="D24" s="67">
        <f>+Anuales!D19</f>
        <v>3.8220062802279704E-6</v>
      </c>
      <c r="E24" s="67">
        <f>+Anuales!E19</f>
        <v>4.8912256175263699E-6</v>
      </c>
      <c r="F24" s="67">
        <f>+Anuales!F19</f>
        <v>4.5976856536235903E-6</v>
      </c>
      <c r="G24" s="67">
        <f>+Anuales!G19</f>
        <v>4.9933522803981902E-6</v>
      </c>
      <c r="H24" s="67">
        <f>+Anuales!H19</f>
        <v>7.3839815489215104E-6</v>
      </c>
      <c r="I24" s="67">
        <f>+Anuales!I19</f>
        <v>9.0517531123070804E-6</v>
      </c>
      <c r="J24" s="67">
        <f>+Anuales!J19</f>
        <v>9.3737831272880304E-6</v>
      </c>
      <c r="K24" s="67">
        <f>+Anuales!K19</f>
        <v>8.7058146313382304E-6</v>
      </c>
      <c r="L24" s="67">
        <f>+Anuales!L19</f>
        <v>1.00396644298785E-5</v>
      </c>
      <c r="M24" s="67">
        <f>+Anuales!M19</f>
        <v>1.16631239337839E-5</v>
      </c>
      <c r="N24" s="67">
        <f>+Anuales!N19</f>
        <v>1.50419893442319E-5</v>
      </c>
      <c r="O24" s="67">
        <f>+Anuales!O19</f>
        <v>1.4566445609850899E-5</v>
      </c>
      <c r="P24" s="67">
        <f>+Anuales!P19</f>
        <v>1.4256273820210199E-5</v>
      </c>
      <c r="Q24" s="67">
        <f>+Anuales!Q19</f>
        <v>1.7511461773245098E-5</v>
      </c>
      <c r="R24" s="67">
        <f>+Anuales!R19</f>
        <v>2.0388107539541801E-5</v>
      </c>
      <c r="S24" s="67">
        <f>+Anuales!S19</f>
        <v>2.0628956115771299E-5</v>
      </c>
      <c r="T24" s="67">
        <f>+Anuales!T19</f>
        <v>2.0921075831632601E-5</v>
      </c>
      <c r="U24" s="67">
        <f>+Anuales!U19</f>
        <v>2.17939019741637E-5</v>
      </c>
      <c r="V24" s="67">
        <f>+Anuales!V19</f>
        <v>2.4623608247999999E-5</v>
      </c>
      <c r="W24" s="67">
        <f>+Anuales!W19</f>
        <v>2.8527627569999998E-5</v>
      </c>
      <c r="X24" s="67">
        <f>+Anuales!X19</f>
        <v>3.1097408807000002E-5</v>
      </c>
      <c r="Y24" s="67">
        <f>+Anuales!Y19</f>
        <v>5.0385766826000003E-5</v>
      </c>
      <c r="Z24" s="67">
        <f>+Anuales!Z19</f>
        <v>6.7861576503999994E-5</v>
      </c>
      <c r="AA24" s="67">
        <f>+Anuales!AA19</f>
        <v>7.9543226442000005E-5</v>
      </c>
      <c r="AB24" s="67">
        <f>+Anuales!AB19</f>
        <v>9.3285965101999997E-5</v>
      </c>
      <c r="AC24" s="67">
        <f>+Anuales!AC19</f>
        <v>1.4253915934899999E-4</v>
      </c>
      <c r="AD24" s="67">
        <f>+Anuales!AD19</f>
        <v>2.2601468149800001E-4</v>
      </c>
      <c r="AE24" s="67">
        <f>+Anuales!AE19</f>
        <v>4.4097016740699999E-4</v>
      </c>
      <c r="AF24" s="67">
        <f>+Anuales!AF19</f>
        <v>9.0441892375600001E-4</v>
      </c>
      <c r="AG24" s="67">
        <f>+Anuales!AG19</f>
        <v>1.7721720052729999E-3</v>
      </c>
      <c r="AH24" s="67">
        <f>+Anuales!AH19</f>
        <v>2.9084254042920001E-3</v>
      </c>
      <c r="AI24" s="67">
        <f>+Anuales!AI19</f>
        <v>3.6367103961660002E-3</v>
      </c>
      <c r="AJ24" s="67">
        <f>+Anuales!AJ19</f>
        <v>6.9252613336900004E-3</v>
      </c>
      <c r="AK24" s="67">
        <f>+Anuales!AK19</f>
        <v>1.807144162978E-2</v>
      </c>
      <c r="AL24" s="67">
        <f>+Anuales!AL19</f>
        <v>3.8174914453684997E-2</v>
      </c>
      <c r="AM24" s="67">
        <f>+Anuales!AM19</f>
        <v>7.7988201216105002E-2</v>
      </c>
      <c r="AN24" s="67">
        <f>+Anuales!AN19</f>
        <v>0.57025649827757297</v>
      </c>
      <c r="AO24" s="67">
        <f>+Anuales!AO19</f>
        <v>11.4349707061742</v>
      </c>
      <c r="AP24" s="67">
        <f>+Anuales!AP19</f>
        <v>627.24406305337595</v>
      </c>
      <c r="AQ24" s="67">
        <f>+Anuales!AQ19</f>
        <v>3056.5895194712102</v>
      </c>
      <c r="AR24" s="67">
        <f>+Anuales!AR19</f>
        <v>4852.5549354632903</v>
      </c>
      <c r="AS24" s="67">
        <f>+Anuales!AS19</f>
        <v>8302.2955236839298</v>
      </c>
      <c r="AT24" s="67">
        <f>+Anuales!AT19</f>
        <v>14172.101507949599</v>
      </c>
      <c r="AU24" s="67">
        <f>+Anuales!AU19</f>
        <v>20434.635718427598</v>
      </c>
      <c r="AV24" s="67">
        <f>+Anuales!AV19</f>
        <v>21752.262913772902</v>
      </c>
      <c r="AW24" s="67">
        <f>+Anuales!AW19</f>
        <v>26671.722827881698</v>
      </c>
      <c r="AX24" s="67">
        <f>+Anuales!AX19</f>
        <v>27565.240792973102</v>
      </c>
      <c r="AY24" s="67">
        <f>+Anuales!AY19</f>
        <v>25690.170311985901</v>
      </c>
      <c r="AZ24" s="67">
        <f>+Anuales!AZ19</f>
        <v>26410.214798818601</v>
      </c>
      <c r="BA24" s="67">
        <f>+Anuales!BA19</f>
        <v>25572.153213658199</v>
      </c>
      <c r="BB24" s="67">
        <f>+Anuales!BB19</f>
        <v>25790.563157402899</v>
      </c>
      <c r="BC24" s="67">
        <f>+Anuales!BC19</f>
        <v>28006.0518530767</v>
      </c>
      <c r="BD24" s="67">
        <f>+Anuales!BD19</f>
        <v>31420.598485270999</v>
      </c>
      <c r="BE24" s="67">
        <f>+Anuales!BE19</f>
        <v>35376.700133736398</v>
      </c>
      <c r="BF24" s="67">
        <f>+Anuales!BF19</f>
        <v>43226.870157626297</v>
      </c>
      <c r="BG24" s="67">
        <f>+Anuales!BG19</f>
        <v>53625.998895381599</v>
      </c>
      <c r="BH24" s="67">
        <f>+Anuales!BH19</f>
        <v>69079.176636736607</v>
      </c>
      <c r="BI24" s="67">
        <f>+Anuales!BI19</f>
        <v>64352.545682991498</v>
      </c>
      <c r="BJ24" s="67">
        <f>+Anuales!BJ19</f>
        <v>80509.869353770802</v>
      </c>
      <c r="BK24" s="67">
        <f>+Anuales!BK19</f>
        <v>90045.640747654703</v>
      </c>
      <c r="BL24" s="67">
        <f>+Anuales!BL19</f>
        <v>103814.168603353</v>
      </c>
      <c r="BM24" s="67">
        <f>+Anuales!BM19</f>
        <v>114551.11565866999</v>
      </c>
      <c r="BN24" s="67">
        <f>+Anuales!BN19</f>
        <v>117361.951771472</v>
      </c>
      <c r="BO24" s="67">
        <f>+Anuales!BO19</f>
        <v>119771.888080907</v>
      </c>
      <c r="BP24" s="67">
        <f>+Anuales!BP19</f>
        <v>119627.28443224099</v>
      </c>
      <c r="BQ24" s="67">
        <f>+Anuales!BQ19</f>
        <v>120965.401580006</v>
      </c>
      <c r="BR24" s="67">
        <f>+Anuales!BR19</f>
        <v>130602.45241489699</v>
      </c>
      <c r="BS24" s="67">
        <f>+Anuales!BS19</f>
        <v>139341.02716034299</v>
      </c>
      <c r="BT24" s="67">
        <f>+Anuales!BT19</f>
        <v>120740.785741207</v>
      </c>
      <c r="BU24" s="67">
        <f>+Anuales!BU19</f>
        <v>179249.00405270499</v>
      </c>
      <c r="BV24" s="67">
        <f>+Anuales!BV19</f>
        <v>189465.934043049</v>
      </c>
      <c r="BW24" s="67">
        <f>+Anuales!BW19</f>
        <v>179089.805924279</v>
      </c>
    </row>
    <row r="25" spans="1:75">
      <c r="A25" s="1" t="s">
        <v>8</v>
      </c>
      <c r="B25" s="67">
        <f>+Anuales!B20</f>
        <v>2.8908047781379699E-7</v>
      </c>
      <c r="C25" s="67">
        <f>+Anuales!C20</f>
        <v>3.5560017088541801E-7</v>
      </c>
      <c r="D25" s="67">
        <f>+Anuales!D20</f>
        <v>8.6055483371842404E-7</v>
      </c>
      <c r="E25" s="67">
        <f>+Anuales!E20</f>
        <v>8.1018534908028199E-7</v>
      </c>
      <c r="F25" s="67">
        <f>+Anuales!F20</f>
        <v>7.02107942808117E-7</v>
      </c>
      <c r="G25" s="67">
        <f>+Anuales!G20</f>
        <v>1.6216502336522701E-6</v>
      </c>
      <c r="H25" s="67">
        <f>+Anuales!H20</f>
        <v>1.3937309823163601E-6</v>
      </c>
      <c r="I25" s="67">
        <f>+Anuales!I20</f>
        <v>1.24994168886776E-6</v>
      </c>
      <c r="J25" s="67">
        <f>+Anuales!J20</f>
        <v>1.5206845376359699E-6</v>
      </c>
      <c r="K25" s="67">
        <f>+Anuales!K20</f>
        <v>1.15846468955098E-6</v>
      </c>
      <c r="L25" s="67">
        <f>+Anuales!L20</f>
        <v>1.11121947535903E-6</v>
      </c>
      <c r="M25" s="67">
        <f>+Anuales!M20</f>
        <v>2.8485152775885699E-6</v>
      </c>
      <c r="N25" s="67">
        <f>+Anuales!N20</f>
        <v>2.7076242596411901E-6</v>
      </c>
      <c r="O25" s="67">
        <f>+Anuales!O20</f>
        <v>2.9018861900886498E-6</v>
      </c>
      <c r="P25" s="67">
        <f>+Anuales!P20</f>
        <v>4.1892062837055798E-6</v>
      </c>
      <c r="Q25" s="67">
        <f>+Anuales!Q20</f>
        <v>5.6990311822777097E-6</v>
      </c>
      <c r="R25" s="67">
        <f>+Anuales!R20</f>
        <v>6.8880974164456097E-6</v>
      </c>
      <c r="S25" s="67">
        <f>+Anuales!S20</f>
        <v>6.4266961036562097E-6</v>
      </c>
      <c r="T25" s="67">
        <f>+Anuales!T20</f>
        <v>6.8629081390744398E-6</v>
      </c>
      <c r="U25" s="67">
        <f>+Anuales!U20</f>
        <v>8.5884084849012893E-6</v>
      </c>
      <c r="V25" s="67">
        <f>+Anuales!V20</f>
        <v>1.0673567531E-5</v>
      </c>
      <c r="W25" s="67">
        <f>+Anuales!W20</f>
        <v>1.277010252E-5</v>
      </c>
      <c r="X25" s="67">
        <f>+Anuales!X20</f>
        <v>1.4858029899999999E-5</v>
      </c>
      <c r="Y25" s="67">
        <f>+Anuales!Y20</f>
        <v>1.9642353434999999E-5</v>
      </c>
      <c r="Z25" s="67">
        <f>+Anuales!Z20</f>
        <v>3.5727311895999999E-5</v>
      </c>
      <c r="AA25" s="67">
        <f>+Anuales!AA20</f>
        <v>4.6969023225999998E-5</v>
      </c>
      <c r="AB25" s="67">
        <f>+Anuales!AB20</f>
        <v>6.3503140938000005E-5</v>
      </c>
      <c r="AC25" s="67">
        <f>+Anuales!AC20</f>
        <v>6.9228918308000004E-5</v>
      </c>
      <c r="AD25" s="67">
        <f>+Anuales!AD20</f>
        <v>9.6030132224000006E-5</v>
      </c>
      <c r="AE25" s="67">
        <f>+Anuales!AE20</f>
        <v>1.76E-4</v>
      </c>
      <c r="AF25" s="67">
        <f>+Anuales!AF20</f>
        <v>3.634E-4</v>
      </c>
      <c r="AG25" s="67">
        <f>+Anuales!AG20</f>
        <v>7.7099999999999998E-4</v>
      </c>
      <c r="AH25" s="67">
        <f>+Anuales!AH20</f>
        <v>1.4840000000000001E-3</v>
      </c>
      <c r="AI25" s="67">
        <f>+Anuales!AI20</f>
        <v>2.7030000000000001E-3</v>
      </c>
      <c r="AJ25" s="67">
        <f>+Anuales!AJ20</f>
        <v>5.411E-3</v>
      </c>
      <c r="AK25" s="67">
        <f>+Anuales!AK20</f>
        <v>1.1634E-2</v>
      </c>
      <c r="AL25" s="67">
        <f>+Anuales!AL20</f>
        <v>1.8596999999999999E-2</v>
      </c>
      <c r="AM25" s="67">
        <f>+Anuales!AM20</f>
        <v>2.9763999999999999E-2</v>
      </c>
      <c r="AN25" s="67">
        <f>+Anuales!AN20</f>
        <v>0.15032999999999999</v>
      </c>
      <c r="AO25" s="67">
        <f>+Anuales!AO20</f>
        <v>3.7639999999999998</v>
      </c>
      <c r="AP25" s="67">
        <f>+Anuales!AP20</f>
        <v>175.59048507456799</v>
      </c>
      <c r="AQ25" s="67">
        <f>+Anuales!AQ20</f>
        <v>931.55177310461704</v>
      </c>
      <c r="AR25" s="67">
        <f>+Anuales!AR20</f>
        <v>1849.6626154073499</v>
      </c>
      <c r="AS25" s="67">
        <f>+Anuales!AS20</f>
        <v>3219.6442823347402</v>
      </c>
      <c r="AT25" s="67">
        <f>+Anuales!AT20</f>
        <v>4739.3999999999996</v>
      </c>
      <c r="AU25" s="67">
        <f>+Anuales!AU20</f>
        <v>5670.5715248448396</v>
      </c>
      <c r="AV25" s="67">
        <f>+Anuales!AV20</f>
        <v>5831.9446422574101</v>
      </c>
      <c r="AW25" s="67">
        <f>+Anuales!AW20</f>
        <v>6965.7377324178797</v>
      </c>
      <c r="AX25" s="67">
        <f>+Anuales!AX20</f>
        <v>7528.4175510955502</v>
      </c>
      <c r="AY25" s="67">
        <f>+Anuales!AY20</f>
        <v>8442.5101530866195</v>
      </c>
      <c r="AZ25" s="67">
        <f>+Anuales!AZ20</f>
        <v>7359.3392959555404</v>
      </c>
      <c r="BA25" s="67">
        <f>+Anuales!BA20</f>
        <v>5820.1569129424397</v>
      </c>
      <c r="BB25" s="67">
        <f>+Anuales!BB20</f>
        <v>5603.7221695383096</v>
      </c>
      <c r="BC25" s="67">
        <f>+Anuales!BC20</f>
        <v>5942.5875121600802</v>
      </c>
      <c r="BD25" s="67">
        <f>+Anuales!BD20</f>
        <v>6541.5862280718402</v>
      </c>
      <c r="BE25" s="67">
        <f>+Anuales!BE20</f>
        <v>7562.1009739096498</v>
      </c>
      <c r="BF25" s="67">
        <f>+Anuales!BF20</f>
        <v>9293.8433769738003</v>
      </c>
      <c r="BG25" s="67">
        <f>+Anuales!BG20</f>
        <v>11321.7164174155</v>
      </c>
      <c r="BH25" s="67">
        <f>+Anuales!BH20</f>
        <v>15883.356967968501</v>
      </c>
      <c r="BI25" s="67">
        <f>+Anuales!BI20</f>
        <v>20847.996874016801</v>
      </c>
      <c r="BJ25" s="67">
        <f>+Anuales!BJ20</f>
        <v>24727.634825277899</v>
      </c>
      <c r="BK25" s="67">
        <f>+Anuales!BK20</f>
        <v>22662.74017071</v>
      </c>
      <c r="BL25" s="67">
        <f>+Anuales!BL20</f>
        <v>27529.918141751499</v>
      </c>
      <c r="BM25" s="67">
        <f>+Anuales!BM20</f>
        <v>31600.755664505999</v>
      </c>
      <c r="BN25" s="67">
        <f>+Anuales!BN20</f>
        <v>31829.059606036801</v>
      </c>
      <c r="BO25" s="67">
        <f>+Anuales!BO20</f>
        <v>30740.028183951599</v>
      </c>
      <c r="BP25" s="67">
        <f>+Anuales!BP20</f>
        <v>31953.829868744699</v>
      </c>
      <c r="BQ25" s="67">
        <f>+Anuales!BQ20</f>
        <v>32147.463163867102</v>
      </c>
      <c r="BR25" s="67">
        <f>+Anuales!BR20</f>
        <v>35266.568700334399</v>
      </c>
      <c r="BS25" s="67">
        <f>+Anuales!BS20</f>
        <v>35343.880634728201</v>
      </c>
      <c r="BT25" s="67">
        <f>+Anuales!BT20</f>
        <v>30774.715722042802</v>
      </c>
      <c r="BU25" s="67">
        <f>+Anuales!BU20</f>
        <v>40909.837692147303</v>
      </c>
      <c r="BV25" s="67">
        <f>+Anuales!BV20</f>
        <v>46944.991004130301</v>
      </c>
      <c r="BW25" s="67">
        <f>+Anuales!BW20</f>
        <v>49788.217742731496</v>
      </c>
    </row>
    <row r="26" spans="1:75">
      <c r="A26" s="3" t="s">
        <v>9</v>
      </c>
      <c r="B26" s="67">
        <f>+Anuales!B21</f>
        <v>6.4554623126458797E-8</v>
      </c>
      <c r="C26" s="67">
        <f>+Anuales!C21</f>
        <v>1.2025771868906501E-7</v>
      </c>
      <c r="D26" s="67">
        <f>+Anuales!D21</f>
        <v>9.1814743878415901E-8</v>
      </c>
      <c r="E26" s="67">
        <f>+Anuales!E21</f>
        <v>1.2474373608338199E-7</v>
      </c>
      <c r="F26" s="67">
        <f>+Anuales!F21</f>
        <v>2.1611340166963399E-7</v>
      </c>
      <c r="G26" s="67">
        <f>+Anuales!G21</f>
        <v>1.4095494980877801E-7</v>
      </c>
      <c r="H26" s="67">
        <f>+Anuales!H21</f>
        <v>8.5375650780225894E-8</v>
      </c>
      <c r="I26" s="67">
        <f>+Anuales!I21</f>
        <v>2.5518295784390403E-7</v>
      </c>
      <c r="J26" s="67">
        <f>+Anuales!J21</f>
        <v>1.94976386661044E-7</v>
      </c>
      <c r="K26" s="67">
        <f>+Anuales!K21</f>
        <v>5.7438758384439001E-7</v>
      </c>
      <c r="L26" s="67">
        <f>+Anuales!L21</f>
        <v>1.40788297695031E-6</v>
      </c>
      <c r="M26" s="67">
        <f>+Anuales!M21</f>
        <v>5.2003526151656697E-7</v>
      </c>
      <c r="N26" s="67">
        <f>+Anuales!N21</f>
        <v>3.7557707731015802E-7</v>
      </c>
      <c r="O26" s="67">
        <f>+Anuales!O21</f>
        <v>5.4662819883766497E-7</v>
      </c>
      <c r="P26" s="67">
        <f>+Anuales!P21</f>
        <v>1.0375429133349199E-6</v>
      </c>
      <c r="Q26" s="67">
        <f>+Anuales!Q21</f>
        <v>4.7254693982026098E-7</v>
      </c>
      <c r="R26" s="67">
        <f>+Anuales!R21</f>
        <v>1.40186507472641E-6</v>
      </c>
      <c r="S26" s="67">
        <f>+Anuales!S21</f>
        <v>2.2651263122211E-6</v>
      </c>
      <c r="T26" s="67">
        <f>+Anuales!T21</f>
        <v>7.5955408416223104E-7</v>
      </c>
      <c r="U26" s="67">
        <f>+Anuales!U21</f>
        <v>1.1078825280879899E-6</v>
      </c>
      <c r="V26" s="67">
        <f>+Anuales!V21</f>
        <v>4.1978471378062298E-7</v>
      </c>
      <c r="W26" s="67">
        <f>+Anuales!W21</f>
        <v>8.9452659292856196E-7</v>
      </c>
      <c r="X26" s="67">
        <f>+Anuales!X21</f>
        <v>-2.4011109829050098E-6</v>
      </c>
      <c r="Y26" s="67">
        <f>+Anuales!Y21</f>
        <v>-3.0868426877358102E-8</v>
      </c>
      <c r="Z26" s="67">
        <f>+Anuales!Z21</f>
        <v>3.313439927E-6</v>
      </c>
      <c r="AA26" s="67">
        <f>+Anuales!AA21</f>
        <v>-2.2602729710000001E-6</v>
      </c>
      <c r="AB26" s="67">
        <f>+Anuales!AB21</f>
        <v>-1.4229936099391501E-6</v>
      </c>
      <c r="AC26" s="67">
        <f>+Anuales!AC21</f>
        <v>-6.0954911779140197E-6</v>
      </c>
      <c r="AD26" s="67">
        <f>+Anuales!AD21</f>
        <v>-3.3055301195594902E-7</v>
      </c>
      <c r="AE26" s="67">
        <f>+Anuales!AE21</f>
        <v>2.6266923971000001E-5</v>
      </c>
      <c r="AF26" s="67">
        <f>+Anuales!AF21</f>
        <v>7.7482837733999996E-5</v>
      </c>
      <c r="AG26" s="67">
        <f>+Anuales!AG21</f>
        <v>2.32204323604E-4</v>
      </c>
      <c r="AH26" s="67">
        <f>+Anuales!AH21</f>
        <v>2.6759772654699998E-4</v>
      </c>
      <c r="AI26" s="67">
        <f>+Anuales!AI21</f>
        <v>2.6782648540499997E-4</v>
      </c>
      <c r="AJ26" s="67">
        <f>+Anuales!AJ21</f>
        <v>2.63512306562E-4</v>
      </c>
      <c r="AK26" s="67">
        <f>+Anuales!AK21</f>
        <v>7.7949510807999998E-4</v>
      </c>
      <c r="AL26" s="67">
        <f>+Anuales!AL21</f>
        <v>3.4440904731279998E-3</v>
      </c>
      <c r="AM26" s="67">
        <f>+Anuales!AM21</f>
        <v>1.5352519392764E-2</v>
      </c>
      <c r="AN26" s="67">
        <f>+Anuales!AN21</f>
        <v>0.17799151939341501</v>
      </c>
      <c r="AO26" s="67">
        <f>+Anuales!AO21</f>
        <v>-0.14455493454017199</v>
      </c>
      <c r="AP26" s="67">
        <f>+Anuales!AP21</f>
        <v>-64.132457405639997</v>
      </c>
      <c r="AQ26" s="67">
        <f>+Anuales!AQ21</f>
        <v>201.510896953035</v>
      </c>
      <c r="AR26" s="67">
        <f>+Anuales!AR21</f>
        <v>313.71206272903697</v>
      </c>
      <c r="AS26" s="67">
        <f>+Anuales!AS21</f>
        <v>485.32847062324299</v>
      </c>
      <c r="AT26" s="67">
        <f>+Anuales!AT21</f>
        <v>-835.42489641568102</v>
      </c>
      <c r="AU26" s="67">
        <f>+Anuales!AU21</f>
        <v>-1060.3931671964499</v>
      </c>
      <c r="AV26" s="67">
        <f>+Anuales!AV21</f>
        <v>-1780.2090423314401</v>
      </c>
      <c r="AW26" s="67">
        <f>+Anuales!AW21</f>
        <v>-1988.6108990995999</v>
      </c>
      <c r="AX26" s="67">
        <f>+Anuales!AX21</f>
        <v>-2198.82281793127</v>
      </c>
      <c r="AY26" s="67">
        <f>+Anuales!AY21</f>
        <v>-4170.9167660107896</v>
      </c>
      <c r="AZ26" s="67">
        <f>+Anuales!AZ21</f>
        <v>-3093.94243804387</v>
      </c>
      <c r="BA26" s="67">
        <f>+Anuales!BA21</f>
        <v>-1849.73727654246</v>
      </c>
      <c r="BB26" s="67">
        <f>+Anuales!BB21</f>
        <v>257.87272120683798</v>
      </c>
      <c r="BC26" s="67">
        <f>+Anuales!BC21</f>
        <v>1127.07081968999</v>
      </c>
      <c r="BD26" s="67">
        <f>+Anuales!BD21</f>
        <v>-1579.6047698385801</v>
      </c>
      <c r="BE26" s="67">
        <f>+Anuales!BE21</f>
        <v>-5295.3153900457801</v>
      </c>
      <c r="BF26" s="67">
        <f>+Anuales!BF21</f>
        <v>1302.8701928420401</v>
      </c>
      <c r="BG26" s="67">
        <f>+Anuales!BG21</f>
        <v>6240.0369478167104</v>
      </c>
      <c r="BH26" s="67">
        <f>+Anuales!BH21</f>
        <v>10905.5224354643</v>
      </c>
      <c r="BI26" s="67">
        <f>+Anuales!BI21</f>
        <v>-9318.17746156047</v>
      </c>
      <c r="BJ26" s="67">
        <f>+Anuales!BJ21</f>
        <v>-1281.59725967598</v>
      </c>
      <c r="BK26" s="67">
        <f>+Anuales!BK21</f>
        <v>1908.5543520364199</v>
      </c>
      <c r="BL26" s="67">
        <f>+Anuales!BL21</f>
        <v>-8916.4019072044593</v>
      </c>
      <c r="BM26" s="67">
        <f>+Anuales!BM21</f>
        <v>-6247.4170342081698</v>
      </c>
      <c r="BN26" s="67">
        <f>+Anuales!BN21</f>
        <v>-6836.8603332391303</v>
      </c>
      <c r="BO26" s="67">
        <f>+Anuales!BO21</f>
        <v>-4664.7500658259696</v>
      </c>
      <c r="BP26" s="67">
        <f>+Anuales!BP21</f>
        <v>-6762.9740269260001</v>
      </c>
      <c r="BQ26" s="67">
        <f>+Anuales!BQ21</f>
        <v>-9296.1481264044396</v>
      </c>
      <c r="BR26" s="67">
        <f>+Anuales!BR21</f>
        <v>-7920.7067989030402</v>
      </c>
      <c r="BS26" s="67">
        <f>+Anuales!BS21</f>
        <v>-16748.6183072155</v>
      </c>
      <c r="BT26" s="67">
        <f>+Anuales!BT21</f>
        <v>-19318.249072791099</v>
      </c>
      <c r="BU26" s="67">
        <f>+Anuales!BU21</f>
        <v>-37381.538440148703</v>
      </c>
      <c r="BV26" s="67">
        <f>+Anuales!BV21</f>
        <v>-39337.436827828999</v>
      </c>
      <c r="BW26" s="67">
        <f>+Anuales!BW21</f>
        <v>-51434.820247621603</v>
      </c>
    </row>
    <row r="27" spans="1:75">
      <c r="A27" s="1" t="s">
        <v>10</v>
      </c>
      <c r="B27" s="67">
        <f>+Anuales!B22</f>
        <v>3.61043008012891E-6</v>
      </c>
      <c r="C27" s="67">
        <f>+Anuales!C22</f>
        <v>4.6182813259317001E-6</v>
      </c>
      <c r="D27" s="67">
        <f>+Anuales!D22</f>
        <v>4.5861379220017798E-6</v>
      </c>
      <c r="E27" s="67">
        <f>+Anuales!E22</f>
        <v>4.6867156697825097E-6</v>
      </c>
      <c r="F27" s="67">
        <f>+Anuales!F22</f>
        <v>5.9506772630269499E-6</v>
      </c>
      <c r="G27" s="67">
        <f>+Anuales!G22</f>
        <v>6.4628979579102602E-6</v>
      </c>
      <c r="H27" s="67">
        <f>+Anuales!H22</f>
        <v>7.37431899192327E-6</v>
      </c>
      <c r="I27" s="67">
        <f>+Anuales!I22</f>
        <v>7.6926423792292998E-6</v>
      </c>
      <c r="J27" s="67">
        <f>+Anuales!J22</f>
        <v>8.38217023772606E-6</v>
      </c>
      <c r="K27" s="67">
        <f>+Anuales!K22</f>
        <v>1.09391261761517E-5</v>
      </c>
      <c r="L27" s="67">
        <f>+Anuales!L22</f>
        <v>1.47102732759302E-5</v>
      </c>
      <c r="M27" s="67">
        <f>+Anuales!M22</f>
        <v>1.6762266707456599E-5</v>
      </c>
      <c r="N27" s="67">
        <f>+Anuales!N22</f>
        <v>1.82315313322535E-5</v>
      </c>
      <c r="O27" s="67">
        <f>+Anuales!O22</f>
        <v>1.8455498275765201E-5</v>
      </c>
      <c r="P27" s="67">
        <f>+Anuales!P22</f>
        <v>2.24081000751482E-5</v>
      </c>
      <c r="Q27" s="67">
        <f>+Anuales!Q22</f>
        <v>2.2498308982951499E-5</v>
      </c>
      <c r="R27" s="67">
        <f>+Anuales!R22</f>
        <v>2.6450910782334499E-5</v>
      </c>
      <c r="S27" s="67">
        <f>+Anuales!S22</f>
        <v>2.9968021302666799E-5</v>
      </c>
      <c r="T27" s="67">
        <f>+Anuales!T22</f>
        <v>4.1734580909014601E-5</v>
      </c>
      <c r="U27" s="67">
        <f>+Anuales!U22</f>
        <v>4.5047425281792303E-5</v>
      </c>
      <c r="V27" s="67">
        <f>+Anuales!V22</f>
        <v>5.1918855534811899E-5</v>
      </c>
      <c r="W27" s="67">
        <f>+Anuales!W22</f>
        <v>4.6068756019565697E-5</v>
      </c>
      <c r="X27" s="67">
        <f>+Anuales!X22</f>
        <v>5.0708811909449899E-5</v>
      </c>
      <c r="Y27" s="67">
        <f>+Anuales!Y22</f>
        <v>5.8760216151897101E-5</v>
      </c>
      <c r="Z27" s="67">
        <f>+Anuales!Z22</f>
        <v>7.8462048992945194E-5</v>
      </c>
      <c r="AA27" s="67">
        <f>+Anuales!AA22</f>
        <v>7.4874430360766502E-5</v>
      </c>
      <c r="AB27" s="67">
        <f>+Anuales!AB22</f>
        <v>1.0939437241351E-4</v>
      </c>
      <c r="AC27" s="67">
        <f>+Anuales!AC22</f>
        <v>1.96577652711442E-4</v>
      </c>
      <c r="AD27" s="67">
        <f>+Anuales!AD22</f>
        <v>4.0873656125691501E-4</v>
      </c>
      <c r="AE27" s="67">
        <f>+Anuales!AE22</f>
        <v>9.9280324903995294E-4</v>
      </c>
      <c r="AF27" s="67">
        <f>+Anuales!AF22</f>
        <v>1.3610091364739401E-3</v>
      </c>
      <c r="AG27" s="67">
        <f>+Anuales!AG22</f>
        <v>1.7258068967527099E-3</v>
      </c>
      <c r="AH27" s="67">
        <f>+Anuales!AH22</f>
        <v>2.91778959358269E-3</v>
      </c>
      <c r="AI27" s="67">
        <f>+Anuales!AI22</f>
        <v>6.2696037620250103E-3</v>
      </c>
      <c r="AJ27" s="67">
        <f>+Anuales!AJ22</f>
        <v>1.3681286020816001E-2</v>
      </c>
      <c r="AK27" s="67">
        <f>+Anuales!AK22</f>
        <v>4.4308575795236699E-2</v>
      </c>
      <c r="AL27" s="67">
        <f>+Anuales!AL22</f>
        <v>5.0282656215473003E-2</v>
      </c>
      <c r="AM27" s="67">
        <f>+Anuales!AM22</f>
        <v>7.9667599799944894E-2</v>
      </c>
      <c r="AN27" s="67">
        <f>+Anuales!AN22</f>
        <v>0.58466578691432403</v>
      </c>
      <c r="AO27" s="67">
        <f>+Anuales!AO22</f>
        <v>15.7361577835542</v>
      </c>
      <c r="AP27" s="67">
        <f>+Anuales!AP22</f>
        <v>858.17926</v>
      </c>
      <c r="AQ27" s="67">
        <f>+Anuales!AQ22</f>
        <v>3259.855528</v>
      </c>
      <c r="AR27" s="67">
        <f>+Anuales!AR22</f>
        <v>5627.7490459999999</v>
      </c>
      <c r="AS27" s="67">
        <f>+Anuales!AS22</f>
        <v>8626.6039999999994</v>
      </c>
      <c r="AT27" s="67">
        <f>+Anuales!AT22</f>
        <v>12590.4514470674</v>
      </c>
      <c r="AU27" s="67">
        <f>+Anuales!AU22</f>
        <v>15118.170885833801</v>
      </c>
      <c r="AV27" s="67">
        <f>+Anuales!AV22</f>
        <v>17974.756927754501</v>
      </c>
      <c r="AW27" s="67">
        <f>+Anuales!AW22</f>
        <v>22272.178088995901</v>
      </c>
      <c r="AX27" s="67">
        <f>+Anuales!AX22</f>
        <v>22075.666404387801</v>
      </c>
      <c r="AY27" s="67">
        <f>+Anuales!AY22</f>
        <v>25855.253648066398</v>
      </c>
      <c r="AZ27" s="67">
        <f>+Anuales!AZ22</f>
        <v>29867.827839919999</v>
      </c>
      <c r="BA27" s="67">
        <f>+Anuales!BA22</f>
        <v>29819.766269802702</v>
      </c>
      <c r="BB27" s="67">
        <f>+Anuales!BB22</f>
        <v>32681.948105448999</v>
      </c>
      <c r="BC27" s="67">
        <f>+Anuales!BC22</f>
        <v>38060.704147667697</v>
      </c>
      <c r="BD27" s="67">
        <f>+Anuales!BD22</f>
        <v>51041.543245485802</v>
      </c>
      <c r="BE27" s="67">
        <f>+Anuales!BE22</f>
        <v>65646.945835517399</v>
      </c>
      <c r="BF27" s="67">
        <f>+Anuales!BF22</f>
        <v>86233.951450318898</v>
      </c>
      <c r="BG27" s="67">
        <f>+Anuales!BG22</f>
        <v>97501.431317828799</v>
      </c>
      <c r="BH27" s="67">
        <f>+Anuales!BH22</f>
        <v>100895.073425343</v>
      </c>
      <c r="BI27" s="67">
        <f>+Anuales!BI22</f>
        <v>91770.705427774199</v>
      </c>
      <c r="BJ27" s="67">
        <f>+Anuales!BJ22</f>
        <v>111035.48070546299</v>
      </c>
      <c r="BK27" s="67">
        <f>+Anuales!BK22</f>
        <v>138751.58152175299</v>
      </c>
      <c r="BL27" s="67">
        <f>+Anuales!BL22</f>
        <v>137014.31587985999</v>
      </c>
      <c r="BM27" s="67">
        <f>+Anuales!BM22</f>
        <v>130608.050702632</v>
      </c>
      <c r="BN27" s="67">
        <f>+Anuales!BN22</f>
        <v>127765.308550709</v>
      </c>
      <c r="BO27" s="67">
        <f>+Anuales!BO22</f>
        <v>128079.289728808</v>
      </c>
      <c r="BP27" s="67">
        <f>+Anuales!BP22</f>
        <v>144812.21736458901</v>
      </c>
      <c r="BQ27" s="67">
        <f>+Anuales!BQ22</f>
        <v>167979.31315043801</v>
      </c>
      <c r="BR27" s="67">
        <f>+Anuales!BR22</f>
        <v>182197.691000505</v>
      </c>
      <c r="BS27" s="67">
        <f>+Anuales!BS22</f>
        <v>182384.91351657599</v>
      </c>
      <c r="BT27" s="67">
        <f>+Anuales!BT22</f>
        <v>159683.04587409299</v>
      </c>
      <c r="BU27" s="67">
        <f>+Anuales!BU22</f>
        <v>257377.128871953</v>
      </c>
      <c r="BV27" s="67">
        <f>+Anuales!BV22</f>
        <v>272522.42326768098</v>
      </c>
      <c r="BW27" s="67">
        <f>+Anuales!BW22</f>
        <v>274276.15729496599</v>
      </c>
    </row>
    <row r="28" spans="1:75">
      <c r="A28" s="1" t="s">
        <v>11</v>
      </c>
      <c r="B28" s="67">
        <f>+Anuales!B23</f>
        <v>3.19853442804416E-6</v>
      </c>
      <c r="C28" s="67">
        <f>+Anuales!C23</f>
        <v>4.6646140991311501E-6</v>
      </c>
      <c r="D28" s="67">
        <f>+Anuales!D23</f>
        <v>5.5440585620231302E-6</v>
      </c>
      <c r="E28" s="67">
        <f>+Anuales!E23</f>
        <v>6.1144265894016402E-6</v>
      </c>
      <c r="F28" s="67">
        <f>+Anuales!F23</f>
        <v>6.2150797707037303E-6</v>
      </c>
      <c r="G28" s="67">
        <f>+Anuales!G23</f>
        <v>8.0126032509268902E-6</v>
      </c>
      <c r="H28" s="67">
        <f>+Anuales!H23</f>
        <v>9.4888499100241892E-6</v>
      </c>
      <c r="I28" s="67">
        <f>+Anuales!I23</f>
        <v>1.0983397147540099E-5</v>
      </c>
      <c r="J28" s="67">
        <f>+Anuales!J23</f>
        <v>1.2090582141863001E-5</v>
      </c>
      <c r="K28" s="67">
        <f>+Anuales!K23</f>
        <v>1.21648011543383E-5</v>
      </c>
      <c r="L28" s="67">
        <f>+Anuales!L23</f>
        <v>1.4534726059542001E-5</v>
      </c>
      <c r="M28" s="67">
        <f>+Anuales!M23</f>
        <v>1.7618373523069699E-5</v>
      </c>
      <c r="N28" s="67">
        <f>+Anuales!N23</f>
        <v>1.9754457704036199E-5</v>
      </c>
      <c r="O28" s="67">
        <f>+Anuales!O23</f>
        <v>2.12673055199707E-5</v>
      </c>
      <c r="P28" s="67">
        <f>+Anuales!P23</f>
        <v>2.2418208562738001E-5</v>
      </c>
      <c r="Q28" s="67">
        <f>+Anuales!Q23</f>
        <v>2.67961135999783E-5</v>
      </c>
      <c r="R28" s="67">
        <f>+Anuales!R23</f>
        <v>3.1967043702022999E-5</v>
      </c>
      <c r="S28" s="67">
        <f>+Anuales!S23</f>
        <v>3.8439348269387602E-5</v>
      </c>
      <c r="T28" s="67">
        <f>+Anuales!T23</f>
        <v>4.2610863450018597E-5</v>
      </c>
      <c r="U28" s="67">
        <f>+Anuales!U23</f>
        <v>4.2512243666318597E-5</v>
      </c>
      <c r="V28" s="67">
        <f>+Anuales!V23</f>
        <v>4.5559289973009101E-5</v>
      </c>
      <c r="W28" s="67">
        <f>+Anuales!W23</f>
        <v>4.81986400604861E-5</v>
      </c>
      <c r="X28" s="67">
        <f>+Anuales!X23</f>
        <v>5.2030577841572702E-5</v>
      </c>
      <c r="Y28" s="67">
        <f>+Anuales!Y23</f>
        <v>6.6353830550500302E-5</v>
      </c>
      <c r="Z28" s="67">
        <f>+Anuales!Z23</f>
        <v>1.1645064727251199E-4</v>
      </c>
      <c r="AA28" s="67">
        <f>+Anuales!AA23</f>
        <v>1.4846140902297899E-4</v>
      </c>
      <c r="AB28" s="67">
        <f>+Anuales!AB23</f>
        <v>1.8007464154224301E-4</v>
      </c>
      <c r="AC28" s="67">
        <f>+Anuales!AC23</f>
        <v>2.7549080732021999E-4</v>
      </c>
      <c r="AD28" s="67">
        <f>+Anuales!AD23</f>
        <v>3.87715037676845E-4</v>
      </c>
      <c r="AE28" s="67">
        <f>+Anuales!AE23</f>
        <v>5.6526022613841197E-4</v>
      </c>
      <c r="AF28" s="67">
        <f>+Anuales!AF23</f>
        <v>1.17574014756641E-3</v>
      </c>
      <c r="AG28" s="67">
        <f>+Anuales!AG23</f>
        <v>2.0915149802452002E-3</v>
      </c>
      <c r="AH28" s="67">
        <f>+Anuales!AH23</f>
        <v>3.42213907267394E-3</v>
      </c>
      <c r="AI28" s="67">
        <f>+Anuales!AI23</f>
        <v>6.1241059731404496E-3</v>
      </c>
      <c r="AJ28" s="67">
        <f>+Anuales!AJ23</f>
        <v>1.10711938908775E-2</v>
      </c>
      <c r="AK28" s="67">
        <f>+Anuales!AK23</f>
        <v>3.1031823683790202E-2</v>
      </c>
      <c r="AL28" s="67">
        <f>+Anuales!AL23</f>
        <v>5.4383014510699899E-2</v>
      </c>
      <c r="AM28" s="67">
        <f>+Anuales!AM23</f>
        <v>8.9684223310921005E-2</v>
      </c>
      <c r="AN28" s="67">
        <f>+Anuales!AN23</f>
        <v>0.68970143971533904</v>
      </c>
      <c r="AO28" s="67">
        <f>+Anuales!AO23</f>
        <v>12.1179312277341</v>
      </c>
      <c r="AP28" s="67">
        <f>+Anuales!AP23</f>
        <v>752.92627300000004</v>
      </c>
      <c r="AQ28" s="67">
        <f>+Anuales!AQ23</f>
        <v>3861.996161</v>
      </c>
      <c r="AR28" s="67">
        <f>+Anuales!AR23</f>
        <v>6954.3354010000003</v>
      </c>
      <c r="AS28" s="67">
        <f>+Anuales!AS23</f>
        <v>11304.266</v>
      </c>
      <c r="AT28" s="67">
        <f>+Anuales!AT23</f>
        <v>15922.0746275154</v>
      </c>
      <c r="AU28" s="67">
        <f>+Anuales!AU23</f>
        <v>21990.692954876598</v>
      </c>
      <c r="AV28" s="67">
        <f>+Anuales!AV23</f>
        <v>24754.049485018899</v>
      </c>
      <c r="AW28" s="67">
        <f>+Anuales!AW23</f>
        <v>29219.064900140002</v>
      </c>
      <c r="AX28" s="67">
        <f>+Anuales!AX23</f>
        <v>31013.9339033951</v>
      </c>
      <c r="AY28" s="67">
        <f>+Anuales!AY23</f>
        <v>29907.0550703546</v>
      </c>
      <c r="AZ28" s="67">
        <f>+Anuales!AZ23</f>
        <v>33434.378167214301</v>
      </c>
      <c r="BA28" s="67">
        <f>+Anuales!BA23</f>
        <v>33166.712797883403</v>
      </c>
      <c r="BB28" s="67">
        <f>+Anuales!BB23</f>
        <v>34008.658803614402</v>
      </c>
      <c r="BC28" s="67">
        <f>+Anuales!BC23</f>
        <v>37253.8016717133</v>
      </c>
      <c r="BD28" s="67">
        <f>+Anuales!BD23</f>
        <v>42384.304455393103</v>
      </c>
      <c r="BE28" s="67">
        <f>+Anuales!BE23</f>
        <v>50150.8312906516</v>
      </c>
      <c r="BF28" s="67">
        <f>+Anuales!BF23</f>
        <v>60013.451437937998</v>
      </c>
      <c r="BG28" s="67">
        <f>+Anuales!BG23</f>
        <v>74736.183578442593</v>
      </c>
      <c r="BH28" s="67">
        <f>+Anuales!BH23</f>
        <v>100322.104878136</v>
      </c>
      <c r="BI28" s="67">
        <f>+Anuales!BI23</f>
        <v>78082.008965279107</v>
      </c>
      <c r="BJ28" s="67">
        <f>+Anuales!BJ23</f>
        <v>98738.686787093306</v>
      </c>
      <c r="BK28" s="67">
        <f>+Anuales!BK23</f>
        <v>119787.19365155</v>
      </c>
      <c r="BL28" s="67">
        <f>+Anuales!BL23</f>
        <v>127800.39682571001</v>
      </c>
      <c r="BM28" s="67">
        <f>+Anuales!BM23</f>
        <v>135597.10506071401</v>
      </c>
      <c r="BN28" s="67">
        <f>+Anuales!BN23</f>
        <v>139048.50997631601</v>
      </c>
      <c r="BO28" s="67">
        <f>+Anuales!BO23</f>
        <v>145348.80330430801</v>
      </c>
      <c r="BP28" s="67">
        <f>+Anuales!BP23</f>
        <v>146840.213725868</v>
      </c>
      <c r="BQ28" s="67">
        <f>+Anuales!BQ23</f>
        <v>154876.34006158001</v>
      </c>
      <c r="BR28" s="67">
        <f>+Anuales!BR23</f>
        <v>169656.25458669799</v>
      </c>
      <c r="BS28" s="67">
        <f>+Anuales!BS23</f>
        <v>172608.61784161601</v>
      </c>
      <c r="BT28" s="67">
        <f>+Anuales!BT23</f>
        <v>148166.01545249601</v>
      </c>
      <c r="BU28" s="67">
        <f>+Anuales!BU23</f>
        <v>228011.09733088399</v>
      </c>
      <c r="BV28" s="67">
        <f>+Anuales!BV23</f>
        <v>267981.69430196501</v>
      </c>
      <c r="BW28" s="67">
        <f>+Anuales!BW23</f>
        <v>237491.11770233599</v>
      </c>
    </row>
    <row r="29" spans="1:75">
      <c r="A29" s="1" t="s">
        <v>12</v>
      </c>
      <c r="B29" s="67">
        <f>+B19+B27-B28</f>
        <v>1.5702559412063706E-5</v>
      </c>
      <c r="C29" s="67">
        <f t="shared" ref="C29:BN29" si="14">+C19+C27-C28</f>
        <v>2.0084036533050734E-5</v>
      </c>
      <c r="D29" s="67">
        <f t="shared" si="14"/>
        <v>2.1361127706573155E-5</v>
      </c>
      <c r="E29" s="67">
        <f t="shared" si="14"/>
        <v>2.3873958716551724E-5</v>
      </c>
      <c r="F29" s="67">
        <f t="shared" si="14"/>
        <v>2.7507448864252224E-5</v>
      </c>
      <c r="G29" s="67">
        <f t="shared" si="14"/>
        <v>3.0039690527952914E-5</v>
      </c>
      <c r="H29" s="67">
        <f t="shared" si="14"/>
        <v>3.3947155760759886E-5</v>
      </c>
      <c r="I29" s="67">
        <f t="shared" si="14"/>
        <v>3.7040737839839253E-5</v>
      </c>
      <c r="J29" s="67">
        <f t="shared" si="14"/>
        <v>4.0848025825580816E-5</v>
      </c>
      <c r="K29" s="67">
        <f t="shared" si="14"/>
        <v>4.8416509811580286E-5</v>
      </c>
      <c r="L29" s="67">
        <f t="shared" si="14"/>
        <v>5.8322015100171671E-5</v>
      </c>
      <c r="M29" s="67">
        <f t="shared" si="14"/>
        <v>6.5156562309141481E-5</v>
      </c>
      <c r="N29" s="67">
        <f t="shared" si="14"/>
        <v>7.5436871634541658E-5</v>
      </c>
      <c r="O29" s="67">
        <f t="shared" si="14"/>
        <v>8.2026852915497117E-5</v>
      </c>
      <c r="P29" s="67">
        <f t="shared" si="14"/>
        <v>9.8107379434387692E-5</v>
      </c>
      <c r="Q29" s="67">
        <f t="shared" si="14"/>
        <v>1.1656260061801966E-4</v>
      </c>
      <c r="R29" s="67">
        <f t="shared" si="14"/>
        <v>1.4053022593866373E-4</v>
      </c>
      <c r="S29" s="67">
        <f t="shared" si="14"/>
        <v>1.576765502520176E-4</v>
      </c>
      <c r="T29" s="67">
        <f t="shared" si="14"/>
        <v>1.8751572157309749E-4</v>
      </c>
      <c r="U29" s="67">
        <f t="shared" si="14"/>
        <v>2.1020109671112178E-4</v>
      </c>
      <c r="V29" s="67">
        <f t="shared" si="14"/>
        <v>2.3473650428758344E-4</v>
      </c>
      <c r="W29" s="67">
        <f t="shared" si="14"/>
        <v>2.5791891426000819E-4</v>
      </c>
      <c r="X29" s="67">
        <f t="shared" si="14"/>
        <v>2.8916137949397213E-4</v>
      </c>
      <c r="Y29" s="67">
        <f t="shared" si="14"/>
        <v>3.5280290554851946E-4</v>
      </c>
      <c r="Z29" s="67">
        <f t="shared" si="14"/>
        <v>4.3918701464243327E-4</v>
      </c>
      <c r="AA29" s="67">
        <f t="shared" si="14"/>
        <v>5.4808843936278743E-4</v>
      </c>
      <c r="AB29" s="67">
        <f t="shared" si="14"/>
        <v>7.3212715406132788E-4</v>
      </c>
      <c r="AC29" s="67">
        <f t="shared" si="14"/>
        <v>1.0127440991553082E-3</v>
      </c>
      <c r="AD29" s="67">
        <f t="shared" si="14"/>
        <v>1.617638748231114E-3</v>
      </c>
      <c r="AE29" s="67">
        <f t="shared" si="14"/>
        <v>3.0534647717515412E-3</v>
      </c>
      <c r="AF29" s="67">
        <f t="shared" si="14"/>
        <v>5.0473957939115299E-3</v>
      </c>
      <c r="AG29" s="67">
        <f t="shared" si="14"/>
        <v>8.9072408207365103E-3</v>
      </c>
      <c r="AH29" s="67">
        <f t="shared" si="14"/>
        <v>1.479415512538575E-2</v>
      </c>
      <c r="AI29" s="67">
        <f t="shared" si="14"/>
        <v>2.7453019755348564E-2</v>
      </c>
      <c r="AJ29" s="67">
        <f t="shared" si="14"/>
        <v>5.93813173419485E-2</v>
      </c>
      <c r="AK29" s="67">
        <f t="shared" si="14"/>
        <v>0.16108827537260248</v>
      </c>
      <c r="AL29" s="67">
        <f t="shared" si="14"/>
        <v>0.29679607353595516</v>
      </c>
      <c r="AM29" s="67">
        <f t="shared" si="14"/>
        <v>0.60461726013424388</v>
      </c>
      <c r="AN29" s="67">
        <f t="shared" si="14"/>
        <v>3.7575487050243659</v>
      </c>
      <c r="AO29" s="67">
        <f t="shared" si="14"/>
        <v>88.049813952983698</v>
      </c>
      <c r="AP29" s="67">
        <f t="shared" si="14"/>
        <v>5321.9824420954137</v>
      </c>
      <c r="AQ29" s="67">
        <f t="shared" si="14"/>
        <v>26256.239275889053</v>
      </c>
      <c r="AR29" s="67">
        <f t="shared" si="14"/>
        <v>43990.2193378417</v>
      </c>
      <c r="AS29" s="67">
        <f t="shared" si="14"/>
        <v>68078.57575863137</v>
      </c>
      <c r="AT29" s="67">
        <f t="shared" si="14"/>
        <v>94724.453431085931</v>
      </c>
      <c r="AU29" s="67">
        <f t="shared" si="14"/>
        <v>115571.29200703319</v>
      </c>
      <c r="AV29" s="67">
        <f t="shared" si="14"/>
        <v>130810.70595643447</v>
      </c>
      <c r="AW29" s="67">
        <f t="shared" si="14"/>
        <v>149749.96285005589</v>
      </c>
      <c r="AX29" s="67">
        <f t="shared" si="14"/>
        <v>157833.56802713007</v>
      </c>
      <c r="AY29" s="67">
        <f t="shared" si="14"/>
        <v>164770.96227677353</v>
      </c>
      <c r="AZ29" s="67">
        <f t="shared" si="14"/>
        <v>175862.06132943596</v>
      </c>
      <c r="BA29" s="67">
        <f t="shared" si="14"/>
        <v>178974.62632197747</v>
      </c>
      <c r="BB29" s="67">
        <f t="shared" si="14"/>
        <v>189741.44734998263</v>
      </c>
      <c r="BC29" s="67">
        <f t="shared" si="14"/>
        <v>203612.61266088119</v>
      </c>
      <c r="BD29" s="67">
        <f t="shared" si="14"/>
        <v>225691.81873359694</v>
      </c>
      <c r="BE29" s="67">
        <f t="shared" si="14"/>
        <v>244651.60026246609</v>
      </c>
      <c r="BF29" s="67">
        <f t="shared" si="14"/>
        <v>286314.08373982308</v>
      </c>
      <c r="BG29" s="67">
        <f t="shared" si="14"/>
        <v>319693.00000000006</v>
      </c>
      <c r="BH29" s="67">
        <f t="shared" si="14"/>
        <v>354827.53577412042</v>
      </c>
      <c r="BI29" s="67">
        <f t="shared" si="14"/>
        <v>367052.84531173494</v>
      </c>
      <c r="BJ29" s="67">
        <f t="shared" si="14"/>
        <v>421582.0652332824</v>
      </c>
      <c r="BK29" s="67">
        <f t="shared" si="14"/>
        <v>471985.53679455421</v>
      </c>
      <c r="BL29" s="67">
        <f t="shared" si="14"/>
        <v>509758.20175753202</v>
      </c>
      <c r="BM29" s="67">
        <f t="shared" si="14"/>
        <v>548696.51547543472</v>
      </c>
      <c r="BN29" s="67">
        <f t="shared" si="14"/>
        <v>578493.24106441077</v>
      </c>
      <c r="BO29" s="67">
        <f t="shared" ref="BO29:BW29" si="15">+BO19+BO27-BO28</f>
        <v>614251.09670176858</v>
      </c>
      <c r="BP29" s="67">
        <f t="shared" si="15"/>
        <v>662788.39452976966</v>
      </c>
      <c r="BQ29" s="67">
        <f t="shared" si="15"/>
        <v>706232.91490068869</v>
      </c>
      <c r="BR29" s="67">
        <f t="shared" si="15"/>
        <v>748094.97252289136</v>
      </c>
      <c r="BS29" s="67">
        <f t="shared" si="15"/>
        <v>777524.45049662748</v>
      </c>
      <c r="BT29" s="67">
        <f t="shared" si="15"/>
        <v>721691.95795627765</v>
      </c>
      <c r="BU29" s="67">
        <f t="shared" si="15"/>
        <v>877967.01130398561</v>
      </c>
      <c r="BV29" s="67">
        <f t="shared" si="15"/>
        <v>937184.86137316935</v>
      </c>
      <c r="BW29" s="67">
        <f t="shared" si="15"/>
        <v>1001330.5590469339</v>
      </c>
    </row>
    <row r="30" spans="1:7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</row>
    <row r="31" spans="1:75">
      <c r="A31" s="1" t="s">
        <v>45</v>
      </c>
      <c r="B31" s="66">
        <f>+Anuales!B33</f>
        <v>39907.954649603496</v>
      </c>
      <c r="C31" s="66">
        <f>+Anuales!C33</f>
        <v>42988.065163111503</v>
      </c>
      <c r="D31" s="66">
        <f>+Anuales!D33</f>
        <v>46042.775162528902</v>
      </c>
      <c r="E31" s="66">
        <f>+Anuales!E33</f>
        <v>49116.37386485</v>
      </c>
      <c r="F31" s="66">
        <f>+Anuales!F33</f>
        <v>52063.841342766398</v>
      </c>
      <c r="G31" s="66">
        <f>+Anuales!G33</f>
        <v>55152.106118060801</v>
      </c>
      <c r="H31" s="66">
        <f>+Anuales!H33</f>
        <v>57391.576172449801</v>
      </c>
      <c r="I31" s="66">
        <f>+Anuales!I33</f>
        <v>61241.988541052102</v>
      </c>
      <c r="J31" s="66">
        <f>+Anuales!J33</f>
        <v>61169.9278973373</v>
      </c>
      <c r="K31" s="66">
        <f>+Anuales!K33</f>
        <v>63067.209894809603</v>
      </c>
      <c r="L31" s="66">
        <f>+Anuales!L33</f>
        <v>69378.138784548995</v>
      </c>
      <c r="M31" s="66">
        <f>+Anuales!M33</f>
        <v>74547.203032915102</v>
      </c>
      <c r="N31" s="66">
        <f>+Anuales!N33</f>
        <v>81468.814700028597</v>
      </c>
      <c r="O31" s="66">
        <f>+Anuales!O33</f>
        <v>84834.282262152396</v>
      </c>
      <c r="P31" s="66">
        <f>+Anuales!P33</f>
        <v>89748.475649052198</v>
      </c>
      <c r="Q31" s="66">
        <f>+Anuales!Q33</f>
        <v>94943.408898916299</v>
      </c>
      <c r="R31" s="66">
        <f>+Anuales!R33</f>
        <v>101997.709192047</v>
      </c>
      <c r="S31" s="66">
        <f>+Anuales!S33</f>
        <v>107161.788370847</v>
      </c>
      <c r="T31" s="66">
        <f>+Anuales!T33</f>
        <v>107568.515235636</v>
      </c>
      <c r="U31" s="66">
        <f>+Anuales!U33</f>
        <v>110771.322921931</v>
      </c>
      <c r="V31" s="66">
        <f>+Anuales!V33</f>
        <v>114235.593714192</v>
      </c>
      <c r="W31" s="66">
        <f>+Anuales!W33</f>
        <v>120432.45039233701</v>
      </c>
      <c r="X31" s="66">
        <f>+Anuales!X33</f>
        <v>125104.176846332</v>
      </c>
      <c r="Y31" s="66">
        <f>+Anuales!Y33</f>
        <v>132287.67672329201</v>
      </c>
      <c r="Z31" s="66">
        <f>+Anuales!Z33</f>
        <v>143355.81557328501</v>
      </c>
      <c r="AA31" s="66">
        <f>+Anuales!AA33</f>
        <v>150882.63159166201</v>
      </c>
      <c r="AB31" s="66">
        <f>+Anuales!AB33</f>
        <v>154603.673911041</v>
      </c>
      <c r="AC31" s="66">
        <f>+Anuales!AC33</f>
        <v>155893.279020049</v>
      </c>
      <c r="AD31" s="66">
        <f>+Anuales!AD33</f>
        <v>154846.47645417601</v>
      </c>
      <c r="AE31" s="66">
        <f>+Anuales!AE33</f>
        <v>158438.42139681301</v>
      </c>
      <c r="AF31" s="66">
        <f>+Anuales!AF33</f>
        <v>166624.442358689</v>
      </c>
      <c r="AG31" s="66">
        <f>+Anuales!AG33</f>
        <v>177763.51612696299</v>
      </c>
      <c r="AH31" s="66">
        <f>+Anuales!AH33</f>
        <v>177516.909499715</v>
      </c>
      <c r="AI31" s="66">
        <f>+Anuales!AI33</f>
        <v>160401.711659564</v>
      </c>
      <c r="AJ31" s="66">
        <f>+Anuales!AJ33</f>
        <v>166038.742367181</v>
      </c>
      <c r="AK31" s="66">
        <f>+Anuales!AK33</f>
        <v>171105.08592941801</v>
      </c>
      <c r="AL31" s="66">
        <f>+Anuales!AL33</f>
        <v>187207.15425466999</v>
      </c>
      <c r="AM31" s="66">
        <f>+Anuales!AM33</f>
        <v>204551.57741481299</v>
      </c>
      <c r="AN31" s="66">
        <f>+Anuales!AN33</f>
        <v>186994.44079912599</v>
      </c>
      <c r="AO31" s="66">
        <f>+Anuales!AO33</f>
        <v>164025.987583446</v>
      </c>
      <c r="AP31" s="66">
        <f>+Anuales!AP33</f>
        <v>148915.74213435699</v>
      </c>
      <c r="AQ31" s="66">
        <f>+Anuales!AQ33</f>
        <v>153426.60900145301</v>
      </c>
      <c r="AR31" s="66">
        <f>+Anuales!AR33</f>
        <v>152269.00634933001</v>
      </c>
      <c r="AS31" s="66">
        <f>+Anuales!AS33</f>
        <v>158201.89610584799</v>
      </c>
      <c r="AT31" s="66">
        <f>+Anuales!AT33</f>
        <v>156137.317913643</v>
      </c>
      <c r="AU31" s="66">
        <f>+Anuales!AU33</f>
        <v>169732.064334575</v>
      </c>
      <c r="AV31" s="66">
        <f>+Anuales!AV33</f>
        <v>174318.82634423301</v>
      </c>
      <c r="AW31" s="66">
        <f>+Anuales!AW33</f>
        <v>187209.82179891801</v>
      </c>
      <c r="AX31" s="66">
        <f>+Anuales!AX33</f>
        <v>187335.34450130601</v>
      </c>
      <c r="AY31" s="66">
        <f>+Anuales!AY33</f>
        <v>185974.103933765</v>
      </c>
      <c r="AZ31" s="66">
        <f>+Anuales!AZ33</f>
        <v>188540.81247163599</v>
      </c>
      <c r="BA31" s="66">
        <f>+Anuales!BA33</f>
        <v>190148.619427464</v>
      </c>
      <c r="BB31" s="66">
        <f>+Anuales!BB33</f>
        <v>203201.948500139</v>
      </c>
      <c r="BC31" s="66">
        <f>+Anuales!BC33</f>
        <v>209707.463003396</v>
      </c>
      <c r="BD31" s="66">
        <f>+Anuales!BD33</f>
        <v>222234.79860672401</v>
      </c>
      <c r="BE31" s="66">
        <f>+Anuales!BE33</f>
        <v>235945.00016506601</v>
      </c>
      <c r="BF31" s="66">
        <f>+Anuales!BF33</f>
        <v>271593.80224469199</v>
      </c>
      <c r="BG31" s="66">
        <f>+Anuales!BG33</f>
        <v>303275.63556458597</v>
      </c>
      <c r="BH31" s="66">
        <f>+Anuales!BH33</f>
        <v>320963.50893001602</v>
      </c>
      <c r="BI31" s="66">
        <f>+Anuales!BI33</f>
        <v>323884.89918480098</v>
      </c>
      <c r="BJ31" s="66">
        <f>+Anuales!BJ33</f>
        <v>366535.742496291</v>
      </c>
      <c r="BK31" s="66">
        <f>+Anuales!BK33</f>
        <v>395507.400611991</v>
      </c>
      <c r="BL31" s="66">
        <f>+Anuales!BL33</f>
        <v>421134.632761991</v>
      </c>
      <c r="BM31" s="66">
        <f>+Anuales!BM33</f>
        <v>441246.57174173801</v>
      </c>
      <c r="BN31" s="66">
        <f>+Anuales!BN33</f>
        <v>452937.395796725</v>
      </c>
      <c r="BO31" s="66">
        <f>+Anuales!BO33</f>
        <v>461908.56863574998</v>
      </c>
      <c r="BP31" s="66">
        <f>+Anuales!BP33</f>
        <v>478869.11988341197</v>
      </c>
      <c r="BQ31" s="66">
        <f>+Anuales!BQ33</f>
        <v>495588.35143324197</v>
      </c>
      <c r="BR31" s="66">
        <f>+Anuales!BR33</f>
        <v>513849.77772647701</v>
      </c>
      <c r="BS31" s="66">
        <f>+Anuales!BS33</f>
        <v>528319.51322280394</v>
      </c>
      <c r="BT31" s="66">
        <f>+Anuales!BT33</f>
        <v>488570.44786819001</v>
      </c>
      <c r="BU31" s="66">
        <f>+Anuales!BU33</f>
        <v>542036.27325846802</v>
      </c>
      <c r="BV31" s="66">
        <f>+Anuales!BV33</f>
        <v>546494.89061833802</v>
      </c>
      <c r="BW31" s="66">
        <f>+Anuales!BW33</f>
        <v>561345.23776602</v>
      </c>
    </row>
    <row r="32" spans="1:75">
      <c r="A32" s="1" t="s">
        <v>46</v>
      </c>
      <c r="B32" s="60">
        <f>+Anuales!B34</f>
        <v>1.5314199142212675E-5</v>
      </c>
      <c r="C32" s="60">
        <f>+Anuales!C34</f>
        <v>1.9310099779049897E-5</v>
      </c>
      <c r="D32" s="60">
        <f>+Anuales!D34</f>
        <v>2.0772712108725198E-5</v>
      </c>
      <c r="E32" s="60">
        <f>+Anuales!E34</f>
        <v>2.3412244822923984E-5</v>
      </c>
      <c r="F32" s="60">
        <f>+Anuales!F34</f>
        <v>2.7143464110774542E-5</v>
      </c>
      <c r="G32" s="60">
        <f>+Anuales!G34</f>
        <v>2.9660070173500021E-5</v>
      </c>
      <c r="H32" s="60">
        <f>+Anuales!H34</f>
        <v>3.3313056146666849E-5</v>
      </c>
      <c r="I32" s="60">
        <f>+Anuales!I34</f>
        <v>3.6370243259520504E-5</v>
      </c>
      <c r="J32" s="60">
        <f>+Anuales!J34</f>
        <v>4.0493157788535147E-5</v>
      </c>
      <c r="K32" s="60">
        <f>+Anuales!K34</f>
        <v>4.7970939102022576E-5</v>
      </c>
      <c r="L32" s="60">
        <f>+Anuales!L34</f>
        <v>5.7848523972983077E-5</v>
      </c>
      <c r="M32" s="60">
        <f>+Anuales!M34</f>
        <v>6.4689877863572678E-5</v>
      </c>
      <c r="N32" s="60">
        <f>+Anuales!N34</f>
        <v>7.43857724127851E-5</v>
      </c>
      <c r="O32" s="60">
        <f>+Anuales!O34</f>
        <v>8.0730999040667177E-5</v>
      </c>
      <c r="P32" s="60">
        <f>+Anuales!P34</f>
        <v>9.5873124500865301E-5</v>
      </c>
      <c r="Q32" s="60">
        <f>+Anuales!Q34</f>
        <v>1.1408771535723376E-4</v>
      </c>
      <c r="R32" s="60">
        <f>+Anuales!R34</f>
        <v>1.365185115289729E-4</v>
      </c>
      <c r="S32" s="60">
        <f>+Anuales!S34</f>
        <v>1.5496057510227417E-4</v>
      </c>
      <c r="T32" s="60">
        <f>+Anuales!T34</f>
        <v>1.8470402498907635E-4</v>
      </c>
      <c r="U32" s="60">
        <f>+Anuales!U34</f>
        <v>2.0597513855075575E-4</v>
      </c>
      <c r="V32" s="60">
        <f>+Anuales!V34</f>
        <v>2.2948646487118982E-4</v>
      </c>
      <c r="W32" s="60">
        <f>+Anuales!W34</f>
        <v>2.5416123364014362E-4</v>
      </c>
      <c r="X32" s="60">
        <f>+Anuales!X34</f>
        <v>2.8605439027598427E-4</v>
      </c>
      <c r="Y32" s="60">
        <f>+Anuales!Y34</f>
        <v>3.4725542753628495E-4</v>
      </c>
      <c r="Z32" s="60">
        <f>+Anuales!Z34</f>
        <v>4.2824988044375942E-4</v>
      </c>
      <c r="AA32" s="60">
        <f>+Anuales!AA34</f>
        <v>5.3930498288806911E-4</v>
      </c>
      <c r="AB32" s="60">
        <f>+Anuales!AB34</f>
        <v>7.2763098109411811E-4</v>
      </c>
      <c r="AC32" s="60">
        <f>+Anuales!AC34</f>
        <v>1.0113899785107083E-3</v>
      </c>
      <c r="AD32" s="60">
        <f>+Anuales!AD34</f>
        <v>1.6481813717840461E-3</v>
      </c>
      <c r="AE32" s="60">
        <f>+Anuales!AE34</f>
        <v>3.0581826000164888E-3</v>
      </c>
      <c r="AF32" s="60">
        <f>+Anuales!AF34</f>
        <v>5.0338182480370143E-3</v>
      </c>
      <c r="AG32" s="60">
        <f>+Anuales!AG34</f>
        <v>8.9506698508411316E-3</v>
      </c>
      <c r="AH32" s="60">
        <f>+Anuales!AH34</f>
        <v>1.4878801954132518E-2</v>
      </c>
      <c r="AI32" s="60">
        <f>+Anuales!AI34</f>
        <v>2.7846356041518975E-2</v>
      </c>
      <c r="AJ32" s="60">
        <f>+Anuales!AJ34</f>
        <v>6.0177483499734633E-2</v>
      </c>
      <c r="AK32" s="60">
        <f>+Anuales!AK34</f>
        <v>0.16483188632781554</v>
      </c>
      <c r="AL32" s="60">
        <f>+Anuales!AL34</f>
        <v>0.30365091632806634</v>
      </c>
      <c r="AM32" s="60">
        <f>+Anuales!AM34</f>
        <v>0.61598090574008069</v>
      </c>
      <c r="AN32" s="60">
        <f>+Anuales!AN34</f>
        <v>3.8644428004944964</v>
      </c>
      <c r="AO32" s="60">
        <f>+Anuales!AO34</f>
        <v>90.584671530751109</v>
      </c>
      <c r="AP32" s="60">
        <f>+Anuales!AP34</f>
        <v>5231.477338675686</v>
      </c>
      <c r="AQ32" s="60">
        <f>+Anuales!AQ34</f>
        <v>26014.218278058139</v>
      </c>
      <c r="AR32" s="60">
        <f>+Anuales!AR34</f>
        <v>43490.958710156912</v>
      </c>
      <c r="AS32" s="60">
        <f>+Anuales!AS34</f>
        <v>66444.323747485032</v>
      </c>
      <c r="AT32" s="60">
        <f>+Anuales!AT34</f>
        <v>81244.362917458973</v>
      </c>
      <c r="AU32" s="60">
        <f>+Anuales!AU34</f>
        <v>100319.91464084938</v>
      </c>
      <c r="AV32" s="60">
        <f>+Anuales!AV34</f>
        <v>113441.36764472003</v>
      </c>
      <c r="AW32" s="60">
        <f>+Anuales!AW34</f>
        <v>130985.78546605617</v>
      </c>
      <c r="AX32" s="60">
        <f>+Anuales!AX34</f>
        <v>138692.27804601341</v>
      </c>
      <c r="AY32" s="60">
        <f>+Anuales!AY34</f>
        <v>141619.34399434098</v>
      </c>
      <c r="AZ32" s="60">
        <f>+Anuales!AZ34</f>
        <v>149217.70958946444</v>
      </c>
      <c r="BA32" s="60">
        <f>+Anuales!BA34</f>
        <v>152213.26900463141</v>
      </c>
      <c r="BB32" s="60">
        <f>+Anuales!BB34</f>
        <v>163529.49853768089</v>
      </c>
      <c r="BC32" s="60">
        <f>+Anuales!BC34</f>
        <v>173861.43574965987</v>
      </c>
      <c r="BD32" s="60">
        <f>+Anuales!BD34</f>
        <v>194578.95596070786</v>
      </c>
      <c r="BE32" s="60">
        <f>+Anuales!BE34</f>
        <v>210694.88902530138</v>
      </c>
      <c r="BF32" s="60">
        <f>+Anuales!BF34</f>
        <v>263956.90160102455</v>
      </c>
      <c r="BG32" s="60">
        <f>+Anuales!BG34</f>
        <v>303275.63556458597</v>
      </c>
      <c r="BH32" s="60">
        <f>+Anuales!BH34</f>
        <v>326444.49493235978</v>
      </c>
      <c r="BI32" s="60">
        <f>+Anuales!BI34</f>
        <v>337071.82677083364</v>
      </c>
      <c r="BJ32" s="60">
        <f>+Anuales!BJ34</f>
        <v>404429.67670049326</v>
      </c>
      <c r="BK32" s="60">
        <f>+Anuales!BK34</f>
        <v>459497.88503817614</v>
      </c>
      <c r="BL32" s="60">
        <f>+Anuales!BL34</f>
        <v>497860.22948701546</v>
      </c>
      <c r="BM32" s="60">
        <f>+Anuales!BM34</f>
        <v>530437.97338103596</v>
      </c>
      <c r="BN32" s="60">
        <f>+Anuales!BN34</f>
        <v>560703.48056040425</v>
      </c>
      <c r="BO32" s="60">
        <f>+Anuales!BO34</f>
        <v>588029.67188066849</v>
      </c>
      <c r="BP32" s="60">
        <f>+Anuales!BP34</f>
        <v>632776.94960018538</v>
      </c>
      <c r="BQ32" s="60">
        <f>+Anuales!BQ34</f>
        <v>680650.71229646355</v>
      </c>
      <c r="BR32" s="60">
        <f>+Anuales!BR34</f>
        <v>719023.08407967794</v>
      </c>
      <c r="BS32" s="60">
        <f>+Anuales!BS34</f>
        <v>751514.05348506989</v>
      </c>
      <c r="BT32" s="60">
        <f>+Anuales!BT34</f>
        <v>723735.37918715493</v>
      </c>
      <c r="BU32" s="60">
        <f>+Anuales!BU34</f>
        <v>861673.31598451058</v>
      </c>
      <c r="BV32" s="60">
        <f>+Anuales!BV34</f>
        <v>902022.07821487554</v>
      </c>
      <c r="BW32" s="60">
        <f>+Anuales!BW34</f>
        <v>993958.28431189992</v>
      </c>
    </row>
    <row r="33" spans="1:75">
      <c r="A33" s="1" t="s">
        <v>84</v>
      </c>
      <c r="B33" s="61">
        <f>+B32-B20-B21</f>
        <v>2.4716205273163649E-6</v>
      </c>
      <c r="C33" s="61">
        <f t="shared" ref="C33:BN33" si="16">+C32-C20-C21</f>
        <v>2.9981235192773571E-6</v>
      </c>
      <c r="D33" s="61">
        <f t="shared" si="16"/>
        <v>3.2280396199555083E-6</v>
      </c>
      <c r="E33" s="61">
        <f t="shared" si="16"/>
        <v>3.9367298894431628E-6</v>
      </c>
      <c r="F33" s="61">
        <f t="shared" si="16"/>
        <v>4.8875197369468802E-6</v>
      </c>
      <c r="G33" s="61">
        <f t="shared" si="16"/>
        <v>4.8266318163897096E-6</v>
      </c>
      <c r="H33" s="61">
        <f t="shared" si="16"/>
        <v>6.114457649824139E-6</v>
      </c>
      <c r="I33" s="61">
        <f t="shared" si="16"/>
        <v>6.5956284103891951E-6</v>
      </c>
      <c r="J33" s="61">
        <f t="shared" si="16"/>
        <v>7.026164110402429E-6</v>
      </c>
      <c r="K33" s="61">
        <f t="shared" si="16"/>
        <v>8.7674212169892862E-6</v>
      </c>
      <c r="L33" s="61">
        <f t="shared" si="16"/>
        <v>1.226082297138744E-5</v>
      </c>
      <c r="M33" s="61">
        <f t="shared" si="16"/>
        <v>1.3708883211707137E-5</v>
      </c>
      <c r="N33" s="61">
        <f t="shared" si="16"/>
        <v>1.5551165087643995E-5</v>
      </c>
      <c r="O33" s="61">
        <f t="shared" si="16"/>
        <v>1.3907298879741774E-5</v>
      </c>
      <c r="P33" s="61">
        <f t="shared" si="16"/>
        <v>1.7238659596138494E-5</v>
      </c>
      <c r="Q33" s="61">
        <f t="shared" si="16"/>
        <v>1.691035001753036E-5</v>
      </c>
      <c r="R33" s="61">
        <f t="shared" si="16"/>
        <v>1.9150222701334497E-5</v>
      </c>
      <c r="S33" s="61">
        <f t="shared" si="16"/>
        <v>1.8133476415184373E-5</v>
      </c>
      <c r="T33" s="61">
        <f t="shared" si="16"/>
        <v>2.4855558929844141E-5</v>
      </c>
      <c r="U33" s="61">
        <f t="shared" si="16"/>
        <v>2.9799416442260657E-5</v>
      </c>
      <c r="V33" s="61">
        <f t="shared" si="16"/>
        <v>3.6826486638189824E-5</v>
      </c>
      <c r="W33" s="61">
        <f t="shared" si="16"/>
        <v>3.6304692022143613E-5</v>
      </c>
      <c r="X33" s="61">
        <f t="shared" si="16"/>
        <v>3.9125572573984281E-5</v>
      </c>
      <c r="Y33" s="61">
        <f t="shared" si="16"/>
        <v>5.6856159423284943E-5</v>
      </c>
      <c r="Z33" s="61">
        <f t="shared" si="16"/>
        <v>5.79765958487594E-5</v>
      </c>
      <c r="AA33" s="61">
        <f t="shared" si="16"/>
        <v>4.1881541560069129E-5</v>
      </c>
      <c r="AB33" s="61">
        <f t="shared" si="16"/>
        <v>8.0189670334118089E-5</v>
      </c>
      <c r="AC33" s="61">
        <f t="shared" si="16"/>
        <v>1.2540531122570833E-4</v>
      </c>
      <c r="AD33" s="61">
        <f t="shared" si="16"/>
        <v>3.7327840784304606E-4</v>
      </c>
      <c r="AE33" s="61">
        <f t="shared" si="16"/>
        <v>1.0754979425444885E-3</v>
      </c>
      <c r="AF33" s="61">
        <f t="shared" si="16"/>
        <v>1.5169932045230145E-3</v>
      </c>
      <c r="AG33" s="61">
        <f t="shared" si="16"/>
        <v>2.4530972754891319E-3</v>
      </c>
      <c r="AH33" s="61">
        <f t="shared" si="16"/>
        <v>4.240320480494518E-3</v>
      </c>
      <c r="AI33" s="61">
        <f t="shared" si="16"/>
        <v>7.1463709566259772E-3</v>
      </c>
      <c r="AJ33" s="61">
        <f t="shared" si="16"/>
        <v>1.6006031927976633E-2</v>
      </c>
      <c r="AK33" s="61">
        <f t="shared" si="16"/>
        <v>4.7505299804519535E-2</v>
      </c>
      <c r="AL33" s="61">
        <f t="shared" si="16"/>
        <v>6.2970489423697332E-2</v>
      </c>
      <c r="AM33" s="61">
        <f t="shared" si="16"/>
        <v>0.1244517427037297</v>
      </c>
      <c r="AN33" s="61">
        <f t="shared" si="16"/>
        <v>0.90043646034010316</v>
      </c>
      <c r="AO33" s="61">
        <f t="shared" si="16"/>
        <v>21.207499905221539</v>
      </c>
      <c r="AP33" s="61">
        <f t="shared" si="16"/>
        <v>753.44997430257627</v>
      </c>
      <c r="AQ33" s="61">
        <f t="shared" si="16"/>
        <v>3345.490558697948</v>
      </c>
      <c r="AR33" s="61">
        <f t="shared" si="16"/>
        <v>5190.0826309148897</v>
      </c>
      <c r="AS33" s="61">
        <f t="shared" si="16"/>
        <v>7695.3542654955836</v>
      </c>
      <c r="AT33" s="61">
        <f t="shared" si="16"/>
        <v>1264.3629174589732</v>
      </c>
      <c r="AU33" s="61">
        <f t="shared" si="16"/>
        <v>2920.9146408493834</v>
      </c>
      <c r="AV33" s="61">
        <f t="shared" si="16"/>
        <v>1655.3676447200269</v>
      </c>
      <c r="AW33" s="61">
        <f t="shared" si="16"/>
        <v>5937.7854660561716</v>
      </c>
      <c r="AX33" s="61">
        <f t="shared" si="16"/>
        <v>4815.278046013409</v>
      </c>
      <c r="AY33" s="61">
        <f t="shared" si="16"/>
        <v>2758.3439943409758</v>
      </c>
      <c r="AZ33" s="61">
        <f t="shared" si="16"/>
        <v>464.70958946444443</v>
      </c>
      <c r="BA33" s="61">
        <f t="shared" si="16"/>
        <v>-565.73099536859081</v>
      </c>
      <c r="BB33" s="61">
        <f t="shared" si="16"/>
        <v>4113.4985376808909</v>
      </c>
      <c r="BC33" s="61">
        <f t="shared" si="16"/>
        <v>6131.4357496598677</v>
      </c>
      <c r="BD33" s="61">
        <f t="shared" si="16"/>
        <v>13926.955960707855</v>
      </c>
      <c r="BE33" s="61">
        <f t="shared" si="16"/>
        <v>19182.889025301381</v>
      </c>
      <c r="BF33" s="61">
        <f t="shared" si="16"/>
        <v>57686.901601024554</v>
      </c>
      <c r="BG33" s="61">
        <f t="shared" si="16"/>
        <v>77535.635564585973</v>
      </c>
      <c r="BH33" s="61">
        <f t="shared" si="16"/>
        <v>68057.983745615784</v>
      </c>
      <c r="BI33" s="61">
        <f t="shared" si="16"/>
        <v>59590.043017041629</v>
      </c>
      <c r="BJ33" s="61">
        <f t="shared" si="16"/>
        <v>99100.312304953259</v>
      </c>
      <c r="BK33" s="61">
        <f t="shared" si="16"/>
        <v>121093.67138422615</v>
      </c>
      <c r="BL33" s="61">
        <f t="shared" si="16"/>
        <v>119743.63162153347</v>
      </c>
      <c r="BM33" s="61">
        <f t="shared" si="16"/>
        <v>116656.85783648698</v>
      </c>
      <c r="BN33" s="61">
        <f t="shared" si="16"/>
        <v>113281.18911465623</v>
      </c>
      <c r="BO33" s="61">
        <f t="shared" ref="BO33:BW33" si="17">+BO32-BO20-BO21</f>
        <v>102356.22780243248</v>
      </c>
      <c r="BP33" s="61">
        <f t="shared" si="17"/>
        <v>112778.69898319636</v>
      </c>
      <c r="BQ33" s="61">
        <f t="shared" si="17"/>
        <v>131337.4871021015</v>
      </c>
      <c r="BR33" s="61">
        <f t="shared" si="17"/>
        <v>141417.86228692197</v>
      </c>
      <c r="BS33" s="61">
        <f t="shared" si="17"/>
        <v>141702.1881512579</v>
      </c>
      <c r="BT33" s="61">
        <f t="shared" si="17"/>
        <v>145757.70404293295</v>
      </c>
      <c r="BU33" s="61">
        <f t="shared" si="17"/>
        <v>195849.63952629757</v>
      </c>
      <c r="BV33" s="61">
        <f t="shared" si="17"/>
        <v>166451.43402677248</v>
      </c>
      <c r="BW33" s="61">
        <f t="shared" si="17"/>
        <v>206855.96827698496</v>
      </c>
    </row>
    <row r="34" spans="1:75" s="80" customFormat="1">
      <c r="A34" s="156" t="s">
        <v>85</v>
      </c>
      <c r="B34" s="70">
        <f>+B33/B29</f>
        <v>0.15740239934500797</v>
      </c>
      <c r="C34" s="70">
        <f t="shared" ref="C34:BN34" si="18">+C33/C29</f>
        <v>0.14927893176969576</v>
      </c>
      <c r="D34" s="70">
        <f t="shared" si="18"/>
        <v>0.1511174720874961</v>
      </c>
      <c r="E34" s="70">
        <f t="shared" si="18"/>
        <v>0.16489640181516454</v>
      </c>
      <c r="F34" s="70">
        <f t="shared" si="18"/>
        <v>0.17767986268252378</v>
      </c>
      <c r="G34" s="70">
        <f t="shared" si="18"/>
        <v>0.16067515116037467</v>
      </c>
      <c r="H34" s="70">
        <f t="shared" si="18"/>
        <v>0.18011693506564541</v>
      </c>
      <c r="I34" s="70">
        <f t="shared" si="18"/>
        <v>0.17806417460980628</v>
      </c>
      <c r="J34" s="70">
        <f t="shared" si="18"/>
        <v>0.17200743410229483</v>
      </c>
      <c r="K34" s="70">
        <f t="shared" si="18"/>
        <v>0.18108329681567195</v>
      </c>
      <c r="L34" s="70">
        <f t="shared" si="18"/>
        <v>0.21022632620509968</v>
      </c>
      <c r="M34" s="70">
        <f t="shared" si="18"/>
        <v>0.21039911753882967</v>
      </c>
      <c r="N34" s="70">
        <f t="shared" si="18"/>
        <v>0.20614806460934018</v>
      </c>
      <c r="O34" s="70">
        <f t="shared" si="18"/>
        <v>0.16954568394899744</v>
      </c>
      <c r="P34" s="70">
        <f t="shared" si="18"/>
        <v>0.1757121604462728</v>
      </c>
      <c r="Q34" s="70">
        <f t="shared" si="18"/>
        <v>0.14507526365979306</v>
      </c>
      <c r="R34" s="70">
        <f t="shared" si="18"/>
        <v>0.13627120125525782</v>
      </c>
      <c r="S34" s="70">
        <f t="shared" si="18"/>
        <v>0.11500426909519058</v>
      </c>
      <c r="T34" s="70">
        <f t="shared" si="18"/>
        <v>0.13255186669857402</v>
      </c>
      <c r="U34" s="70">
        <f t="shared" si="18"/>
        <v>0.14176622723911775</v>
      </c>
      <c r="V34" s="70">
        <f t="shared" si="18"/>
        <v>0.15688436168016065</v>
      </c>
      <c r="W34" s="70">
        <f t="shared" si="18"/>
        <v>0.14076009945336865</v>
      </c>
      <c r="X34" s="70">
        <f t="shared" si="18"/>
        <v>0.13530704772004276</v>
      </c>
      <c r="Y34" s="70">
        <f t="shared" si="18"/>
        <v>0.16115558723896553</v>
      </c>
      <c r="Z34" s="70">
        <f t="shared" si="18"/>
        <v>0.13200890262195342</v>
      </c>
      <c r="AA34" s="70">
        <f t="shared" si="18"/>
        <v>7.6413838629329586E-2</v>
      </c>
      <c r="AB34" s="70">
        <f t="shared" si="18"/>
        <v>0.10952970380798205</v>
      </c>
      <c r="AC34" s="70">
        <f t="shared" si="18"/>
        <v>0.12382724454312219</v>
      </c>
      <c r="AD34" s="70">
        <f t="shared" si="18"/>
        <v>0.23075511034291529</v>
      </c>
      <c r="AE34" s="70">
        <f t="shared" si="18"/>
        <v>0.35222215513806532</v>
      </c>
      <c r="AF34" s="70">
        <f t="shared" si="18"/>
        <v>0.30054968273993932</v>
      </c>
      <c r="AG34" s="70">
        <f t="shared" si="18"/>
        <v>0.27540484476160076</v>
      </c>
      <c r="AH34" s="70">
        <f t="shared" si="18"/>
        <v>0.28662133420640024</v>
      </c>
      <c r="AI34" s="70">
        <f t="shared" si="18"/>
        <v>0.2603127459314809</v>
      </c>
      <c r="AJ34" s="70">
        <f t="shared" si="18"/>
        <v>0.26954659553619498</v>
      </c>
      <c r="AK34" s="70">
        <f t="shared" si="18"/>
        <v>0.29490228071930258</v>
      </c>
      <c r="AL34" s="70">
        <f t="shared" si="18"/>
        <v>0.21216752861142152</v>
      </c>
      <c r="AM34" s="70">
        <f t="shared" si="18"/>
        <v>0.20583557716512679</v>
      </c>
      <c r="AN34" s="70">
        <f t="shared" si="18"/>
        <v>0.23963400903788531</v>
      </c>
      <c r="AO34" s="70">
        <f t="shared" si="18"/>
        <v>0.2408579751973785</v>
      </c>
      <c r="AP34" s="70">
        <f t="shared" si="18"/>
        <v>0.14157317926173427</v>
      </c>
      <c r="AQ34" s="70">
        <f t="shared" si="18"/>
        <v>0.12741697405881322</v>
      </c>
      <c r="AR34" s="70">
        <f t="shared" si="18"/>
        <v>0.11798264953069297</v>
      </c>
      <c r="AS34" s="70">
        <f t="shared" si="18"/>
        <v>0.11303635805747486</v>
      </c>
      <c r="AT34" s="70">
        <f t="shared" si="18"/>
        <v>1.3347798500403324E-2</v>
      </c>
      <c r="AU34" s="70">
        <f t="shared" si="18"/>
        <v>2.5273704136418485E-2</v>
      </c>
      <c r="AV34" s="70">
        <f t="shared" si="18"/>
        <v>1.265468015493575E-2</v>
      </c>
      <c r="AW34" s="70">
        <f t="shared" si="18"/>
        <v>3.9651331813695706E-2</v>
      </c>
      <c r="AX34" s="70">
        <f t="shared" si="18"/>
        <v>3.0508580058113553E-2</v>
      </c>
      <c r="AY34" s="70">
        <f t="shared" si="18"/>
        <v>1.6740473905272554E-2</v>
      </c>
      <c r="AZ34" s="70">
        <f t="shared" si="18"/>
        <v>2.6424664077712642E-3</v>
      </c>
      <c r="BA34" s="70">
        <f t="shared" si="18"/>
        <v>-3.1609564271464609E-3</v>
      </c>
      <c r="BB34" s="70">
        <f t="shared" si="18"/>
        <v>2.1679493832960198E-2</v>
      </c>
      <c r="BC34" s="70">
        <f t="shared" si="18"/>
        <v>3.0113241363254026E-2</v>
      </c>
      <c r="BD34" s="70">
        <f t="shared" si="18"/>
        <v>6.1707845853052452E-2</v>
      </c>
      <c r="BE34" s="70">
        <f t="shared" si="18"/>
        <v>7.8409006949971619E-2</v>
      </c>
      <c r="BF34" s="70">
        <f t="shared" si="18"/>
        <v>0.2014811875389452</v>
      </c>
      <c r="BG34" s="70">
        <f t="shared" si="18"/>
        <v>0.24253153983536066</v>
      </c>
      <c r="BH34" s="70">
        <f t="shared" si="18"/>
        <v>0.19180581235651564</v>
      </c>
      <c r="BI34" s="70">
        <f t="shared" si="18"/>
        <v>0.16234731259590782</v>
      </c>
      <c r="BJ34" s="70">
        <f t="shared" si="18"/>
        <v>0.23506766648177055</v>
      </c>
      <c r="BK34" s="70">
        <f t="shared" si="18"/>
        <v>0.25656225020500106</v>
      </c>
      <c r="BL34" s="70">
        <f t="shared" si="18"/>
        <v>0.23490280530785823</v>
      </c>
      <c r="BM34" s="70">
        <f t="shared" si="18"/>
        <v>0.21260725108743603</v>
      </c>
      <c r="BN34" s="70">
        <f t="shared" si="18"/>
        <v>0.19582111090221577</v>
      </c>
      <c r="BO34" s="70">
        <f t="shared" ref="BO34:BW34" si="19">+BO33/BO29</f>
        <v>0.16663580798151756</v>
      </c>
      <c r="BP34" s="70">
        <f t="shared" si="19"/>
        <v>0.17015792659316217</v>
      </c>
      <c r="BQ34" s="70">
        <f t="shared" si="19"/>
        <v>0.18596908233959944</v>
      </c>
      <c r="BR34" s="70">
        <f t="shared" si="19"/>
        <v>0.18903731141248198</v>
      </c>
      <c r="BS34" s="70">
        <f t="shared" si="19"/>
        <v>0.18224788694522545</v>
      </c>
      <c r="BT34" s="70">
        <f t="shared" si="19"/>
        <v>0.20196664579122747</v>
      </c>
      <c r="BU34" s="70">
        <f t="shared" si="19"/>
        <v>0.22307175213270852</v>
      </c>
      <c r="BV34" s="70">
        <f t="shared" si="19"/>
        <v>0.17760789881185954</v>
      </c>
      <c r="BW34" s="70">
        <f t="shared" si="19"/>
        <v>0.20658109992555346</v>
      </c>
    </row>
    <row r="35" spans="1:75">
      <c r="A35" s="1" t="s">
        <v>52</v>
      </c>
      <c r="B35" s="68">
        <f>+Anuales!B36</f>
        <v>1.4691347754148078E-5</v>
      </c>
      <c r="C35" s="68">
        <f>+Anuales!C36</f>
        <v>1.8384786410203147E-5</v>
      </c>
      <c r="D35" s="68">
        <f>+Anuales!D36</f>
        <v>2.0019269989826207E-5</v>
      </c>
      <c r="E35" s="68">
        <f>+Anuales!E36</f>
        <v>2.2811551927082121E-5</v>
      </c>
      <c r="F35" s="68">
        <f>+Anuales!F36</f>
        <v>2.6362325211570966E-5</v>
      </c>
      <c r="G35" s="68">
        <f>+Anuales!G36</f>
        <v>2.86788877540439E-5</v>
      </c>
      <c r="H35" s="68">
        <f>+Anuales!H36</f>
        <v>3.2107211471042354E-5</v>
      </c>
      <c r="I35" s="68">
        <f>+Anuales!I36</f>
        <v>3.5088146313868851E-5</v>
      </c>
      <c r="J35" s="68">
        <f>+Anuales!J36</f>
        <v>3.9555251706411197E-5</v>
      </c>
      <c r="K35" s="68">
        <f>+Anuales!K36</f>
        <v>4.6711087334805553E-5</v>
      </c>
      <c r="L35" s="68">
        <f>+Anuales!L36</f>
        <v>5.6206562581599833E-5</v>
      </c>
      <c r="M35" s="68">
        <f>+Anuales!M36</f>
        <v>6.2966798336018718E-5</v>
      </c>
      <c r="N35" s="68">
        <f>+Anuales!N36</f>
        <v>7.2187405034433759E-5</v>
      </c>
      <c r="O35" s="68">
        <f>+Anuales!O36</f>
        <v>7.8181717672820317E-5</v>
      </c>
      <c r="P35" s="68">
        <f>+Anuales!P36</f>
        <v>9.2411517915875273E-5</v>
      </c>
      <c r="Q35" s="68">
        <f>+Anuales!Q36</f>
        <v>1.1007747822030346E-4</v>
      </c>
      <c r="R35" s="68">
        <f>+Anuales!R36</f>
        <v>1.3030447315057425E-4</v>
      </c>
      <c r="S35" s="68">
        <f>+Anuales!S36</f>
        <v>1.4919816258774399E-4</v>
      </c>
      <c r="T35" s="68">
        <f>+Anuales!T36</f>
        <v>1.7759576499012074E-4</v>
      </c>
      <c r="U35" s="68">
        <f>+Anuales!U36</f>
        <v>1.9667714387599112E-4</v>
      </c>
      <c r="V35" s="68">
        <f>+Anuales!V36</f>
        <v>2.1893418891169231E-4</v>
      </c>
      <c r="W35" s="68">
        <f>+Anuales!W36</f>
        <v>2.4635832594644688E-4</v>
      </c>
      <c r="X35" s="68">
        <f>+Anuales!X36</f>
        <v>2.7903071596907292E-4</v>
      </c>
      <c r="Y35" s="68">
        <f>+Anuales!Y36</f>
        <v>3.3529972096377485E-4</v>
      </c>
      <c r="Z35" s="68">
        <f>+Anuales!Z36</f>
        <v>4.0977425404160498E-4</v>
      </c>
      <c r="AA35" s="68">
        <f>+Anuales!AA36</f>
        <v>5.2257263560963872E-4</v>
      </c>
      <c r="AB35" s="68">
        <f>+Anuales!AB36</f>
        <v>7.0921500367014353E-4</v>
      </c>
      <c r="AC35" s="68">
        <f>+Anuales!AC36</f>
        <v>9.8547355229525917E-4</v>
      </c>
      <c r="AD35" s="68">
        <f>+Anuales!AD36</f>
        <v>1.615598613423861E-3</v>
      </c>
      <c r="AE35" s="68">
        <f>+Anuales!AE36</f>
        <v>2.9215139015549012E-3</v>
      </c>
      <c r="AF35" s="68">
        <f>+Anuales!AF36</f>
        <v>4.8279252820460066E-3</v>
      </c>
      <c r="AG35" s="68">
        <f>+Anuales!AG36</f>
        <v>8.7128556186522269E-3</v>
      </c>
      <c r="AH35" s="68">
        <f>+Anuales!AH36</f>
        <v>1.450404194574487E-2</v>
      </c>
      <c r="AI35" s="68">
        <f>+Anuales!AI36</f>
        <v>2.7040383898322234E-2</v>
      </c>
      <c r="AJ35" s="68">
        <f>+Anuales!AJ36</f>
        <v>5.8558876531461322E-2</v>
      </c>
      <c r="AK35" s="68">
        <f>+Anuales!AK36</f>
        <v>0.16113818585897408</v>
      </c>
      <c r="AL35" s="68">
        <f>+Anuales!AL36</f>
        <v>0.30057487811207212</v>
      </c>
      <c r="AM35" s="68">
        <f>+Anuales!AM36</f>
        <v>0.61042000837547927</v>
      </c>
      <c r="AN35" s="68">
        <f>+Anuales!AN36</f>
        <v>3.8225928875429505</v>
      </c>
      <c r="AO35" s="68">
        <f>+Anuales!AO36</f>
        <v>89.65756677313513</v>
      </c>
      <c r="AP35" s="68">
        <f>+Anuales!AP36</f>
        <v>5286.00663531787</v>
      </c>
      <c r="AQ35" s="68">
        <f>+Anuales!AQ36</f>
        <v>26155.144808063844</v>
      </c>
      <c r="AR35" s="68">
        <f>+Anuales!AR36</f>
        <v>43627.116484008773</v>
      </c>
      <c r="AS35" s="68">
        <f>+Anuales!AS36</f>
        <v>65995.056905199031</v>
      </c>
      <c r="AT35" s="68">
        <f>+Anuales!AT36</f>
        <v>70156.870309191494</v>
      </c>
      <c r="AU35" s="68">
        <f>+Anuales!AU36</f>
        <v>88584.72636227998</v>
      </c>
      <c r="AV35" s="68">
        <f>+Anuales!AV36</f>
        <v>98347.424612289804</v>
      </c>
      <c r="AW35" s="68">
        <f>+Anuales!AW36</f>
        <v>114411.62248641319</v>
      </c>
      <c r="AX35" s="68">
        <f>+Anuales!AX36</f>
        <v>120148.4894535832</v>
      </c>
      <c r="AY35" s="68">
        <f>+Anuales!AY36</f>
        <v>118987.84212153175</v>
      </c>
      <c r="AZ35" s="68">
        <f>+Anuales!AZ36</f>
        <v>123860.46846998759</v>
      </c>
      <c r="BA35" s="68">
        <f>+Anuales!BA36</f>
        <v>125648.21788760631</v>
      </c>
      <c r="BB35" s="68">
        <f>+Anuales!BB36</f>
        <v>138641.42824159763</v>
      </c>
      <c r="BC35" s="68">
        <f>+Anuales!BC36</f>
        <v>146978.13474128736</v>
      </c>
      <c r="BD35" s="68">
        <f>+Anuales!BD36</f>
        <v>170332.69114089257</v>
      </c>
      <c r="BE35" s="68">
        <f>+Anuales!BE36</f>
        <v>186710.54862356297</v>
      </c>
      <c r="BF35" s="68">
        <f>+Anuales!BF36</f>
        <v>258808.84894914681</v>
      </c>
      <c r="BG35" s="68">
        <f>+Anuales!BG36</f>
        <v>303228.27841318218</v>
      </c>
      <c r="BH35" s="68">
        <f>+Anuales!BH36</f>
        <v>312906.69985828217</v>
      </c>
      <c r="BI35" s="68">
        <f>+Anuales!BI36</f>
        <v>321308.28464456688</v>
      </c>
      <c r="BJ35" s="68">
        <f>+Anuales!BJ36</f>
        <v>408892.05052933702</v>
      </c>
      <c r="BK35" s="68">
        <f>+Anuales!BK36</f>
        <v>474755.57845206925</v>
      </c>
      <c r="BL35" s="68">
        <f>+Anuales!BL36</f>
        <v>509983.86039202556</v>
      </c>
      <c r="BM35" s="68">
        <f>+Anuales!BM36</f>
        <v>533210.29743572976</v>
      </c>
      <c r="BN35" s="68">
        <f>+Anuales!BN36</f>
        <v>556035.31187588139</v>
      </c>
      <c r="BO35" s="68">
        <f>+Anuales!BO36</f>
        <v>572169.1548438702</v>
      </c>
      <c r="BP35" s="68">
        <f>+Anuales!BP36</f>
        <v>615060.50742577657</v>
      </c>
      <c r="BQ35" s="68">
        <f>+Anuales!BQ36</f>
        <v>674221.78159542603</v>
      </c>
      <c r="BR35" s="68">
        <f>+Anuales!BR36</f>
        <v>711127.87498534098</v>
      </c>
      <c r="BS35" s="68">
        <f>+Anuales!BS36</f>
        <v>740143.189606498</v>
      </c>
      <c r="BT35" s="68">
        <f>+Anuales!BT36</f>
        <v>730625.4984531193</v>
      </c>
      <c r="BU35" s="68">
        <f>+Anuales!BU36</f>
        <v>894755.87902424042</v>
      </c>
      <c r="BV35" s="68">
        <f>+Anuales!BV36</f>
        <v>911527.40693477879</v>
      </c>
      <c r="BW35" s="68">
        <f>+Anuales!BW36</f>
        <v>1017969.895757981</v>
      </c>
    </row>
    <row r="36" spans="1:75">
      <c r="A36" s="8" t="s">
        <v>87</v>
      </c>
      <c r="B36" s="60">
        <f>+B35-B20-B21</f>
        <v>1.8487691392517678E-6</v>
      </c>
      <c r="C36" s="60">
        <f t="shared" ref="C36:BN36" si="20">+C35-C20-C21</f>
        <v>2.0728101504306075E-6</v>
      </c>
      <c r="D36" s="60">
        <f t="shared" si="20"/>
        <v>2.4745975010565176E-6</v>
      </c>
      <c r="E36" s="60">
        <f t="shared" si="20"/>
        <v>3.3360369936013E-6</v>
      </c>
      <c r="F36" s="60">
        <f t="shared" si="20"/>
        <v>4.1063808377433045E-6</v>
      </c>
      <c r="G36" s="60">
        <f t="shared" si="20"/>
        <v>3.8454493969335892E-6</v>
      </c>
      <c r="H36" s="60">
        <f t="shared" si="20"/>
        <v>4.9086129741996437E-6</v>
      </c>
      <c r="I36" s="60">
        <f t="shared" si="20"/>
        <v>5.3135314647375419E-6</v>
      </c>
      <c r="J36" s="60">
        <f t="shared" si="20"/>
        <v>6.0882580282784786E-6</v>
      </c>
      <c r="K36" s="60">
        <f t="shared" si="20"/>
        <v>7.5075694497722632E-6</v>
      </c>
      <c r="L36" s="60">
        <f t="shared" si="20"/>
        <v>1.0618861580004195E-5</v>
      </c>
      <c r="M36" s="60">
        <f t="shared" si="20"/>
        <v>1.1985803684153178E-5</v>
      </c>
      <c r="N36" s="60">
        <f t="shared" si="20"/>
        <v>1.3352797709292656E-5</v>
      </c>
      <c r="O36" s="60">
        <f t="shared" si="20"/>
        <v>1.1358017511894914E-5</v>
      </c>
      <c r="P36" s="60">
        <f t="shared" si="20"/>
        <v>1.3777053011148467E-5</v>
      </c>
      <c r="Q36" s="60">
        <f t="shared" si="20"/>
        <v>1.2900112880600058E-5</v>
      </c>
      <c r="R36" s="60">
        <f t="shared" si="20"/>
        <v>1.2936184322935847E-5</v>
      </c>
      <c r="S36" s="60">
        <f t="shared" si="20"/>
        <v>1.2371063900654185E-5</v>
      </c>
      <c r="T36" s="60">
        <f t="shared" si="20"/>
        <v>1.7747298930888535E-5</v>
      </c>
      <c r="U36" s="60">
        <f t="shared" si="20"/>
        <v>2.0501421767496022E-5</v>
      </c>
      <c r="V36" s="60">
        <f t="shared" si="20"/>
        <v>2.6274210678692312E-5</v>
      </c>
      <c r="W36" s="60">
        <f t="shared" si="20"/>
        <v>2.8501784328446873E-5</v>
      </c>
      <c r="X36" s="60">
        <f t="shared" si="20"/>
        <v>3.210189826707293E-5</v>
      </c>
      <c r="Y36" s="60">
        <f t="shared" si="20"/>
        <v>4.4900452850774844E-5</v>
      </c>
      <c r="Z36" s="60">
        <f t="shared" si="20"/>
        <v>3.9500969446604967E-5</v>
      </c>
      <c r="AA36" s="60">
        <f t="shared" si="20"/>
        <v>2.5149194281638736E-5</v>
      </c>
      <c r="AB36" s="60">
        <f t="shared" si="20"/>
        <v>6.1773692910143508E-5</v>
      </c>
      <c r="AC36" s="60">
        <f t="shared" si="20"/>
        <v>9.9488885010259149E-5</v>
      </c>
      <c r="AD36" s="60">
        <f t="shared" si="20"/>
        <v>3.406956494828609E-4</v>
      </c>
      <c r="AE36" s="60">
        <f t="shared" si="20"/>
        <v>9.388292440829011E-4</v>
      </c>
      <c r="AF36" s="60">
        <f t="shared" si="20"/>
        <v>1.3111002385320068E-3</v>
      </c>
      <c r="AG36" s="60">
        <f t="shared" si="20"/>
        <v>2.2152830433002273E-3</v>
      </c>
      <c r="AH36" s="60">
        <f t="shared" si="20"/>
        <v>3.8655604721068693E-3</v>
      </c>
      <c r="AI36" s="60">
        <f t="shared" si="20"/>
        <v>6.340398813429236E-3</v>
      </c>
      <c r="AJ36" s="60">
        <f t="shared" si="20"/>
        <v>1.4387424959703323E-2</v>
      </c>
      <c r="AK36" s="60">
        <f t="shared" si="20"/>
        <v>4.3811599335678075E-2</v>
      </c>
      <c r="AL36" s="60">
        <f t="shared" si="20"/>
        <v>5.9894451207703106E-2</v>
      </c>
      <c r="AM36" s="60">
        <f t="shared" si="20"/>
        <v>0.11889084533912829</v>
      </c>
      <c r="AN36" s="60">
        <f t="shared" si="20"/>
        <v>0.85858654738855722</v>
      </c>
      <c r="AO36" s="60">
        <f t="shared" si="20"/>
        <v>20.28039514760556</v>
      </c>
      <c r="AP36" s="60">
        <f t="shared" si="20"/>
        <v>807.97927094476017</v>
      </c>
      <c r="AQ36" s="60">
        <f t="shared" si="20"/>
        <v>3486.417088703653</v>
      </c>
      <c r="AR36" s="60">
        <f t="shared" si="20"/>
        <v>5326.2404047667505</v>
      </c>
      <c r="AS36" s="60">
        <f t="shared" si="20"/>
        <v>7246.087423209583</v>
      </c>
      <c r="AT36" s="60">
        <f t="shared" si="20"/>
        <v>-9823.129690808506</v>
      </c>
      <c r="AU36" s="60">
        <f t="shared" si="20"/>
        <v>-8814.2736377200199</v>
      </c>
      <c r="AV36" s="60">
        <f t="shared" si="20"/>
        <v>-13438.575387710196</v>
      </c>
      <c r="AW36" s="60">
        <f t="shared" si="20"/>
        <v>-10636.377513586805</v>
      </c>
      <c r="AX36" s="60">
        <f t="shared" si="20"/>
        <v>-13728.510546416801</v>
      </c>
      <c r="AY36" s="60">
        <f t="shared" si="20"/>
        <v>-19873.15787846825</v>
      </c>
      <c r="AZ36" s="60">
        <f t="shared" si="20"/>
        <v>-24892.531530012406</v>
      </c>
      <c r="BA36" s="60">
        <f t="shared" si="20"/>
        <v>-27130.782112393688</v>
      </c>
      <c r="BB36" s="60">
        <f t="shared" si="20"/>
        <v>-20774.571758402366</v>
      </c>
      <c r="BC36" s="60">
        <f t="shared" si="20"/>
        <v>-20751.865258712642</v>
      </c>
      <c r="BD36" s="60">
        <f t="shared" si="20"/>
        <v>-10319.308859107434</v>
      </c>
      <c r="BE36" s="60">
        <f t="shared" si="20"/>
        <v>-4801.4513764370349</v>
      </c>
      <c r="BF36" s="60">
        <f t="shared" si="20"/>
        <v>52538.848949146806</v>
      </c>
      <c r="BG36" s="60">
        <f t="shared" si="20"/>
        <v>77488.278413182183</v>
      </c>
      <c r="BH36" s="60">
        <f t="shared" si="20"/>
        <v>54520.18867153817</v>
      </c>
      <c r="BI36" s="60">
        <f t="shared" si="20"/>
        <v>43826.500890774878</v>
      </c>
      <c r="BJ36" s="60">
        <f t="shared" si="20"/>
        <v>103562.68613379702</v>
      </c>
      <c r="BK36" s="60">
        <f t="shared" si="20"/>
        <v>136351.36479811926</v>
      </c>
      <c r="BL36" s="60">
        <f t="shared" si="20"/>
        <v>131867.26252654358</v>
      </c>
      <c r="BM36" s="60">
        <f t="shared" si="20"/>
        <v>119429.18189118078</v>
      </c>
      <c r="BN36" s="60">
        <f t="shared" si="20"/>
        <v>108613.02043013337</v>
      </c>
      <c r="BO36" s="60">
        <f t="shared" ref="BO36:BW36" si="21">+BO35-BO20-BO21</f>
        <v>86495.710765634183</v>
      </c>
      <c r="BP36" s="60">
        <f t="shared" si="21"/>
        <v>95062.256808787541</v>
      </c>
      <c r="BQ36" s="60">
        <f t="shared" si="21"/>
        <v>124908.55640106399</v>
      </c>
      <c r="BR36" s="60">
        <f t="shared" si="21"/>
        <v>133522.65319258501</v>
      </c>
      <c r="BS36" s="60">
        <f t="shared" si="21"/>
        <v>130331.324272686</v>
      </c>
      <c r="BT36" s="60">
        <f t="shared" si="21"/>
        <v>152647.82330889732</v>
      </c>
      <c r="BU36" s="60">
        <f t="shared" si="21"/>
        <v>228932.20256602741</v>
      </c>
      <c r="BV36" s="60">
        <f t="shared" si="21"/>
        <v>175956.76274667573</v>
      </c>
      <c r="BW36" s="60">
        <f t="shared" si="21"/>
        <v>230867.57972306604</v>
      </c>
    </row>
    <row r="37" spans="1:75">
      <c r="A37" s="1" t="s">
        <v>86</v>
      </c>
      <c r="B37" s="70">
        <f>+B36/B29</f>
        <v>0.11773680269163163</v>
      </c>
      <c r="C37" s="70">
        <f t="shared" ref="C37:BN37" si="22">+C36/C29</f>
        <v>0.10320685022752002</v>
      </c>
      <c r="D37" s="70">
        <f t="shared" si="22"/>
        <v>0.11584582682378913</v>
      </c>
      <c r="E37" s="70">
        <f t="shared" si="22"/>
        <v>0.13973539257603049</v>
      </c>
      <c r="F37" s="70">
        <f t="shared" si="22"/>
        <v>0.14928250373228258</v>
      </c>
      <c r="G37" s="70">
        <f t="shared" si="22"/>
        <v>0.12801228405982654</v>
      </c>
      <c r="H37" s="70">
        <f t="shared" si="22"/>
        <v>0.1445957065974168</v>
      </c>
      <c r="I37" s="70">
        <f t="shared" si="22"/>
        <v>0.14345101568205157</v>
      </c>
      <c r="J37" s="70">
        <f t="shared" si="22"/>
        <v>0.14904656725088891</v>
      </c>
      <c r="K37" s="70">
        <f t="shared" si="22"/>
        <v>0.15506217773625225</v>
      </c>
      <c r="L37" s="70">
        <f t="shared" si="22"/>
        <v>0.18207295412831062</v>
      </c>
      <c r="M37" s="70">
        <f t="shared" si="22"/>
        <v>0.18395389902993037</v>
      </c>
      <c r="N37" s="70">
        <f t="shared" si="22"/>
        <v>0.17700624933097792</v>
      </c>
      <c r="O37" s="70">
        <f t="shared" si="22"/>
        <v>0.13846706423804628</v>
      </c>
      <c r="P37" s="70">
        <f t="shared" si="22"/>
        <v>0.14042830509362747</v>
      </c>
      <c r="Q37" s="70">
        <f t="shared" si="22"/>
        <v>0.11067111416700669</v>
      </c>
      <c r="R37" s="70">
        <f t="shared" si="22"/>
        <v>9.2052682876792746E-2</v>
      </c>
      <c r="S37" s="70">
        <f t="shared" si="22"/>
        <v>7.8458489108756274E-2</v>
      </c>
      <c r="T37" s="70">
        <f t="shared" si="22"/>
        <v>9.4644325190462883E-2</v>
      </c>
      <c r="U37" s="70">
        <f t="shared" si="22"/>
        <v>9.753242056425146E-2</v>
      </c>
      <c r="V37" s="70">
        <f t="shared" si="22"/>
        <v>0.11193065500584821</v>
      </c>
      <c r="W37" s="70">
        <f t="shared" si="22"/>
        <v>0.11050676298875162</v>
      </c>
      <c r="X37" s="70">
        <f t="shared" si="22"/>
        <v>0.11101724000366421</v>
      </c>
      <c r="Y37" s="70">
        <f t="shared" si="22"/>
        <v>0.12726780914960428</v>
      </c>
      <c r="Z37" s="70">
        <f t="shared" si="22"/>
        <v>8.9941114217060622E-2</v>
      </c>
      <c r="AA37" s="70">
        <f t="shared" si="22"/>
        <v>4.5885285066179129E-2</v>
      </c>
      <c r="AB37" s="70">
        <f t="shared" si="22"/>
        <v>8.4375634160632332E-2</v>
      </c>
      <c r="AC37" s="70">
        <f t="shared" si="22"/>
        <v>9.8236943659547452E-2</v>
      </c>
      <c r="AD37" s="70">
        <f t="shared" si="22"/>
        <v>0.21061293805889059</v>
      </c>
      <c r="AE37" s="70">
        <f t="shared" si="22"/>
        <v>0.30746359112057675</v>
      </c>
      <c r="AF37" s="70">
        <f t="shared" si="22"/>
        <v>0.25975776262949979</v>
      </c>
      <c r="AG37" s="70">
        <f t="shared" si="22"/>
        <v>0.24870586614689202</v>
      </c>
      <c r="AH37" s="70">
        <f t="shared" si="22"/>
        <v>0.26128970795188122</v>
      </c>
      <c r="AI37" s="70">
        <f t="shared" si="22"/>
        <v>0.23095451319864224</v>
      </c>
      <c r="AJ37" s="70">
        <f t="shared" si="22"/>
        <v>0.24228874675940665</v>
      </c>
      <c r="AK37" s="70">
        <f t="shared" si="22"/>
        <v>0.27197261398658845</v>
      </c>
      <c r="AL37" s="70">
        <f t="shared" si="22"/>
        <v>0.20180338133902986</v>
      </c>
      <c r="AM37" s="70">
        <f t="shared" si="22"/>
        <v>0.19663819275144545</v>
      </c>
      <c r="AN37" s="70">
        <f t="shared" si="22"/>
        <v>0.22849645201950608</v>
      </c>
      <c r="AO37" s="70">
        <f t="shared" si="22"/>
        <v>0.23032865416881815</v>
      </c>
      <c r="AP37" s="70">
        <f t="shared" si="22"/>
        <v>0.15181922896886449</v>
      </c>
      <c r="AQ37" s="70">
        <f t="shared" si="22"/>
        <v>0.1327843280246615</v>
      </c>
      <c r="AR37" s="70">
        <f t="shared" si="22"/>
        <v>0.12107783241228259</v>
      </c>
      <c r="AS37" s="70">
        <f t="shared" si="22"/>
        <v>0.10643711832192501</v>
      </c>
      <c r="AT37" s="70">
        <f t="shared" si="22"/>
        <v>-0.10370215224261012</v>
      </c>
      <c r="AU37" s="70">
        <f t="shared" si="22"/>
        <v>-7.6266981917824536E-2</v>
      </c>
      <c r="AV37" s="70">
        <f t="shared" si="22"/>
        <v>-0.10273299336971557</v>
      </c>
      <c r="AW37" s="70">
        <f t="shared" si="22"/>
        <v>-7.1027580315575586E-2</v>
      </c>
      <c r="AX37" s="70">
        <f t="shared" si="22"/>
        <v>-8.6980930089960343E-2</v>
      </c>
      <c r="AY37" s="70">
        <f t="shared" si="22"/>
        <v>-0.12061080182979313</v>
      </c>
      <c r="AZ37" s="70">
        <f t="shared" si="22"/>
        <v>-0.14154577366963836</v>
      </c>
      <c r="BA37" s="70">
        <f t="shared" si="22"/>
        <v>-0.15159010341267645</v>
      </c>
      <c r="BB37" s="70">
        <f t="shared" si="22"/>
        <v>-0.10948884415371393</v>
      </c>
      <c r="BC37" s="70">
        <f t="shared" si="22"/>
        <v>-0.10191836835410131</v>
      </c>
      <c r="BD37" s="70">
        <f t="shared" si="22"/>
        <v>-4.5723008113502703E-2</v>
      </c>
      <c r="BE37" s="70">
        <f t="shared" si="22"/>
        <v>-1.9625669201779029E-2</v>
      </c>
      <c r="BF37" s="70">
        <f t="shared" si="22"/>
        <v>0.18350074946676206</v>
      </c>
      <c r="BG37" s="70">
        <f t="shared" si="22"/>
        <v>0.24238340662192218</v>
      </c>
      <c r="BH37" s="70">
        <f t="shared" si="22"/>
        <v>0.15365264297369854</v>
      </c>
      <c r="BI37" s="70">
        <f t="shared" si="22"/>
        <v>0.11940106567912147</v>
      </c>
      <c r="BJ37" s="70">
        <f t="shared" si="22"/>
        <v>0.24565249490983593</v>
      </c>
      <c r="BK37" s="70">
        <f t="shared" si="22"/>
        <v>0.28888886240908324</v>
      </c>
      <c r="BL37" s="70">
        <f t="shared" si="22"/>
        <v>0.25868590651782514</v>
      </c>
      <c r="BM37" s="70">
        <f t="shared" si="22"/>
        <v>0.21765981471141246</v>
      </c>
      <c r="BN37" s="70">
        <f t="shared" si="22"/>
        <v>0.18775158069312714</v>
      </c>
      <c r="BO37" s="70">
        <f t="shared" ref="BO37:BW37" si="23">+BO36/BO29</f>
        <v>0.14081490652613293</v>
      </c>
      <c r="BP37" s="70">
        <f t="shared" si="23"/>
        <v>0.14342776305887436</v>
      </c>
      <c r="BQ37" s="70">
        <f t="shared" si="23"/>
        <v>0.17686595139597647</v>
      </c>
      <c r="BR37" s="70">
        <f t="shared" si="23"/>
        <v>0.17848355903568017</v>
      </c>
      <c r="BS37" s="70">
        <f t="shared" si="23"/>
        <v>0.16762344153864178</v>
      </c>
      <c r="BT37" s="70">
        <f t="shared" si="23"/>
        <v>0.21151382057959028</v>
      </c>
      <c r="BU37" s="70">
        <f t="shared" si="23"/>
        <v>0.26075262466412008</v>
      </c>
      <c r="BV37" s="70">
        <f t="shared" si="23"/>
        <v>0.18775032546819284</v>
      </c>
      <c r="BW37" s="70">
        <f t="shared" si="23"/>
        <v>0.23056080495816059</v>
      </c>
    </row>
    <row r="38" spans="1:75">
      <c r="A38" s="1" t="s">
        <v>47</v>
      </c>
      <c r="B38" s="63">
        <f>-Anuales!B39</f>
        <v>-1.7719389768845333E-7</v>
      </c>
      <c r="C38" s="63">
        <f>-Anuales!C39</f>
        <v>-1.8898607531809915E-9</v>
      </c>
      <c r="D38" s="63">
        <f>-Anuales!D39</f>
        <v>7.6541049332527226E-7</v>
      </c>
      <c r="E38" s="63">
        <f>-Anuales!E39</f>
        <v>1.0772056721661998E-6</v>
      </c>
      <c r="F38" s="63">
        <f>-Anuales!F39</f>
        <v>3.5032154976482939E-7</v>
      </c>
      <c r="G38" s="63">
        <f>-Anuales!G39</f>
        <v>1.7975716733595293E-6</v>
      </c>
      <c r="H38" s="63">
        <f>-Anuales!H39</f>
        <v>2.0131993238535553E-6</v>
      </c>
      <c r="I38" s="63">
        <f>-Anuales!I39</f>
        <v>2.9827262108484977E-6</v>
      </c>
      <c r="J38" s="63">
        <f>-Anuales!J39</f>
        <v>2.819916835064893E-6</v>
      </c>
      <c r="K38" s="63">
        <f>-Anuales!K39</f>
        <v>1.0840717627074322E-6</v>
      </c>
      <c r="L38" s="63">
        <f>-Anuales!L39</f>
        <v>-2.060809770302615E-7</v>
      </c>
      <c r="M38" s="63">
        <f>-Anuales!M39</f>
        <v>3.2263875655781129E-7</v>
      </c>
      <c r="N38" s="63">
        <f>-Anuales!N39</f>
        <v>9.6392009898213539E-7</v>
      </c>
      <c r="O38" s="63">
        <f>-Anuales!O39</f>
        <v>2.1355675872697332E-6</v>
      </c>
      <c r="P38" s="63">
        <f>-Anuales!P39</f>
        <v>-3.6945387213083984E-7</v>
      </c>
      <c r="Q38" s="63">
        <f>-Anuales!Q39</f>
        <v>3.7173091580915291E-6</v>
      </c>
      <c r="R38" s="63">
        <f>-Anuales!R39</f>
        <v>6.0086296661681998E-6</v>
      </c>
      <c r="S38" s="63">
        <f>-Anuales!S39</f>
        <v>9.2582103020943155E-6</v>
      </c>
      <c r="T38" s="63">
        <f>-Anuales!T39</f>
        <v>1.7292257111236625E-6</v>
      </c>
      <c r="U38" s="63">
        <f>-Anuales!U39</f>
        <v>-5.6499268141044831E-8</v>
      </c>
      <c r="V38" s="63">
        <f>-Anuales!V39</f>
        <v>-6.2470537257662324E-6</v>
      </c>
      <c r="W38" s="63">
        <f>-Anuales!W39</f>
        <v>2.4749750724068344E-6</v>
      </c>
      <c r="X38" s="63">
        <f>-Anuales!X39</f>
        <v>2.4042608149766082E-6</v>
      </c>
      <c r="Y38" s="63">
        <f>-Anuales!Y39</f>
        <v>1.0190772690101553E-5</v>
      </c>
      <c r="Z38" s="63">
        <f>-Anuales!Z39</f>
        <v>3.5107567466000487E-5</v>
      </c>
      <c r="AA38" s="63">
        <f>-Anuales!AA39</f>
        <v>6.3692774737893589E-5</v>
      </c>
      <c r="AB38" s="63">
        <f>-Anuales!AB39</f>
        <v>6.1355519258314309E-5</v>
      </c>
      <c r="AC38" s="63">
        <f>-Anuales!AC39</f>
        <v>6.6650217455957084E-5</v>
      </c>
      <c r="AD38" s="63">
        <f>-Anuales!AD39</f>
        <v>2.483552773232246E-5</v>
      </c>
      <c r="AE38" s="63">
        <f>-Anuales!AE39</f>
        <v>-2.0530329891339623E-4</v>
      </c>
      <c r="AF38" s="63">
        <f>-Anuales!AF39</f>
        <v>1.1409903440387479E-4</v>
      </c>
      <c r="AG38" s="63">
        <f>-Anuales!AG39</f>
        <v>9.3097419044683657E-4</v>
      </c>
      <c r="AH38" s="63">
        <f>-Anuales!AH39</f>
        <v>1.4410390890315539E-3</v>
      </c>
      <c r="AI38" s="63">
        <f>-Anuales!AI39</f>
        <v>1.7704458796202569E-3</v>
      </c>
      <c r="AJ38" s="63">
        <f>-Anuales!AJ39</f>
        <v>9.6697752236228781E-4</v>
      </c>
      <c r="AK38" s="63">
        <f>-Anuales!AK39</f>
        <v>7.7919060334338689E-4</v>
      </c>
      <c r="AL38" s="63">
        <f>-Anuales!AL39</f>
        <v>2.1485327567244673E-2</v>
      </c>
      <c r="AM38" s="63">
        <f>-Anuales!AM39</f>
        <v>4.5425766788784967E-2</v>
      </c>
      <c r="AN38" s="63">
        <f>-Anuales!AN39</f>
        <v>0.30531659084106977</v>
      </c>
      <c r="AO38" s="63">
        <f>-Anuales!AO39</f>
        <v>2.0879871268243027</v>
      </c>
      <c r="AP38" s="63">
        <f>-Anuales!AP39</f>
        <v>264.10215093774127</v>
      </c>
      <c r="AQ38" s="63">
        <f>-Anuales!AQ39</f>
        <v>1190.6441027831202</v>
      </c>
      <c r="AR38" s="63">
        <f>-Anuales!AR39</f>
        <v>2365.9725922183816</v>
      </c>
      <c r="AS38" s="63">
        <f>-Anuales!AS39</f>
        <v>4911.0386825996356</v>
      </c>
      <c r="AT38" s="63">
        <f>-Anuales!AT39</f>
        <v>5989.4394695623978</v>
      </c>
      <c r="AU38" s="63">
        <f>-Anuales!AU39</f>
        <v>10396.723926880395</v>
      </c>
      <c r="AV38" s="63">
        <f>-Anuales!AV39</f>
        <v>8924.1033348397232</v>
      </c>
      <c r="AW38" s="63">
        <f>-Anuales!AW39</f>
        <v>8958.0818638301571</v>
      </c>
      <c r="AX38" s="63">
        <f>-Anuales!AX39</f>
        <v>9744.7264178283804</v>
      </c>
      <c r="AY38" s="63">
        <f>-Anuales!AY39</f>
        <v>4666.388292834471</v>
      </c>
      <c r="AZ38" s="63">
        <f>-Anuales!AZ39</f>
        <v>5390.4855568454086</v>
      </c>
      <c r="BA38" s="63">
        <f>-Anuales!BA39</f>
        <v>4216.9526665250314</v>
      </c>
      <c r="BB38" s="63">
        <f>-Anuales!BB39</f>
        <v>3843.7892524487806</v>
      </c>
      <c r="BC38" s="63">
        <f>-Anuales!BC39</f>
        <v>3233.9354267741701</v>
      </c>
      <c r="BD38" s="63">
        <f>-Anuales!BD39</f>
        <v>-204.039889005742</v>
      </c>
      <c r="BE38" s="63">
        <f>-Anuales!BE39</f>
        <v>-3819.1824696538242</v>
      </c>
      <c r="BF38" s="63">
        <f>-Anuales!BF39</f>
        <v>-9522.3953851607275</v>
      </c>
      <c r="BG38" s="63">
        <f>-Anuales!BG39</f>
        <v>-4747.6387794293232</v>
      </c>
      <c r="BH38" s="63">
        <f>-Anuales!BH39</f>
        <v>15440.024018671242</v>
      </c>
      <c r="BI38" s="63">
        <f>-Anuales!BI39</f>
        <v>1907.520741884877</v>
      </c>
      <c r="BJ38" s="63">
        <f>-Anuales!BJ39</f>
        <v>10081.880118666473</v>
      </c>
      <c r="BK38" s="63">
        <f>-Anuales!BK39</f>
        <v>9307.4066898854344</v>
      </c>
      <c r="BL38" s="63">
        <f>-Anuales!BL39</f>
        <v>14168.526190744771</v>
      </c>
      <c r="BM38" s="63">
        <f>-Anuales!BM39</f>
        <v>26009.925173508589</v>
      </c>
      <c r="BN38" s="63">
        <f>-Anuales!BN39</f>
        <v>24471.911469074148</v>
      </c>
      <c r="BO38" s="63">
        <f>-Anuales!BO39</f>
        <v>28047.527275039585</v>
      </c>
      <c r="BP38" s="63">
        <f>-Anuales!BP39</f>
        <v>14253.773804481058</v>
      </c>
      <c r="BQ38" s="63">
        <f>-Anuales!BQ39</f>
        <v>5667.006727471965</v>
      </c>
      <c r="BR38" s="63">
        <f>-Anuales!BR39</f>
        <v>8727.7352608234742</v>
      </c>
      <c r="BS38" s="63">
        <f>-Anuales!BS39</f>
        <v>4287.0315423754864</v>
      </c>
      <c r="BT38" s="63">
        <f>-Anuales!BT39</f>
        <v>-7832.8547435626924</v>
      </c>
      <c r="BU38" s="63">
        <f>-Anuales!BU39</f>
        <v>19659.858890140051</v>
      </c>
      <c r="BV38" s="63">
        <f>-Anuales!BV39</f>
        <v>37868.929181383464</v>
      </c>
      <c r="BW38" s="63">
        <f>-Anuales!BW39</f>
        <v>-6265.1337620694176</v>
      </c>
    </row>
    <row r="39" spans="1:75">
      <c r="A39" s="1" t="s">
        <v>48</v>
      </c>
      <c r="B39" s="81">
        <f>+B38/B29</f>
        <v>-1.1284395940722993E-2</v>
      </c>
      <c r="C39" s="81">
        <f t="shared" ref="C39:BN39" si="24">+C38/C29</f>
        <v>-9.4097655621717022E-5</v>
      </c>
      <c r="D39" s="81">
        <f t="shared" si="24"/>
        <v>3.5831932837972008E-2</v>
      </c>
      <c r="E39" s="81">
        <f t="shared" si="24"/>
        <v>4.5120530070255051E-2</v>
      </c>
      <c r="F39" s="81">
        <f t="shared" si="24"/>
        <v>1.2735515804960589E-2</v>
      </c>
      <c r="G39" s="81">
        <f t="shared" si="24"/>
        <v>5.9839886555649771E-2</v>
      </c>
      <c r="H39" s="81">
        <f t="shared" si="24"/>
        <v>5.9303917478136646E-2</v>
      </c>
      <c r="I39" s="81">
        <f t="shared" si="24"/>
        <v>8.0525561443876514E-2</v>
      </c>
      <c r="J39" s="81">
        <f t="shared" si="24"/>
        <v>6.903434812506748E-2</v>
      </c>
      <c r="K39" s="81">
        <f t="shared" si="24"/>
        <v>2.2390539238087405E-2</v>
      </c>
      <c r="L39" s="81">
        <f t="shared" si="24"/>
        <v>-3.5335023434342016E-3</v>
      </c>
      <c r="M39" s="81">
        <f t="shared" si="24"/>
        <v>4.9517461499429816E-3</v>
      </c>
      <c r="N39" s="81">
        <f t="shared" si="24"/>
        <v>1.2777837655462474E-2</v>
      </c>
      <c r="O39" s="81">
        <f t="shared" si="24"/>
        <v>2.6034981367257428E-2</v>
      </c>
      <c r="P39" s="81">
        <f t="shared" si="24"/>
        <v>-3.7658112392852509E-3</v>
      </c>
      <c r="Q39" s="81">
        <f t="shared" si="24"/>
        <v>3.1891096615742992E-2</v>
      </c>
      <c r="R39" s="81">
        <f t="shared" si="24"/>
        <v>4.2756849112238281E-2</v>
      </c>
      <c r="S39" s="81">
        <f t="shared" si="24"/>
        <v>5.8716469172471947E-2</v>
      </c>
      <c r="T39" s="81">
        <f t="shared" si="24"/>
        <v>9.2217638959385846E-3</v>
      </c>
      <c r="U39" s="81">
        <f t="shared" si="24"/>
        <v>-2.6878674290977398E-4</v>
      </c>
      <c r="V39" s="81">
        <f t="shared" si="24"/>
        <v>-2.6613047445372028E-2</v>
      </c>
      <c r="W39" s="81">
        <f t="shared" si="24"/>
        <v>9.5959425058365858E-3</v>
      </c>
      <c r="X39" s="81">
        <f t="shared" si="24"/>
        <v>8.314598647938487E-3</v>
      </c>
      <c r="Y39" s="81">
        <f t="shared" si="24"/>
        <v>2.8885172230249844E-2</v>
      </c>
      <c r="Z39" s="81">
        <f t="shared" si="24"/>
        <v>7.9937626331196346E-2</v>
      </c>
      <c r="AA39" s="81">
        <f t="shared" si="24"/>
        <v>0.11620893666712508</v>
      </c>
      <c r="AB39" s="81">
        <f t="shared" si="24"/>
        <v>8.3804457897725726E-2</v>
      </c>
      <c r="AC39" s="81">
        <f t="shared" si="24"/>
        <v>6.5811509058949363E-2</v>
      </c>
      <c r="AD39" s="81">
        <f t="shared" si="24"/>
        <v>1.5352950564197401E-2</v>
      </c>
      <c r="AE39" s="81">
        <f t="shared" si="24"/>
        <v>-6.7236177346047879E-2</v>
      </c>
      <c r="AF39" s="81">
        <f t="shared" si="24"/>
        <v>2.2605525515060232E-2</v>
      </c>
      <c r="AG39" s="81">
        <f t="shared" si="24"/>
        <v>0.10451880769626001</v>
      </c>
      <c r="AH39" s="81">
        <f t="shared" si="24"/>
        <v>9.7405973968654025E-2</v>
      </c>
      <c r="AI39" s="81">
        <f t="shared" si="24"/>
        <v>6.449002315220087E-2</v>
      </c>
      <c r="AJ39" s="81">
        <f t="shared" si="24"/>
        <v>1.6284204622708662E-2</v>
      </c>
      <c r="AK39" s="81">
        <f t="shared" si="24"/>
        <v>4.8370410667138465E-3</v>
      </c>
      <c r="AL39" s="81">
        <f t="shared" si="24"/>
        <v>7.2390875361906859E-2</v>
      </c>
      <c r="AM39" s="81">
        <f t="shared" si="24"/>
        <v>7.5131442292433112E-2</v>
      </c>
      <c r="AN39" s="81">
        <f t="shared" si="24"/>
        <v>8.1254193839941175E-2</v>
      </c>
      <c r="AO39" s="81">
        <f t="shared" si="24"/>
        <v>2.3713702881180798E-2</v>
      </c>
      <c r="AP39" s="81">
        <f t="shared" si="24"/>
        <v>4.9624769305656867E-2</v>
      </c>
      <c r="AQ39" s="81">
        <f t="shared" si="24"/>
        <v>4.534709218149461E-2</v>
      </c>
      <c r="AR39" s="81">
        <f t="shared" si="24"/>
        <v>5.3784059907678192E-2</v>
      </c>
      <c r="AS39" s="81">
        <f t="shared" si="24"/>
        <v>7.2137800003505323E-2</v>
      </c>
      <c r="AT39" s="81">
        <f t="shared" si="24"/>
        <v>6.323012962983042E-2</v>
      </c>
      <c r="AU39" s="81">
        <f t="shared" si="24"/>
        <v>8.9959398621655057E-2</v>
      </c>
      <c r="AV39" s="81">
        <f t="shared" si="24"/>
        <v>6.8221505797941562E-2</v>
      </c>
      <c r="AW39" s="81">
        <f t="shared" si="24"/>
        <v>5.9820261009345642E-2</v>
      </c>
      <c r="AX39" s="81">
        <f t="shared" si="24"/>
        <v>6.1740519077369882E-2</v>
      </c>
      <c r="AY39" s="81">
        <f t="shared" si="24"/>
        <v>2.8320452999455809E-2</v>
      </c>
      <c r="AZ39" s="81">
        <f t="shared" si="24"/>
        <v>3.0651781948282802E-2</v>
      </c>
      <c r="BA39" s="81">
        <f t="shared" si="24"/>
        <v>2.356173471729274E-2</v>
      </c>
      <c r="BB39" s="81">
        <f t="shared" si="24"/>
        <v>2.025803695572544E-2</v>
      </c>
      <c r="BC39" s="81">
        <f t="shared" si="24"/>
        <v>1.5882785376170785E-2</v>
      </c>
      <c r="BD39" s="81">
        <f t="shared" si="24"/>
        <v>-9.0406417986549814E-4</v>
      </c>
      <c r="BE39" s="81">
        <f t="shared" si="24"/>
        <v>-1.5610698910436495E-2</v>
      </c>
      <c r="BF39" s="81">
        <f t="shared" si="24"/>
        <v>-3.3258564373710088E-2</v>
      </c>
      <c r="BG39" s="81">
        <f t="shared" si="24"/>
        <v>-1.4850618497837996E-2</v>
      </c>
      <c r="BH39" s="81">
        <f t="shared" si="24"/>
        <v>4.3514165226737657E-2</v>
      </c>
      <c r="BI39" s="81">
        <f t="shared" si="24"/>
        <v>5.1968558921395517E-3</v>
      </c>
      <c r="BJ39" s="81">
        <f t="shared" si="24"/>
        <v>2.3914395203428935E-2</v>
      </c>
      <c r="BK39" s="81">
        <f t="shared" si="24"/>
        <v>1.971968622830229E-2</v>
      </c>
      <c r="BL39" s="81">
        <f t="shared" si="24"/>
        <v>2.7794601718804855E-2</v>
      </c>
      <c r="BM39" s="81">
        <f t="shared" si="24"/>
        <v>4.740311709647272E-2</v>
      </c>
      <c r="BN39" s="81">
        <f t="shared" si="24"/>
        <v>4.2302847694549624E-2</v>
      </c>
      <c r="BO39" s="81">
        <f t="shared" ref="BO39:BW39" si="25">+BO38/BO29</f>
        <v>4.5661338539957436E-2</v>
      </c>
      <c r="BP39" s="81">
        <f t="shared" si="25"/>
        <v>2.1505768541094813E-2</v>
      </c>
      <c r="BQ39" s="81">
        <f t="shared" si="25"/>
        <v>8.0242744396427142E-3</v>
      </c>
      <c r="BR39" s="81">
        <f t="shared" si="25"/>
        <v>1.1666613974680079E-2</v>
      </c>
      <c r="BS39" s="81">
        <f t="shared" si="25"/>
        <v>5.5136935431898439E-3</v>
      </c>
      <c r="BT39" s="81">
        <f t="shared" si="25"/>
        <v>-1.0853459924569689E-2</v>
      </c>
      <c r="BU39" s="81">
        <f t="shared" si="25"/>
        <v>2.2392480169545981E-2</v>
      </c>
      <c r="BV39" s="81">
        <f t="shared" si="25"/>
        <v>4.0407107223112484E-2</v>
      </c>
      <c r="BW39" s="81">
        <f t="shared" si="25"/>
        <v>-6.2568087086372053E-3</v>
      </c>
    </row>
    <row r="40" spans="1:75">
      <c r="A40" s="1" t="s">
        <v>17</v>
      </c>
      <c r="B40" s="81">
        <f>+B22/B29</f>
        <v>0.15590357475112437</v>
      </c>
      <c r="C40" s="81">
        <f t="shared" ref="C40:BN40" si="26">+C22/C29</f>
        <v>0.19012079768895118</v>
      </c>
      <c r="D40" s="81">
        <f t="shared" si="26"/>
        <v>0.22350766885568779</v>
      </c>
      <c r="E40" s="81">
        <f t="shared" si="26"/>
        <v>0.24403806557019736</v>
      </c>
      <c r="F40" s="81">
        <f t="shared" si="26"/>
        <v>0.20052412076896131</v>
      </c>
      <c r="G40" s="81">
        <f t="shared" si="26"/>
        <v>0.2249010341026183</v>
      </c>
      <c r="H40" s="81">
        <f t="shared" si="26"/>
        <v>0.26108485330789022</v>
      </c>
      <c r="I40" s="81">
        <f t="shared" si="26"/>
        <v>0.28500722109439924</v>
      </c>
      <c r="J40" s="81">
        <f t="shared" si="26"/>
        <v>0.27148053859289201</v>
      </c>
      <c r="K40" s="81">
        <f t="shared" si="26"/>
        <v>0.21560139186730212</v>
      </c>
      <c r="L40" s="81">
        <f t="shared" si="26"/>
        <v>0.21533492731033693</v>
      </c>
      <c r="M40" s="81">
        <f t="shared" si="26"/>
        <v>0.23070085253377598</v>
      </c>
      <c r="N40" s="81">
        <f t="shared" si="26"/>
        <v>0.24026964915766652</v>
      </c>
      <c r="O40" s="81">
        <f t="shared" si="26"/>
        <v>0.21962271327580943</v>
      </c>
      <c r="P40" s="81">
        <f t="shared" si="26"/>
        <v>0.19858876192163064</v>
      </c>
      <c r="Q40" s="81">
        <f t="shared" si="26"/>
        <v>0.20317871915841468</v>
      </c>
      <c r="R40" s="81">
        <f t="shared" si="26"/>
        <v>0.20407047550916729</v>
      </c>
      <c r="S40" s="81">
        <f t="shared" si="26"/>
        <v>0.18595522596597031</v>
      </c>
      <c r="T40" s="81">
        <f t="shared" si="26"/>
        <v>0.15221943960438758</v>
      </c>
      <c r="U40" s="81">
        <f t="shared" si="26"/>
        <v>0.14980984152727697</v>
      </c>
      <c r="V40" s="81">
        <f t="shared" si="26"/>
        <v>0.15215767398931099</v>
      </c>
      <c r="W40" s="81">
        <f t="shared" si="26"/>
        <v>0.16358729178114687</v>
      </c>
      <c r="X40" s="81">
        <f t="shared" si="26"/>
        <v>0.15062290752767324</v>
      </c>
      <c r="Y40" s="81">
        <f t="shared" si="26"/>
        <v>0.19840327484064957</v>
      </c>
      <c r="Z40" s="81">
        <f t="shared" si="26"/>
        <v>0.24340958353250758</v>
      </c>
      <c r="AA40" s="81">
        <f t="shared" si="26"/>
        <v>0.22670059751936469</v>
      </c>
      <c r="AB40" s="81">
        <f t="shared" si="26"/>
        <v>0.21221192462019561</v>
      </c>
      <c r="AC40" s="81">
        <f t="shared" si="26"/>
        <v>0.20308445800931327</v>
      </c>
      <c r="AD40" s="81">
        <f t="shared" si="26"/>
        <v>0.19887892835272289</v>
      </c>
      <c r="AE40" s="81">
        <f t="shared" si="26"/>
        <v>0.21065810135710972</v>
      </c>
      <c r="AF40" s="81">
        <f t="shared" si="26"/>
        <v>0.26653383574808687</v>
      </c>
      <c r="AG40" s="81">
        <f t="shared" si="26"/>
        <v>0.3115865378216543</v>
      </c>
      <c r="AH40" s="81">
        <f t="shared" si="26"/>
        <v>0.31499082518357008</v>
      </c>
      <c r="AI40" s="81">
        <f t="shared" si="26"/>
        <v>0.24068524848832631</v>
      </c>
      <c r="AJ40" s="81">
        <f t="shared" si="26"/>
        <v>0.21218413811360823</v>
      </c>
      <c r="AK40" s="81">
        <f t="shared" si="26"/>
        <v>0.18924367193917335</v>
      </c>
      <c r="AL40" s="81">
        <f t="shared" si="26"/>
        <v>0.20288679769046261</v>
      </c>
      <c r="AM40" s="81">
        <f t="shared" si="26"/>
        <v>0.20360768493697304</v>
      </c>
      <c r="AN40" s="81">
        <f t="shared" si="26"/>
        <v>0.23913941992806745</v>
      </c>
      <c r="AO40" s="81">
        <f t="shared" si="26"/>
        <v>0.17097612244442323</v>
      </c>
      <c r="AP40" s="81">
        <f t="shared" si="26"/>
        <v>0.13880205332497417</v>
      </c>
      <c r="AQ40" s="81">
        <f t="shared" si="26"/>
        <v>0.15956787053567853</v>
      </c>
      <c r="AR40" s="81">
        <f t="shared" si="26"/>
        <v>0.15948839808498899</v>
      </c>
      <c r="AS40" s="81">
        <f t="shared" si="26"/>
        <v>0.17637367031902934</v>
      </c>
      <c r="AT40" s="81">
        <f t="shared" si="26"/>
        <v>0.19082798534894324</v>
      </c>
      <c r="AU40" s="81">
        <f t="shared" si="26"/>
        <v>0.21670445697320634</v>
      </c>
      <c r="AV40" s="81">
        <f t="shared" si="26"/>
        <v>0.19726213022879566</v>
      </c>
      <c r="AW40" s="81">
        <f t="shared" si="26"/>
        <v>0.21134462445837041</v>
      </c>
      <c r="AX40" s="81">
        <f t="shared" si="26"/>
        <v>0.20841469870644422</v>
      </c>
      <c r="AY40" s="81">
        <f t="shared" si="26"/>
        <v>0.18183885852856496</v>
      </c>
      <c r="AZ40" s="81">
        <f t="shared" si="26"/>
        <v>0.1744299562102071</v>
      </c>
      <c r="BA40" s="81">
        <f t="shared" si="26"/>
        <v>0.16506570488327627</v>
      </c>
      <c r="BB40" s="81">
        <f t="shared" si="26"/>
        <v>0.16681731108419809</v>
      </c>
      <c r="BC40" s="81">
        <f t="shared" si="26"/>
        <v>0.17226688330622086</v>
      </c>
      <c r="BD40" s="81">
        <f t="shared" si="26"/>
        <v>0.16120469119197306</v>
      </c>
      <c r="BE40" s="81">
        <f t="shared" si="26"/>
        <v>0.15386568359747391</v>
      </c>
      <c r="BF40" s="81">
        <f t="shared" si="26"/>
        <v>0.18798790134386911</v>
      </c>
      <c r="BG40" s="81">
        <f t="shared" si="26"/>
        <v>0.22267535498310503</v>
      </c>
      <c r="BH40" s="81">
        <f t="shared" si="26"/>
        <v>0.27018212053643442</v>
      </c>
      <c r="BI40" s="81">
        <f t="shared" si="26"/>
        <v>0.20673416938370706</v>
      </c>
      <c r="BJ40" s="81">
        <f t="shared" si="26"/>
        <v>0.24658522146061582</v>
      </c>
      <c r="BK40" s="81">
        <f t="shared" si="26"/>
        <v>0.24283993117418673</v>
      </c>
      <c r="BL40" s="81">
        <f t="shared" si="26"/>
        <v>0.24016815112693982</v>
      </c>
      <c r="BM40" s="81">
        <f t="shared" si="26"/>
        <v>0.25497602106647854</v>
      </c>
      <c r="BN40" s="81">
        <f t="shared" si="26"/>
        <v>0.24607746631981761</v>
      </c>
      <c r="BO40" s="81">
        <f t="shared" ref="BO40:BW40" si="27">+BO22/BO29</f>
        <v>0.2374390000801975</v>
      </c>
      <c r="BP40" s="81">
        <f t="shared" si="27"/>
        <v>0.21849830423902372</v>
      </c>
      <c r="BQ40" s="81">
        <f t="shared" si="27"/>
        <v>0.20363921531141371</v>
      </c>
      <c r="BR40" s="81">
        <f t="shared" si="27"/>
        <v>0.21113404062008345</v>
      </c>
      <c r="BS40" s="81">
        <f t="shared" si="27"/>
        <v>0.20312710344604235</v>
      </c>
      <c r="BT40" s="81">
        <f t="shared" si="27"/>
        <v>0.18317684010893137</v>
      </c>
      <c r="BU40" s="81">
        <f t="shared" si="27"/>
        <v>0.20818242707460807</v>
      </c>
      <c r="BV40" s="81">
        <f t="shared" si="27"/>
        <v>0.2102824067501442</v>
      </c>
      <c r="BW40" s="81">
        <f t="shared" si="27"/>
        <v>0.17720741848553917</v>
      </c>
    </row>
    <row r="41" spans="1:75">
      <c r="A41" s="8" t="s">
        <v>88</v>
      </c>
      <c r="B41" s="81">
        <f>+B40-B39</f>
        <v>0.16718797069184738</v>
      </c>
      <c r="C41" s="81">
        <f t="shared" ref="C41:BN41" si="28">+C40-C39</f>
        <v>0.19021489534457289</v>
      </c>
      <c r="D41" s="81">
        <f t="shared" si="28"/>
        <v>0.18767573601771578</v>
      </c>
      <c r="E41" s="81">
        <f t="shared" si="28"/>
        <v>0.19891753549994232</v>
      </c>
      <c r="F41" s="81">
        <f t="shared" si="28"/>
        <v>0.18778860496400071</v>
      </c>
      <c r="G41" s="81">
        <f t="shared" si="28"/>
        <v>0.16506114754696855</v>
      </c>
      <c r="H41" s="81">
        <f t="shared" si="28"/>
        <v>0.20178093582975357</v>
      </c>
      <c r="I41" s="81">
        <f t="shared" si="28"/>
        <v>0.20448165965052273</v>
      </c>
      <c r="J41" s="81">
        <f t="shared" si="28"/>
        <v>0.20244619046782453</v>
      </c>
      <c r="K41" s="81">
        <f t="shared" si="28"/>
        <v>0.19321085262921472</v>
      </c>
      <c r="L41" s="81">
        <f t="shared" si="28"/>
        <v>0.21886842965377112</v>
      </c>
      <c r="M41" s="81">
        <f t="shared" si="28"/>
        <v>0.225749106383833</v>
      </c>
      <c r="N41" s="81">
        <f t="shared" si="28"/>
        <v>0.22749181150220404</v>
      </c>
      <c r="O41" s="81">
        <f t="shared" si="28"/>
        <v>0.193587731908552</v>
      </c>
      <c r="P41" s="81">
        <f t="shared" si="28"/>
        <v>0.20235457316091587</v>
      </c>
      <c r="Q41" s="81">
        <f t="shared" si="28"/>
        <v>0.17128762254267169</v>
      </c>
      <c r="R41" s="81">
        <f t="shared" si="28"/>
        <v>0.16131362639692901</v>
      </c>
      <c r="S41" s="81">
        <f t="shared" si="28"/>
        <v>0.12723875679349836</v>
      </c>
      <c r="T41" s="81">
        <f t="shared" si="28"/>
        <v>0.14299767570844898</v>
      </c>
      <c r="U41" s="81">
        <f t="shared" si="28"/>
        <v>0.15007862827018675</v>
      </c>
      <c r="V41" s="81">
        <f t="shared" si="28"/>
        <v>0.17877072143468301</v>
      </c>
      <c r="W41" s="81">
        <f t="shared" si="28"/>
        <v>0.15399134927531027</v>
      </c>
      <c r="X41" s="81">
        <f t="shared" si="28"/>
        <v>0.14230830887973475</v>
      </c>
      <c r="Y41" s="81">
        <f t="shared" si="28"/>
        <v>0.16951810261039973</v>
      </c>
      <c r="Z41" s="81">
        <f t="shared" si="28"/>
        <v>0.16347195720131125</v>
      </c>
      <c r="AA41" s="81">
        <f t="shared" si="28"/>
        <v>0.11049166085223962</v>
      </c>
      <c r="AB41" s="81">
        <f t="shared" si="28"/>
        <v>0.12840746672246989</v>
      </c>
      <c r="AC41" s="81">
        <f t="shared" si="28"/>
        <v>0.1372729489503639</v>
      </c>
      <c r="AD41" s="81">
        <f t="shared" si="28"/>
        <v>0.18352597778852547</v>
      </c>
      <c r="AE41" s="81">
        <f t="shared" si="28"/>
        <v>0.27789427870315758</v>
      </c>
      <c r="AF41" s="81">
        <f t="shared" si="28"/>
        <v>0.24392831023302664</v>
      </c>
      <c r="AG41" s="81">
        <f t="shared" si="28"/>
        <v>0.20706773012539428</v>
      </c>
      <c r="AH41" s="81">
        <f t="shared" si="28"/>
        <v>0.21758485121491605</v>
      </c>
      <c r="AI41" s="81">
        <f t="shared" si="28"/>
        <v>0.17619522533612544</v>
      </c>
      <c r="AJ41" s="81">
        <f t="shared" si="28"/>
        <v>0.19589993349089957</v>
      </c>
      <c r="AK41" s="81">
        <f t="shared" si="28"/>
        <v>0.18440663087245951</v>
      </c>
      <c r="AL41" s="81">
        <f t="shared" si="28"/>
        <v>0.13049592232855575</v>
      </c>
      <c r="AM41" s="81">
        <f t="shared" si="28"/>
        <v>0.12847624264453994</v>
      </c>
      <c r="AN41" s="81">
        <f t="shared" si="28"/>
        <v>0.15788522608812627</v>
      </c>
      <c r="AO41" s="81">
        <f t="shared" si="28"/>
        <v>0.14726241956324243</v>
      </c>
      <c r="AP41" s="81">
        <f t="shared" si="28"/>
        <v>8.9177284019317293E-2</v>
      </c>
      <c r="AQ41" s="81">
        <f t="shared" si="28"/>
        <v>0.11422077835418393</v>
      </c>
      <c r="AR41" s="81">
        <f t="shared" si="28"/>
        <v>0.1057043381773108</v>
      </c>
      <c r="AS41" s="81">
        <f t="shared" si="28"/>
        <v>0.10423587031552402</v>
      </c>
      <c r="AT41" s="81">
        <f t="shared" si="28"/>
        <v>0.12759785571911281</v>
      </c>
      <c r="AU41" s="81">
        <f t="shared" si="28"/>
        <v>0.12674505835155128</v>
      </c>
      <c r="AV41" s="81">
        <f t="shared" si="28"/>
        <v>0.1290406244308541</v>
      </c>
      <c r="AW41" s="81">
        <f t="shared" si="28"/>
        <v>0.15152436344902476</v>
      </c>
      <c r="AX41" s="81">
        <f t="shared" si="28"/>
        <v>0.14667417962907434</v>
      </c>
      <c r="AY41" s="81">
        <f t="shared" si="28"/>
        <v>0.15351840552910914</v>
      </c>
      <c r="AZ41" s="81">
        <f t="shared" si="28"/>
        <v>0.1437781742619243</v>
      </c>
      <c r="BA41" s="81">
        <f t="shared" si="28"/>
        <v>0.14150397016598354</v>
      </c>
      <c r="BB41" s="81">
        <f t="shared" si="28"/>
        <v>0.14655927412847264</v>
      </c>
      <c r="BC41" s="81">
        <f t="shared" si="28"/>
        <v>0.15638409793005009</v>
      </c>
      <c r="BD41" s="81">
        <f t="shared" si="28"/>
        <v>0.16210875537183855</v>
      </c>
      <c r="BE41" s="81">
        <f t="shared" si="28"/>
        <v>0.16947638250791039</v>
      </c>
      <c r="BF41" s="81">
        <f t="shared" si="28"/>
        <v>0.22124646571757919</v>
      </c>
      <c r="BG41" s="81">
        <f t="shared" si="28"/>
        <v>0.23752597348094304</v>
      </c>
      <c r="BH41" s="81">
        <f t="shared" si="28"/>
        <v>0.22666795530969677</v>
      </c>
      <c r="BI41" s="81">
        <f t="shared" si="28"/>
        <v>0.2015373134915675</v>
      </c>
      <c r="BJ41" s="81">
        <f t="shared" si="28"/>
        <v>0.22267082625718687</v>
      </c>
      <c r="BK41" s="81">
        <f t="shared" si="28"/>
        <v>0.22312024494588445</v>
      </c>
      <c r="BL41" s="81">
        <f t="shared" si="28"/>
        <v>0.21237354940813497</v>
      </c>
      <c r="BM41" s="81">
        <f t="shared" si="28"/>
        <v>0.20757290397000583</v>
      </c>
      <c r="BN41" s="81">
        <f t="shared" si="28"/>
        <v>0.20377461862526799</v>
      </c>
      <c r="BO41" s="81">
        <f t="shared" ref="BO41:BW41" si="29">+BO40-BO39</f>
        <v>0.19177766154024006</v>
      </c>
      <c r="BP41" s="81">
        <f t="shared" si="29"/>
        <v>0.19699253569792891</v>
      </c>
      <c r="BQ41" s="81">
        <f t="shared" si="29"/>
        <v>0.195614940871771</v>
      </c>
      <c r="BR41" s="81">
        <f t="shared" si="29"/>
        <v>0.19946742664540337</v>
      </c>
      <c r="BS41" s="81">
        <f t="shared" si="29"/>
        <v>0.1976134099028525</v>
      </c>
      <c r="BT41" s="81">
        <f t="shared" si="29"/>
        <v>0.19403030003350105</v>
      </c>
      <c r="BU41" s="81">
        <f t="shared" si="29"/>
        <v>0.18578994690506209</v>
      </c>
      <c r="BV41" s="81">
        <f t="shared" si="29"/>
        <v>0.16987529952703173</v>
      </c>
      <c r="BW41" s="81">
        <f t="shared" si="29"/>
        <v>0.18346422719417638</v>
      </c>
    </row>
    <row r="42" spans="1:75" ht="14.4">
      <c r="A42" s="96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7"/>
      <c r="AO42" s="97"/>
      <c r="AP42" s="97"/>
      <c r="AQ42" s="97"/>
      <c r="AR42" s="97"/>
      <c r="AS42" s="97"/>
      <c r="AT42" s="97"/>
      <c r="AU42" s="97"/>
      <c r="AV42" s="97"/>
      <c r="AW42" s="97"/>
      <c r="AX42" s="97"/>
      <c r="AY42" s="97"/>
      <c r="AZ42" s="97"/>
      <c r="BA42" s="97"/>
      <c r="BB42" s="97"/>
      <c r="BC42" s="97"/>
      <c r="BD42" s="97"/>
      <c r="BE42" s="97"/>
      <c r="BF42" s="97"/>
      <c r="BG42" s="97"/>
      <c r="BH42" s="97"/>
      <c r="BI42" s="97"/>
      <c r="BJ42" s="97"/>
      <c r="BK42" s="97"/>
      <c r="BL42" s="97"/>
      <c r="BM42" s="97"/>
      <c r="BN42" s="97"/>
      <c r="BO42" s="97"/>
      <c r="BP42" s="97"/>
      <c r="BQ42" s="97"/>
      <c r="BR42" s="97"/>
      <c r="BS42" s="97"/>
      <c r="BT42" s="97"/>
      <c r="BU42" s="97"/>
      <c r="BV42" s="97"/>
      <c r="BW42" s="97"/>
    </row>
    <row r="43" spans="1:75">
      <c r="A43" s="8"/>
    </row>
    <row r="45" spans="1:75"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1"/>
      <c r="BK45" s="61"/>
      <c r="BL45" s="61"/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</row>
    <row r="46" spans="1:75"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</row>
    <row r="47" spans="1:75" ht="14.4"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</row>
    <row r="48" spans="1:75" ht="14.4"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</row>
    <row r="51" spans="1:74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</row>
    <row r="52" spans="1:74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</row>
    <row r="53" spans="1:74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</row>
    <row r="54" spans="1:74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62"/>
      <c r="BF54" s="62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/>
      <c r="BR54" s="62"/>
      <c r="BS54" s="62"/>
      <c r="BT54" s="62"/>
      <c r="BU54" s="62"/>
      <c r="BV54" s="62"/>
    </row>
    <row r="55" spans="1:74">
      <c r="A55" s="14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</row>
    <row r="56" spans="1:74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</row>
    <row r="57" spans="1:74"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62"/>
      <c r="BF57" s="62"/>
      <c r="BG57" s="62"/>
      <c r="BH57" s="62"/>
      <c r="BI57" s="62"/>
      <c r="BJ57" s="62"/>
      <c r="BK57" s="62"/>
      <c r="BL57" s="62"/>
      <c r="BM57" s="62"/>
      <c r="BN57" s="62"/>
      <c r="BO57" s="62"/>
      <c r="BP57" s="62"/>
      <c r="BQ57" s="62"/>
      <c r="BR57" s="62"/>
      <c r="BS57" s="62"/>
      <c r="BT57" s="62"/>
      <c r="BU57" s="62"/>
      <c r="BV57" s="62"/>
    </row>
    <row r="59" spans="1:74">
      <c r="B59" s="9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81"/>
      <c r="AW59" s="81"/>
      <c r="AX59" s="81"/>
      <c r="AY59" s="81"/>
      <c r="AZ59" s="81"/>
      <c r="BA59" s="81"/>
      <c r="BB59" s="81"/>
      <c r="BC59" s="81"/>
      <c r="BD59" s="81"/>
      <c r="BE59" s="81"/>
      <c r="BF59" s="81"/>
      <c r="BG59" s="81"/>
      <c r="BH59" s="81"/>
      <c r="BI59" s="81"/>
      <c r="BJ59" s="81"/>
      <c r="BK59" s="81"/>
      <c r="BL59" s="81"/>
      <c r="BM59" s="81"/>
      <c r="BN59" s="81"/>
      <c r="BO59" s="81"/>
      <c r="BP59" s="81"/>
      <c r="BQ59" s="81"/>
      <c r="BR59" s="81"/>
      <c r="BS59" s="81"/>
      <c r="BT59" s="81"/>
      <c r="BU59" s="81"/>
      <c r="BV59" s="81"/>
    </row>
    <row r="60" spans="1:74">
      <c r="B60" s="80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82"/>
      <c r="BH60" s="82"/>
      <c r="BI60" s="82"/>
      <c r="BJ60" s="82"/>
      <c r="BK60" s="82"/>
      <c r="BL60" s="82"/>
      <c r="BM60" s="82"/>
      <c r="BN60" s="82"/>
      <c r="BO60" s="82"/>
      <c r="BP60" s="82"/>
      <c r="BQ60" s="82"/>
      <c r="BR60" s="82"/>
      <c r="BS60" s="82"/>
      <c r="BT60" s="82"/>
      <c r="BU60" s="82"/>
      <c r="BV60" s="8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55"/>
  <sheetViews>
    <sheetView zoomScale="150" zoomScaleNormal="150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B35" sqref="B35"/>
    </sheetView>
  </sheetViews>
  <sheetFormatPr baseColWidth="10" defaultColWidth="8.77734375" defaultRowHeight="14.4"/>
  <cols>
    <col min="1" max="1" width="82.109375" style="149" customWidth="1"/>
    <col min="2" max="17" width="15.109375" bestFit="1" customWidth="1"/>
    <col min="18" max="72" width="16.109375" bestFit="1" customWidth="1"/>
    <col min="73" max="73" width="15.6640625" customWidth="1"/>
    <col min="74" max="74" width="16.109375" bestFit="1" customWidth="1"/>
    <col min="75" max="75" width="15.6640625" customWidth="1"/>
    <col min="76" max="76" width="12.6640625" bestFit="1" customWidth="1"/>
  </cols>
  <sheetData>
    <row r="1" spans="1:76">
      <c r="A1" s="145" t="s">
        <v>108</v>
      </c>
      <c r="B1" s="128">
        <v>1950</v>
      </c>
      <c r="C1" s="128">
        <v>1951</v>
      </c>
      <c r="D1" s="128">
        <v>1952</v>
      </c>
      <c r="E1" s="128">
        <v>1953</v>
      </c>
      <c r="F1" s="128">
        <v>1954</v>
      </c>
      <c r="G1" s="128">
        <v>1955</v>
      </c>
      <c r="H1" s="128">
        <v>1956</v>
      </c>
      <c r="I1" s="128">
        <v>1957</v>
      </c>
      <c r="J1" s="128">
        <v>1958</v>
      </c>
      <c r="K1" s="128">
        <v>1959</v>
      </c>
      <c r="L1" s="128">
        <v>1960</v>
      </c>
      <c r="M1" s="128">
        <v>1961</v>
      </c>
      <c r="N1" s="128">
        <v>1962</v>
      </c>
      <c r="O1" s="128">
        <v>1963</v>
      </c>
      <c r="P1" s="128">
        <v>1964</v>
      </c>
      <c r="Q1" s="128">
        <v>1965</v>
      </c>
      <c r="R1" s="128">
        <v>1966</v>
      </c>
      <c r="S1" s="128">
        <v>1967</v>
      </c>
      <c r="T1" s="128">
        <v>1968</v>
      </c>
      <c r="U1" s="128">
        <v>1969</v>
      </c>
      <c r="V1" s="128">
        <v>1970</v>
      </c>
      <c r="W1" s="128">
        <v>1971</v>
      </c>
      <c r="X1" s="128">
        <v>1972</v>
      </c>
      <c r="Y1" s="128">
        <v>1973</v>
      </c>
      <c r="Z1" s="128">
        <v>1974</v>
      </c>
      <c r="AA1" s="128">
        <v>1975</v>
      </c>
      <c r="AB1" s="128">
        <v>1976</v>
      </c>
      <c r="AC1" s="128">
        <v>1977</v>
      </c>
      <c r="AD1" s="128">
        <v>1978</v>
      </c>
      <c r="AE1" s="128">
        <v>1979</v>
      </c>
      <c r="AF1" s="128">
        <v>1980</v>
      </c>
      <c r="AG1" s="128">
        <v>1981</v>
      </c>
      <c r="AH1" s="128">
        <v>1982</v>
      </c>
      <c r="AI1" s="128">
        <v>1983</v>
      </c>
      <c r="AJ1" s="128">
        <v>1984</v>
      </c>
      <c r="AK1" s="128">
        <v>1985</v>
      </c>
      <c r="AL1" s="128">
        <v>1986</v>
      </c>
      <c r="AM1" s="128">
        <v>1987</v>
      </c>
      <c r="AN1" s="128">
        <v>1988</v>
      </c>
      <c r="AO1" s="128">
        <v>1989</v>
      </c>
      <c r="AP1" s="128">
        <v>1990</v>
      </c>
      <c r="AQ1" s="128">
        <v>1991</v>
      </c>
      <c r="AR1" s="128">
        <v>1992</v>
      </c>
      <c r="AS1" s="128">
        <v>1993</v>
      </c>
      <c r="AT1" s="128">
        <v>1994</v>
      </c>
      <c r="AU1" s="128">
        <v>1995</v>
      </c>
      <c r="AV1" s="128">
        <v>1996</v>
      </c>
      <c r="AW1" s="128">
        <v>1997</v>
      </c>
      <c r="AX1" s="128">
        <v>1998</v>
      </c>
      <c r="AY1" s="128">
        <v>1999</v>
      </c>
      <c r="AZ1" s="128">
        <v>2000</v>
      </c>
      <c r="BA1" s="128">
        <v>2001</v>
      </c>
      <c r="BB1" s="128">
        <v>2002</v>
      </c>
      <c r="BC1" s="128">
        <v>2003</v>
      </c>
      <c r="BD1" s="128">
        <v>2004</v>
      </c>
      <c r="BE1" s="128">
        <v>2005</v>
      </c>
      <c r="BF1" s="128">
        <v>2006</v>
      </c>
      <c r="BG1" s="128">
        <v>2007</v>
      </c>
      <c r="BH1" s="128">
        <v>2008</v>
      </c>
      <c r="BI1" s="128">
        <v>2009</v>
      </c>
      <c r="BJ1" s="128">
        <v>2010</v>
      </c>
      <c r="BK1" s="128">
        <v>2011</v>
      </c>
      <c r="BL1" s="128">
        <v>2012</v>
      </c>
      <c r="BM1" s="128">
        <v>2013</v>
      </c>
      <c r="BN1" s="128">
        <v>2014</v>
      </c>
      <c r="BO1" s="128">
        <v>2015</v>
      </c>
      <c r="BP1" s="128">
        <v>2016</v>
      </c>
      <c r="BQ1" s="128">
        <v>2017</v>
      </c>
      <c r="BR1" s="128">
        <v>2018</v>
      </c>
      <c r="BS1" s="128">
        <v>2019</v>
      </c>
      <c r="BT1" s="128">
        <v>2020</v>
      </c>
      <c r="BU1" s="128">
        <v>2021</v>
      </c>
      <c r="BV1" s="128">
        <v>2022</v>
      </c>
      <c r="BW1" s="128">
        <v>2023</v>
      </c>
      <c r="BX1" s="128">
        <v>2024</v>
      </c>
    </row>
    <row r="2" spans="1:76">
      <c r="A2" s="146" t="s">
        <v>109</v>
      </c>
      <c r="B2" s="65">
        <v>38831.509382153403</v>
      </c>
      <c r="C2" s="65">
        <v>44094.380255292999</v>
      </c>
      <c r="D2" s="65">
        <v>46430.2321508967</v>
      </c>
      <c r="E2" s="65">
        <v>49023.3423507279</v>
      </c>
      <c r="F2" s="65">
        <v>50437.599880324102</v>
      </c>
      <c r="G2" s="65">
        <v>54687.476217517898</v>
      </c>
      <c r="H2" s="65">
        <v>57865.080234294597</v>
      </c>
      <c r="I2" s="65">
        <v>62314.609193827797</v>
      </c>
      <c r="J2" s="65">
        <v>60519.291937793299</v>
      </c>
      <c r="K2" s="65">
        <v>59949.957861907496</v>
      </c>
      <c r="L2" s="65">
        <v>64587.697797881498</v>
      </c>
      <c r="M2" s="65">
        <v>69051.838607352794</v>
      </c>
      <c r="N2" s="65">
        <v>76771.172019766906</v>
      </c>
      <c r="O2" s="65">
        <v>81816.948159635896</v>
      </c>
      <c r="P2" s="65">
        <v>87147.781902153904</v>
      </c>
      <c r="Q2" s="65">
        <v>93996.039575612202</v>
      </c>
      <c r="R2" s="65">
        <v>103165.235790422</v>
      </c>
      <c r="S2" s="65">
        <v>107964.183347446</v>
      </c>
      <c r="T2" s="65">
        <v>104400.294382894</v>
      </c>
      <c r="U2" s="65">
        <v>108522.049717028</v>
      </c>
      <c r="V2" s="65">
        <v>112262.848942061</v>
      </c>
      <c r="W2" s="65">
        <v>119135.89973231099</v>
      </c>
      <c r="X2" s="65">
        <v>121254.15867191499</v>
      </c>
      <c r="Y2" s="65">
        <v>136083.467445491</v>
      </c>
      <c r="Z2" s="65">
        <v>153528.07818744</v>
      </c>
      <c r="AA2" s="65">
        <v>158584.91073424101</v>
      </c>
      <c r="AB2" s="65">
        <v>156709.61552952899</v>
      </c>
      <c r="AC2" s="65">
        <v>154463.05199301499</v>
      </c>
      <c r="AD2" s="65">
        <v>141395.51964442999</v>
      </c>
      <c r="AE2" s="65">
        <v>142767.38199304699</v>
      </c>
      <c r="AF2" s="65">
        <v>163098.65189889801</v>
      </c>
      <c r="AG2" s="65">
        <v>177827.979571648</v>
      </c>
      <c r="AH2" s="65">
        <v>174624.410980788</v>
      </c>
      <c r="AI2" s="65">
        <v>152822.38528884001</v>
      </c>
      <c r="AJ2" s="65">
        <v>152816.395641148</v>
      </c>
      <c r="AK2" s="65">
        <v>152380.19180789401</v>
      </c>
      <c r="AL2" s="65">
        <v>176112.17262001301</v>
      </c>
      <c r="AM2" s="65">
        <v>197355.81828618801</v>
      </c>
      <c r="AN2" s="65">
        <v>177840.26828360601</v>
      </c>
      <c r="AO2" s="65">
        <v>147157.87078134899</v>
      </c>
      <c r="AP2" s="65">
        <v>144695.597942755</v>
      </c>
      <c r="AQ2" s="65">
        <v>149775.45187785401</v>
      </c>
      <c r="AR2" s="65">
        <v>149740.59941347601</v>
      </c>
      <c r="AS2" s="65">
        <v>157823.82922973399</v>
      </c>
      <c r="AT2" s="65">
        <v>176336.507685827</v>
      </c>
      <c r="AU2" s="65">
        <v>196188.06502524301</v>
      </c>
      <c r="AV2" s="65">
        <v>198546.54914381501</v>
      </c>
      <c r="AW2" s="65">
        <v>211377.625612373</v>
      </c>
      <c r="AX2" s="65">
        <v>208820.46186998801</v>
      </c>
      <c r="AY2" s="65">
        <v>201141.731868312</v>
      </c>
      <c r="AZ2" s="65">
        <v>204669.827013281</v>
      </c>
      <c r="BA2" s="65">
        <v>203449.141731963</v>
      </c>
      <c r="BB2" s="65">
        <v>212427.52375833999</v>
      </c>
      <c r="BC2" s="65">
        <v>220146.40563370101</v>
      </c>
      <c r="BD2" s="65">
        <v>226094.09349144</v>
      </c>
      <c r="BE2" s="65">
        <v>235314.54622486301</v>
      </c>
      <c r="BF2" s="65">
        <v>263488.992287862</v>
      </c>
      <c r="BG2" s="65">
        <v>296927.75226061401</v>
      </c>
      <c r="BH2" s="65">
        <v>335543.855646646</v>
      </c>
      <c r="BI2" s="65">
        <v>326562.68453940202</v>
      </c>
      <c r="BJ2" s="65">
        <v>374245.49538854999</v>
      </c>
      <c r="BK2" s="65">
        <v>402703.23623826797</v>
      </c>
      <c r="BL2" s="65">
        <v>433060.01094016602</v>
      </c>
      <c r="BM2" s="65">
        <v>464660.55981869402</v>
      </c>
      <c r="BN2" s="65">
        <v>475740.82047491602</v>
      </c>
      <c r="BO2" s="65">
        <v>489265.78645098303</v>
      </c>
      <c r="BP2" s="65">
        <v>495341.41752518999</v>
      </c>
      <c r="BQ2" s="65">
        <v>503403.10990677599</v>
      </c>
      <c r="BR2" s="65">
        <v>523975.671320475</v>
      </c>
      <c r="BS2" s="65">
        <v>535554.83464217</v>
      </c>
      <c r="BT2" s="65">
        <v>484243.20230877801</v>
      </c>
      <c r="BU2" s="65">
        <v>554142.88810362795</v>
      </c>
      <c r="BV2" s="65">
        <v>568563.75529507699</v>
      </c>
      <c r="BW2" s="65">
        <v>557557.20153863297</v>
      </c>
      <c r="BX2" s="65">
        <v>578504.80974500696</v>
      </c>
    </row>
    <row r="3" spans="1:76" ht="28.2">
      <c r="A3" s="146" t="s">
        <v>110</v>
      </c>
      <c r="B3" s="65">
        <v>30156</v>
      </c>
      <c r="C3" s="65">
        <v>33508</v>
      </c>
      <c r="D3" s="65">
        <v>34356</v>
      </c>
      <c r="E3" s="65">
        <v>36175</v>
      </c>
      <c r="F3" s="65">
        <v>38076</v>
      </c>
      <c r="G3" s="65">
        <v>41149</v>
      </c>
      <c r="H3" s="65">
        <v>42263</v>
      </c>
      <c r="I3" s="65">
        <v>44707</v>
      </c>
      <c r="J3" s="65">
        <v>44274</v>
      </c>
      <c r="K3" s="65">
        <v>44719</v>
      </c>
      <c r="L3" s="65">
        <v>46682</v>
      </c>
      <c r="M3" s="65">
        <v>48688</v>
      </c>
      <c r="N3" s="65">
        <v>54666</v>
      </c>
      <c r="O3" s="65">
        <v>59612</v>
      </c>
      <c r="P3" s="65">
        <v>63353</v>
      </c>
      <c r="Q3" s="65">
        <v>67778</v>
      </c>
      <c r="R3" s="65">
        <v>74505</v>
      </c>
      <c r="S3" s="65">
        <v>79682</v>
      </c>
      <c r="T3" s="65">
        <v>78662</v>
      </c>
      <c r="U3" s="65">
        <v>81410</v>
      </c>
      <c r="V3" s="65">
        <v>83297</v>
      </c>
      <c r="W3" s="65">
        <v>87096</v>
      </c>
      <c r="X3" s="65">
        <v>89075</v>
      </c>
      <c r="Y3" s="65">
        <v>95745</v>
      </c>
      <c r="Z3" s="65">
        <v>104616</v>
      </c>
      <c r="AA3" s="65">
        <v>108208</v>
      </c>
      <c r="AB3" s="65">
        <v>109208</v>
      </c>
      <c r="AC3" s="65">
        <v>106956</v>
      </c>
      <c r="AD3" s="65">
        <v>98306</v>
      </c>
      <c r="AE3" s="65">
        <v>97732</v>
      </c>
      <c r="AF3" s="65">
        <v>104622</v>
      </c>
      <c r="AG3" s="65">
        <v>112440</v>
      </c>
      <c r="AH3" s="65">
        <v>109726</v>
      </c>
      <c r="AI3" s="65">
        <v>103589</v>
      </c>
      <c r="AJ3" s="65">
        <v>106445</v>
      </c>
      <c r="AK3" s="65">
        <v>108307</v>
      </c>
      <c r="AL3" s="65">
        <v>124563</v>
      </c>
      <c r="AM3" s="65">
        <v>138641</v>
      </c>
      <c r="AN3" s="65">
        <v>127082</v>
      </c>
      <c r="AO3" s="65">
        <v>106319</v>
      </c>
      <c r="AP3" s="65">
        <v>105735</v>
      </c>
      <c r="AQ3" s="65">
        <v>109665</v>
      </c>
      <c r="AR3" s="65">
        <v>108852</v>
      </c>
      <c r="AS3" s="65">
        <v>113680</v>
      </c>
      <c r="AT3" s="65">
        <v>124433</v>
      </c>
      <c r="AU3" s="65">
        <v>136275</v>
      </c>
      <c r="AV3" s="65">
        <v>139501</v>
      </c>
      <c r="AW3" s="65">
        <v>144555</v>
      </c>
      <c r="AX3" s="65">
        <v>141698</v>
      </c>
      <c r="AY3" s="65">
        <v>139666</v>
      </c>
      <c r="AZ3" s="65">
        <v>143191</v>
      </c>
      <c r="BA3" s="65">
        <v>144629</v>
      </c>
      <c r="BB3" s="65">
        <v>151674</v>
      </c>
      <c r="BC3" s="65">
        <v>155487</v>
      </c>
      <c r="BD3" s="65">
        <v>160769</v>
      </c>
      <c r="BE3" s="65">
        <v>166654</v>
      </c>
      <c r="BF3" s="65">
        <v>177006</v>
      </c>
      <c r="BG3" s="65">
        <v>192316</v>
      </c>
      <c r="BH3" s="65">
        <v>209436.56099999999</v>
      </c>
      <c r="BI3" s="65">
        <v>215885.090539</v>
      </c>
      <c r="BJ3" s="65">
        <v>235492.02652688001</v>
      </c>
      <c r="BK3" s="65">
        <v>252506.82931516599</v>
      </c>
      <c r="BL3" s="65">
        <v>271304.65992051997</v>
      </c>
      <c r="BM3" s="65">
        <v>286857.16181517497</v>
      </c>
      <c r="BN3" s="65">
        <v>298044.67857761902</v>
      </c>
      <c r="BO3" s="65">
        <v>309917.40839975799</v>
      </c>
      <c r="BP3" s="65">
        <v>321383.35121792002</v>
      </c>
      <c r="BQ3" s="65">
        <v>329870.42706358398</v>
      </c>
      <c r="BR3" s="65">
        <v>342501.11432479002</v>
      </c>
      <c r="BS3" s="65">
        <v>353614.87796253501</v>
      </c>
      <c r="BT3" s="65">
        <v>318738.74607318698</v>
      </c>
      <c r="BU3" s="65">
        <v>358285.18214948202</v>
      </c>
      <c r="BV3" s="65">
        <v>371149.95183199598</v>
      </c>
      <c r="BW3" s="65">
        <v>371705.81241513998</v>
      </c>
      <c r="BX3" s="65">
        <v>381938.20542175003</v>
      </c>
    </row>
    <row r="4" spans="1:76" ht="28.2">
      <c r="A4" s="146" t="s">
        <v>111</v>
      </c>
      <c r="B4" s="65">
        <v>3396</v>
      </c>
      <c r="C4" s="65">
        <v>3493</v>
      </c>
      <c r="D4" s="65">
        <v>3887</v>
      </c>
      <c r="E4" s="65">
        <v>3966</v>
      </c>
      <c r="F4" s="65">
        <v>4703</v>
      </c>
      <c r="G4" s="65">
        <v>4701</v>
      </c>
      <c r="H4" s="65">
        <v>4976</v>
      </c>
      <c r="I4" s="65">
        <v>5760</v>
      </c>
      <c r="J4" s="65">
        <v>5756</v>
      </c>
      <c r="K4" s="65">
        <v>6449</v>
      </c>
      <c r="L4" s="65">
        <v>7578</v>
      </c>
      <c r="M4" s="65">
        <v>8758</v>
      </c>
      <c r="N4" s="65">
        <v>9200</v>
      </c>
      <c r="O4" s="65">
        <v>9737</v>
      </c>
      <c r="P4" s="65">
        <v>10956</v>
      </c>
      <c r="Q4" s="65">
        <v>11698</v>
      </c>
      <c r="R4" s="65">
        <v>11713</v>
      </c>
      <c r="S4" s="65">
        <v>12118</v>
      </c>
      <c r="T4" s="65">
        <v>12893</v>
      </c>
      <c r="U4" s="65">
        <v>13604</v>
      </c>
      <c r="V4" s="65">
        <v>14280</v>
      </c>
      <c r="W4" s="65">
        <v>15264</v>
      </c>
      <c r="X4" s="65">
        <v>16274</v>
      </c>
      <c r="Y4" s="65">
        <v>17253</v>
      </c>
      <c r="Z4" s="65">
        <v>18290</v>
      </c>
      <c r="AA4" s="65">
        <v>20315</v>
      </c>
      <c r="AB4" s="65">
        <v>21292</v>
      </c>
      <c r="AC4" s="65">
        <v>24362</v>
      </c>
      <c r="AD4" s="65">
        <v>21274</v>
      </c>
      <c r="AE4" s="65">
        <v>19469</v>
      </c>
      <c r="AF4" s="65">
        <v>24185</v>
      </c>
      <c r="AG4" s="65">
        <v>23736</v>
      </c>
      <c r="AH4" s="65">
        <v>25954</v>
      </c>
      <c r="AI4" s="65">
        <v>23837</v>
      </c>
      <c r="AJ4" s="65">
        <v>22270</v>
      </c>
      <c r="AK4" s="65">
        <v>23252</v>
      </c>
      <c r="AL4" s="65">
        <v>25101</v>
      </c>
      <c r="AM4" s="65">
        <v>26538</v>
      </c>
      <c r="AN4" s="65">
        <v>22354</v>
      </c>
      <c r="AO4" s="65">
        <v>18091</v>
      </c>
      <c r="AP4" s="65">
        <v>16249</v>
      </c>
      <c r="AQ4" s="65">
        <v>16568</v>
      </c>
      <c r="AR4" s="65">
        <v>17037</v>
      </c>
      <c r="AS4" s="65">
        <v>17563</v>
      </c>
      <c r="AT4" s="65">
        <v>19086</v>
      </c>
      <c r="AU4" s="65">
        <v>20708</v>
      </c>
      <c r="AV4" s="65">
        <v>21619</v>
      </c>
      <c r="AW4" s="65">
        <v>23262</v>
      </c>
      <c r="AX4" s="65">
        <v>23844</v>
      </c>
      <c r="AY4" s="65">
        <v>24679</v>
      </c>
      <c r="AZ4" s="65">
        <v>25444</v>
      </c>
      <c r="BA4" s="65">
        <v>25240</v>
      </c>
      <c r="BB4" s="65">
        <v>25240</v>
      </c>
      <c r="BC4" s="65">
        <v>26224</v>
      </c>
      <c r="BD4" s="65">
        <v>27299</v>
      </c>
      <c r="BE4" s="65">
        <v>29783</v>
      </c>
      <c r="BF4" s="65">
        <v>32046</v>
      </c>
      <c r="BG4" s="65">
        <v>33424</v>
      </c>
      <c r="BH4" s="65">
        <v>35196.529298016299</v>
      </c>
      <c r="BI4" s="65">
        <v>39900.939137178</v>
      </c>
      <c r="BJ4" s="65">
        <v>41767.796193394599</v>
      </c>
      <c r="BK4" s="65">
        <v>44478.035506459797</v>
      </c>
      <c r="BL4" s="65">
        <v>48650.943564140201</v>
      </c>
      <c r="BM4" s="65">
        <v>52501.6938171367</v>
      </c>
      <c r="BN4" s="65">
        <v>55783.828614714002</v>
      </c>
      <c r="BO4" s="65">
        <v>61431.237765383099</v>
      </c>
      <c r="BP4" s="65">
        <v>62615.055264667397</v>
      </c>
      <c r="BQ4" s="65">
        <v>64425.040243703399</v>
      </c>
      <c r="BR4" s="65">
        <v>65974.310093196502</v>
      </c>
      <c r="BS4" s="65">
        <v>68783.799178008805</v>
      </c>
      <c r="BT4" s="65">
        <v>74190.507582337494</v>
      </c>
      <c r="BU4" s="65">
        <v>77731.280453790707</v>
      </c>
      <c r="BV4" s="65">
        <v>77612.202538355195</v>
      </c>
      <c r="BW4" s="65">
        <v>81161.065131121795</v>
      </c>
      <c r="BX4" s="65">
        <v>82991.066443029398</v>
      </c>
    </row>
    <row r="5" spans="1:76" ht="28.2">
      <c r="A5" s="146" t="s">
        <v>112</v>
      </c>
      <c r="B5" s="65">
        <v>5279.5093821534001</v>
      </c>
      <c r="C5" s="65">
        <v>7093.3802552930401</v>
      </c>
      <c r="D5" s="65">
        <v>8187.2321508966897</v>
      </c>
      <c r="E5" s="65">
        <v>8882.3423507278803</v>
      </c>
      <c r="F5" s="65">
        <v>7658.59988032405</v>
      </c>
      <c r="G5" s="65">
        <v>8837.4762175179003</v>
      </c>
      <c r="H5" s="65">
        <v>10626.080234294601</v>
      </c>
      <c r="I5" s="65">
        <v>11847.6091938278</v>
      </c>
      <c r="J5" s="65">
        <v>10489.291937793299</v>
      </c>
      <c r="K5" s="65">
        <v>8781.9578619075492</v>
      </c>
      <c r="L5" s="65">
        <v>10327.697797881499</v>
      </c>
      <c r="M5" s="65">
        <v>11605.8386073528</v>
      </c>
      <c r="N5" s="65">
        <v>12905.1720197669</v>
      </c>
      <c r="O5" s="65">
        <v>12467.9481596359</v>
      </c>
      <c r="P5" s="65">
        <v>12838.7819021539</v>
      </c>
      <c r="Q5" s="65">
        <v>14520.0395756122</v>
      </c>
      <c r="R5" s="65">
        <v>16947.235790422401</v>
      </c>
      <c r="S5" s="65">
        <v>16164.1833474457</v>
      </c>
      <c r="T5" s="65">
        <v>12845.2943828937</v>
      </c>
      <c r="U5" s="65">
        <v>13508.049717028</v>
      </c>
      <c r="V5" s="65">
        <v>14685.8489420606</v>
      </c>
      <c r="W5" s="65">
        <v>16775.8997323111</v>
      </c>
      <c r="X5" s="65">
        <v>15905.1586719154</v>
      </c>
      <c r="Y5" s="65">
        <v>23085.467445490998</v>
      </c>
      <c r="Z5" s="65">
        <v>30622.0781874405</v>
      </c>
      <c r="AA5" s="65">
        <v>30061.910734240599</v>
      </c>
      <c r="AB5" s="65">
        <v>26209.615529529099</v>
      </c>
      <c r="AC5" s="65">
        <v>23145.051993015099</v>
      </c>
      <c r="AD5" s="65">
        <v>21815.519644429802</v>
      </c>
      <c r="AE5" s="65">
        <v>25566.3819930467</v>
      </c>
      <c r="AF5" s="65">
        <v>34291.651898897901</v>
      </c>
      <c r="AG5" s="65">
        <v>41651.979571647702</v>
      </c>
      <c r="AH5" s="65">
        <v>38944.410980787601</v>
      </c>
      <c r="AI5" s="65">
        <v>25396.3852888404</v>
      </c>
      <c r="AJ5" s="65">
        <v>24101.395641148301</v>
      </c>
      <c r="AK5" s="65">
        <v>20821.191807894302</v>
      </c>
      <c r="AL5" s="65">
        <v>26448.172620013302</v>
      </c>
      <c r="AM5" s="65">
        <v>32176.818286187601</v>
      </c>
      <c r="AN5" s="65">
        <v>28404.2682836065</v>
      </c>
      <c r="AO5" s="65">
        <v>22747.870781349</v>
      </c>
      <c r="AP5" s="65">
        <v>22711.597942755001</v>
      </c>
      <c r="AQ5" s="65">
        <v>23542.4518778538</v>
      </c>
      <c r="AR5" s="65">
        <v>23851.599413476</v>
      </c>
      <c r="AS5" s="65">
        <v>26580.829229734201</v>
      </c>
      <c r="AT5" s="65">
        <v>32817.507685826997</v>
      </c>
      <c r="AU5" s="65">
        <v>39205.065025243101</v>
      </c>
      <c r="AV5" s="65">
        <v>37426.549143814998</v>
      </c>
      <c r="AW5" s="65">
        <v>43560.625612372904</v>
      </c>
      <c r="AX5" s="65">
        <v>43278.461869988198</v>
      </c>
      <c r="AY5" s="65">
        <v>36796.731868311799</v>
      </c>
      <c r="AZ5" s="65">
        <v>36034.827013281501</v>
      </c>
      <c r="BA5" s="65">
        <v>33580.141731962904</v>
      </c>
      <c r="BB5" s="65">
        <v>35513.523758340401</v>
      </c>
      <c r="BC5" s="65">
        <v>38435.405633701303</v>
      </c>
      <c r="BD5" s="65">
        <v>38026.0934914401</v>
      </c>
      <c r="BE5" s="65">
        <v>38877.546224862897</v>
      </c>
      <c r="BF5" s="65">
        <v>54436.992287862398</v>
      </c>
      <c r="BG5" s="65">
        <v>71187.752260613794</v>
      </c>
      <c r="BH5" s="65">
        <v>90910.765348629895</v>
      </c>
      <c r="BI5" s="65">
        <v>70776.654863224205</v>
      </c>
      <c r="BJ5" s="65">
        <v>96985.672668275103</v>
      </c>
      <c r="BK5" s="65">
        <v>105718.371416642</v>
      </c>
      <c r="BL5" s="65">
        <v>113104.40745550601</v>
      </c>
      <c r="BM5" s="65">
        <v>125301.704186382</v>
      </c>
      <c r="BN5" s="65">
        <v>121912.313282583</v>
      </c>
      <c r="BO5" s="65">
        <v>117917.140285842</v>
      </c>
      <c r="BP5" s="65">
        <v>111343.011042603</v>
      </c>
      <c r="BQ5" s="65">
        <v>109107.642599489</v>
      </c>
      <c r="BR5" s="65">
        <v>115500.246902488</v>
      </c>
      <c r="BS5" s="65">
        <v>113156.157501626</v>
      </c>
      <c r="BT5" s="65">
        <v>91313.948653254105</v>
      </c>
      <c r="BU5" s="65">
        <v>118126.42550035501</v>
      </c>
      <c r="BV5" s="65">
        <v>119801.60092472599</v>
      </c>
      <c r="BW5" s="65">
        <v>104690.32399237101</v>
      </c>
      <c r="BX5" s="65">
        <v>113575.537880228</v>
      </c>
    </row>
    <row r="6" spans="1:76" ht="28.2">
      <c r="A6" s="146" t="s">
        <v>113</v>
      </c>
      <c r="B6" s="65">
        <v>5111.4928985548504</v>
      </c>
      <c r="C6" s="65">
        <v>6821.0923659911496</v>
      </c>
      <c r="D6" s="65">
        <v>7987.1610909564997</v>
      </c>
      <c r="E6" s="65">
        <v>8625.3088607016598</v>
      </c>
      <c r="F6" s="65">
        <v>7244.26193939738</v>
      </c>
      <c r="G6" s="65">
        <v>8577.2294863223397</v>
      </c>
      <c r="H6" s="65">
        <v>10475.111241464099</v>
      </c>
      <c r="I6" s="65">
        <v>11405.147483914399</v>
      </c>
      <c r="J6" s="65">
        <v>10191.5632584291</v>
      </c>
      <c r="K6" s="65">
        <v>8006.8070827256597</v>
      </c>
      <c r="L6" s="65">
        <v>8596.1854318163096</v>
      </c>
      <c r="M6" s="65">
        <v>10992.999184612199</v>
      </c>
      <c r="N6" s="65">
        <v>12476.4256297377</v>
      </c>
      <c r="O6" s="65">
        <v>11869.149889869201</v>
      </c>
      <c r="P6" s="65">
        <v>11789.6964014041</v>
      </c>
      <c r="Q6" s="65">
        <v>14111.0986030892</v>
      </c>
      <c r="R6" s="65">
        <v>15846.8772645995</v>
      </c>
      <c r="S6" s="65">
        <v>14556.064806636001</v>
      </c>
      <c r="T6" s="65">
        <v>12388.043795690301</v>
      </c>
      <c r="U6" s="65">
        <v>12881.5810381427</v>
      </c>
      <c r="V6" s="65">
        <v>14462.159931505699</v>
      </c>
      <c r="W6" s="65">
        <v>16334.8874710767</v>
      </c>
      <c r="X6" s="65">
        <v>16981.993692341999</v>
      </c>
      <c r="Y6" s="65">
        <v>23098.1233548813</v>
      </c>
      <c r="Z6" s="65">
        <v>29492.1266097892</v>
      </c>
      <c r="AA6" s="65">
        <v>30657.920850145802</v>
      </c>
      <c r="AB6" s="65">
        <v>26500.364473686299</v>
      </c>
      <c r="AC6" s="65">
        <v>24066.510103897599</v>
      </c>
      <c r="AD6" s="65">
        <v>21846.463132102501</v>
      </c>
      <c r="AE6" s="65">
        <v>24021.509551265899</v>
      </c>
      <c r="AF6" s="65">
        <v>31447.637276642399</v>
      </c>
      <c r="AG6" s="65">
        <v>37745.413454115398</v>
      </c>
      <c r="AH6" s="65">
        <v>36309.864720268</v>
      </c>
      <c r="AI6" s="65">
        <v>25633.097493737801</v>
      </c>
      <c r="AJ6" s="65">
        <v>24704.217055621899</v>
      </c>
      <c r="AK6" s="65">
        <v>21016.723664048899</v>
      </c>
      <c r="AL6" s="65">
        <v>25324.7455874773</v>
      </c>
      <c r="AM6" s="65">
        <v>29372.329007794699</v>
      </c>
      <c r="AN6" s="65">
        <v>24839.802224260999</v>
      </c>
      <c r="AO6" s="65">
        <v>21618.0338082788</v>
      </c>
      <c r="AP6" s="65">
        <v>21822.784365657499</v>
      </c>
      <c r="AQ6" s="65">
        <v>22226.995520705499</v>
      </c>
      <c r="AR6" s="65">
        <v>22545.915840043999</v>
      </c>
      <c r="AS6" s="65">
        <v>25141.0129012738</v>
      </c>
      <c r="AT6" s="65">
        <v>34352.408560245603</v>
      </c>
      <c r="AU6" s="65">
        <v>41085.793537147103</v>
      </c>
      <c r="AV6" s="65">
        <v>40118.628357121997</v>
      </c>
      <c r="AW6" s="65">
        <v>46388.509947735802</v>
      </c>
      <c r="AX6" s="65">
        <v>46234.013547287097</v>
      </c>
      <c r="AY6" s="65">
        <v>41987.411901314998</v>
      </c>
      <c r="AZ6" s="65">
        <v>39663.482054419401</v>
      </c>
      <c r="BA6" s="65">
        <v>35883.063177084397</v>
      </c>
      <c r="BB6" s="65">
        <v>35457.852862713</v>
      </c>
      <c r="BC6" s="65">
        <v>37393.710318384801</v>
      </c>
      <c r="BD6" s="65">
        <v>39801.515560219697</v>
      </c>
      <c r="BE6" s="65">
        <v>44441.449067287002</v>
      </c>
      <c r="BF6" s="65">
        <v>53146.764625508098</v>
      </c>
      <c r="BG6" s="65">
        <v>64947.715312797103</v>
      </c>
      <c r="BH6" s="65">
        <v>80796.337331330098</v>
      </c>
      <c r="BI6" s="65">
        <v>79688.093864399503</v>
      </c>
      <c r="BJ6" s="65">
        <v>98132.146753082605</v>
      </c>
      <c r="BK6" s="65">
        <v>104026.933191466</v>
      </c>
      <c r="BL6" s="65">
        <v>121023.005133675</v>
      </c>
      <c r="BM6" s="65">
        <v>130541.49138203901</v>
      </c>
      <c r="BN6" s="65">
        <v>127664.005617143</v>
      </c>
      <c r="BO6" s="65">
        <v>121495.813215421</v>
      </c>
      <c r="BP6" s="65">
        <v>116614.12430156099</v>
      </c>
      <c r="BQ6" s="65">
        <v>116233.774877198</v>
      </c>
      <c r="BR6" s="65">
        <v>121326.842769293</v>
      </c>
      <c r="BS6" s="65">
        <v>125336.525077863</v>
      </c>
      <c r="BT6" s="65">
        <v>104979.752844369</v>
      </c>
      <c r="BU6" s="65">
        <v>141318.43340167301</v>
      </c>
      <c r="BV6" s="65">
        <v>142310.75981496199</v>
      </c>
      <c r="BW6" s="65">
        <v>134634.32159703801</v>
      </c>
      <c r="BX6" s="65">
        <v>141294.456337279</v>
      </c>
    </row>
    <row r="7" spans="1:76" ht="28.2">
      <c r="A7" s="146" t="s">
        <v>114</v>
      </c>
      <c r="B7" s="65">
        <v>4491.6390806865902</v>
      </c>
      <c r="C7" s="65">
        <v>6165.2870266865302</v>
      </c>
      <c r="D7" s="65">
        <v>6519.4687415927701</v>
      </c>
      <c r="E7" s="65">
        <v>7399.7857489829503</v>
      </c>
      <c r="F7" s="65">
        <v>6284.67734292162</v>
      </c>
      <c r="G7" s="65">
        <v>6474.7796354439597</v>
      </c>
      <c r="H7" s="65">
        <v>8812.0734094192903</v>
      </c>
      <c r="I7" s="65">
        <v>10021.5000076531</v>
      </c>
      <c r="J7" s="65">
        <v>8769.1736528324709</v>
      </c>
      <c r="K7" s="65">
        <v>7066.60755342631</v>
      </c>
      <c r="L7" s="65">
        <v>7739.6636606246102</v>
      </c>
      <c r="M7" s="65">
        <v>8835.4208429803402</v>
      </c>
      <c r="N7" s="65">
        <v>10573.441532418399</v>
      </c>
      <c r="O7" s="65">
        <v>9897.6583650463399</v>
      </c>
      <c r="P7" s="65">
        <v>9112.4109106947508</v>
      </c>
      <c r="Q7" s="65">
        <v>10646.691178111299</v>
      </c>
      <c r="R7" s="65">
        <v>11845.486688749899</v>
      </c>
      <c r="S7" s="65">
        <v>11098.863349101999</v>
      </c>
      <c r="T7" s="65">
        <v>9328.4205057726904</v>
      </c>
      <c r="U7" s="65">
        <v>9240.6293231407399</v>
      </c>
      <c r="V7" s="65">
        <v>10089.3769217884</v>
      </c>
      <c r="W7" s="65">
        <v>11284.3230948532</v>
      </c>
      <c r="X7" s="65">
        <v>11492.0302153871</v>
      </c>
      <c r="Y7" s="65">
        <v>16619.966452074401</v>
      </c>
      <c r="Z7" s="65">
        <v>19321.420272382398</v>
      </c>
      <c r="AA7" s="65">
        <v>19276.900458587599</v>
      </c>
      <c r="AB7" s="65">
        <v>15768.062244446901</v>
      </c>
      <c r="AC7" s="65">
        <v>16199.7325698652</v>
      </c>
      <c r="AD7" s="65">
        <v>15332.7713339236</v>
      </c>
      <c r="AE7" s="65">
        <v>16589.3872095439</v>
      </c>
      <c r="AF7" s="65">
        <v>21770.131577270298</v>
      </c>
      <c r="AG7" s="65">
        <v>25700.058048455299</v>
      </c>
      <c r="AH7" s="65">
        <v>23834.864735232401</v>
      </c>
      <c r="AI7" s="65">
        <v>14650.5597504783</v>
      </c>
      <c r="AJ7" s="65">
        <v>13639.133812538799</v>
      </c>
      <c r="AK7" s="65">
        <v>12079.386562682599</v>
      </c>
      <c r="AL7" s="65">
        <v>16802.118982266002</v>
      </c>
      <c r="AM7" s="65">
        <v>21260.457573072599</v>
      </c>
      <c r="AN7" s="65">
        <v>19321.401560021601</v>
      </c>
      <c r="AO7" s="65">
        <v>15242.3031464015</v>
      </c>
      <c r="AP7" s="65">
        <v>17158.888840233201</v>
      </c>
      <c r="AQ7" s="65">
        <v>17154.398519361501</v>
      </c>
      <c r="AR7" s="65">
        <v>16450.267459983999</v>
      </c>
      <c r="AS7" s="65">
        <v>18028.443502818802</v>
      </c>
      <c r="AT7" s="65">
        <v>25088</v>
      </c>
      <c r="AU7" s="65">
        <v>31946</v>
      </c>
      <c r="AV7" s="65">
        <v>31247</v>
      </c>
      <c r="AW7" s="65">
        <v>36241</v>
      </c>
      <c r="AX7" s="65">
        <v>35373</v>
      </c>
      <c r="AY7" s="65">
        <v>29981</v>
      </c>
      <c r="AZ7" s="65">
        <v>29461</v>
      </c>
      <c r="BA7" s="65">
        <v>28089</v>
      </c>
      <c r="BB7" s="65">
        <v>28145</v>
      </c>
      <c r="BC7" s="65">
        <v>29915</v>
      </c>
      <c r="BD7" s="65">
        <v>32335</v>
      </c>
      <c r="BE7" s="65">
        <v>36217</v>
      </c>
      <c r="BF7" s="65">
        <v>43482</v>
      </c>
      <c r="BG7" s="65">
        <v>53625.998895381599</v>
      </c>
      <c r="BH7" s="65">
        <v>66440.202464095899</v>
      </c>
      <c r="BI7" s="65">
        <v>60565.811989149799</v>
      </c>
      <c r="BJ7" s="65">
        <v>76166.725948459702</v>
      </c>
      <c r="BK7" s="65">
        <v>84517.953508024002</v>
      </c>
      <c r="BL7" s="65">
        <v>97724.429449348594</v>
      </c>
      <c r="BM7" s="65">
        <v>104661.483090985</v>
      </c>
      <c r="BN7" s="65">
        <v>102542.41155108</v>
      </c>
      <c r="BO7" s="65">
        <v>98101.031366463896</v>
      </c>
      <c r="BP7" s="65">
        <v>93159.089084814201</v>
      </c>
      <c r="BQ7" s="65">
        <v>93199.277987944704</v>
      </c>
      <c r="BR7" s="65">
        <v>97026.385353805599</v>
      </c>
      <c r="BS7" s="65">
        <v>101406.10986674399</v>
      </c>
      <c r="BT7" s="65">
        <v>84654.089334307602</v>
      </c>
      <c r="BU7" s="65">
        <v>115974.47676162601</v>
      </c>
      <c r="BV7" s="65">
        <v>115451.093301621</v>
      </c>
      <c r="BW7" s="65">
        <v>107031.912927333</v>
      </c>
      <c r="BX7" s="65">
        <v>109808.354788325</v>
      </c>
    </row>
    <row r="8" spans="1:76" ht="28.2">
      <c r="A8" s="146" t="s">
        <v>115</v>
      </c>
      <c r="B8" s="65">
        <v>619.85381786825599</v>
      </c>
      <c r="C8" s="65">
        <v>655.80533930461502</v>
      </c>
      <c r="D8" s="65">
        <v>1467.69234936373</v>
      </c>
      <c r="E8" s="65">
        <v>1225.52311171871</v>
      </c>
      <c r="F8" s="65">
        <v>959.58459647575296</v>
      </c>
      <c r="G8" s="65">
        <v>2102.4498508783699</v>
      </c>
      <c r="H8" s="65">
        <v>1663.0378320447901</v>
      </c>
      <c r="I8" s="65">
        <v>1383.64747626127</v>
      </c>
      <c r="J8" s="65">
        <v>1422.3896055965799</v>
      </c>
      <c r="K8" s="65">
        <v>940.19952929934198</v>
      </c>
      <c r="L8" s="65">
        <v>856.52177119170096</v>
      </c>
      <c r="M8" s="65">
        <v>2157.57834163189</v>
      </c>
      <c r="N8" s="65">
        <v>1902.98409731933</v>
      </c>
      <c r="O8" s="65">
        <v>1971.4915248228299</v>
      </c>
      <c r="P8" s="65">
        <v>2677.2854907094002</v>
      </c>
      <c r="Q8" s="65">
        <v>3464.4074249779601</v>
      </c>
      <c r="R8" s="65">
        <v>4001.3905758495498</v>
      </c>
      <c r="S8" s="65">
        <v>3457.2014575340099</v>
      </c>
      <c r="T8" s="65">
        <v>3059.6232899175998</v>
      </c>
      <c r="U8" s="65">
        <v>3640.9517150019401</v>
      </c>
      <c r="V8" s="65">
        <v>4372.7830097173301</v>
      </c>
      <c r="W8" s="65">
        <v>5050.5643762235204</v>
      </c>
      <c r="X8" s="65">
        <v>5489.9634769549602</v>
      </c>
      <c r="Y8" s="65">
        <v>6478.1569028068598</v>
      </c>
      <c r="Z8" s="65">
        <v>10170.7063374068</v>
      </c>
      <c r="AA8" s="65">
        <v>11381.020391558201</v>
      </c>
      <c r="AB8" s="65">
        <v>10732.3022292394</v>
      </c>
      <c r="AC8" s="65">
        <v>7866.7775340324397</v>
      </c>
      <c r="AD8" s="65">
        <v>6513.6917981788602</v>
      </c>
      <c r="AE8" s="65">
        <v>7432.1223417220799</v>
      </c>
      <c r="AF8" s="65">
        <v>9677.50569937209</v>
      </c>
      <c r="AG8" s="65">
        <v>12045.355405660101</v>
      </c>
      <c r="AH8" s="65">
        <v>12474.9999850356</v>
      </c>
      <c r="AI8" s="65">
        <v>10982.5377432595</v>
      </c>
      <c r="AJ8" s="65">
        <v>11065.0832430831</v>
      </c>
      <c r="AK8" s="65">
        <v>8937.3371013662199</v>
      </c>
      <c r="AL8" s="65">
        <v>8522.6266052113897</v>
      </c>
      <c r="AM8" s="65">
        <v>8111.8714347220903</v>
      </c>
      <c r="AN8" s="65">
        <v>5518.4006642394197</v>
      </c>
      <c r="AO8" s="65">
        <v>6375.73066187728</v>
      </c>
      <c r="AP8" s="65">
        <v>4663.8955254242401</v>
      </c>
      <c r="AQ8" s="65">
        <v>5072.5970013440001</v>
      </c>
      <c r="AR8" s="65">
        <v>6095.6483800600499</v>
      </c>
      <c r="AS8" s="65">
        <v>7112.5693984550398</v>
      </c>
      <c r="AT8" s="65">
        <v>9264.4085602455998</v>
      </c>
      <c r="AU8" s="65">
        <v>9139.7935371470794</v>
      </c>
      <c r="AV8" s="65">
        <v>8871.6283571220192</v>
      </c>
      <c r="AW8" s="65">
        <v>10147.5099477358</v>
      </c>
      <c r="AX8" s="65">
        <v>10861.013547287101</v>
      </c>
      <c r="AY8" s="65">
        <v>12006.411901314999</v>
      </c>
      <c r="AZ8" s="65">
        <v>10202.482054419401</v>
      </c>
      <c r="BA8" s="65">
        <v>7794.0631770844302</v>
      </c>
      <c r="BB8" s="65">
        <v>7312.8528627129799</v>
      </c>
      <c r="BC8" s="65">
        <v>7478.7103183848103</v>
      </c>
      <c r="BD8" s="65">
        <v>7466.5155602196901</v>
      </c>
      <c r="BE8" s="65">
        <v>8224.4490672870197</v>
      </c>
      <c r="BF8" s="65">
        <v>9664.7646255080508</v>
      </c>
      <c r="BG8" s="65">
        <v>11321.7164174155</v>
      </c>
      <c r="BH8" s="65">
        <v>14356.134867234099</v>
      </c>
      <c r="BI8" s="65">
        <v>19122.281875249701</v>
      </c>
      <c r="BJ8" s="65">
        <v>21965.4208046229</v>
      </c>
      <c r="BK8" s="65">
        <v>19508.979683441801</v>
      </c>
      <c r="BL8" s="65">
        <v>23298.575684325901</v>
      </c>
      <c r="BM8" s="65">
        <v>25880.008291053298</v>
      </c>
      <c r="BN8" s="65">
        <v>25121.5940660632</v>
      </c>
      <c r="BO8" s="65">
        <v>23394.781848957002</v>
      </c>
      <c r="BP8" s="65">
        <v>23455.035216746801</v>
      </c>
      <c r="BQ8" s="65">
        <v>23034.4968892537</v>
      </c>
      <c r="BR8" s="65">
        <v>24300.457415486999</v>
      </c>
      <c r="BS8" s="65">
        <v>23930.415211119402</v>
      </c>
      <c r="BT8" s="65">
        <v>20325.6635100618</v>
      </c>
      <c r="BU8" s="65">
        <v>25343.956640047301</v>
      </c>
      <c r="BV8" s="65">
        <v>26859.666513341199</v>
      </c>
      <c r="BW8" s="65">
        <v>27602.408669704899</v>
      </c>
      <c r="BX8" s="65">
        <v>31486.101548954</v>
      </c>
    </row>
    <row r="9" spans="1:76" ht="28.2">
      <c r="A9" s="146" t="s">
        <v>116</v>
      </c>
      <c r="B9" s="65">
        <v>168.01648359854499</v>
      </c>
      <c r="C9" s="65">
        <v>272.28788930189</v>
      </c>
      <c r="D9" s="65">
        <v>200.07105994018701</v>
      </c>
      <c r="E9" s="65">
        <v>257.03349002621701</v>
      </c>
      <c r="F9" s="65">
        <v>414.33794092667398</v>
      </c>
      <c r="G9" s="65">
        <v>260.24673119556201</v>
      </c>
      <c r="H9" s="65">
        <v>150.968992830518</v>
      </c>
      <c r="I9" s="65">
        <v>442.46170991343803</v>
      </c>
      <c r="J9" s="65">
        <v>297.72867936425399</v>
      </c>
      <c r="K9" s="65">
        <v>775.15077918189195</v>
      </c>
      <c r="L9" s="65">
        <v>1731.51236606523</v>
      </c>
      <c r="M9" s="65">
        <v>612.83942274060098</v>
      </c>
      <c r="N9" s="65">
        <v>428.74639002918798</v>
      </c>
      <c r="O9" s="65">
        <v>598.79826976668505</v>
      </c>
      <c r="P9" s="65">
        <v>1049.08550074971</v>
      </c>
      <c r="Q9" s="65">
        <v>408.94097252296501</v>
      </c>
      <c r="R9" s="65">
        <v>1100.35852582299</v>
      </c>
      <c r="S9" s="65">
        <v>1608.1185408096201</v>
      </c>
      <c r="T9" s="65">
        <v>457.25058720336898</v>
      </c>
      <c r="U9" s="65">
        <v>626.46867888529403</v>
      </c>
      <c r="V9" s="65">
        <v>223.689010554866</v>
      </c>
      <c r="W9" s="65">
        <v>441.01226123436601</v>
      </c>
      <c r="X9" s="65">
        <v>-1076.8350204266301</v>
      </c>
      <c r="Y9" s="65">
        <v>-12.655909390247</v>
      </c>
      <c r="Z9" s="65">
        <v>1129.9515776512901</v>
      </c>
      <c r="AA9" s="65">
        <v>-596.01011590511598</v>
      </c>
      <c r="AB9" s="65">
        <v>-290.74894415717802</v>
      </c>
      <c r="AC9" s="65">
        <v>-921.45811088255095</v>
      </c>
      <c r="AD9" s="65">
        <v>-30.943487672629999</v>
      </c>
      <c r="AE9" s="65">
        <v>1544.87244178079</v>
      </c>
      <c r="AF9" s="65">
        <v>2844.01462225552</v>
      </c>
      <c r="AG9" s="65">
        <v>3906.5661175322898</v>
      </c>
      <c r="AH9" s="65">
        <v>2634.5462605196099</v>
      </c>
      <c r="AI9" s="65">
        <v>-236.71220489733699</v>
      </c>
      <c r="AJ9" s="65">
        <v>-602.82141447357799</v>
      </c>
      <c r="AK9" s="65">
        <v>-195.531856154574</v>
      </c>
      <c r="AL9" s="65">
        <v>1123.42703253592</v>
      </c>
      <c r="AM9" s="65">
        <v>2804.4892783929099</v>
      </c>
      <c r="AN9" s="65">
        <v>3564.4660593454701</v>
      </c>
      <c r="AO9" s="65">
        <v>1129.83697307024</v>
      </c>
      <c r="AP9" s="65">
        <v>888.813577097554</v>
      </c>
      <c r="AQ9" s="65">
        <v>1315.45635714831</v>
      </c>
      <c r="AR9" s="65">
        <v>1305.68357343197</v>
      </c>
      <c r="AS9" s="65">
        <v>1439.81632846038</v>
      </c>
      <c r="AT9" s="65">
        <v>-1534.9008744186101</v>
      </c>
      <c r="AU9" s="65">
        <v>-1880.72851190399</v>
      </c>
      <c r="AV9" s="65">
        <v>-2692.0792133069999</v>
      </c>
      <c r="AW9" s="65">
        <v>-2827.88433536298</v>
      </c>
      <c r="AX9" s="65">
        <v>-2955.5516772989099</v>
      </c>
      <c r="AY9" s="65">
        <v>-5190.6800330032502</v>
      </c>
      <c r="AZ9" s="65">
        <v>-3628.6550411378698</v>
      </c>
      <c r="BA9" s="65">
        <v>-2302.9214451215598</v>
      </c>
      <c r="BB9" s="65">
        <v>55.6708956274529</v>
      </c>
      <c r="BC9" s="65">
        <v>1041.69531531653</v>
      </c>
      <c r="BD9" s="65">
        <v>-1775.4220687796201</v>
      </c>
      <c r="BE9" s="65">
        <v>-5563.9028424240796</v>
      </c>
      <c r="BF9" s="65">
        <v>1290.2276623543901</v>
      </c>
      <c r="BG9" s="65">
        <v>6240.0369478167104</v>
      </c>
      <c r="BH9" s="65">
        <v>10114.428017299901</v>
      </c>
      <c r="BI9" s="65">
        <v>-8911.4390011753003</v>
      </c>
      <c r="BJ9" s="65">
        <v>-1146.4740848074</v>
      </c>
      <c r="BK9" s="65">
        <v>1691.43822517644</v>
      </c>
      <c r="BL9" s="65">
        <v>-7918.5976781684903</v>
      </c>
      <c r="BM9" s="65">
        <v>-5239.7871956569597</v>
      </c>
      <c r="BN9" s="65">
        <v>-5751.6923345605601</v>
      </c>
      <c r="BO9" s="65">
        <v>-3578.6729295789401</v>
      </c>
      <c r="BP9" s="65">
        <v>-5271.1132589579101</v>
      </c>
      <c r="BQ9" s="65">
        <v>-7126.1322777097103</v>
      </c>
      <c r="BR9" s="65">
        <v>-5826.5958668045096</v>
      </c>
      <c r="BS9" s="65">
        <v>-12180.367576237</v>
      </c>
      <c r="BT9" s="65">
        <v>-13665.8041911152</v>
      </c>
      <c r="BU9" s="65">
        <v>-23192.007901318098</v>
      </c>
      <c r="BV9" s="65">
        <v>-22509.1588902361</v>
      </c>
      <c r="BW9" s="65">
        <v>-29943.9976046667</v>
      </c>
      <c r="BX9" s="65">
        <v>-27718.918457050699</v>
      </c>
    </row>
    <row r="10" spans="1:76">
      <c r="A10" s="146" t="s">
        <v>117</v>
      </c>
      <c r="B10" s="65">
        <v>5943.2792643146204</v>
      </c>
      <c r="C10" s="65">
        <v>5824.4327736742498</v>
      </c>
      <c r="D10" s="65">
        <v>6692.2490704002103</v>
      </c>
      <c r="E10" s="65">
        <v>7328.0300587113798</v>
      </c>
      <c r="F10" s="65">
        <v>7826.3295963799601</v>
      </c>
      <c r="G10" s="65">
        <v>8213.0315367676703</v>
      </c>
      <c r="H10" s="65">
        <v>8889.1941651595607</v>
      </c>
      <c r="I10" s="65">
        <v>9146.9718851144298</v>
      </c>
      <c r="J10" s="65">
        <v>9209.9842166589497</v>
      </c>
      <c r="K10" s="65">
        <v>10416.482955322899</v>
      </c>
      <c r="L10" s="65">
        <v>13387.5037795105</v>
      </c>
      <c r="M10" s="65">
        <v>15797.212734485</v>
      </c>
      <c r="N10" s="65">
        <v>16862.4464537772</v>
      </c>
      <c r="O10" s="65">
        <v>16558.8062231527</v>
      </c>
      <c r="P10" s="65">
        <v>17701.373258431398</v>
      </c>
      <c r="Q10" s="65">
        <v>18214.7009896501</v>
      </c>
      <c r="R10" s="65">
        <v>19066.5343605298</v>
      </c>
      <c r="S10" s="65">
        <v>20188.9812966789</v>
      </c>
      <c r="T10" s="65">
        <v>22181.295435967899</v>
      </c>
      <c r="U10" s="65">
        <v>21789.6783922779</v>
      </c>
      <c r="V10" s="65">
        <v>23035.0029109844</v>
      </c>
      <c r="W10" s="65">
        <v>22360.042538076599</v>
      </c>
      <c r="X10" s="65">
        <v>24439.025153580798</v>
      </c>
      <c r="Y10" s="65">
        <v>19914.3366394925</v>
      </c>
      <c r="Z10" s="65">
        <v>20950.468703980401</v>
      </c>
      <c r="AA10" s="65">
        <v>21432.325629882402</v>
      </c>
      <c r="AB10" s="65">
        <v>22166.620846971899</v>
      </c>
      <c r="AC10" s="65">
        <v>25038.031268263301</v>
      </c>
      <c r="AD10" s="65">
        <v>28277.2965072078</v>
      </c>
      <c r="AE10" s="65">
        <v>32989.411226962002</v>
      </c>
      <c r="AF10" s="65">
        <v>29746.6309091638</v>
      </c>
      <c r="AG10" s="65">
        <v>28972.574632310101</v>
      </c>
      <c r="AH10" s="65">
        <v>31855.995826740502</v>
      </c>
      <c r="AI10" s="65">
        <v>28197.166310020599</v>
      </c>
      <c r="AJ10" s="65">
        <v>30287.830917576001</v>
      </c>
      <c r="AK10" s="65">
        <v>31534.444278796898</v>
      </c>
      <c r="AL10" s="65">
        <v>27328.167079234001</v>
      </c>
      <c r="AM10" s="65">
        <v>26350.919024298801</v>
      </c>
      <c r="AN10" s="65">
        <v>24600.634683510802</v>
      </c>
      <c r="AO10" s="65">
        <v>29218.008032916099</v>
      </c>
      <c r="AP10" s="65">
        <v>25796.964227742999</v>
      </c>
      <c r="AQ10" s="65">
        <v>27297.066856445301</v>
      </c>
      <c r="AR10" s="65">
        <v>28481.516326355199</v>
      </c>
      <c r="AS10" s="65">
        <v>29370.9082005733</v>
      </c>
      <c r="AT10" s="65">
        <v>37496.6220846492</v>
      </c>
      <c r="AU10" s="65">
        <v>39743.474059778797</v>
      </c>
      <c r="AV10" s="65">
        <v>42912.509432402301</v>
      </c>
      <c r="AW10" s="65">
        <v>48021.024531212999</v>
      </c>
      <c r="AX10" s="65">
        <v>50793.4782202567</v>
      </c>
      <c r="AY10" s="65">
        <v>54616.405168889403</v>
      </c>
      <c r="AZ10" s="65">
        <v>58430.3117272456</v>
      </c>
      <c r="BA10" s="65">
        <v>62203.309887161398</v>
      </c>
      <c r="BB10" s="65">
        <v>66394.518112431397</v>
      </c>
      <c r="BC10" s="65">
        <v>70291.041948826096</v>
      </c>
      <c r="BD10" s="65">
        <v>80806.916596978801</v>
      </c>
      <c r="BE10" s="65">
        <v>93127.940363338494</v>
      </c>
      <c r="BF10" s="65">
        <v>92696.148026751995</v>
      </c>
      <c r="BG10" s="65">
        <v>97501.431317828799</v>
      </c>
      <c r="BH10" s="65">
        <v>105495.29932083801</v>
      </c>
      <c r="BI10" s="65">
        <v>104421.428796562</v>
      </c>
      <c r="BJ10" s="65">
        <v>105861.0188526</v>
      </c>
      <c r="BK10" s="65">
        <v>112458.16040968</v>
      </c>
      <c r="BL10" s="65">
        <v>119090.471894738</v>
      </c>
      <c r="BM10" s="65">
        <v>117803.62147431201</v>
      </c>
      <c r="BN10" s="65">
        <v>116200.74759037299</v>
      </c>
      <c r="BO10" s="65">
        <v>119781.53522734399</v>
      </c>
      <c r="BP10" s="65">
        <v>130608.931648496</v>
      </c>
      <c r="BQ10" s="65">
        <v>140834.00048871001</v>
      </c>
      <c r="BR10" s="65">
        <v>143854.43149178301</v>
      </c>
      <c r="BS10" s="65">
        <v>145505.133443506</v>
      </c>
      <c r="BT10" s="65">
        <v>116909.2561153</v>
      </c>
      <c r="BU10" s="65">
        <v>132462.23380076999</v>
      </c>
      <c r="BV10" s="65">
        <v>139411.96378784601</v>
      </c>
      <c r="BW10" s="65">
        <v>146281.678670786</v>
      </c>
      <c r="BX10" s="65">
        <v>153766.208057585</v>
      </c>
    </row>
    <row r="11" spans="1:76">
      <c r="A11" s="146" t="s">
        <v>118</v>
      </c>
      <c r="B11" s="65">
        <v>3854.78864646801</v>
      </c>
      <c r="C11" s="65">
        <v>5207.8130289672899</v>
      </c>
      <c r="D11" s="65">
        <v>5775.4812212969</v>
      </c>
      <c r="E11" s="65">
        <v>6266.3724094392601</v>
      </c>
      <c r="F11" s="65">
        <v>5501.9294767040101</v>
      </c>
      <c r="G11" s="65">
        <v>7042.5077542855597</v>
      </c>
      <c r="H11" s="65">
        <v>8270.2743994541706</v>
      </c>
      <c r="I11" s="65">
        <v>9090.5810789422503</v>
      </c>
      <c r="J11" s="65">
        <v>8023.27615445225</v>
      </c>
      <c r="K11" s="65">
        <v>6713.4408172304102</v>
      </c>
      <c r="L11" s="65">
        <v>8029.2015773920002</v>
      </c>
      <c r="M11" s="65">
        <v>9764.0513418377905</v>
      </c>
      <c r="N11" s="65">
        <v>11013.6184735441</v>
      </c>
      <c r="O11" s="65">
        <v>12179.7543827885</v>
      </c>
      <c r="P11" s="65">
        <v>13009.1551605852</v>
      </c>
      <c r="Q11" s="65">
        <v>15207.7405652623</v>
      </c>
      <c r="R11" s="65">
        <v>17236.770150952201</v>
      </c>
      <c r="S11" s="65">
        <v>19113.164644124601</v>
      </c>
      <c r="T11" s="65">
        <v>17375.589818861601</v>
      </c>
      <c r="U11" s="65">
        <v>17267.728109305899</v>
      </c>
      <c r="V11" s="65">
        <v>18448.851853044998</v>
      </c>
      <c r="W11" s="65">
        <v>19282.942270387601</v>
      </c>
      <c r="X11" s="65">
        <v>19230.183825496199</v>
      </c>
      <c r="Y11" s="65">
        <v>21596.804084983502</v>
      </c>
      <c r="Z11" s="65">
        <v>27461.546891420901</v>
      </c>
      <c r="AA11" s="65">
        <v>26677.236364123</v>
      </c>
      <c r="AB11" s="65">
        <v>23317.236376501001</v>
      </c>
      <c r="AC11" s="65">
        <v>23399.0832612784</v>
      </c>
      <c r="AD11" s="65">
        <v>17695.816151637599</v>
      </c>
      <c r="AE11" s="65">
        <v>17562.793220008702</v>
      </c>
      <c r="AF11" s="65">
        <v>25249.2828080617</v>
      </c>
      <c r="AG11" s="65">
        <v>29899.554203957799</v>
      </c>
      <c r="AH11" s="65">
        <v>29973.406807528001</v>
      </c>
      <c r="AI11" s="65">
        <v>22883.551598861101</v>
      </c>
      <c r="AJ11" s="65">
        <v>19262.2265587244</v>
      </c>
      <c r="AK11" s="65">
        <v>16695.6360866912</v>
      </c>
      <c r="AL11" s="65">
        <v>20459.339699247201</v>
      </c>
      <c r="AM11" s="65">
        <v>22928.737310486398</v>
      </c>
      <c r="AN11" s="65">
        <v>20618.902967117301</v>
      </c>
      <c r="AO11" s="65">
        <v>16939.878814265099</v>
      </c>
      <c r="AP11" s="65">
        <v>19000.562170498</v>
      </c>
      <c r="AQ11" s="65">
        <v>22218.518734299101</v>
      </c>
      <c r="AR11" s="65">
        <v>24205.115739831199</v>
      </c>
      <c r="AS11" s="65">
        <v>25101.737430307501</v>
      </c>
      <c r="AT11" s="65">
        <v>31789.458450268899</v>
      </c>
      <c r="AU11" s="65">
        <v>40395.547648081898</v>
      </c>
      <c r="AV11" s="65">
        <v>40449.768852201203</v>
      </c>
      <c r="AW11" s="65">
        <v>45370.358754528803</v>
      </c>
      <c r="AX11" s="65">
        <v>46423.946697656298</v>
      </c>
      <c r="AY11" s="65">
        <v>39381.396406687003</v>
      </c>
      <c r="AZ11" s="65">
        <v>40893.431391833001</v>
      </c>
      <c r="BA11" s="65">
        <v>42072.875868506002</v>
      </c>
      <c r="BB11" s="65">
        <v>43049.094741793102</v>
      </c>
      <c r="BC11" s="65">
        <v>44844.833829537602</v>
      </c>
      <c r="BD11" s="65">
        <v>49131.223855345997</v>
      </c>
      <c r="BE11" s="65">
        <v>54471.332701410298</v>
      </c>
      <c r="BF11" s="65">
        <v>61587.309504185803</v>
      </c>
      <c r="BG11" s="65">
        <v>74736.183578442593</v>
      </c>
      <c r="BH11" s="65">
        <v>92169.154967484501</v>
      </c>
      <c r="BI11" s="65">
        <v>78291.113335964095</v>
      </c>
      <c r="BJ11" s="65">
        <v>98025.514241149896</v>
      </c>
      <c r="BK11" s="65">
        <v>108905.396647948</v>
      </c>
      <c r="BL11" s="65">
        <v>120951.482834904</v>
      </c>
      <c r="BM11" s="65">
        <v>126029.181293006</v>
      </c>
      <c r="BN11" s="65">
        <v>124633.568065289</v>
      </c>
      <c r="BO11" s="65">
        <v>126541.32167832799</v>
      </c>
      <c r="BP11" s="65">
        <v>124369.349173686</v>
      </c>
      <c r="BQ11" s="65">
        <v>130022.110395486</v>
      </c>
      <c r="BR11" s="65">
        <v>133204.102812258</v>
      </c>
      <c r="BS11" s="65">
        <v>134454.968085676</v>
      </c>
      <c r="BT11" s="65">
        <v>113961.458424078</v>
      </c>
      <c r="BU11" s="65">
        <v>134319.286863357</v>
      </c>
      <c r="BV11" s="65">
        <v>140177.26860720699</v>
      </c>
      <c r="BW11" s="65">
        <v>138330.096166528</v>
      </c>
      <c r="BX11" s="65">
        <v>147913.468302269</v>
      </c>
    </row>
    <row r="12" spans="1:76">
      <c r="A12" s="146" t="s">
        <v>119</v>
      </c>
      <c r="B12" s="65">
        <v>40920</v>
      </c>
      <c r="C12" s="65">
        <v>44711</v>
      </c>
      <c r="D12" s="65">
        <v>47347</v>
      </c>
      <c r="E12" s="65">
        <v>50085</v>
      </c>
      <c r="F12" s="65">
        <v>52762</v>
      </c>
      <c r="G12" s="65">
        <v>55858</v>
      </c>
      <c r="H12" s="65">
        <v>58484</v>
      </c>
      <c r="I12" s="65">
        <v>62371</v>
      </c>
      <c r="J12" s="65">
        <v>61706</v>
      </c>
      <c r="K12" s="65">
        <v>63653</v>
      </c>
      <c r="L12" s="65">
        <v>69946</v>
      </c>
      <c r="M12" s="65">
        <v>75085</v>
      </c>
      <c r="N12" s="65">
        <v>82620</v>
      </c>
      <c r="O12" s="65">
        <v>86196</v>
      </c>
      <c r="P12" s="65">
        <v>91840</v>
      </c>
      <c r="Q12" s="65">
        <v>97003</v>
      </c>
      <c r="R12" s="65">
        <v>104995</v>
      </c>
      <c r="S12" s="65">
        <v>109040</v>
      </c>
      <c r="T12" s="65">
        <v>109206</v>
      </c>
      <c r="U12" s="65">
        <v>113044</v>
      </c>
      <c r="V12" s="65">
        <v>116849</v>
      </c>
      <c r="W12" s="65">
        <v>122213</v>
      </c>
      <c r="X12" s="65">
        <v>126463</v>
      </c>
      <c r="Y12" s="65">
        <v>134401</v>
      </c>
      <c r="Z12" s="65">
        <v>147017</v>
      </c>
      <c r="AA12" s="65">
        <v>153340</v>
      </c>
      <c r="AB12" s="65">
        <v>155559</v>
      </c>
      <c r="AC12" s="65">
        <v>156102</v>
      </c>
      <c r="AD12" s="65">
        <v>151977</v>
      </c>
      <c r="AE12" s="65">
        <v>158194</v>
      </c>
      <c r="AF12" s="65">
        <v>167596</v>
      </c>
      <c r="AG12" s="65">
        <v>176901</v>
      </c>
      <c r="AH12" s="65">
        <v>176507</v>
      </c>
      <c r="AI12" s="65">
        <v>158136</v>
      </c>
      <c r="AJ12" s="65">
        <v>163842</v>
      </c>
      <c r="AK12" s="65">
        <v>167219</v>
      </c>
      <c r="AL12" s="65">
        <v>182981</v>
      </c>
      <c r="AM12" s="65">
        <v>200778</v>
      </c>
      <c r="AN12" s="65">
        <v>181822</v>
      </c>
      <c r="AO12" s="65">
        <v>159436</v>
      </c>
      <c r="AP12" s="65">
        <v>151492</v>
      </c>
      <c r="AQ12" s="65">
        <v>154854</v>
      </c>
      <c r="AR12" s="65">
        <v>154017</v>
      </c>
      <c r="AS12" s="65">
        <v>162093</v>
      </c>
      <c r="AT12" s="65">
        <v>182043.67132020701</v>
      </c>
      <c r="AU12" s="65">
        <v>195535.99143694001</v>
      </c>
      <c r="AV12" s="65">
        <v>201009.28972401601</v>
      </c>
      <c r="AW12" s="65">
        <v>214028.29138905701</v>
      </c>
      <c r="AX12" s="65">
        <v>213189.99339258901</v>
      </c>
      <c r="AY12" s="65">
        <v>216376.74063051399</v>
      </c>
      <c r="AZ12" s="65">
        <v>222206.70734869401</v>
      </c>
      <c r="BA12" s="65">
        <v>223579.57575061801</v>
      </c>
      <c r="BB12" s="65">
        <v>235772.94712897899</v>
      </c>
      <c r="BC12" s="65">
        <v>245592.61375299</v>
      </c>
      <c r="BD12" s="65">
        <v>257769.78623307301</v>
      </c>
      <c r="BE12" s="65">
        <v>273971.15388679103</v>
      </c>
      <c r="BF12" s="65">
        <v>294597.830810429</v>
      </c>
      <c r="BG12" s="65">
        <v>319693</v>
      </c>
      <c r="BH12" s="65">
        <v>348870</v>
      </c>
      <c r="BI12" s="65">
        <v>352693</v>
      </c>
      <c r="BJ12" s="65">
        <v>382081</v>
      </c>
      <c r="BK12" s="65">
        <v>406256</v>
      </c>
      <c r="BL12" s="65">
        <v>431199</v>
      </c>
      <c r="BM12" s="65">
        <v>456435</v>
      </c>
      <c r="BN12" s="65">
        <v>467308</v>
      </c>
      <c r="BO12" s="65">
        <v>482506</v>
      </c>
      <c r="BP12" s="65">
        <v>501581</v>
      </c>
      <c r="BQ12" s="65">
        <v>514215</v>
      </c>
      <c r="BR12" s="65">
        <v>534626</v>
      </c>
      <c r="BS12" s="65">
        <v>546605</v>
      </c>
      <c r="BT12" s="65">
        <v>487191</v>
      </c>
      <c r="BU12" s="65">
        <v>552285.83504103997</v>
      </c>
      <c r="BV12" s="65">
        <v>567798.45047571696</v>
      </c>
      <c r="BW12" s="65">
        <v>565508.784042891</v>
      </c>
      <c r="BX12" s="65">
        <v>584357.54950032395</v>
      </c>
    </row>
    <row r="13" spans="1:76">
      <c r="A13" s="147" t="s">
        <v>120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6">
      <c r="A14" s="146" t="s">
        <v>121</v>
      </c>
      <c r="B14" s="65">
        <v>1.52906637599789E-5</v>
      </c>
      <c r="C14" s="65">
        <v>2.0130369306250202E-5</v>
      </c>
      <c r="D14" s="65">
        <v>2.23190483465945E-5</v>
      </c>
      <c r="E14" s="65">
        <v>2.5301669636170801E-5</v>
      </c>
      <c r="F14" s="65">
        <v>2.7771851371928999E-5</v>
      </c>
      <c r="G14" s="65">
        <v>3.15893958209696E-5</v>
      </c>
      <c r="H14" s="65">
        <v>3.6061686678860799E-5</v>
      </c>
      <c r="I14" s="65">
        <v>4.0331492608150001E-5</v>
      </c>
      <c r="J14" s="65">
        <v>4.4556437729717699E-5</v>
      </c>
      <c r="K14" s="65">
        <v>4.96421847897669E-5</v>
      </c>
      <c r="L14" s="65">
        <v>5.8146467883783497E-5</v>
      </c>
      <c r="M14" s="65">
        <v>6.6012669124754605E-5</v>
      </c>
      <c r="N14" s="65">
        <v>7.6959798006324303E-5</v>
      </c>
      <c r="O14" s="65">
        <v>8.4838660159702596E-5</v>
      </c>
      <c r="P14" s="65">
        <v>9.8117487921977502E-5</v>
      </c>
      <c r="Q14" s="65">
        <v>1.2086040523504699E-4</v>
      </c>
      <c r="R14" s="65">
        <v>1.4604635885835199E-4</v>
      </c>
      <c r="S14" s="65">
        <v>1.66147877218738E-4</v>
      </c>
      <c r="T14" s="65">
        <v>1.88392004114102E-4</v>
      </c>
      <c r="U14" s="65">
        <v>2.0766591509564799E-4</v>
      </c>
      <c r="V14" s="65">
        <v>2.2837693872600001E-4</v>
      </c>
      <c r="W14" s="65">
        <v>2.6004879830099999E-4</v>
      </c>
      <c r="X14" s="65">
        <v>2.90483145427E-4</v>
      </c>
      <c r="Y14" s="65">
        <v>3.6039651994799999E-4</v>
      </c>
      <c r="Z14" s="65">
        <v>4.7717561292100002E-4</v>
      </c>
      <c r="AA14" s="65">
        <v>6.2167541802499995E-4</v>
      </c>
      <c r="AB14" s="65">
        <v>8.0280742318999997E-4</v>
      </c>
      <c r="AC14" s="65">
        <v>1.091657253764E-3</v>
      </c>
      <c r="AD14" s="65">
        <v>1.596617224653E-3</v>
      </c>
      <c r="AE14" s="65">
        <v>2.62592174885E-3</v>
      </c>
      <c r="AF14" s="65">
        <v>4.8779005626629996E-3</v>
      </c>
      <c r="AG14" s="65">
        <v>9.2729489042290003E-3</v>
      </c>
      <c r="AH14" s="65">
        <v>1.5298504604478E-2</v>
      </c>
      <c r="AI14" s="65">
        <v>2.7307521966464E-2</v>
      </c>
      <c r="AJ14" s="65">
        <v>5.6771225212009002E-2</v>
      </c>
      <c r="AK14" s="65">
        <v>0.14781152326115601</v>
      </c>
      <c r="AL14" s="65">
        <v>0.30089643183118198</v>
      </c>
      <c r="AM14" s="65">
        <v>0.61463388364521998</v>
      </c>
      <c r="AN14" s="65">
        <v>3.86258435782538</v>
      </c>
      <c r="AO14" s="65">
        <v>84.431587397163597</v>
      </c>
      <c r="AP14" s="65">
        <v>5216.7294550954202</v>
      </c>
      <c r="AQ14" s="65">
        <v>26858.379908889001</v>
      </c>
      <c r="AR14" s="65">
        <v>45316.805692841699</v>
      </c>
      <c r="AS14" s="65">
        <v>70756.237758631294</v>
      </c>
      <c r="AT14" s="65">
        <v>98056.076611533907</v>
      </c>
      <c r="AU14" s="65">
        <v>122443.814076076</v>
      </c>
      <c r="AV14" s="65">
        <v>137589.99851369901</v>
      </c>
      <c r="AW14" s="65">
        <v>156696.84966119999</v>
      </c>
      <c r="AX14" s="65">
        <v>166771.835526137</v>
      </c>
      <c r="AY14" s="65">
        <v>168822.76369906199</v>
      </c>
      <c r="AZ14" s="65">
        <v>179428.61165673001</v>
      </c>
      <c r="BA14" s="65">
        <v>182321.572850058</v>
      </c>
      <c r="BB14" s="65">
        <v>191068.15804814801</v>
      </c>
      <c r="BC14" s="65">
        <v>202805.71018492701</v>
      </c>
      <c r="BD14" s="65">
        <v>217034.57994350401</v>
      </c>
      <c r="BE14" s="65">
        <v>229155.48571760001</v>
      </c>
      <c r="BF14" s="65">
        <v>260093.58372744199</v>
      </c>
      <c r="BG14" s="65">
        <v>296927.75226061401</v>
      </c>
      <c r="BH14" s="65">
        <v>354254.567226913</v>
      </c>
      <c r="BI14" s="65">
        <v>353364.14884923899</v>
      </c>
      <c r="BJ14" s="65">
        <v>409285.271314913</v>
      </c>
      <c r="BK14" s="65">
        <v>453021.14892435097</v>
      </c>
      <c r="BL14" s="65">
        <v>500544.28270338202</v>
      </c>
      <c r="BM14" s="65">
        <v>553685.56983351603</v>
      </c>
      <c r="BN14" s="65">
        <v>589776.44249001797</v>
      </c>
      <c r="BO14" s="65">
        <v>631520.61027726904</v>
      </c>
      <c r="BP14" s="65">
        <v>664816.39089104906</v>
      </c>
      <c r="BQ14" s="65">
        <v>693129.94181183097</v>
      </c>
      <c r="BR14" s="65">
        <v>735553.53610908298</v>
      </c>
      <c r="BS14" s="65">
        <v>767748.15482166805</v>
      </c>
      <c r="BT14" s="65">
        <v>710174.92753468</v>
      </c>
      <c r="BU14" s="65">
        <v>848600.97976291599</v>
      </c>
      <c r="BV14" s="65">
        <v>932644.13240745303</v>
      </c>
      <c r="BW14" s="65">
        <v>964545.51945430401</v>
      </c>
      <c r="BX14" s="65">
        <v>1025480.09078964</v>
      </c>
    </row>
    <row r="15" spans="1:76" ht="28.2">
      <c r="A15" s="146" t="s">
        <v>122</v>
      </c>
      <c r="B15" s="65">
        <v>1.15180157065028E-5</v>
      </c>
      <c r="C15" s="65">
        <v>1.47116578252539E-5</v>
      </c>
      <c r="D15" s="65">
        <v>1.56732557785224E-5</v>
      </c>
      <c r="E15" s="65">
        <v>1.7452837561171601E-5</v>
      </c>
      <c r="F15" s="65">
        <v>1.9742710938071802E-5</v>
      </c>
      <c r="G15" s="65">
        <v>2.2155563810671501E-5</v>
      </c>
      <c r="H15" s="65">
        <v>2.3759377842274E-5</v>
      </c>
      <c r="I15" s="65">
        <v>2.5631851290401299E-5</v>
      </c>
      <c r="J15" s="65">
        <v>2.8822960084734298E-5</v>
      </c>
      <c r="K15" s="65">
        <v>3.2941199694952199E-5</v>
      </c>
      <c r="L15" s="65">
        <v>3.7732787298511897E-5</v>
      </c>
      <c r="M15" s="65">
        <v>4.1071116158507801E-5</v>
      </c>
      <c r="N15" s="65">
        <v>4.7604101393841003E-5</v>
      </c>
      <c r="O15" s="65">
        <v>5.4097059687117703E-5</v>
      </c>
      <c r="P15" s="65">
        <v>6.2286057410485606E-5</v>
      </c>
      <c r="Q15" s="65">
        <v>7.7857696759481596E-5</v>
      </c>
      <c r="R15" s="65">
        <v>9.4359557427495705E-5</v>
      </c>
      <c r="S15" s="65">
        <v>1.11574015891377E-4</v>
      </c>
      <c r="T15" s="65">
        <v>1.29896631369724E-4</v>
      </c>
      <c r="U15" s="65">
        <v>1.4312008261551E-4</v>
      </c>
      <c r="V15" s="65">
        <v>1.5539598892599999E-4</v>
      </c>
      <c r="W15" s="65">
        <v>1.75618100199E-4</v>
      </c>
      <c r="X15" s="65">
        <v>1.9744555772599999E-4</v>
      </c>
      <c r="Y15" s="65">
        <v>2.3214841186900001E-4</v>
      </c>
      <c r="Z15" s="65">
        <v>3.0496208762900002E-4</v>
      </c>
      <c r="AA15" s="65">
        <v>4.0793888412099999E-4</v>
      </c>
      <c r="AB15" s="65">
        <v>5.3133415033300001E-4</v>
      </c>
      <c r="AC15" s="65">
        <v>7.0334229690100002E-4</v>
      </c>
      <c r="AD15" s="65">
        <v>1.0439515779870001E-3</v>
      </c>
      <c r="AE15" s="65">
        <v>1.6518927616690001E-3</v>
      </c>
      <c r="AF15" s="65">
        <v>2.8335128325709998E-3</v>
      </c>
      <c r="AG15" s="65">
        <v>5.3038000979769998E-3</v>
      </c>
      <c r="AH15" s="65">
        <v>8.5189289137310008E-3</v>
      </c>
      <c r="AI15" s="65">
        <v>1.6862870730166998E-2</v>
      </c>
      <c r="AJ15" s="65">
        <v>3.6943887804625999E-2</v>
      </c>
      <c r="AK15" s="65">
        <v>9.7923505307423997E-2</v>
      </c>
      <c r="AL15" s="65">
        <v>0.20279632391716301</v>
      </c>
      <c r="AM15" s="65">
        <v>0.41570815625463098</v>
      </c>
      <c r="AN15" s="65">
        <v>2.6356193828087302</v>
      </c>
      <c r="AO15" s="65">
        <v>61.612753968362</v>
      </c>
      <c r="AP15" s="65">
        <v>4080.3751872481398</v>
      </c>
      <c r="AQ15" s="65">
        <v>20635.194685692801</v>
      </c>
      <c r="AR15" s="65">
        <v>34766.254874247003</v>
      </c>
      <c r="AS15" s="65">
        <v>53216.161200740098</v>
      </c>
      <c r="AT15" s="65">
        <v>71308</v>
      </c>
      <c r="AU15" s="65">
        <v>85519</v>
      </c>
      <c r="AV15" s="65">
        <v>97738</v>
      </c>
      <c r="AW15" s="65">
        <v>109188</v>
      </c>
      <c r="AX15" s="65">
        <v>116023</v>
      </c>
      <c r="AY15" s="65">
        <v>119244</v>
      </c>
      <c r="AZ15" s="65">
        <v>128075</v>
      </c>
      <c r="BA15" s="65">
        <v>131392</v>
      </c>
      <c r="BB15" s="65">
        <v>137902</v>
      </c>
      <c r="BC15" s="65">
        <v>144193</v>
      </c>
      <c r="BD15" s="65">
        <v>154995</v>
      </c>
      <c r="BE15" s="65">
        <v>162815</v>
      </c>
      <c r="BF15" s="65">
        <v>174582</v>
      </c>
      <c r="BG15" s="65">
        <v>192316</v>
      </c>
      <c r="BH15" s="65">
        <v>221644.959354744</v>
      </c>
      <c r="BI15" s="65">
        <v>235082.037500042</v>
      </c>
      <c r="BJ15" s="65">
        <v>260420.29289292</v>
      </c>
      <c r="BK15" s="65">
        <v>288646.27207317</v>
      </c>
      <c r="BL15" s="65">
        <v>321457.46076464199</v>
      </c>
      <c r="BM15" s="65">
        <v>349437.87208901899</v>
      </c>
      <c r="BN15" s="65">
        <v>374811.48720846802</v>
      </c>
      <c r="BO15" s="65">
        <v>403631.18413508602</v>
      </c>
      <c r="BP15" s="65">
        <v>433542.28288049903</v>
      </c>
      <c r="BQ15" s="65">
        <v>457461.64696254203</v>
      </c>
      <c r="BR15" s="65">
        <v>481219.86060111597</v>
      </c>
      <c r="BS15" s="65">
        <v>507461.75917261199</v>
      </c>
      <c r="BT15" s="65">
        <v>465782.48570089199</v>
      </c>
      <c r="BU15" s="65">
        <v>544471.62230760301</v>
      </c>
      <c r="BV15" s="65">
        <v>608464.89984015306</v>
      </c>
      <c r="BW15" s="65">
        <v>647485.22156047495</v>
      </c>
      <c r="BX15" s="65">
        <v>680939.46019331703</v>
      </c>
    </row>
    <row r="16" spans="1:76" ht="28.2">
      <c r="A16" s="146" t="s">
        <v>123</v>
      </c>
      <c r="B16" s="65">
        <v>1.32456290839351E-6</v>
      </c>
      <c r="C16" s="65">
        <v>1.6003184345186401E-6</v>
      </c>
      <c r="D16" s="65">
        <v>1.87141671024729E-6</v>
      </c>
      <c r="E16" s="65">
        <v>2.0226773723092202E-6</v>
      </c>
      <c r="F16" s="65">
        <v>2.5132334357558602E-6</v>
      </c>
      <c r="G16" s="65">
        <v>2.6778745464388101E-6</v>
      </c>
      <c r="H16" s="65">
        <v>3.43922065456871E-6</v>
      </c>
      <c r="I16" s="65">
        <v>4.14276355873001E-6</v>
      </c>
      <c r="J16" s="65">
        <v>4.6440335933984199E-6</v>
      </c>
      <c r="K16" s="65">
        <v>6.2623181900810901E-6</v>
      </c>
      <c r="L16" s="65">
        <v>7.8549137030837404E-6</v>
      </c>
      <c r="M16" s="65">
        <v>9.9098784933577397E-6</v>
      </c>
      <c r="N16" s="65">
        <v>1.12305059313001E-5</v>
      </c>
      <c r="O16" s="65">
        <v>1.27266404738077E-5</v>
      </c>
      <c r="P16" s="65">
        <v>1.6348407494241201E-5</v>
      </c>
      <c r="Q16" s="65">
        <v>1.93196685802218E-5</v>
      </c>
      <c r="R16" s="65">
        <v>2.3008731400142701E-5</v>
      </c>
      <c r="S16" s="65">
        <v>2.5253082795712801E-5</v>
      </c>
      <c r="T16" s="65">
        <v>2.99518346895082E-5</v>
      </c>
      <c r="U16" s="65">
        <v>3.3055639492985097E-5</v>
      </c>
      <c r="V16" s="65">
        <v>3.7263989307000001E-5</v>
      </c>
      <c r="W16" s="65">
        <v>4.2238441419000003E-5</v>
      </c>
      <c r="X16" s="65">
        <v>4.9483259975999997E-5</v>
      </c>
      <c r="Y16" s="65">
        <v>5.8250856243999998E-5</v>
      </c>
      <c r="Z16" s="65">
        <v>6.5311196966E-5</v>
      </c>
      <c r="AA16" s="65">
        <v>8.9484557206999995E-5</v>
      </c>
      <c r="AB16" s="65">
        <v>1.16107160427E-4</v>
      </c>
      <c r="AC16" s="65">
        <v>1.82642370384E-4</v>
      </c>
      <c r="AD16" s="65">
        <v>2.3095138595400001E-4</v>
      </c>
      <c r="AE16" s="65">
        <v>3.3079189580300001E-4</v>
      </c>
      <c r="AF16" s="65">
        <v>6.8331221094299999E-4</v>
      </c>
      <c r="AG16" s="65">
        <v>1.1937724773750001E-3</v>
      </c>
      <c r="AH16" s="65">
        <v>2.1195525599069999E-3</v>
      </c>
      <c r="AI16" s="65">
        <v>3.8371143547259999E-3</v>
      </c>
      <c r="AJ16" s="65">
        <v>7.2275637671319996E-3</v>
      </c>
      <c r="AK16" s="65">
        <v>1.9403081215872E-2</v>
      </c>
      <c r="AL16" s="65">
        <v>3.7884102987206E-2</v>
      </c>
      <c r="AM16" s="65">
        <v>7.5821006781720005E-2</v>
      </c>
      <c r="AN16" s="65">
        <v>0.32838695734566298</v>
      </c>
      <c r="AO16" s="65">
        <v>7.76441765716757</v>
      </c>
      <c r="AP16" s="65">
        <v>397.65217712497002</v>
      </c>
      <c r="AQ16" s="65">
        <v>2033.5330336673901</v>
      </c>
      <c r="AR16" s="65">
        <v>3534.62120499502</v>
      </c>
      <c r="AS16" s="65">
        <v>5532.8082812493503</v>
      </c>
      <c r="AT16" s="65">
        <v>8672</v>
      </c>
      <c r="AU16" s="65">
        <v>11880</v>
      </c>
      <c r="AV16" s="65">
        <v>14048</v>
      </c>
      <c r="AW16" s="65">
        <v>15860</v>
      </c>
      <c r="AX16" s="65">
        <v>17854</v>
      </c>
      <c r="AY16" s="65">
        <v>19617</v>
      </c>
      <c r="AZ16" s="65">
        <v>20678</v>
      </c>
      <c r="BA16" s="65">
        <v>21387</v>
      </c>
      <c r="BB16" s="65">
        <v>21514</v>
      </c>
      <c r="BC16" s="65">
        <v>23537</v>
      </c>
      <c r="BD16" s="65">
        <v>25657</v>
      </c>
      <c r="BE16" s="65">
        <v>28697</v>
      </c>
      <c r="BF16" s="65">
        <v>31688</v>
      </c>
      <c r="BG16" s="65">
        <v>33424</v>
      </c>
      <c r="BH16" s="65">
        <v>36741.551831999997</v>
      </c>
      <c r="BI16" s="65">
        <v>42399.746253750003</v>
      </c>
      <c r="BJ16" s="65">
        <v>44909.071502619998</v>
      </c>
      <c r="BK16" s="65">
        <v>49757.941580780003</v>
      </c>
      <c r="BL16" s="65">
        <v>56659.137100840002</v>
      </c>
      <c r="BM16" s="65">
        <v>64343.243455529999</v>
      </c>
      <c r="BN16" s="65">
        <v>72610.804237279997</v>
      </c>
      <c r="BO16" s="65">
        <v>82042.259943149998</v>
      </c>
      <c r="BP16" s="65">
        <v>86455.967736489998</v>
      </c>
      <c r="BQ16" s="65">
        <v>91851.578231820007</v>
      </c>
      <c r="BR16" s="65">
        <v>96385.361191639997</v>
      </c>
      <c r="BS16" s="65">
        <v>102350.1061612</v>
      </c>
      <c r="BT16" s="65">
        <v>112195.18944333</v>
      </c>
      <c r="BU16" s="65">
        <v>121352.05415061</v>
      </c>
      <c r="BV16" s="65">
        <v>127105.74434795001</v>
      </c>
      <c r="BW16" s="65">
        <v>139617.09447444</v>
      </c>
      <c r="BX16" s="65">
        <v>147988.27835149999</v>
      </c>
    </row>
    <row r="17" spans="1:76" ht="28.2">
      <c r="A17" s="146" t="s">
        <v>124</v>
      </c>
      <c r="B17" s="65">
        <v>2.44808514508264E-6</v>
      </c>
      <c r="C17" s="65">
        <v>3.8183930464776403E-6</v>
      </c>
      <c r="D17" s="65">
        <v>4.7743758578248097E-6</v>
      </c>
      <c r="E17" s="65">
        <v>5.8261547026900299E-6</v>
      </c>
      <c r="F17" s="65">
        <v>5.51590699810134E-6</v>
      </c>
      <c r="G17" s="65">
        <v>6.7559574638592401E-6</v>
      </c>
      <c r="H17" s="65">
        <v>8.8630881820180905E-6</v>
      </c>
      <c r="I17" s="65">
        <v>1.05568777590187E-5</v>
      </c>
      <c r="J17" s="65">
        <v>1.1089444051585001E-5</v>
      </c>
      <c r="K17" s="65">
        <v>1.04386669047336E-5</v>
      </c>
      <c r="L17" s="65">
        <v>1.2558766882187901E-5</v>
      </c>
      <c r="M17" s="65">
        <v>1.50316744728891E-5</v>
      </c>
      <c r="N17" s="65">
        <v>1.8125190681183201E-5</v>
      </c>
      <c r="O17" s="65">
        <v>1.80149599987772E-5</v>
      </c>
      <c r="P17" s="65">
        <v>1.9483023017250699E-5</v>
      </c>
      <c r="Q17" s="65">
        <v>2.3683039895343099E-5</v>
      </c>
      <c r="R17" s="65">
        <v>2.8678070030713801E-5</v>
      </c>
      <c r="S17" s="65">
        <v>2.93207785316486E-5</v>
      </c>
      <c r="T17" s="65">
        <v>2.8543538054869201E-5</v>
      </c>
      <c r="U17" s="65">
        <v>3.1490192987152997E-5</v>
      </c>
      <c r="V17" s="65">
        <v>3.5716960492999997E-5</v>
      </c>
      <c r="W17" s="65">
        <v>4.2192256683000001E-5</v>
      </c>
      <c r="X17" s="65">
        <v>4.3554327725E-5</v>
      </c>
      <c r="Y17" s="65">
        <v>6.9997251833999998E-5</v>
      </c>
      <c r="Z17" s="65">
        <v>1.06902328327E-4</v>
      </c>
      <c r="AA17" s="65">
        <v>1.2425197669800001E-4</v>
      </c>
      <c r="AB17" s="65">
        <v>1.5536611243000001E-4</v>
      </c>
      <c r="AC17" s="65">
        <v>2.05672586479E-4</v>
      </c>
      <c r="AD17" s="65">
        <v>3.2171426071100001E-4</v>
      </c>
      <c r="AE17" s="65">
        <v>6.4323709137799996E-4</v>
      </c>
      <c r="AF17" s="65">
        <v>1.361075519149E-3</v>
      </c>
      <c r="AG17" s="65">
        <v>2.7753763288769998E-3</v>
      </c>
      <c r="AH17" s="65">
        <v>4.6600231308400004E-3</v>
      </c>
      <c r="AI17" s="65">
        <v>6.607536881571E-3</v>
      </c>
      <c r="AJ17" s="65">
        <v>1.2599773640252001E-2</v>
      </c>
      <c r="AK17" s="65">
        <v>3.0484936737859999E-2</v>
      </c>
      <c r="AL17" s="65">
        <v>6.0216004926813997E-2</v>
      </c>
      <c r="AM17" s="65">
        <v>0.123104720608869</v>
      </c>
      <c r="AN17" s="65">
        <v>0.89857801767098799</v>
      </c>
      <c r="AO17" s="65">
        <v>15.054415771634</v>
      </c>
      <c r="AP17" s="65">
        <v>738.70209072230296</v>
      </c>
      <c r="AQ17" s="65">
        <v>4189.6521895288597</v>
      </c>
      <c r="AR17" s="65">
        <v>7015.9296135996801</v>
      </c>
      <c r="AS17" s="65">
        <v>12007.2682766419</v>
      </c>
      <c r="AT17" s="65">
        <v>18076.076611533899</v>
      </c>
      <c r="AU17" s="65">
        <v>25044.814076076</v>
      </c>
      <c r="AV17" s="65">
        <v>25803.998513698902</v>
      </c>
      <c r="AW17" s="65">
        <v>31648.8496611999</v>
      </c>
      <c r="AX17" s="65">
        <v>32894.835526137402</v>
      </c>
      <c r="AY17" s="65">
        <v>29961.763699061699</v>
      </c>
      <c r="AZ17" s="65">
        <v>30675.611656730202</v>
      </c>
      <c r="BA17" s="65">
        <v>29542.572850058099</v>
      </c>
      <c r="BB17" s="65">
        <v>31652.158048148001</v>
      </c>
      <c r="BC17" s="65">
        <v>35075.710184926698</v>
      </c>
      <c r="BD17" s="65">
        <v>36382.579943504199</v>
      </c>
      <c r="BE17" s="65">
        <v>37643.485717600197</v>
      </c>
      <c r="BF17" s="65">
        <v>53823.583727442201</v>
      </c>
      <c r="BG17" s="65">
        <v>71187.752260613794</v>
      </c>
      <c r="BH17" s="65">
        <v>95868.056040169395</v>
      </c>
      <c r="BI17" s="65">
        <v>75882.365095447807</v>
      </c>
      <c r="BJ17" s="65">
        <v>103955.906919373</v>
      </c>
      <c r="BK17" s="65">
        <v>114616.93527040099</v>
      </c>
      <c r="BL17" s="65">
        <v>122427.6848379</v>
      </c>
      <c r="BM17" s="65">
        <v>139904.454288968</v>
      </c>
      <c r="BN17" s="65">
        <v>142354.15104426999</v>
      </c>
      <c r="BO17" s="65">
        <v>145847.166199033</v>
      </c>
      <c r="BP17" s="65">
        <v>144818.14027405999</v>
      </c>
      <c r="BQ17" s="65">
        <v>143816.71661746901</v>
      </c>
      <c r="BR17" s="65">
        <v>157948.314316328</v>
      </c>
      <c r="BS17" s="65">
        <v>157936.289487856</v>
      </c>
      <c r="BT17" s="65">
        <v>132197.25239045799</v>
      </c>
      <c r="BU17" s="65">
        <v>182777.30330470399</v>
      </c>
      <c r="BV17" s="65">
        <v>197073.48821934999</v>
      </c>
      <c r="BW17" s="65">
        <v>177443.203419389</v>
      </c>
      <c r="BX17" s="65">
        <v>196552.352244826</v>
      </c>
    </row>
    <row r="18" spans="1:76" ht="28.2">
      <c r="A18" s="146" t="s">
        <v>125</v>
      </c>
      <c r="B18" s="65">
        <v>2.3835305219561801E-6</v>
      </c>
      <c r="C18" s="65">
        <v>3.6981353277885802E-6</v>
      </c>
      <c r="D18" s="65">
        <v>4.6825611139463896E-6</v>
      </c>
      <c r="E18" s="65">
        <v>5.7014109666066496E-6</v>
      </c>
      <c r="F18" s="65">
        <v>5.2997935964317104E-6</v>
      </c>
      <c r="G18" s="65">
        <v>6.6150025140504601E-6</v>
      </c>
      <c r="H18" s="65">
        <v>8.7777125312378601E-6</v>
      </c>
      <c r="I18" s="65">
        <v>1.0301694801174801E-5</v>
      </c>
      <c r="J18" s="65">
        <v>1.0894467664924E-5</v>
      </c>
      <c r="K18" s="65">
        <v>9.8642793208892102E-6</v>
      </c>
      <c r="L18" s="65">
        <v>1.1150883905237599E-5</v>
      </c>
      <c r="M18" s="65">
        <v>1.45116392113725E-5</v>
      </c>
      <c r="N18" s="65">
        <v>1.7749613603873101E-5</v>
      </c>
      <c r="O18" s="65">
        <v>1.7468331799939499E-5</v>
      </c>
      <c r="P18" s="65">
        <v>1.8445480103915801E-5</v>
      </c>
      <c r="Q18" s="65">
        <v>2.32104929555228E-5</v>
      </c>
      <c r="R18" s="65">
        <v>2.7276204955987401E-5</v>
      </c>
      <c r="S18" s="65">
        <v>2.7055652219427501E-5</v>
      </c>
      <c r="T18" s="65">
        <v>2.7783983970706998E-5</v>
      </c>
      <c r="U18" s="65">
        <v>3.0382310459064999E-5</v>
      </c>
      <c r="V18" s="65">
        <v>3.5297175780000003E-5</v>
      </c>
      <c r="W18" s="65">
        <v>4.129773009E-5</v>
      </c>
      <c r="X18" s="65">
        <v>4.5955438706999998E-5</v>
      </c>
      <c r="Y18" s="65">
        <v>7.0028120260999998E-5</v>
      </c>
      <c r="Z18" s="65">
        <v>1.0358888839999999E-4</v>
      </c>
      <c r="AA18" s="65">
        <v>1.2651224966799999E-4</v>
      </c>
      <c r="AB18" s="65">
        <v>1.5678910604E-4</v>
      </c>
      <c r="AC18" s="65">
        <v>2.1176807765700001E-4</v>
      </c>
      <c r="AD18" s="65">
        <v>3.2204481372300001E-4</v>
      </c>
      <c r="AE18" s="65">
        <v>6.1697016740700004E-4</v>
      </c>
      <c r="AF18" s="65">
        <v>1.2678189237560001E-3</v>
      </c>
      <c r="AG18" s="65">
        <v>2.5431720052730001E-3</v>
      </c>
      <c r="AH18" s="65">
        <v>4.3924254042920002E-3</v>
      </c>
      <c r="AI18" s="65">
        <v>6.3397103961660003E-3</v>
      </c>
      <c r="AJ18" s="65">
        <v>1.233626133369E-2</v>
      </c>
      <c r="AK18" s="65">
        <v>2.9705441629780002E-2</v>
      </c>
      <c r="AL18" s="65">
        <v>5.6771914453684999E-2</v>
      </c>
      <c r="AM18" s="65">
        <v>0.107752201216105</v>
      </c>
      <c r="AN18" s="65">
        <v>0.72058649827757304</v>
      </c>
      <c r="AO18" s="65">
        <v>15.198970706174199</v>
      </c>
      <c r="AP18" s="65">
        <v>802.83454812794298</v>
      </c>
      <c r="AQ18" s="65">
        <v>3988.14129257583</v>
      </c>
      <c r="AR18" s="65">
        <v>6702.2175508706396</v>
      </c>
      <c r="AS18" s="65">
        <v>11521.9398060187</v>
      </c>
      <c r="AT18" s="65">
        <v>18911.501507949601</v>
      </c>
      <c r="AU18" s="65">
        <v>26105.2072432725</v>
      </c>
      <c r="AV18" s="65">
        <v>27584.2075560304</v>
      </c>
      <c r="AW18" s="65">
        <v>33637.4605602995</v>
      </c>
      <c r="AX18" s="65">
        <v>35093.658344068703</v>
      </c>
      <c r="AY18" s="65">
        <v>34132.680465072503</v>
      </c>
      <c r="AZ18" s="65">
        <v>33769.554094774103</v>
      </c>
      <c r="BA18" s="65">
        <v>31392.310126600602</v>
      </c>
      <c r="BB18" s="65">
        <v>31394.285326941201</v>
      </c>
      <c r="BC18" s="65">
        <v>33948.639365236697</v>
      </c>
      <c r="BD18" s="65">
        <v>37962.184713342802</v>
      </c>
      <c r="BE18" s="65">
        <v>42938.801107646002</v>
      </c>
      <c r="BF18" s="65">
        <v>52520.713534600101</v>
      </c>
      <c r="BG18" s="65">
        <v>64947.715312797103</v>
      </c>
      <c r="BH18" s="65">
        <v>84962.533604704993</v>
      </c>
      <c r="BI18" s="65">
        <v>85200.542557008303</v>
      </c>
      <c r="BJ18" s="65">
        <v>105237.50417904901</v>
      </c>
      <c r="BK18" s="65">
        <v>112708.380918365</v>
      </c>
      <c r="BL18" s="65">
        <v>131344.08674510501</v>
      </c>
      <c r="BM18" s="65">
        <v>146151.87132317599</v>
      </c>
      <c r="BN18" s="65">
        <v>149191.01137750901</v>
      </c>
      <c r="BO18" s="65">
        <v>150511.916264859</v>
      </c>
      <c r="BP18" s="65">
        <v>151581.114300986</v>
      </c>
      <c r="BQ18" s="65">
        <v>153112.86474387301</v>
      </c>
      <c r="BR18" s="65">
        <v>165869.02111523101</v>
      </c>
      <c r="BS18" s="65">
        <v>174684.90779507099</v>
      </c>
      <c r="BT18" s="65">
        <v>151515.50146325</v>
      </c>
      <c r="BU18" s="65">
        <v>220158.84174485199</v>
      </c>
      <c r="BV18" s="65">
        <v>236410.92504717899</v>
      </c>
      <c r="BW18" s="65">
        <v>228878.02366701001</v>
      </c>
      <c r="BX18" s="65">
        <v>244597.204967456</v>
      </c>
    </row>
    <row r="19" spans="1:76" ht="28.2">
      <c r="A19" s="146" t="s">
        <v>126</v>
      </c>
      <c r="B19" s="65">
        <v>2.0944500441423901E-6</v>
      </c>
      <c r="C19" s="65">
        <v>3.3425351569031601E-6</v>
      </c>
      <c r="D19" s="65">
        <v>3.8220062802279704E-6</v>
      </c>
      <c r="E19" s="65">
        <v>4.8912256175263699E-6</v>
      </c>
      <c r="F19" s="65">
        <v>4.5976856536235903E-6</v>
      </c>
      <c r="G19" s="65">
        <v>4.9933522803981902E-6</v>
      </c>
      <c r="H19" s="65">
        <v>7.3839815489215104E-6</v>
      </c>
      <c r="I19" s="65">
        <v>9.0517531123070804E-6</v>
      </c>
      <c r="J19" s="65">
        <v>9.3737831272880304E-6</v>
      </c>
      <c r="K19" s="65">
        <v>8.7058146313382304E-6</v>
      </c>
      <c r="L19" s="65">
        <v>1.00396644298785E-5</v>
      </c>
      <c r="M19" s="65">
        <v>1.16631239337839E-5</v>
      </c>
      <c r="N19" s="65">
        <v>1.50419893442319E-5</v>
      </c>
      <c r="O19" s="65">
        <v>1.4566445609850899E-5</v>
      </c>
      <c r="P19" s="65">
        <v>1.4256273820210199E-5</v>
      </c>
      <c r="Q19" s="65">
        <v>1.7511461773245098E-5</v>
      </c>
      <c r="R19" s="65">
        <v>2.0388107539541801E-5</v>
      </c>
      <c r="S19" s="65">
        <v>2.0628956115771299E-5</v>
      </c>
      <c r="T19" s="65">
        <v>2.0921075831632601E-5</v>
      </c>
      <c r="U19" s="65">
        <v>2.17939019741637E-5</v>
      </c>
      <c r="V19" s="65">
        <v>2.4623608247999999E-5</v>
      </c>
      <c r="W19" s="65">
        <v>2.8527627569999998E-5</v>
      </c>
      <c r="X19" s="65">
        <v>3.1097408807000002E-5</v>
      </c>
      <c r="Y19" s="65">
        <v>5.0385766826000003E-5</v>
      </c>
      <c r="Z19" s="65">
        <v>6.7861576503999994E-5</v>
      </c>
      <c r="AA19" s="65">
        <v>7.9543226442000005E-5</v>
      </c>
      <c r="AB19" s="65">
        <v>9.3285965101999997E-5</v>
      </c>
      <c r="AC19" s="65">
        <v>1.4253915934899999E-4</v>
      </c>
      <c r="AD19" s="65">
        <v>2.2601468149800001E-4</v>
      </c>
      <c r="AE19" s="65">
        <v>4.4097016740699999E-4</v>
      </c>
      <c r="AF19" s="65">
        <v>9.0441892375600001E-4</v>
      </c>
      <c r="AG19" s="65">
        <v>1.7721720052729999E-3</v>
      </c>
      <c r="AH19" s="65">
        <v>2.9084254042920001E-3</v>
      </c>
      <c r="AI19" s="65">
        <v>3.6367103961660002E-3</v>
      </c>
      <c r="AJ19" s="65">
        <v>6.9252613336900004E-3</v>
      </c>
      <c r="AK19" s="65">
        <v>1.807144162978E-2</v>
      </c>
      <c r="AL19" s="65">
        <v>3.8174914453684997E-2</v>
      </c>
      <c r="AM19" s="65">
        <v>7.7988201216105002E-2</v>
      </c>
      <c r="AN19" s="65">
        <v>0.57025649827757297</v>
      </c>
      <c r="AO19" s="65">
        <v>11.4349707061742</v>
      </c>
      <c r="AP19" s="65">
        <v>627.24406305337595</v>
      </c>
      <c r="AQ19" s="65">
        <v>3056.5895194712102</v>
      </c>
      <c r="AR19" s="65">
        <v>4852.5549354632903</v>
      </c>
      <c r="AS19" s="65">
        <v>8302.2955236839298</v>
      </c>
      <c r="AT19" s="65">
        <v>14172.101507949599</v>
      </c>
      <c r="AU19" s="65">
        <v>20434.635718427598</v>
      </c>
      <c r="AV19" s="65">
        <v>21752.262913772902</v>
      </c>
      <c r="AW19" s="65">
        <v>26671.722827881698</v>
      </c>
      <c r="AX19" s="65">
        <v>27565.240792973102</v>
      </c>
      <c r="AY19" s="65">
        <v>25690.170311985901</v>
      </c>
      <c r="AZ19" s="65">
        <v>26410.214798818601</v>
      </c>
      <c r="BA19" s="65">
        <v>25572.153213658199</v>
      </c>
      <c r="BB19" s="65">
        <v>25790.563157402899</v>
      </c>
      <c r="BC19" s="65">
        <v>28006.0518530767</v>
      </c>
      <c r="BD19" s="65">
        <v>31420.598485270999</v>
      </c>
      <c r="BE19" s="65">
        <v>35376.700133736398</v>
      </c>
      <c r="BF19" s="65">
        <v>43226.870157626297</v>
      </c>
      <c r="BG19" s="65">
        <v>53625.998895381599</v>
      </c>
      <c r="BH19" s="65">
        <v>69079.176636736607</v>
      </c>
      <c r="BI19" s="65">
        <v>64352.545682991498</v>
      </c>
      <c r="BJ19" s="65">
        <v>80509.869353770802</v>
      </c>
      <c r="BK19" s="65">
        <v>90045.640747654703</v>
      </c>
      <c r="BL19" s="65">
        <v>103814.168603353</v>
      </c>
      <c r="BM19" s="65">
        <v>114551.11565866999</v>
      </c>
      <c r="BN19" s="65">
        <v>117361.951771472</v>
      </c>
      <c r="BO19" s="65">
        <v>119771.888080907</v>
      </c>
      <c r="BP19" s="65">
        <v>119627.28443224099</v>
      </c>
      <c r="BQ19" s="65">
        <v>120965.401580006</v>
      </c>
      <c r="BR19" s="65">
        <v>130602.45241489699</v>
      </c>
      <c r="BS19" s="65">
        <v>139341.02716034299</v>
      </c>
      <c r="BT19" s="65">
        <v>120740.785741207</v>
      </c>
      <c r="BU19" s="65">
        <v>179249.00405270499</v>
      </c>
      <c r="BV19" s="65">
        <v>189465.934043049</v>
      </c>
      <c r="BW19" s="65">
        <v>179089.805924279</v>
      </c>
      <c r="BX19" s="65">
        <v>186843.784728328</v>
      </c>
    </row>
    <row r="20" spans="1:76" ht="28.2">
      <c r="A20" s="146" t="s">
        <v>127</v>
      </c>
      <c r="B20" s="140">
        <v>2.8908047781379699E-7</v>
      </c>
      <c r="C20" s="140">
        <v>3.5560017088541801E-7</v>
      </c>
      <c r="D20" s="140">
        <v>8.6055483371842404E-7</v>
      </c>
      <c r="E20" s="140">
        <v>8.1018534908028199E-7</v>
      </c>
      <c r="F20" s="140">
        <v>7.02107942808117E-7</v>
      </c>
      <c r="G20" s="65">
        <v>1.6216502336522701E-6</v>
      </c>
      <c r="H20" s="65">
        <v>1.3937309823163601E-6</v>
      </c>
      <c r="I20" s="65">
        <v>1.24994168886776E-6</v>
      </c>
      <c r="J20" s="65">
        <v>1.5206845376359699E-6</v>
      </c>
      <c r="K20" s="65">
        <v>1.15846468955098E-6</v>
      </c>
      <c r="L20" s="65">
        <v>1.11121947535903E-6</v>
      </c>
      <c r="M20" s="65">
        <v>2.8485152775885699E-6</v>
      </c>
      <c r="N20" s="65">
        <v>2.7076242596411901E-6</v>
      </c>
      <c r="O20" s="65">
        <v>2.9018861900886498E-6</v>
      </c>
      <c r="P20" s="65">
        <v>4.1892062837055798E-6</v>
      </c>
      <c r="Q20" s="65">
        <v>5.6990311822777097E-6</v>
      </c>
      <c r="R20" s="65">
        <v>6.8880974164456097E-6</v>
      </c>
      <c r="S20" s="65">
        <v>6.4266961036562097E-6</v>
      </c>
      <c r="T20" s="65">
        <v>6.8629081390744398E-6</v>
      </c>
      <c r="U20" s="65">
        <v>8.5884084849012893E-6</v>
      </c>
      <c r="V20" s="65">
        <v>1.0673567531E-5</v>
      </c>
      <c r="W20" s="65">
        <v>1.277010252E-5</v>
      </c>
      <c r="X20" s="65">
        <v>1.4858029899999999E-5</v>
      </c>
      <c r="Y20" s="65">
        <v>1.9642353434999999E-5</v>
      </c>
      <c r="Z20" s="65">
        <v>3.5727311895999999E-5</v>
      </c>
      <c r="AA20" s="65">
        <v>4.6969023225999998E-5</v>
      </c>
      <c r="AB20" s="65">
        <v>6.3503140938000005E-5</v>
      </c>
      <c r="AC20" s="65">
        <v>6.9228918308000004E-5</v>
      </c>
      <c r="AD20" s="65">
        <v>9.6030132224000006E-5</v>
      </c>
      <c r="AE20" s="65">
        <v>1.76E-4</v>
      </c>
      <c r="AF20" s="65">
        <v>3.634E-4</v>
      </c>
      <c r="AG20" s="65">
        <v>7.7099999999999998E-4</v>
      </c>
      <c r="AH20" s="65">
        <v>1.4840000000000001E-3</v>
      </c>
      <c r="AI20" s="65">
        <v>2.7030000000000001E-3</v>
      </c>
      <c r="AJ20" s="65">
        <v>5.411E-3</v>
      </c>
      <c r="AK20" s="65">
        <v>1.1634E-2</v>
      </c>
      <c r="AL20" s="65">
        <v>1.8596999999999999E-2</v>
      </c>
      <c r="AM20" s="65">
        <v>2.9763999999999999E-2</v>
      </c>
      <c r="AN20" s="65">
        <v>0.15032999999999999</v>
      </c>
      <c r="AO20" s="65">
        <v>3.7639999999999998</v>
      </c>
      <c r="AP20" s="65">
        <v>175.59048507456799</v>
      </c>
      <c r="AQ20" s="65">
        <v>931.55177310461704</v>
      </c>
      <c r="AR20" s="65">
        <v>1849.6626154073499</v>
      </c>
      <c r="AS20" s="65">
        <v>3219.6442823347402</v>
      </c>
      <c r="AT20" s="65">
        <v>4739.3999999999996</v>
      </c>
      <c r="AU20" s="65">
        <v>5670.5715248448396</v>
      </c>
      <c r="AV20" s="65">
        <v>5831.9446422574101</v>
      </c>
      <c r="AW20" s="65">
        <v>6965.7377324178797</v>
      </c>
      <c r="AX20" s="65">
        <v>7528.4175510955502</v>
      </c>
      <c r="AY20" s="65">
        <v>8442.5101530866195</v>
      </c>
      <c r="AZ20" s="65">
        <v>7359.3392959555404</v>
      </c>
      <c r="BA20" s="65">
        <v>5820.1569129424397</v>
      </c>
      <c r="BB20" s="65">
        <v>5603.7221695383096</v>
      </c>
      <c r="BC20" s="65">
        <v>5942.5875121600802</v>
      </c>
      <c r="BD20" s="65">
        <v>6541.5862280718402</v>
      </c>
      <c r="BE20" s="65">
        <v>7562.1009739096498</v>
      </c>
      <c r="BF20" s="65">
        <v>9293.8433769738003</v>
      </c>
      <c r="BG20" s="65">
        <v>11321.7164174155</v>
      </c>
      <c r="BH20" s="65">
        <v>15883.356967968501</v>
      </c>
      <c r="BI20" s="65">
        <v>20847.996874016801</v>
      </c>
      <c r="BJ20" s="65">
        <v>24727.634825277899</v>
      </c>
      <c r="BK20" s="65">
        <v>22662.74017071</v>
      </c>
      <c r="BL20" s="65">
        <v>27529.918141751499</v>
      </c>
      <c r="BM20" s="65">
        <v>31600.755664505999</v>
      </c>
      <c r="BN20" s="65">
        <v>31829.059606036801</v>
      </c>
      <c r="BO20" s="65">
        <v>30740.028183951599</v>
      </c>
      <c r="BP20" s="65">
        <v>31953.829868744699</v>
      </c>
      <c r="BQ20" s="65">
        <v>32147.463163867102</v>
      </c>
      <c r="BR20" s="65">
        <v>35266.568700334399</v>
      </c>
      <c r="BS20" s="65">
        <v>35343.880634728201</v>
      </c>
      <c r="BT20" s="65">
        <v>30774.715722042802</v>
      </c>
      <c r="BU20" s="65">
        <v>40909.837692147303</v>
      </c>
      <c r="BV20" s="65">
        <v>46944.991004130301</v>
      </c>
      <c r="BW20" s="65">
        <v>49788.217742731496</v>
      </c>
      <c r="BX20" s="65">
        <v>57753.420239127903</v>
      </c>
    </row>
    <row r="21" spans="1:76" ht="28.2">
      <c r="A21" s="146" t="s">
        <v>128</v>
      </c>
      <c r="B21" s="140">
        <v>6.4554623126458797E-8</v>
      </c>
      <c r="C21" s="140">
        <v>1.2025771868906501E-7</v>
      </c>
      <c r="D21" s="140">
        <v>9.1814743878415901E-8</v>
      </c>
      <c r="E21" s="140">
        <v>1.2474373608338199E-7</v>
      </c>
      <c r="F21" s="140">
        <v>2.1611340166963399E-7</v>
      </c>
      <c r="G21" s="140">
        <v>1.4095494980877801E-7</v>
      </c>
      <c r="H21" s="140">
        <v>8.5375650780225894E-8</v>
      </c>
      <c r="I21" s="140">
        <v>2.5518295784390403E-7</v>
      </c>
      <c r="J21" s="140">
        <v>1.94976386661044E-7</v>
      </c>
      <c r="K21" s="65">
        <v>5.7438758384439001E-7</v>
      </c>
      <c r="L21" s="65">
        <v>1.40788297695031E-6</v>
      </c>
      <c r="M21" s="140">
        <v>5.2003526151656697E-7</v>
      </c>
      <c r="N21" s="140">
        <v>3.7557707731015802E-7</v>
      </c>
      <c r="O21" s="140">
        <v>5.4662819883766497E-7</v>
      </c>
      <c r="P21" s="65">
        <v>1.0375429133349199E-6</v>
      </c>
      <c r="Q21" s="140">
        <v>4.7254693982026098E-7</v>
      </c>
      <c r="R21" s="65">
        <v>1.40186507472641E-6</v>
      </c>
      <c r="S21" s="65">
        <v>2.2651263122211E-6</v>
      </c>
      <c r="T21" s="140">
        <v>7.5955408416223104E-7</v>
      </c>
      <c r="U21" s="65">
        <v>1.1078825280879899E-6</v>
      </c>
      <c r="V21" s="140">
        <v>4.1978471378062298E-7</v>
      </c>
      <c r="W21" s="140">
        <v>8.9452659292856196E-7</v>
      </c>
      <c r="X21" s="140">
        <v>-2.4011109829050098E-6</v>
      </c>
      <c r="Y21" s="140">
        <v>-3.0868426877358102E-8</v>
      </c>
      <c r="Z21" s="65">
        <v>3.313439927E-6</v>
      </c>
      <c r="AA21" s="65">
        <v>-2.2602729710000001E-6</v>
      </c>
      <c r="AB21" s="140">
        <v>-1.4229936099391501E-6</v>
      </c>
      <c r="AC21" s="140">
        <v>-6.0954911779140197E-6</v>
      </c>
      <c r="AD21" s="140">
        <v>-3.3055301195594902E-7</v>
      </c>
      <c r="AE21" s="65">
        <v>2.6266923971000001E-5</v>
      </c>
      <c r="AF21" s="65">
        <v>7.7482837733999996E-5</v>
      </c>
      <c r="AG21" s="65">
        <v>2.32204323604E-4</v>
      </c>
      <c r="AH21" s="65">
        <v>2.6759772654699998E-4</v>
      </c>
      <c r="AI21" s="65">
        <v>2.6782648540499997E-4</v>
      </c>
      <c r="AJ21" s="65">
        <v>2.63512306562E-4</v>
      </c>
      <c r="AK21" s="65">
        <v>7.7949510807999998E-4</v>
      </c>
      <c r="AL21" s="65">
        <v>3.4440904731279998E-3</v>
      </c>
      <c r="AM21" s="65">
        <v>1.5352519392764E-2</v>
      </c>
      <c r="AN21" s="65">
        <v>0.17799151939341501</v>
      </c>
      <c r="AO21" s="65">
        <v>-0.14455493454017199</v>
      </c>
      <c r="AP21" s="65">
        <v>-64.132457405639997</v>
      </c>
      <c r="AQ21" s="65">
        <v>201.510896953035</v>
      </c>
      <c r="AR21" s="65">
        <v>313.71206272903697</v>
      </c>
      <c r="AS21" s="65">
        <v>485.32847062324299</v>
      </c>
      <c r="AT21" s="65">
        <v>-835.42489641568102</v>
      </c>
      <c r="AU21" s="65">
        <v>-1060.3931671964499</v>
      </c>
      <c r="AV21" s="65">
        <v>-1780.2090423314401</v>
      </c>
      <c r="AW21" s="65">
        <v>-1988.6108990995999</v>
      </c>
      <c r="AX21" s="65">
        <v>-2198.82281793127</v>
      </c>
      <c r="AY21" s="65">
        <v>-4170.9167660107896</v>
      </c>
      <c r="AZ21" s="65">
        <v>-3093.94243804387</v>
      </c>
      <c r="BA21" s="65">
        <v>-1849.73727654246</v>
      </c>
      <c r="BB21" s="65">
        <v>257.87272120683798</v>
      </c>
      <c r="BC21" s="65">
        <v>1127.07081968999</v>
      </c>
      <c r="BD21" s="65">
        <v>-1579.6047698385801</v>
      </c>
      <c r="BE21" s="65">
        <v>-5295.3153900457801</v>
      </c>
      <c r="BF21" s="65">
        <v>1302.8701928420401</v>
      </c>
      <c r="BG21" s="65">
        <v>6240.0369478167104</v>
      </c>
      <c r="BH21" s="65">
        <v>10905.5224354643</v>
      </c>
      <c r="BI21" s="65">
        <v>-9318.17746156047</v>
      </c>
      <c r="BJ21" s="65">
        <v>-1281.59725967598</v>
      </c>
      <c r="BK21" s="65">
        <v>1908.5543520364199</v>
      </c>
      <c r="BL21" s="65">
        <v>-8916.4019072044593</v>
      </c>
      <c r="BM21" s="65">
        <v>-6247.4170342081698</v>
      </c>
      <c r="BN21" s="65">
        <v>-6836.8603332391303</v>
      </c>
      <c r="BO21" s="65">
        <v>-4664.7500658259696</v>
      </c>
      <c r="BP21" s="65">
        <v>-6762.9740269260001</v>
      </c>
      <c r="BQ21" s="65">
        <v>-9296.1481264044396</v>
      </c>
      <c r="BR21" s="65">
        <v>-7920.7067989030402</v>
      </c>
      <c r="BS21" s="65">
        <v>-16748.6183072155</v>
      </c>
      <c r="BT21" s="65">
        <v>-19318.249072791099</v>
      </c>
      <c r="BU21" s="65">
        <v>-37381.538440148703</v>
      </c>
      <c r="BV21" s="65">
        <v>-39337.436827828999</v>
      </c>
      <c r="BW21" s="65">
        <v>-51434.820247621603</v>
      </c>
      <c r="BX21" s="65">
        <v>-48044.852722630603</v>
      </c>
    </row>
    <row r="22" spans="1:76">
      <c r="A22" s="146" t="s">
        <v>129</v>
      </c>
      <c r="B22" s="65">
        <v>3.61043008012891E-6</v>
      </c>
      <c r="C22" s="65">
        <v>4.6182813259317001E-6</v>
      </c>
      <c r="D22" s="65">
        <v>4.5861379220017798E-6</v>
      </c>
      <c r="E22" s="65">
        <v>4.6867156697825097E-6</v>
      </c>
      <c r="F22" s="65">
        <v>5.9506772630269499E-6</v>
      </c>
      <c r="G22" s="65">
        <v>6.4628979579102602E-6</v>
      </c>
      <c r="H22" s="65">
        <v>7.37431899192327E-6</v>
      </c>
      <c r="I22" s="65">
        <v>7.6926423792292998E-6</v>
      </c>
      <c r="J22" s="65">
        <v>8.38217023772606E-6</v>
      </c>
      <c r="K22" s="65">
        <v>1.09391261761517E-5</v>
      </c>
      <c r="L22" s="65">
        <v>1.47102732759302E-5</v>
      </c>
      <c r="M22" s="65">
        <v>1.6762266707456599E-5</v>
      </c>
      <c r="N22" s="65">
        <v>1.82315313322535E-5</v>
      </c>
      <c r="O22" s="65">
        <v>1.8455498275765201E-5</v>
      </c>
      <c r="P22" s="65">
        <v>2.24081000751482E-5</v>
      </c>
      <c r="Q22" s="65">
        <v>2.2498308982951499E-5</v>
      </c>
      <c r="R22" s="65">
        <v>2.6450910782334499E-5</v>
      </c>
      <c r="S22" s="65">
        <v>2.9968021302666799E-5</v>
      </c>
      <c r="T22" s="65">
        <v>4.1734580909014601E-5</v>
      </c>
      <c r="U22" s="65">
        <v>4.5047425281792303E-5</v>
      </c>
      <c r="V22" s="65">
        <v>5.1918855534811899E-5</v>
      </c>
      <c r="W22" s="65">
        <v>4.6068756019565697E-5</v>
      </c>
      <c r="X22" s="65">
        <v>5.0708811909449899E-5</v>
      </c>
      <c r="Y22" s="65">
        <v>5.8760216151897101E-5</v>
      </c>
      <c r="Z22" s="65">
        <v>7.8462048992945194E-5</v>
      </c>
      <c r="AA22" s="65">
        <v>7.4874430360766502E-5</v>
      </c>
      <c r="AB22" s="65">
        <v>1.0939437241351E-4</v>
      </c>
      <c r="AC22" s="65">
        <v>1.96577652711442E-4</v>
      </c>
      <c r="AD22" s="65">
        <v>4.0873656125691501E-4</v>
      </c>
      <c r="AE22" s="65">
        <v>9.9280324903995294E-4</v>
      </c>
      <c r="AF22" s="65">
        <v>1.3610091364739401E-3</v>
      </c>
      <c r="AG22" s="65">
        <v>1.7258068967527099E-3</v>
      </c>
      <c r="AH22" s="65">
        <v>2.91778959358269E-3</v>
      </c>
      <c r="AI22" s="65">
        <v>6.2696037620250103E-3</v>
      </c>
      <c r="AJ22" s="65">
        <v>1.3681286020816001E-2</v>
      </c>
      <c r="AK22" s="65">
        <v>4.4308575795236699E-2</v>
      </c>
      <c r="AL22" s="65">
        <v>5.0282656215473003E-2</v>
      </c>
      <c r="AM22" s="65">
        <v>7.9667599799944894E-2</v>
      </c>
      <c r="AN22" s="65">
        <v>0.58466578691432403</v>
      </c>
      <c r="AO22" s="65">
        <v>15.7361577835542</v>
      </c>
      <c r="AP22" s="65">
        <v>858.17926</v>
      </c>
      <c r="AQ22" s="65">
        <v>3259.855528</v>
      </c>
      <c r="AR22" s="65">
        <v>5627.7490459999999</v>
      </c>
      <c r="AS22" s="65">
        <v>8626.6039999999994</v>
      </c>
      <c r="AT22" s="65">
        <v>12590.4514470674</v>
      </c>
      <c r="AU22" s="65">
        <v>15118.170885833801</v>
      </c>
      <c r="AV22" s="65">
        <v>17974.756927754501</v>
      </c>
      <c r="AW22" s="65">
        <v>22272.178088995901</v>
      </c>
      <c r="AX22" s="65">
        <v>22075.666404387801</v>
      </c>
      <c r="AY22" s="65">
        <v>25855.253648066398</v>
      </c>
      <c r="AZ22" s="65">
        <v>29867.827839919999</v>
      </c>
      <c r="BA22" s="65">
        <v>29819.766269802702</v>
      </c>
      <c r="BB22" s="65">
        <v>32681.948105448999</v>
      </c>
      <c r="BC22" s="65">
        <v>38060.704147667697</v>
      </c>
      <c r="BD22" s="65">
        <v>51041.543245485802</v>
      </c>
      <c r="BE22" s="65">
        <v>65646.945835517399</v>
      </c>
      <c r="BF22" s="65">
        <v>86233.951450318898</v>
      </c>
      <c r="BG22" s="65">
        <v>97501.431317828799</v>
      </c>
      <c r="BH22" s="65">
        <v>100895.073425343</v>
      </c>
      <c r="BI22" s="65">
        <v>91770.705427774199</v>
      </c>
      <c r="BJ22" s="65">
        <v>111035.48070546299</v>
      </c>
      <c r="BK22" s="65">
        <v>138751.58152175299</v>
      </c>
      <c r="BL22" s="65">
        <v>137014.31587985999</v>
      </c>
      <c r="BM22" s="65">
        <v>130608.050702632</v>
      </c>
      <c r="BN22" s="65">
        <v>127765.308550709</v>
      </c>
      <c r="BO22" s="65">
        <v>128079.289728808</v>
      </c>
      <c r="BP22" s="65">
        <v>144812.21736458901</v>
      </c>
      <c r="BQ22" s="65">
        <v>167979.31315043801</v>
      </c>
      <c r="BR22" s="65">
        <v>182197.691000505</v>
      </c>
      <c r="BS22" s="65">
        <v>182384.91351657599</v>
      </c>
      <c r="BT22" s="65">
        <v>159683.04587409299</v>
      </c>
      <c r="BU22" s="65">
        <v>257377.128871953</v>
      </c>
      <c r="BV22" s="65">
        <v>272522.42326768098</v>
      </c>
      <c r="BW22" s="65">
        <v>274276.15729496599</v>
      </c>
      <c r="BX22" s="65">
        <v>310991.82156337699</v>
      </c>
    </row>
    <row r="23" spans="1:76">
      <c r="A23" s="146" t="s">
        <v>130</v>
      </c>
      <c r="B23" s="65">
        <v>3.19853442804416E-6</v>
      </c>
      <c r="C23" s="65">
        <v>4.6646140991311501E-6</v>
      </c>
      <c r="D23" s="65">
        <v>5.5440585620231302E-6</v>
      </c>
      <c r="E23" s="65">
        <v>6.1144265894016402E-6</v>
      </c>
      <c r="F23" s="65">
        <v>6.2150797707037303E-6</v>
      </c>
      <c r="G23" s="65">
        <v>8.0126032509268902E-6</v>
      </c>
      <c r="H23" s="65">
        <v>9.4888499100241892E-6</v>
      </c>
      <c r="I23" s="65">
        <v>1.0983397147540099E-5</v>
      </c>
      <c r="J23" s="65">
        <v>1.2090582141863001E-5</v>
      </c>
      <c r="K23" s="65">
        <v>1.21648011543383E-5</v>
      </c>
      <c r="L23" s="65">
        <v>1.4534726059542001E-5</v>
      </c>
      <c r="M23" s="65">
        <v>1.7618373523069699E-5</v>
      </c>
      <c r="N23" s="65">
        <v>1.9754457704036199E-5</v>
      </c>
      <c r="O23" s="65">
        <v>2.12673055199707E-5</v>
      </c>
      <c r="P23" s="65">
        <v>2.2418208562738001E-5</v>
      </c>
      <c r="Q23" s="65">
        <v>2.67961135999783E-5</v>
      </c>
      <c r="R23" s="65">
        <v>3.1967043702022999E-5</v>
      </c>
      <c r="S23" s="65">
        <v>3.8439348269387602E-5</v>
      </c>
      <c r="T23" s="65">
        <v>4.2610863450018597E-5</v>
      </c>
      <c r="U23" s="65">
        <v>4.2512243666318597E-5</v>
      </c>
      <c r="V23" s="65">
        <v>4.5559289973009101E-5</v>
      </c>
      <c r="W23" s="65">
        <v>4.81986400604861E-5</v>
      </c>
      <c r="X23" s="65">
        <v>5.2030577841572702E-5</v>
      </c>
      <c r="Y23" s="65">
        <v>6.6353830550500302E-5</v>
      </c>
      <c r="Z23" s="65">
        <v>1.1645064727251199E-4</v>
      </c>
      <c r="AA23" s="65">
        <v>1.4846140902297899E-4</v>
      </c>
      <c r="AB23" s="65">
        <v>1.8007464154224301E-4</v>
      </c>
      <c r="AC23" s="65">
        <v>2.7549080732021999E-4</v>
      </c>
      <c r="AD23" s="65">
        <v>3.87715037676845E-4</v>
      </c>
      <c r="AE23" s="65">
        <v>5.6526022613841197E-4</v>
      </c>
      <c r="AF23" s="65">
        <v>1.17574014756641E-3</v>
      </c>
      <c r="AG23" s="65">
        <v>2.0915149802452002E-3</v>
      </c>
      <c r="AH23" s="65">
        <v>3.42213907267394E-3</v>
      </c>
      <c r="AI23" s="65">
        <v>6.1241059731404496E-3</v>
      </c>
      <c r="AJ23" s="65">
        <v>1.10711938908775E-2</v>
      </c>
      <c r="AK23" s="65">
        <v>3.1031823683790202E-2</v>
      </c>
      <c r="AL23" s="65">
        <v>5.4383014510699899E-2</v>
      </c>
      <c r="AM23" s="65">
        <v>8.9684223310921005E-2</v>
      </c>
      <c r="AN23" s="65">
        <v>0.68970143971533904</v>
      </c>
      <c r="AO23" s="65">
        <v>12.1179312277341</v>
      </c>
      <c r="AP23" s="65">
        <v>752.92627300000004</v>
      </c>
      <c r="AQ23" s="65">
        <v>3861.996161</v>
      </c>
      <c r="AR23" s="65">
        <v>6954.3354010000003</v>
      </c>
      <c r="AS23" s="65">
        <v>11304.266</v>
      </c>
      <c r="AT23" s="65">
        <v>15922.0746275154</v>
      </c>
      <c r="AU23" s="65">
        <v>21990.692954876598</v>
      </c>
      <c r="AV23" s="65">
        <v>24754.049485018899</v>
      </c>
      <c r="AW23" s="65">
        <v>29219.064900140002</v>
      </c>
      <c r="AX23" s="65">
        <v>31013.9339033951</v>
      </c>
      <c r="AY23" s="65">
        <v>29907.0550703546</v>
      </c>
      <c r="AZ23" s="65">
        <v>33434.378167214301</v>
      </c>
      <c r="BA23" s="65">
        <v>33166.712797883403</v>
      </c>
      <c r="BB23" s="65">
        <v>34008.658803614402</v>
      </c>
      <c r="BC23" s="65">
        <v>37253.8016717133</v>
      </c>
      <c r="BD23" s="65">
        <v>42384.304455393103</v>
      </c>
      <c r="BE23" s="65">
        <v>50150.8312906516</v>
      </c>
      <c r="BF23" s="65">
        <v>60013.451437937998</v>
      </c>
      <c r="BG23" s="65">
        <v>74736.183578442593</v>
      </c>
      <c r="BH23" s="65">
        <v>100322.104878136</v>
      </c>
      <c r="BI23" s="65">
        <v>78082.008965279107</v>
      </c>
      <c r="BJ23" s="65">
        <v>98738.686787093306</v>
      </c>
      <c r="BK23" s="65">
        <v>119787.19365155</v>
      </c>
      <c r="BL23" s="65">
        <v>127800.39682571001</v>
      </c>
      <c r="BM23" s="65">
        <v>135597.10506071401</v>
      </c>
      <c r="BN23" s="65">
        <v>139048.50997631601</v>
      </c>
      <c r="BO23" s="65">
        <v>145348.80330430801</v>
      </c>
      <c r="BP23" s="65">
        <v>146840.213725868</v>
      </c>
      <c r="BQ23" s="65">
        <v>154876.34006158001</v>
      </c>
      <c r="BR23" s="65">
        <v>169656.25458669799</v>
      </c>
      <c r="BS23" s="65">
        <v>172608.61784161601</v>
      </c>
      <c r="BT23" s="65">
        <v>148166.01545249601</v>
      </c>
      <c r="BU23" s="65">
        <v>228011.09733088399</v>
      </c>
      <c r="BV23" s="65">
        <v>267981.69430196501</v>
      </c>
      <c r="BW23" s="65">
        <v>237491.11770233599</v>
      </c>
      <c r="BX23" s="65">
        <v>251256.22699705901</v>
      </c>
    </row>
    <row r="24" spans="1:76">
      <c r="A24" s="146" t="s">
        <v>131</v>
      </c>
      <c r="B24" s="65">
        <v>1.5702559412063699E-5</v>
      </c>
      <c r="C24" s="65">
        <v>2.0084036533050801E-5</v>
      </c>
      <c r="D24" s="65">
        <v>2.1361127706573101E-5</v>
      </c>
      <c r="E24" s="65">
        <v>2.38739587165517E-5</v>
      </c>
      <c r="F24" s="65">
        <v>2.75074488642522E-5</v>
      </c>
      <c r="G24" s="65">
        <v>3.0039690527952901E-5</v>
      </c>
      <c r="H24" s="65">
        <v>3.3947155760759798E-5</v>
      </c>
      <c r="I24" s="65">
        <v>3.70407378398393E-5</v>
      </c>
      <c r="J24" s="65">
        <v>4.0848025825580802E-5</v>
      </c>
      <c r="K24" s="65">
        <v>4.84165098115803E-5</v>
      </c>
      <c r="L24" s="65">
        <v>5.8322015100171698E-5</v>
      </c>
      <c r="M24" s="65">
        <v>6.5156562309141494E-5</v>
      </c>
      <c r="N24" s="65">
        <v>7.5436871634541495E-5</v>
      </c>
      <c r="O24" s="65">
        <v>8.2026852915497198E-5</v>
      </c>
      <c r="P24" s="65">
        <v>9.8107379434387706E-5</v>
      </c>
      <c r="Q24" s="65">
        <v>1.1656260061802E-4</v>
      </c>
      <c r="R24" s="65">
        <v>1.40530225938664E-4</v>
      </c>
      <c r="S24" s="65">
        <v>1.5767655025201801E-4</v>
      </c>
      <c r="T24" s="65">
        <v>1.8751572157309801E-4</v>
      </c>
      <c r="U24" s="65">
        <v>2.1020109671112099E-4</v>
      </c>
      <c r="V24" s="65">
        <v>2.3473650428800001E-4</v>
      </c>
      <c r="W24" s="65">
        <v>2.5791891426E-4</v>
      </c>
      <c r="X24" s="65">
        <v>2.8916137949500001E-4</v>
      </c>
      <c r="Y24" s="65">
        <v>3.5280290554899998E-4</v>
      </c>
      <c r="Z24" s="65">
        <v>4.3918701464200002E-4</v>
      </c>
      <c r="AA24" s="65">
        <v>5.4808843936300004E-4</v>
      </c>
      <c r="AB24" s="65">
        <v>7.3212715406199998E-4</v>
      </c>
      <c r="AC24" s="65">
        <v>1.0127440991550001E-3</v>
      </c>
      <c r="AD24" s="65">
        <v>1.6176387482330001E-3</v>
      </c>
      <c r="AE24" s="65">
        <v>3.053464771751E-3</v>
      </c>
      <c r="AF24" s="65">
        <v>5.063169551571E-3</v>
      </c>
      <c r="AG24" s="65">
        <v>8.9072408207360003E-3</v>
      </c>
      <c r="AH24" s="65">
        <v>1.4794155125386999E-2</v>
      </c>
      <c r="AI24" s="65">
        <v>2.7453019755348002E-2</v>
      </c>
      <c r="AJ24" s="65">
        <v>5.9381317341948001E-2</v>
      </c>
      <c r="AK24" s="65">
        <v>0.16108827537260301</v>
      </c>
      <c r="AL24" s="65">
        <v>0.296796073535955</v>
      </c>
      <c r="AM24" s="65">
        <v>0.60461726013424399</v>
      </c>
      <c r="AN24" s="65">
        <v>3.7575487050243601</v>
      </c>
      <c r="AO24" s="65">
        <v>88.049813952983698</v>
      </c>
      <c r="AP24" s="65">
        <v>5321.9824420954201</v>
      </c>
      <c r="AQ24" s="65">
        <v>26256.239275888998</v>
      </c>
      <c r="AR24" s="65">
        <v>43990.2193378417</v>
      </c>
      <c r="AS24" s="65">
        <v>68078.575758631298</v>
      </c>
      <c r="AT24" s="65">
        <v>94724.4534310858</v>
      </c>
      <c r="AU24" s="65">
        <v>115571.292007033</v>
      </c>
      <c r="AV24" s="65">
        <v>130810.705956434</v>
      </c>
      <c r="AW24" s="65">
        <v>149749.96285005601</v>
      </c>
      <c r="AX24" s="65">
        <v>157833.56802713001</v>
      </c>
      <c r="AY24" s="65">
        <v>164770.962276773</v>
      </c>
      <c r="AZ24" s="65">
        <v>175862.06132943599</v>
      </c>
      <c r="BA24" s="65">
        <v>178974.626321977</v>
      </c>
      <c r="BB24" s="65">
        <v>189741.44734998301</v>
      </c>
      <c r="BC24" s="65">
        <v>203612.61266088099</v>
      </c>
      <c r="BD24" s="65">
        <v>225691.818733597</v>
      </c>
      <c r="BE24" s="65">
        <v>244651.600262466</v>
      </c>
      <c r="BF24" s="65">
        <v>286314.08373982302</v>
      </c>
      <c r="BG24" s="65">
        <v>319693</v>
      </c>
      <c r="BH24" s="65">
        <v>354827.53577412001</v>
      </c>
      <c r="BI24" s="65">
        <v>367052.845311735</v>
      </c>
      <c r="BJ24" s="65">
        <v>421582.06523328298</v>
      </c>
      <c r="BK24" s="65">
        <v>471985.53679455398</v>
      </c>
      <c r="BL24" s="65">
        <v>509758.20175753301</v>
      </c>
      <c r="BM24" s="65">
        <v>548696.51547543495</v>
      </c>
      <c r="BN24" s="65">
        <v>578493.24106441101</v>
      </c>
      <c r="BO24" s="65">
        <v>614251.09670176904</v>
      </c>
      <c r="BP24" s="65">
        <v>662788.39452977001</v>
      </c>
      <c r="BQ24" s="65">
        <v>706232.91490068997</v>
      </c>
      <c r="BR24" s="65">
        <v>748094.97252288996</v>
      </c>
      <c r="BS24" s="65">
        <v>777524.45049662795</v>
      </c>
      <c r="BT24" s="65">
        <v>721691.95795627695</v>
      </c>
      <c r="BU24" s="65">
        <v>877967.01130398503</v>
      </c>
      <c r="BV24" s="65">
        <v>937184.861373169</v>
      </c>
      <c r="BW24" s="65">
        <v>1001330.5590469301</v>
      </c>
      <c r="BX24" s="65">
        <v>1085215.6853559599</v>
      </c>
    </row>
    <row r="25" spans="1:76">
      <c r="A25" s="148" t="s">
        <v>132</v>
      </c>
      <c r="B25" s="65">
        <v>1025.39826329939</v>
      </c>
      <c r="C25" s="65">
        <v>1349.66168031385</v>
      </c>
      <c r="D25" s="65">
        <v>1375.8119112055699</v>
      </c>
      <c r="E25" s="65">
        <v>1408.42760271324</v>
      </c>
      <c r="F25" s="65">
        <v>1427.73958106334</v>
      </c>
      <c r="G25" s="65">
        <v>1589.4916497133599</v>
      </c>
      <c r="H25" s="65">
        <v>1816.15320842349</v>
      </c>
      <c r="I25" s="65">
        <v>1929.51153911906</v>
      </c>
      <c r="J25" s="65">
        <v>1771.7701886372399</v>
      </c>
      <c r="K25" s="65">
        <v>1788.0319707485501</v>
      </c>
      <c r="L25" s="65">
        <v>2225.2709170012799</v>
      </c>
      <c r="M25" s="65">
        <v>2498.5125701854599</v>
      </c>
      <c r="N25" s="65">
        <v>2909.8037557321099</v>
      </c>
      <c r="O25" s="65">
        <v>3140.3901868285802</v>
      </c>
      <c r="P25" s="65">
        <v>3752.1795709234498</v>
      </c>
      <c r="Q25" s="65">
        <v>4468.2063372401399</v>
      </c>
      <c r="R25" s="65">
        <v>5340.9922560134501</v>
      </c>
      <c r="S25" s="65">
        <v>4800.2716098627898</v>
      </c>
      <c r="T25" s="65">
        <v>4399.0499494208998</v>
      </c>
      <c r="U25" s="65">
        <v>4907.2360702058704</v>
      </c>
      <c r="V25" s="65">
        <v>6211.7275497902901</v>
      </c>
      <c r="W25" s="65">
        <v>6722.8414468677302</v>
      </c>
      <c r="X25" s="65">
        <v>7675.5358499535096</v>
      </c>
      <c r="Y25" s="65">
        <v>9342.9250775851506</v>
      </c>
      <c r="Z25" s="65">
        <v>11343.206467530999</v>
      </c>
      <c r="AA25" s="65">
        <v>13475.7278133121</v>
      </c>
      <c r="AB25" s="65">
        <v>13209.3211718163</v>
      </c>
      <c r="AC25" s="65">
        <v>12405.125055991</v>
      </c>
      <c r="AD25" s="65">
        <v>10681.985805558101</v>
      </c>
      <c r="AE25" s="65">
        <v>14182.840810415</v>
      </c>
      <c r="AF25" s="65">
        <v>17492.192976528499</v>
      </c>
      <c r="AG25" s="65">
        <v>21021.081143748801</v>
      </c>
      <c r="AH25" s="65">
        <v>21100.355700191001</v>
      </c>
      <c r="AI25" s="65">
        <v>16680.293476896299</v>
      </c>
      <c r="AJ25" s="65">
        <v>16966.708504698101</v>
      </c>
      <c r="AK25" s="65">
        <v>14511.168039480501</v>
      </c>
      <c r="AL25" s="65">
        <v>20349.376723197802</v>
      </c>
      <c r="AM25" s="65">
        <v>27509.4193001362</v>
      </c>
      <c r="AN25" s="65">
        <v>22524.641732164499</v>
      </c>
      <c r="AO25" s="65">
        <v>25304.688235864502</v>
      </c>
      <c r="AP25" s="65">
        <v>29408.3851327058</v>
      </c>
      <c r="AQ25" s="65">
        <v>33490.430671320501</v>
      </c>
      <c r="AR25" s="65">
        <v>35625.132616903</v>
      </c>
      <c r="AS25" s="65">
        <v>34160.906047786499</v>
      </c>
      <c r="AT25" s="65">
        <v>42721.171595169799</v>
      </c>
      <c r="AU25" s="65">
        <v>51406.968177894603</v>
      </c>
      <c r="AV25" s="65">
        <v>53412.4697438398</v>
      </c>
      <c r="AW25" s="65">
        <v>56302.725628047097</v>
      </c>
      <c r="AX25" s="65">
        <v>54032.093510017301</v>
      </c>
      <c r="AY25" s="65">
        <v>48725.029479593803</v>
      </c>
      <c r="AZ25" s="65">
        <v>50431.929961817099</v>
      </c>
      <c r="BA25" s="65">
        <v>51049.353720858802</v>
      </c>
      <c r="BB25" s="65">
        <v>53988.672207750998</v>
      </c>
      <c r="BC25" s="65">
        <v>58546.130817811201</v>
      </c>
      <c r="BD25" s="65">
        <v>66155.8961256732</v>
      </c>
      <c r="BE25" s="65">
        <v>74239.983646284003</v>
      </c>
      <c r="BF25" s="65">
        <v>87568.325520743194</v>
      </c>
      <c r="BG25" s="65">
        <v>102387.685786437</v>
      </c>
      <c r="BH25" s="65">
        <v>121465.901626789</v>
      </c>
      <c r="BI25" s="65">
        <v>122270.72738361001</v>
      </c>
      <c r="BJ25" s="65">
        <v>149049.70126306999</v>
      </c>
      <c r="BK25" s="65">
        <v>171087.003923827</v>
      </c>
      <c r="BL25" s="65">
        <v>193351.07408473</v>
      </c>
      <c r="BM25" s="65">
        <v>202607.73499348501</v>
      </c>
      <c r="BN25" s="65">
        <v>202916.90204485299</v>
      </c>
      <c r="BO25" s="65">
        <v>192035.99209216199</v>
      </c>
      <c r="BP25" s="65">
        <v>195740.35538054301</v>
      </c>
      <c r="BQ25" s="65">
        <v>215885.1560241</v>
      </c>
      <c r="BR25" s="65">
        <v>226856.48375052601</v>
      </c>
      <c r="BS25" s="65">
        <v>232446.72455709401</v>
      </c>
      <c r="BT25" s="65">
        <v>205689.39069806199</v>
      </c>
      <c r="BU25" s="65">
        <v>225432.822931926</v>
      </c>
      <c r="BV25" s="85">
        <f>BV24/BV43</f>
        <v>244365.22327712018</v>
      </c>
      <c r="BW25" s="85">
        <f t="shared" ref="BW25:BX25" si="0">BW24/BW43</f>
        <v>267461.83157201484</v>
      </c>
      <c r="BX25" s="85">
        <f t="shared" si="0"/>
        <v>289090.73470020585</v>
      </c>
    </row>
    <row r="26" spans="1:76">
      <c r="A26" s="147" t="s">
        <v>133</v>
      </c>
    </row>
    <row r="27" spans="1:76">
      <c r="A27" s="146" t="s">
        <v>134</v>
      </c>
      <c r="B27" s="65">
        <v>40920</v>
      </c>
      <c r="C27" s="65">
        <v>44711</v>
      </c>
      <c r="D27" s="65">
        <v>47347</v>
      </c>
      <c r="E27" s="65">
        <v>50085</v>
      </c>
      <c r="F27" s="65">
        <v>52762</v>
      </c>
      <c r="G27" s="65">
        <v>55858</v>
      </c>
      <c r="H27" s="65">
        <v>58484</v>
      </c>
      <c r="I27" s="65">
        <v>62371</v>
      </c>
      <c r="J27" s="65">
        <v>61706</v>
      </c>
      <c r="K27" s="65">
        <v>63653</v>
      </c>
      <c r="L27" s="65">
        <v>69946</v>
      </c>
      <c r="M27" s="65">
        <v>75085</v>
      </c>
      <c r="N27" s="65">
        <v>82620</v>
      </c>
      <c r="O27" s="65">
        <v>86196</v>
      </c>
      <c r="P27" s="65">
        <v>91840</v>
      </c>
      <c r="Q27" s="65">
        <v>97003</v>
      </c>
      <c r="R27" s="65">
        <v>104995</v>
      </c>
      <c r="S27" s="65">
        <v>109040</v>
      </c>
      <c r="T27" s="65">
        <v>109206</v>
      </c>
      <c r="U27" s="65">
        <v>113044</v>
      </c>
      <c r="V27" s="65">
        <v>116849</v>
      </c>
      <c r="W27" s="65">
        <v>122213</v>
      </c>
      <c r="X27" s="65">
        <v>126463</v>
      </c>
      <c r="Y27" s="65">
        <v>134401</v>
      </c>
      <c r="Z27" s="65">
        <v>147017</v>
      </c>
      <c r="AA27" s="65">
        <v>153340</v>
      </c>
      <c r="AB27" s="65">
        <v>155559</v>
      </c>
      <c r="AC27" s="65">
        <v>156102</v>
      </c>
      <c r="AD27" s="65">
        <v>151977</v>
      </c>
      <c r="AE27" s="65">
        <v>158194</v>
      </c>
      <c r="AF27" s="65">
        <v>167596</v>
      </c>
      <c r="AG27" s="65">
        <v>176901</v>
      </c>
      <c r="AH27" s="65">
        <v>176507</v>
      </c>
      <c r="AI27" s="65">
        <v>158136</v>
      </c>
      <c r="AJ27" s="65">
        <v>163842</v>
      </c>
      <c r="AK27" s="65">
        <v>167219</v>
      </c>
      <c r="AL27" s="65">
        <v>182981</v>
      </c>
      <c r="AM27" s="65">
        <v>200778</v>
      </c>
      <c r="AN27" s="65">
        <v>181822</v>
      </c>
      <c r="AO27" s="65">
        <v>159436</v>
      </c>
      <c r="AP27" s="65">
        <v>151492</v>
      </c>
      <c r="AQ27" s="65">
        <v>154854</v>
      </c>
      <c r="AR27" s="65">
        <v>154017</v>
      </c>
      <c r="AS27" s="65">
        <v>162093</v>
      </c>
      <c r="AT27" s="65">
        <v>182043.67132020701</v>
      </c>
      <c r="AU27" s="65">
        <v>195535.99143694001</v>
      </c>
      <c r="AV27" s="65">
        <v>201009.28972401601</v>
      </c>
      <c r="AW27" s="65">
        <v>214028.29138905701</v>
      </c>
      <c r="AX27" s="65">
        <v>213189.99339258901</v>
      </c>
      <c r="AY27" s="65">
        <v>216376.74063051399</v>
      </c>
      <c r="AZ27" s="65">
        <v>222206.70734869401</v>
      </c>
      <c r="BA27" s="65">
        <v>223579.57575061801</v>
      </c>
      <c r="BB27" s="65">
        <v>235772.94712897899</v>
      </c>
      <c r="BC27" s="65">
        <v>245592.61375299</v>
      </c>
      <c r="BD27" s="65">
        <v>257769.78623307301</v>
      </c>
      <c r="BE27" s="65">
        <v>273971.15388679103</v>
      </c>
      <c r="BF27" s="65">
        <v>294597.830810429</v>
      </c>
      <c r="BG27" s="65">
        <v>319693</v>
      </c>
      <c r="BH27" s="65">
        <v>348870</v>
      </c>
      <c r="BI27" s="65">
        <v>352693</v>
      </c>
      <c r="BJ27" s="65">
        <v>382081</v>
      </c>
      <c r="BK27" s="65">
        <v>406256</v>
      </c>
      <c r="BL27" s="65">
        <v>431199</v>
      </c>
      <c r="BM27" s="65">
        <v>456435</v>
      </c>
      <c r="BN27" s="65">
        <v>467308</v>
      </c>
      <c r="BO27" s="65">
        <v>482506</v>
      </c>
      <c r="BP27" s="65">
        <v>501581</v>
      </c>
      <c r="BQ27" s="65">
        <v>514215</v>
      </c>
      <c r="BR27" s="65">
        <v>534626</v>
      </c>
      <c r="BS27" s="65">
        <v>546605</v>
      </c>
      <c r="BT27" s="65">
        <v>487191</v>
      </c>
      <c r="BU27" s="65">
        <v>552285.83504103997</v>
      </c>
      <c r="BV27" s="65">
        <v>567798.45047571696</v>
      </c>
      <c r="BW27" s="65">
        <v>565508.784042891</v>
      </c>
      <c r="BX27" s="65">
        <v>584357.54950032395</v>
      </c>
    </row>
    <row r="28" spans="1:76">
      <c r="A28" s="146" t="s">
        <v>135</v>
      </c>
      <c r="B28" s="65">
        <v>581.94934796099903</v>
      </c>
      <c r="C28" s="65">
        <v>309.80616311404498</v>
      </c>
      <c r="D28" s="65">
        <v>299.20388497276201</v>
      </c>
      <c r="E28" s="65">
        <v>203.65649078425199</v>
      </c>
      <c r="F28" s="65">
        <v>643.18025692689696</v>
      </c>
      <c r="G28" s="65">
        <v>974.69806365547004</v>
      </c>
      <c r="H28" s="65">
        <v>789.85727138678999</v>
      </c>
      <c r="I28" s="65">
        <v>747.06800917514897</v>
      </c>
      <c r="J28" s="65">
        <v>620.88801812022302</v>
      </c>
      <c r="K28" s="65">
        <v>887.33812362865001</v>
      </c>
      <c r="L28" s="65">
        <v>1067.45803028556</v>
      </c>
      <c r="M28" s="65">
        <v>1032.26809246229</v>
      </c>
      <c r="N28" s="65">
        <v>988.58126784399997</v>
      </c>
      <c r="O28" s="65">
        <v>1045.1263662072199</v>
      </c>
      <c r="P28" s="65">
        <v>953.20217220838902</v>
      </c>
      <c r="Q28" s="65">
        <v>998.64075243915602</v>
      </c>
      <c r="R28" s="65">
        <v>1353.13332857674</v>
      </c>
      <c r="S28" s="65">
        <v>1755.94814946713</v>
      </c>
      <c r="T28" s="65">
        <v>2013.10622720484</v>
      </c>
      <c r="U28" s="65">
        <v>2332.6632477692501</v>
      </c>
      <c r="V28" s="65">
        <v>1776.6117360031899</v>
      </c>
      <c r="W28" s="65">
        <v>1530.1610837450501</v>
      </c>
      <c r="X28" s="65">
        <v>1363.76219640712</v>
      </c>
      <c r="Y28" s="65">
        <v>2100.34729664323</v>
      </c>
      <c r="Z28" s="65">
        <v>2210.9176137517002</v>
      </c>
      <c r="AA28" s="65">
        <v>1787.04642458068</v>
      </c>
      <c r="AB28" s="65">
        <v>2464.6798594246202</v>
      </c>
      <c r="AC28" s="65">
        <v>3102.3971381401698</v>
      </c>
      <c r="AD28" s="65">
        <v>4937.0911055573697</v>
      </c>
      <c r="AE28" s="65">
        <v>6296.8934381904</v>
      </c>
      <c r="AF28" s="65">
        <v>5443.0908847269002</v>
      </c>
      <c r="AG28" s="65">
        <v>5198.2982408656799</v>
      </c>
      <c r="AH28" s="65">
        <v>5085.5457296959003</v>
      </c>
      <c r="AI28" s="65">
        <v>6321.7818495535203</v>
      </c>
      <c r="AJ28" s="65">
        <v>6066.63448610671</v>
      </c>
      <c r="AK28" s="65">
        <v>7144.6525068453602</v>
      </c>
      <c r="AL28" s="65">
        <v>5590.5064093678302</v>
      </c>
      <c r="AM28" s="65">
        <v>5156.3215126224504</v>
      </c>
      <c r="AN28" s="65">
        <v>6499.8522125938098</v>
      </c>
      <c r="AO28" s="65">
        <v>5676.6168200218999</v>
      </c>
      <c r="AP28" s="65">
        <v>-4923.9064819847299</v>
      </c>
      <c r="AQ28" s="65">
        <v>-3401.1297334492901</v>
      </c>
      <c r="AR28" s="65">
        <v>-3274.9183212770299</v>
      </c>
      <c r="AS28" s="65">
        <v>-4138.5825852858898</v>
      </c>
      <c r="AT28" s="65">
        <v>-7763.6883262860702</v>
      </c>
      <c r="AU28" s="65">
        <v>-8955.2121280910305</v>
      </c>
      <c r="AV28" s="65">
        <v>-6726.4752491442696</v>
      </c>
      <c r="AW28" s="65">
        <v>-6548.9806680863803</v>
      </c>
      <c r="AX28" s="65">
        <v>-4425.8593708210701</v>
      </c>
      <c r="AY28" s="65">
        <v>-4485.3742046831303</v>
      </c>
      <c r="AZ28" s="65">
        <v>-5610.8799461439903</v>
      </c>
      <c r="BA28" s="65">
        <v>-4311.7715040795601</v>
      </c>
      <c r="BB28" s="65">
        <v>-5632.6254114990697</v>
      </c>
      <c r="BC28" s="65">
        <v>-8024.3850339649698</v>
      </c>
      <c r="BD28" s="65">
        <v>-12926.999276349699</v>
      </c>
      <c r="BE28" s="65">
        <v>-17170.832558017701</v>
      </c>
      <c r="BF28" s="65">
        <v>-24946.648916537801</v>
      </c>
      <c r="BG28" s="65">
        <v>-25630.240250877101</v>
      </c>
      <c r="BH28" s="65">
        <v>-23994.166696729299</v>
      </c>
      <c r="BI28" s="65">
        <v>-23102.026357023999</v>
      </c>
      <c r="BJ28" s="65">
        <v>-28788.753710376099</v>
      </c>
      <c r="BK28" s="65">
        <v>-33261.783002452503</v>
      </c>
      <c r="BL28" s="65">
        <v>-30341.651535836401</v>
      </c>
      <c r="BM28" s="65">
        <v>-27669.806767302001</v>
      </c>
      <c r="BN28" s="65">
        <v>-23073.718335481899</v>
      </c>
      <c r="BO28" s="65">
        <v>-19084.383680122399</v>
      </c>
      <c r="BP28" s="65">
        <v>-22293.5377811242</v>
      </c>
      <c r="BQ28" s="65">
        <v>-26728.0189491653</v>
      </c>
      <c r="BR28" s="65">
        <v>-26968.201604107599</v>
      </c>
      <c r="BS28" s="65">
        <v>-22850.704908871801</v>
      </c>
      <c r="BT28" s="65">
        <v>-15621.276993556599</v>
      </c>
      <c r="BU28" s="65">
        <v>-45772.352768096702</v>
      </c>
      <c r="BV28" s="65">
        <v>-40589.491876721499</v>
      </c>
      <c r="BW28" s="65">
        <v>-32418.086739929498</v>
      </c>
      <c r="BX28" s="65">
        <v>-36698.9473161762</v>
      </c>
    </row>
    <row r="29" spans="1:76">
      <c r="A29" s="146" t="s">
        <v>136</v>
      </c>
      <c r="B29" s="65">
        <v>41501.949347961003</v>
      </c>
      <c r="C29" s="65">
        <v>45020.806163114001</v>
      </c>
      <c r="D29" s="65">
        <v>47646.203884972798</v>
      </c>
      <c r="E29" s="65">
        <v>50288.656490784299</v>
      </c>
      <c r="F29" s="65">
        <v>53405.180256926898</v>
      </c>
      <c r="G29" s="65">
        <v>56832.698063655502</v>
      </c>
      <c r="H29" s="65">
        <v>59273.857271386798</v>
      </c>
      <c r="I29" s="65">
        <v>63118.068009175098</v>
      </c>
      <c r="J29" s="65">
        <v>62326.888018120197</v>
      </c>
      <c r="K29" s="65">
        <v>64540.338123628702</v>
      </c>
      <c r="L29" s="65">
        <v>71013.458030285605</v>
      </c>
      <c r="M29" s="65">
        <v>76117.268092462298</v>
      </c>
      <c r="N29" s="65">
        <v>83608.581267843998</v>
      </c>
      <c r="O29" s="65">
        <v>87241.126366207201</v>
      </c>
      <c r="P29" s="65">
        <v>92793.202172208403</v>
      </c>
      <c r="Q29" s="65">
        <v>98001.640752439198</v>
      </c>
      <c r="R29" s="65">
        <v>106348.13332857699</v>
      </c>
      <c r="S29" s="65">
        <v>110795.948149467</v>
      </c>
      <c r="T29" s="65">
        <v>111219.106227205</v>
      </c>
      <c r="U29" s="65">
        <v>115376.663247769</v>
      </c>
      <c r="V29" s="65">
        <v>118625.611736003</v>
      </c>
      <c r="W29" s="65">
        <v>123743.161083745</v>
      </c>
      <c r="X29" s="65">
        <v>127826.762196407</v>
      </c>
      <c r="Y29" s="65">
        <v>136501.34729664301</v>
      </c>
      <c r="Z29" s="65">
        <v>149227.91761375201</v>
      </c>
      <c r="AA29" s="65">
        <v>155127.046424581</v>
      </c>
      <c r="AB29" s="65">
        <v>158023.679859425</v>
      </c>
      <c r="AC29" s="65">
        <v>159204.39713813999</v>
      </c>
      <c r="AD29" s="65">
        <v>156914.09110555699</v>
      </c>
      <c r="AE29" s="65">
        <v>164490.89343818999</v>
      </c>
      <c r="AF29" s="65">
        <v>173039.09088472699</v>
      </c>
      <c r="AG29" s="65">
        <v>182099.29824086599</v>
      </c>
      <c r="AH29" s="65">
        <v>181592.54572969599</v>
      </c>
      <c r="AI29" s="65">
        <v>164457.78184955401</v>
      </c>
      <c r="AJ29" s="65">
        <v>169908.63448610701</v>
      </c>
      <c r="AK29" s="65">
        <v>174363.65250684501</v>
      </c>
      <c r="AL29" s="65">
        <v>188571.50640936801</v>
      </c>
      <c r="AM29" s="65">
        <v>205934.321512622</v>
      </c>
      <c r="AN29" s="65">
        <v>188321.85221259401</v>
      </c>
      <c r="AO29" s="65">
        <v>165112.616820022</v>
      </c>
      <c r="AP29" s="65">
        <v>146568.093518015</v>
      </c>
      <c r="AQ29" s="65">
        <v>151452.87026655101</v>
      </c>
      <c r="AR29" s="65">
        <v>150742.08167872301</v>
      </c>
      <c r="AS29" s="65">
        <v>157954.417414714</v>
      </c>
      <c r="AT29" s="65">
        <v>174279.982993921</v>
      </c>
      <c r="AU29" s="65">
        <v>186580.77930884901</v>
      </c>
      <c r="AV29" s="65">
        <v>194282.81447487199</v>
      </c>
      <c r="AW29" s="65">
        <v>207479.310720971</v>
      </c>
      <c r="AX29" s="65">
        <v>208764.134021768</v>
      </c>
      <c r="AY29" s="65">
        <v>211891.36642583099</v>
      </c>
      <c r="AZ29" s="65">
        <v>216595.82740255</v>
      </c>
      <c r="BA29" s="65">
        <v>219267.80424653899</v>
      </c>
      <c r="BB29" s="65">
        <v>230140.32171747999</v>
      </c>
      <c r="BC29" s="65">
        <v>237568.22871902501</v>
      </c>
      <c r="BD29" s="65">
        <v>244842.78695672299</v>
      </c>
      <c r="BE29" s="65">
        <v>256800.32132877299</v>
      </c>
      <c r="BF29" s="65">
        <v>269651.18189389101</v>
      </c>
      <c r="BG29" s="65">
        <v>294062.75974912301</v>
      </c>
      <c r="BH29" s="65">
        <v>324875.83330327098</v>
      </c>
      <c r="BI29" s="65">
        <v>329590.97364297602</v>
      </c>
      <c r="BJ29" s="65">
        <v>353292.24628962402</v>
      </c>
      <c r="BK29" s="65">
        <v>372994.21699754702</v>
      </c>
      <c r="BL29" s="65">
        <v>400857.34846416401</v>
      </c>
      <c r="BM29" s="65">
        <v>428765.19323269802</v>
      </c>
      <c r="BN29" s="65">
        <v>444234.281664518</v>
      </c>
      <c r="BO29" s="65">
        <v>463421.61631987803</v>
      </c>
      <c r="BP29" s="65">
        <v>479287.462218876</v>
      </c>
      <c r="BQ29" s="65">
        <v>487486.98105083499</v>
      </c>
      <c r="BR29" s="65">
        <v>507657.79839589202</v>
      </c>
      <c r="BS29" s="65">
        <v>523754.29509112798</v>
      </c>
      <c r="BT29" s="65">
        <v>471569.723006443</v>
      </c>
      <c r="BU29" s="65">
        <v>506513.48227294401</v>
      </c>
      <c r="BV29" s="65">
        <v>527208.958598995</v>
      </c>
      <c r="BW29" s="65">
        <v>533090.69730296195</v>
      </c>
      <c r="BX29" s="65">
        <v>547658.60218414804</v>
      </c>
    </row>
    <row r="30" spans="1:76">
      <c r="A30" s="146" t="s">
        <v>137</v>
      </c>
      <c r="B30" s="65">
        <v>-1623.1162150561599</v>
      </c>
      <c r="C30" s="65">
        <v>-2059.9288378322099</v>
      </c>
      <c r="D30" s="65">
        <v>-1670.0065883007401</v>
      </c>
      <c r="E30" s="65">
        <v>-1260.1891477420299</v>
      </c>
      <c r="F30" s="65">
        <v>-1498.3014529326299</v>
      </c>
      <c r="G30" s="65">
        <v>-1824.4824305024199</v>
      </c>
      <c r="H30" s="65">
        <v>-2077.4235257358901</v>
      </c>
      <c r="I30" s="65">
        <v>-2158.85733548299</v>
      </c>
      <c r="J30" s="65">
        <v>-1416.8232499328501</v>
      </c>
      <c r="K30" s="65">
        <v>-1656.3222927623001</v>
      </c>
      <c r="L30" s="65">
        <v>-1969.2157632830899</v>
      </c>
      <c r="M30" s="65">
        <v>-1985.6392317407101</v>
      </c>
      <c r="N30" s="65">
        <v>-2407.6967782982902</v>
      </c>
      <c r="O30" s="65">
        <v>-2678.8527046051499</v>
      </c>
      <c r="P30" s="65">
        <v>-3240.4692755869501</v>
      </c>
      <c r="Q30" s="65">
        <v>-3337.3057132487502</v>
      </c>
      <c r="R30" s="65">
        <v>-4642.7233371469201</v>
      </c>
      <c r="S30" s="65">
        <v>-3984.9518497207901</v>
      </c>
      <c r="T30" s="65">
        <v>-4139.7309779347797</v>
      </c>
      <c r="U30" s="65">
        <v>-5000.3664417536102</v>
      </c>
      <c r="V30" s="65">
        <v>-5252.7956711774104</v>
      </c>
      <c r="W30" s="65">
        <v>-3697.3510093503701</v>
      </c>
      <c r="X30" s="65">
        <v>-3071.7619532254598</v>
      </c>
      <c r="Y30" s="65">
        <v>-4554.5512629820296</v>
      </c>
      <c r="Z30" s="65">
        <v>-6184.6800479282201</v>
      </c>
      <c r="AA30" s="65">
        <v>-4681.2484033716601</v>
      </c>
      <c r="AB30" s="65">
        <v>-3912.9419202684799</v>
      </c>
      <c r="AC30" s="65">
        <v>-3994.6971485290101</v>
      </c>
      <c r="AD30" s="65">
        <v>-3061.14691720565</v>
      </c>
      <c r="AE30" s="65">
        <v>-7080.5362761838396</v>
      </c>
      <c r="AF30" s="65">
        <v>-6815.2640706101001</v>
      </c>
      <c r="AG30" s="65">
        <v>-4723.0760159208503</v>
      </c>
      <c r="AH30" s="65">
        <v>-4471.2093553060104</v>
      </c>
      <c r="AI30" s="65">
        <v>-4642.5934914402796</v>
      </c>
      <c r="AJ30" s="65">
        <v>-4465.9804592865903</v>
      </c>
      <c r="AK30" s="65">
        <v>-3834.2759413777299</v>
      </c>
      <c r="AL30" s="65">
        <v>-1896.4420320495001</v>
      </c>
      <c r="AM30" s="65">
        <v>-1846.6324478101201</v>
      </c>
      <c r="AN30" s="65">
        <v>-2025.05289219575</v>
      </c>
      <c r="AO30" s="65">
        <v>-1678.7528275095499</v>
      </c>
      <c r="AP30" s="65">
        <v>1552.19456223257</v>
      </c>
      <c r="AQ30" s="65">
        <v>831.15623102747998</v>
      </c>
      <c r="AR30" s="65">
        <v>476.71078187378203</v>
      </c>
      <c r="AS30" s="65">
        <v>-1069.6905664544799</v>
      </c>
      <c r="AT30" s="65">
        <v>-21308.202761107601</v>
      </c>
      <c r="AU30" s="65">
        <v>-19854.858718803502</v>
      </c>
      <c r="AV30" s="65">
        <v>-23193.994298096899</v>
      </c>
      <c r="AW30" s="65">
        <v>-23688.418455827501</v>
      </c>
      <c r="AX30" s="65">
        <v>-25047.587892166401</v>
      </c>
      <c r="AY30" s="65">
        <v>-29719.621364996601</v>
      </c>
      <c r="AZ30" s="65">
        <v>-32039.5940660042</v>
      </c>
      <c r="BA30" s="65">
        <v>-33185.725712050997</v>
      </c>
      <c r="BB30" s="65">
        <v>-30925.945617128102</v>
      </c>
      <c r="BC30" s="65">
        <v>-32425.988128500001</v>
      </c>
      <c r="BD30" s="65">
        <v>-27692.428261795401</v>
      </c>
      <c r="BE30" s="65">
        <v>-26858.673346213</v>
      </c>
      <c r="BF30" s="65">
        <v>-5296.9980530864204</v>
      </c>
      <c r="BG30" s="65">
        <v>-47.357151403787803</v>
      </c>
      <c r="BH30" s="65">
        <v>-13310.496202583399</v>
      </c>
      <c r="BI30" s="65">
        <v>-15146.8406638221</v>
      </c>
      <c r="BJ30" s="65">
        <v>4044.26183062363</v>
      </c>
      <c r="BK30" s="65">
        <v>13132.880167581599</v>
      </c>
      <c r="BL30" s="65">
        <v>10255.249458636499</v>
      </c>
      <c r="BM30" s="65">
        <v>2306.1668777096702</v>
      </c>
      <c r="BN30" s="65">
        <v>-3770.9560229487602</v>
      </c>
      <c r="BO30" s="65">
        <v>-12458.7398776318</v>
      </c>
      <c r="BP30" s="65">
        <v>-13407.3421556916</v>
      </c>
      <c r="BQ30" s="65">
        <v>-4680.9664781750998</v>
      </c>
      <c r="BR30" s="65">
        <v>-5642.3104182000397</v>
      </c>
      <c r="BS30" s="65">
        <v>-7993.7949814656704</v>
      </c>
      <c r="BT30" s="65">
        <v>4651.2976323173098</v>
      </c>
      <c r="BU30" s="65">
        <v>20810.612151085599</v>
      </c>
      <c r="BV30" s="65">
        <v>5758.8541395296497</v>
      </c>
      <c r="BW30" s="65">
        <v>13560.733834696901</v>
      </c>
      <c r="BX30" s="65">
        <v>31917.825365762001</v>
      </c>
    </row>
    <row r="31" spans="1:76">
      <c r="A31" s="146" t="s">
        <v>138</v>
      </c>
      <c r="B31" s="65">
        <v>39878.833132904801</v>
      </c>
      <c r="C31" s="65">
        <v>42960.877325281799</v>
      </c>
      <c r="D31" s="65">
        <v>45976.197296671999</v>
      </c>
      <c r="E31" s="65">
        <v>49028.467343042197</v>
      </c>
      <c r="F31" s="65">
        <v>51906.878803994303</v>
      </c>
      <c r="G31" s="65">
        <v>55008.215633152999</v>
      </c>
      <c r="H31" s="65">
        <v>57196.433745650902</v>
      </c>
      <c r="I31" s="65">
        <v>60959.2106736922</v>
      </c>
      <c r="J31" s="65">
        <v>60910.064768187403</v>
      </c>
      <c r="K31" s="65">
        <v>62884.015830866403</v>
      </c>
      <c r="L31" s="65">
        <v>69044.242267002497</v>
      </c>
      <c r="M31" s="65">
        <v>74131.628860721597</v>
      </c>
      <c r="N31" s="65">
        <v>81200.8844895457</v>
      </c>
      <c r="O31" s="65">
        <v>84562.273661602099</v>
      </c>
      <c r="P31" s="65">
        <v>89552.732896621397</v>
      </c>
      <c r="Q31" s="65">
        <v>94664.335039190395</v>
      </c>
      <c r="R31" s="65">
        <v>101705.40999143</v>
      </c>
      <c r="S31" s="65">
        <v>106810.996299746</v>
      </c>
      <c r="T31" s="65">
        <v>107079.37524927</v>
      </c>
      <c r="U31" s="65">
        <v>110376.29680601601</v>
      </c>
      <c r="V31" s="65">
        <v>113372.81606482599</v>
      </c>
      <c r="W31" s="65">
        <v>120045.81007439501</v>
      </c>
      <c r="X31" s="65">
        <v>124755.000243182</v>
      </c>
      <c r="Y31" s="65">
        <v>131946.796033661</v>
      </c>
      <c r="Z31" s="65">
        <v>143043.23756582299</v>
      </c>
      <c r="AA31" s="65">
        <v>150445.79802120899</v>
      </c>
      <c r="AB31" s="65">
        <v>154110.73793915601</v>
      </c>
      <c r="AC31" s="65">
        <v>155209.69998961099</v>
      </c>
      <c r="AD31" s="65">
        <v>153852.944188352</v>
      </c>
      <c r="AE31" s="65">
        <v>157410.35716200701</v>
      </c>
      <c r="AF31" s="65">
        <v>166223.826814117</v>
      </c>
      <c r="AG31" s="65">
        <v>177376.222224945</v>
      </c>
      <c r="AH31" s="65">
        <v>177121.33637439</v>
      </c>
      <c r="AI31" s="65">
        <v>159815.188358113</v>
      </c>
      <c r="AJ31" s="65">
        <v>165442.65402682</v>
      </c>
      <c r="AK31" s="65">
        <v>170529.376565468</v>
      </c>
      <c r="AL31" s="65">
        <v>186675.06437731799</v>
      </c>
      <c r="AM31" s="65">
        <v>204087.689064812</v>
      </c>
      <c r="AN31" s="65">
        <v>186296.79932039799</v>
      </c>
      <c r="AO31" s="65">
        <v>163433.86399251199</v>
      </c>
      <c r="AP31" s="65">
        <v>148120.28808024799</v>
      </c>
      <c r="AQ31" s="65">
        <v>152284.02649757799</v>
      </c>
      <c r="AR31" s="65">
        <v>151218.792460597</v>
      </c>
      <c r="AS31" s="65">
        <v>156884.72684826</v>
      </c>
      <c r="AT31" s="65">
        <v>152971.780232814</v>
      </c>
      <c r="AU31" s="65">
        <v>166725.92059004601</v>
      </c>
      <c r="AV31" s="65">
        <v>171088.82017677501</v>
      </c>
      <c r="AW31" s="65">
        <v>183790.89226514299</v>
      </c>
      <c r="AX31" s="65">
        <v>183716.54612960099</v>
      </c>
      <c r="AY31" s="65">
        <v>182171.74506083399</v>
      </c>
      <c r="AZ31" s="65">
        <v>184556.23333654599</v>
      </c>
      <c r="BA31" s="65">
        <v>186082.07853448801</v>
      </c>
      <c r="BB31" s="65">
        <v>199214.376100352</v>
      </c>
      <c r="BC31" s="65">
        <v>205142.24059052501</v>
      </c>
      <c r="BD31" s="65">
        <v>217150.358694928</v>
      </c>
      <c r="BE31" s="65">
        <v>229941.64798256001</v>
      </c>
      <c r="BF31" s="65">
        <v>264354.18384080398</v>
      </c>
      <c r="BG31" s="65">
        <v>294015.40259771899</v>
      </c>
      <c r="BH31" s="65">
        <v>311565.33710068697</v>
      </c>
      <c r="BI31" s="65">
        <v>314444.132979154</v>
      </c>
      <c r="BJ31" s="65">
        <v>357336.50812024798</v>
      </c>
      <c r="BK31" s="65">
        <v>386127.09716512897</v>
      </c>
      <c r="BL31" s="65">
        <v>411112.59792279999</v>
      </c>
      <c r="BM31" s="65">
        <v>431071.36011040799</v>
      </c>
      <c r="BN31" s="65">
        <v>440463.32564156898</v>
      </c>
      <c r="BO31" s="65">
        <v>450962.87644224602</v>
      </c>
      <c r="BP31" s="65">
        <v>465880.120063184</v>
      </c>
      <c r="BQ31" s="65">
        <v>482806.01457265997</v>
      </c>
      <c r="BR31" s="65">
        <v>502015.48797769198</v>
      </c>
      <c r="BS31" s="65">
        <v>515760.50010966201</v>
      </c>
      <c r="BT31" s="65">
        <v>476221.02063876099</v>
      </c>
      <c r="BU31" s="65">
        <v>527324.094424029</v>
      </c>
      <c r="BV31" s="65">
        <v>532967.81273852498</v>
      </c>
      <c r="BW31" s="65">
        <v>546651.431137659</v>
      </c>
      <c r="BX31" s="65">
        <v>579576.42754990899</v>
      </c>
    </row>
    <row r="32" spans="1:76">
      <c r="A32" s="146" t="s">
        <v>139</v>
      </c>
      <c r="B32" s="65">
        <v>29.121516698626898</v>
      </c>
      <c r="C32" s="65">
        <v>27.1878378296446</v>
      </c>
      <c r="D32" s="65">
        <v>66.577865856838997</v>
      </c>
      <c r="E32" s="65">
        <v>87.906521807760598</v>
      </c>
      <c r="F32" s="65">
        <v>156.96253877208801</v>
      </c>
      <c r="G32" s="65">
        <v>143.89048490773899</v>
      </c>
      <c r="H32" s="65">
        <v>195.14242679888699</v>
      </c>
      <c r="I32" s="65">
        <v>282.77786735997501</v>
      </c>
      <c r="J32" s="65">
        <v>259.86312914989401</v>
      </c>
      <c r="K32" s="65">
        <v>183.194063943255</v>
      </c>
      <c r="L32" s="65">
        <v>333.89651754652698</v>
      </c>
      <c r="M32" s="65">
        <v>415.57417219349298</v>
      </c>
      <c r="N32" s="65">
        <v>267.93021048283401</v>
      </c>
      <c r="O32" s="65">
        <v>272.008600550295</v>
      </c>
      <c r="P32" s="65">
        <v>195.74275243077599</v>
      </c>
      <c r="Q32" s="65">
        <v>279.07385972585001</v>
      </c>
      <c r="R32" s="65">
        <v>292.29920061762402</v>
      </c>
      <c r="S32" s="65">
        <v>350.792071100893</v>
      </c>
      <c r="T32" s="65">
        <v>489.13998636566498</v>
      </c>
      <c r="U32" s="65">
        <v>395.026115914993</v>
      </c>
      <c r="V32" s="65">
        <v>862.77764936640494</v>
      </c>
      <c r="W32" s="65">
        <v>386.64031794270801</v>
      </c>
      <c r="X32" s="65">
        <v>349.17660315067099</v>
      </c>
      <c r="Y32" s="65">
        <v>340.88068963088102</v>
      </c>
      <c r="Z32" s="65">
        <v>312.57800746144699</v>
      </c>
      <c r="AA32" s="65">
        <v>436.83357045305502</v>
      </c>
      <c r="AB32" s="65">
        <v>492.93597188492498</v>
      </c>
      <c r="AC32" s="65">
        <v>683.57903043766305</v>
      </c>
      <c r="AD32" s="65">
        <v>993.53226582423804</v>
      </c>
      <c r="AE32" s="65">
        <v>1028.0642348066001</v>
      </c>
      <c r="AF32" s="65">
        <v>400.615544572148</v>
      </c>
      <c r="AG32" s="65">
        <v>387.29390201808502</v>
      </c>
      <c r="AH32" s="65">
        <v>395.57312532539601</v>
      </c>
      <c r="AI32" s="65">
        <v>586.52330145096403</v>
      </c>
      <c r="AJ32" s="65">
        <v>596.088340360551</v>
      </c>
      <c r="AK32" s="65">
        <v>575.70936395057902</v>
      </c>
      <c r="AL32" s="65">
        <v>532.08987735183803</v>
      </c>
      <c r="AM32" s="65">
        <v>463.88835000052899</v>
      </c>
      <c r="AN32" s="65">
        <v>697.64147872828596</v>
      </c>
      <c r="AO32" s="65">
        <v>592.12359093388295</v>
      </c>
      <c r="AP32" s="65">
        <v>795.45405410895103</v>
      </c>
      <c r="AQ32" s="65">
        <v>1142.58250387466</v>
      </c>
      <c r="AR32" s="65">
        <v>1050.21388873349</v>
      </c>
      <c r="AS32" s="65">
        <v>1317.1692575885199</v>
      </c>
      <c r="AT32" s="65">
        <v>3165.5376808289702</v>
      </c>
      <c r="AU32" s="65">
        <v>3006.1437445295501</v>
      </c>
      <c r="AV32" s="65">
        <v>3230.00616745755</v>
      </c>
      <c r="AW32" s="65">
        <v>3418.9295337751</v>
      </c>
      <c r="AX32" s="65">
        <v>3618.7983717049201</v>
      </c>
      <c r="AY32" s="65">
        <v>3802.3588729303601</v>
      </c>
      <c r="AZ32" s="65">
        <v>3984.5791350898398</v>
      </c>
      <c r="BA32" s="65">
        <v>4066.5408929761602</v>
      </c>
      <c r="BB32" s="65">
        <v>3987.5723997874902</v>
      </c>
      <c r="BC32" s="65">
        <v>4565.2224128714697</v>
      </c>
      <c r="BD32" s="65">
        <v>5084.4399117961902</v>
      </c>
      <c r="BE32" s="65">
        <v>6003.3521825059197</v>
      </c>
      <c r="BF32" s="65">
        <v>7239.6184038873698</v>
      </c>
      <c r="BG32" s="65">
        <v>9260.2329668668408</v>
      </c>
      <c r="BH32" s="65">
        <v>9398.1718293282502</v>
      </c>
      <c r="BI32" s="65">
        <v>9440.7662056466597</v>
      </c>
      <c r="BJ32" s="65">
        <v>9199.2343760434305</v>
      </c>
      <c r="BK32" s="65">
        <v>9380.3034468617097</v>
      </c>
      <c r="BL32" s="65">
        <v>10022.034839191199</v>
      </c>
      <c r="BM32" s="65">
        <v>10175.211631329799</v>
      </c>
      <c r="BN32" s="65">
        <v>12474.070155155699</v>
      </c>
      <c r="BO32" s="65">
        <v>10945.692193504499</v>
      </c>
      <c r="BP32" s="65">
        <v>12988.9998202279</v>
      </c>
      <c r="BQ32" s="65">
        <v>12782.3368605821</v>
      </c>
      <c r="BR32" s="65">
        <v>11834.2897487848</v>
      </c>
      <c r="BS32" s="65">
        <v>12559.0131131411</v>
      </c>
      <c r="BT32" s="65">
        <v>12349.4272294289</v>
      </c>
      <c r="BU32" s="65">
        <v>14712.178834438801</v>
      </c>
      <c r="BV32" s="65">
        <v>13527.0778798134</v>
      </c>
      <c r="BW32" s="65">
        <v>14693.8066283608</v>
      </c>
      <c r="BX32" s="65">
        <v>16068.143067282999</v>
      </c>
    </row>
    <row r="33" spans="1:77">
      <c r="A33" s="146" t="s">
        <v>140</v>
      </c>
      <c r="B33" s="65">
        <v>39907.954649603496</v>
      </c>
      <c r="C33" s="65">
        <v>42988.065163111503</v>
      </c>
      <c r="D33" s="65">
        <v>46042.775162528902</v>
      </c>
      <c r="E33" s="65">
        <v>49116.37386485</v>
      </c>
      <c r="F33" s="65">
        <v>52063.841342766398</v>
      </c>
      <c r="G33" s="65">
        <v>55152.106118060801</v>
      </c>
      <c r="H33" s="65">
        <v>57391.576172449801</v>
      </c>
      <c r="I33" s="65">
        <v>61241.988541052102</v>
      </c>
      <c r="J33" s="65">
        <v>61169.9278973373</v>
      </c>
      <c r="K33" s="65">
        <v>63067.209894809603</v>
      </c>
      <c r="L33" s="65">
        <v>69378.138784548995</v>
      </c>
      <c r="M33" s="65">
        <v>74547.203032915102</v>
      </c>
      <c r="N33" s="65">
        <v>81468.814700028597</v>
      </c>
      <c r="O33" s="65">
        <v>84834.282262152396</v>
      </c>
      <c r="P33" s="65">
        <v>89748.475649052198</v>
      </c>
      <c r="Q33" s="65">
        <v>94943.408898916299</v>
      </c>
      <c r="R33" s="65">
        <v>101997.709192047</v>
      </c>
      <c r="S33" s="65">
        <v>107161.788370847</v>
      </c>
      <c r="T33" s="65">
        <v>107568.515235636</v>
      </c>
      <c r="U33" s="65">
        <v>110771.322921931</v>
      </c>
      <c r="V33" s="65">
        <v>114235.593714192</v>
      </c>
      <c r="W33" s="65">
        <v>120432.45039233701</v>
      </c>
      <c r="X33" s="65">
        <v>125104.176846332</v>
      </c>
      <c r="Y33" s="65">
        <v>132287.67672329201</v>
      </c>
      <c r="Z33" s="65">
        <v>143355.81557328501</v>
      </c>
      <c r="AA33" s="65">
        <v>150882.63159166201</v>
      </c>
      <c r="AB33" s="65">
        <v>154603.673911041</v>
      </c>
      <c r="AC33" s="65">
        <v>155893.279020049</v>
      </c>
      <c r="AD33" s="65">
        <v>154846.47645417601</v>
      </c>
      <c r="AE33" s="65">
        <v>158438.42139681301</v>
      </c>
      <c r="AF33" s="65">
        <v>166624.442358689</v>
      </c>
      <c r="AG33" s="65">
        <v>177763.51612696299</v>
      </c>
      <c r="AH33" s="65">
        <v>177516.909499715</v>
      </c>
      <c r="AI33" s="65">
        <v>160401.711659564</v>
      </c>
      <c r="AJ33" s="65">
        <v>166038.742367181</v>
      </c>
      <c r="AK33" s="65">
        <v>171105.08592941801</v>
      </c>
      <c r="AL33" s="65">
        <v>187207.15425466999</v>
      </c>
      <c r="AM33" s="65">
        <v>204551.57741481299</v>
      </c>
      <c r="AN33" s="65">
        <v>186994.44079912599</v>
      </c>
      <c r="AO33" s="65">
        <v>164025.987583446</v>
      </c>
      <c r="AP33" s="65">
        <v>148915.74213435699</v>
      </c>
      <c r="AQ33" s="65">
        <v>153426.60900145301</v>
      </c>
      <c r="AR33" s="65">
        <v>152269.00634933001</v>
      </c>
      <c r="AS33" s="65">
        <v>158201.89610584799</v>
      </c>
      <c r="AT33" s="65">
        <v>156137.317913643</v>
      </c>
      <c r="AU33" s="65">
        <v>169732.064334575</v>
      </c>
      <c r="AV33" s="65">
        <v>174318.82634423301</v>
      </c>
      <c r="AW33" s="65">
        <v>187209.82179891801</v>
      </c>
      <c r="AX33" s="65">
        <v>187335.34450130601</v>
      </c>
      <c r="AY33" s="65">
        <v>185974.103933765</v>
      </c>
      <c r="AZ33" s="65">
        <v>188540.81247163599</v>
      </c>
      <c r="BA33" s="65">
        <v>190148.619427464</v>
      </c>
      <c r="BB33" s="65">
        <v>203201.948500139</v>
      </c>
      <c r="BC33" s="65">
        <v>209707.463003396</v>
      </c>
      <c r="BD33" s="65">
        <v>222234.79860672401</v>
      </c>
      <c r="BE33" s="65">
        <v>235945.00016506601</v>
      </c>
      <c r="BF33" s="65">
        <v>271593.80224469199</v>
      </c>
      <c r="BG33" s="65">
        <v>303275.63556458597</v>
      </c>
      <c r="BH33" s="65">
        <v>320963.50893001602</v>
      </c>
      <c r="BI33" s="65">
        <v>323884.89918480098</v>
      </c>
      <c r="BJ33" s="65">
        <v>366535.742496291</v>
      </c>
      <c r="BK33" s="65">
        <v>395507.400611991</v>
      </c>
      <c r="BL33" s="65">
        <v>421134.632761991</v>
      </c>
      <c r="BM33" s="65">
        <v>441246.57174173801</v>
      </c>
      <c r="BN33" s="65">
        <v>452937.395796725</v>
      </c>
      <c r="BO33" s="65">
        <v>461908.56863574998</v>
      </c>
      <c r="BP33" s="65">
        <v>478869.11988341197</v>
      </c>
      <c r="BQ33" s="65">
        <v>495588.35143324197</v>
      </c>
      <c r="BR33" s="65">
        <v>513849.77772647701</v>
      </c>
      <c r="BS33" s="65">
        <v>528319.51322280394</v>
      </c>
      <c r="BT33" s="65">
        <v>488570.44786819001</v>
      </c>
      <c r="BU33" s="65">
        <v>542036.27325846802</v>
      </c>
      <c r="BV33" s="65">
        <v>546494.89061833802</v>
      </c>
      <c r="BW33" s="65">
        <v>561345.23776602</v>
      </c>
      <c r="BX33" s="65">
        <v>595644.57061719196</v>
      </c>
    </row>
    <row r="34" spans="1:77">
      <c r="A34" s="146" t="s">
        <v>141</v>
      </c>
      <c r="B34" s="69">
        <f>+B33*(B24/B12)</f>
        <v>1.5314199142212675E-5</v>
      </c>
      <c r="C34" s="69">
        <f t="shared" ref="C34:BN34" si="1">+C33*(C24/C12)</f>
        <v>1.9310099779049897E-5</v>
      </c>
      <c r="D34" s="69">
        <f t="shared" si="1"/>
        <v>2.0772712108725198E-5</v>
      </c>
      <c r="E34" s="69">
        <f t="shared" si="1"/>
        <v>2.3412244822923984E-5</v>
      </c>
      <c r="F34" s="69">
        <f t="shared" si="1"/>
        <v>2.7143464110774542E-5</v>
      </c>
      <c r="G34" s="69">
        <f t="shared" si="1"/>
        <v>2.9660070173500021E-5</v>
      </c>
      <c r="H34" s="69">
        <f t="shared" si="1"/>
        <v>3.3313056146666849E-5</v>
      </c>
      <c r="I34" s="69">
        <f t="shared" si="1"/>
        <v>3.6370243259520504E-5</v>
      </c>
      <c r="J34" s="69">
        <f t="shared" si="1"/>
        <v>4.0493157788535147E-5</v>
      </c>
      <c r="K34" s="69">
        <f t="shared" si="1"/>
        <v>4.7970939102022576E-5</v>
      </c>
      <c r="L34" s="69">
        <f t="shared" si="1"/>
        <v>5.7848523972983077E-5</v>
      </c>
      <c r="M34" s="69">
        <f t="shared" si="1"/>
        <v>6.4689877863572678E-5</v>
      </c>
      <c r="N34" s="69">
        <f t="shared" si="1"/>
        <v>7.43857724127851E-5</v>
      </c>
      <c r="O34" s="69">
        <f t="shared" si="1"/>
        <v>8.0730999040667177E-5</v>
      </c>
      <c r="P34" s="69">
        <f t="shared" si="1"/>
        <v>9.5873124500865301E-5</v>
      </c>
      <c r="Q34" s="69">
        <f t="shared" si="1"/>
        <v>1.1408771535723376E-4</v>
      </c>
      <c r="R34" s="69">
        <f t="shared" si="1"/>
        <v>1.365185115289729E-4</v>
      </c>
      <c r="S34" s="69">
        <f t="shared" si="1"/>
        <v>1.5496057510227417E-4</v>
      </c>
      <c r="T34" s="69">
        <f t="shared" si="1"/>
        <v>1.8470402498907635E-4</v>
      </c>
      <c r="U34" s="69">
        <f t="shared" si="1"/>
        <v>2.0597513855075575E-4</v>
      </c>
      <c r="V34" s="69">
        <f t="shared" si="1"/>
        <v>2.2948646487118982E-4</v>
      </c>
      <c r="W34" s="69">
        <f t="shared" si="1"/>
        <v>2.5416123364014362E-4</v>
      </c>
      <c r="X34" s="69">
        <f t="shared" si="1"/>
        <v>2.8605439027598427E-4</v>
      </c>
      <c r="Y34" s="69">
        <f t="shared" si="1"/>
        <v>3.4725542753628495E-4</v>
      </c>
      <c r="Z34" s="69">
        <f t="shared" si="1"/>
        <v>4.2824988044375942E-4</v>
      </c>
      <c r="AA34" s="69">
        <f t="shared" si="1"/>
        <v>5.3930498288806911E-4</v>
      </c>
      <c r="AB34" s="69">
        <f t="shared" si="1"/>
        <v>7.2763098109411811E-4</v>
      </c>
      <c r="AC34" s="69">
        <f t="shared" si="1"/>
        <v>1.0113899785107083E-3</v>
      </c>
      <c r="AD34" s="69">
        <f t="shared" si="1"/>
        <v>1.6481813717840461E-3</v>
      </c>
      <c r="AE34" s="69">
        <f t="shared" si="1"/>
        <v>3.0581826000164888E-3</v>
      </c>
      <c r="AF34" s="69">
        <f t="shared" si="1"/>
        <v>5.0338182480370143E-3</v>
      </c>
      <c r="AG34" s="69">
        <f t="shared" si="1"/>
        <v>8.9506698508411316E-3</v>
      </c>
      <c r="AH34" s="69">
        <f t="shared" si="1"/>
        <v>1.4878801954132518E-2</v>
      </c>
      <c r="AI34" s="69">
        <f t="shared" si="1"/>
        <v>2.7846356041518975E-2</v>
      </c>
      <c r="AJ34" s="69">
        <f t="shared" si="1"/>
        <v>6.0177483499734633E-2</v>
      </c>
      <c r="AK34" s="69">
        <f t="shared" si="1"/>
        <v>0.16483188632781554</v>
      </c>
      <c r="AL34" s="69">
        <f t="shared" si="1"/>
        <v>0.30365091632806634</v>
      </c>
      <c r="AM34" s="69">
        <f t="shared" si="1"/>
        <v>0.61598090574008069</v>
      </c>
      <c r="AN34" s="69">
        <f t="shared" si="1"/>
        <v>3.8644428004944964</v>
      </c>
      <c r="AO34" s="69">
        <f t="shared" si="1"/>
        <v>90.584671530751109</v>
      </c>
      <c r="AP34" s="69">
        <f t="shared" si="1"/>
        <v>5231.477338675686</v>
      </c>
      <c r="AQ34" s="69">
        <f t="shared" si="1"/>
        <v>26014.218278058139</v>
      </c>
      <c r="AR34" s="69">
        <f t="shared" si="1"/>
        <v>43490.958710156912</v>
      </c>
      <c r="AS34" s="69">
        <f t="shared" si="1"/>
        <v>66444.323747485032</v>
      </c>
      <c r="AT34" s="69">
        <f t="shared" si="1"/>
        <v>81244.362917458973</v>
      </c>
      <c r="AU34" s="69">
        <f t="shared" si="1"/>
        <v>100319.91464084938</v>
      </c>
      <c r="AV34" s="69">
        <f t="shared" si="1"/>
        <v>113441.36764472003</v>
      </c>
      <c r="AW34" s="69">
        <f t="shared" si="1"/>
        <v>130985.78546605617</v>
      </c>
      <c r="AX34" s="69">
        <f t="shared" si="1"/>
        <v>138692.27804601341</v>
      </c>
      <c r="AY34" s="69">
        <f t="shared" si="1"/>
        <v>141619.34399434098</v>
      </c>
      <c r="AZ34" s="69">
        <f t="shared" si="1"/>
        <v>149217.70958946444</v>
      </c>
      <c r="BA34" s="69">
        <f t="shared" si="1"/>
        <v>152213.26900463141</v>
      </c>
      <c r="BB34" s="69">
        <f t="shared" si="1"/>
        <v>163529.49853768089</v>
      </c>
      <c r="BC34" s="69">
        <f t="shared" si="1"/>
        <v>173861.43574965987</v>
      </c>
      <c r="BD34" s="69">
        <f t="shared" si="1"/>
        <v>194578.95596070786</v>
      </c>
      <c r="BE34" s="69">
        <f t="shared" si="1"/>
        <v>210694.88902530138</v>
      </c>
      <c r="BF34" s="69">
        <f t="shared" si="1"/>
        <v>263956.90160102455</v>
      </c>
      <c r="BG34" s="69">
        <f t="shared" si="1"/>
        <v>303275.63556458597</v>
      </c>
      <c r="BH34" s="69">
        <f t="shared" si="1"/>
        <v>326444.49493235978</v>
      </c>
      <c r="BI34" s="69">
        <f t="shared" si="1"/>
        <v>337071.82677083364</v>
      </c>
      <c r="BJ34" s="69">
        <f t="shared" si="1"/>
        <v>404429.67670049326</v>
      </c>
      <c r="BK34" s="69">
        <f t="shared" si="1"/>
        <v>459497.88503817614</v>
      </c>
      <c r="BL34" s="69">
        <f t="shared" si="1"/>
        <v>497860.22948701546</v>
      </c>
      <c r="BM34" s="69">
        <f t="shared" si="1"/>
        <v>530437.97338103596</v>
      </c>
      <c r="BN34" s="69">
        <f t="shared" si="1"/>
        <v>560703.48056040425</v>
      </c>
      <c r="BO34" s="69">
        <f t="shared" ref="BO34:BX34" si="2">+BO33*(BO24/BO12)</f>
        <v>588029.67188066849</v>
      </c>
      <c r="BP34" s="69">
        <f t="shared" si="2"/>
        <v>632776.94960018538</v>
      </c>
      <c r="BQ34" s="69">
        <f t="shared" si="2"/>
        <v>680650.71229646355</v>
      </c>
      <c r="BR34" s="69">
        <f t="shared" si="2"/>
        <v>719023.08407967794</v>
      </c>
      <c r="BS34" s="69">
        <f t="shared" si="2"/>
        <v>751514.05348506989</v>
      </c>
      <c r="BT34" s="69">
        <f t="shared" si="2"/>
        <v>723735.37918715493</v>
      </c>
      <c r="BU34" s="69">
        <f t="shared" si="2"/>
        <v>861673.31598451058</v>
      </c>
      <c r="BV34" s="69">
        <f t="shared" si="2"/>
        <v>902022.07821487554</v>
      </c>
      <c r="BW34" s="69">
        <f t="shared" si="2"/>
        <v>993958.28431189992</v>
      </c>
      <c r="BX34" s="69">
        <f t="shared" si="2"/>
        <v>1106176.914260152</v>
      </c>
    </row>
    <row r="35" spans="1:77">
      <c r="A35" s="146" t="s">
        <v>142</v>
      </c>
      <c r="B35" s="69">
        <f>+(B24/B12)*B30</f>
        <v>-6.2285138806459712E-7</v>
      </c>
      <c r="C35" s="69">
        <f t="shared" ref="C35:BN35" si="3">+(C24/C12)*C30</f>
        <v>-9.2531336884674872E-7</v>
      </c>
      <c r="D35" s="69">
        <f t="shared" si="3"/>
        <v>-7.534421188989916E-7</v>
      </c>
      <c r="E35" s="69">
        <f t="shared" si="3"/>
        <v>-6.0069289584186264E-7</v>
      </c>
      <c r="F35" s="69">
        <f t="shared" si="3"/>
        <v>-7.8113889920357632E-7</v>
      </c>
      <c r="G35" s="69">
        <f t="shared" si="3"/>
        <v>-9.8118241945612141E-7</v>
      </c>
      <c r="H35" s="69">
        <f t="shared" si="3"/>
        <v>-1.2058446756244963E-6</v>
      </c>
      <c r="I35" s="69">
        <f t="shared" si="3"/>
        <v>-1.2820969456516559E-6</v>
      </c>
      <c r="J35" s="69">
        <f t="shared" si="3"/>
        <v>-9.3790608212394875E-7</v>
      </c>
      <c r="K35" s="69">
        <f t="shared" si="3"/>
        <v>-1.2598517672170215E-6</v>
      </c>
      <c r="L35" s="69">
        <f t="shared" si="3"/>
        <v>-1.6419613913832457E-6</v>
      </c>
      <c r="M35" s="69">
        <f t="shared" si="3"/>
        <v>-1.7230795275539644E-6</v>
      </c>
      <c r="N35" s="69">
        <f t="shared" si="3"/>
        <v>-2.198367378351334E-6</v>
      </c>
      <c r="O35" s="69">
        <f t="shared" si="3"/>
        <v>-2.5492813678468662E-6</v>
      </c>
      <c r="P35" s="69">
        <f t="shared" si="3"/>
        <v>-3.4616065849900301E-6</v>
      </c>
      <c r="Q35" s="69">
        <f t="shared" si="3"/>
        <v>-4.0102371369303058E-6</v>
      </c>
      <c r="R35" s="69">
        <f t="shared" si="3"/>
        <v>-6.214038378398636E-6</v>
      </c>
      <c r="S35" s="69">
        <f t="shared" si="3"/>
        <v>-5.762412514530193E-6</v>
      </c>
      <c r="T35" s="69">
        <f t="shared" si="3"/>
        <v>-7.1082599989556142E-6</v>
      </c>
      <c r="U35" s="69">
        <f t="shared" si="3"/>
        <v>-9.2979946747646451E-6</v>
      </c>
      <c r="V35" s="69">
        <f t="shared" si="3"/>
        <v>-1.0552275959497507E-5</v>
      </c>
      <c r="W35" s="69">
        <f t="shared" si="3"/>
        <v>-7.8029076936967635E-6</v>
      </c>
      <c r="X35" s="69">
        <f t="shared" si="3"/>
        <v>-7.0236743069113464E-6</v>
      </c>
      <c r="Y35" s="69">
        <f t="shared" si="3"/>
        <v>-1.1955706572510082E-5</v>
      </c>
      <c r="Z35" s="69">
        <f t="shared" si="3"/>
        <v>-1.8475626402154422E-5</v>
      </c>
      <c r="AA35" s="69">
        <f t="shared" si="3"/>
        <v>-1.6732347278430342E-5</v>
      </c>
      <c r="AB35" s="69">
        <f t="shared" si="3"/>
        <v>-1.8415977423974564E-5</v>
      </c>
      <c r="AC35" s="69">
        <f t="shared" si="3"/>
        <v>-2.5916426215449257E-5</v>
      </c>
      <c r="AD35" s="69">
        <f t="shared" si="3"/>
        <v>-3.2582758360185122E-5</v>
      </c>
      <c r="AE35" s="69">
        <f t="shared" si="3"/>
        <v>-1.3666869846158745E-4</v>
      </c>
      <c r="AF35" s="69">
        <f t="shared" si="3"/>
        <v>-2.0589296599100748E-4</v>
      </c>
      <c r="AG35" s="69">
        <f t="shared" si="3"/>
        <v>-2.3781423218890426E-4</v>
      </c>
      <c r="AH35" s="69">
        <f t="shared" si="3"/>
        <v>-3.7476000838764867E-4</v>
      </c>
      <c r="AI35" s="69">
        <f t="shared" si="3"/>
        <v>-8.059721431967424E-4</v>
      </c>
      <c r="AJ35" s="69">
        <f t="shared" si="3"/>
        <v>-1.6186069682733104E-3</v>
      </c>
      <c r="AK35" s="69">
        <f t="shared" si="3"/>
        <v>-3.6937004688414733E-3</v>
      </c>
      <c r="AL35" s="69">
        <f t="shared" si="3"/>
        <v>-3.0760382159942257E-3</v>
      </c>
      <c r="AM35" s="69">
        <f t="shared" si="3"/>
        <v>-5.5608973646014354E-3</v>
      </c>
      <c r="AN35" s="69">
        <f t="shared" si="3"/>
        <v>-4.1849912951545887E-2</v>
      </c>
      <c r="AO35" s="69">
        <f t="shared" si="3"/>
        <v>-0.92710475761597877</v>
      </c>
      <c r="AP35" s="69">
        <f t="shared" si="3"/>
        <v>54.529296642183901</v>
      </c>
      <c r="AQ35" s="69">
        <f t="shared" si="3"/>
        <v>140.92653000570596</v>
      </c>
      <c r="AR35" s="69">
        <f t="shared" si="3"/>
        <v>136.15777385185845</v>
      </c>
      <c r="AS35" s="69">
        <f t="shared" si="3"/>
        <v>-449.26684228599964</v>
      </c>
      <c r="AT35" s="69">
        <f t="shared" si="3"/>
        <v>-11087.492608267487</v>
      </c>
      <c r="AU35" s="69">
        <f t="shared" si="3"/>
        <v>-11735.188278569398</v>
      </c>
      <c r="AV35" s="69">
        <f t="shared" si="3"/>
        <v>-15093.943032430227</v>
      </c>
      <c r="AW35" s="69">
        <f t="shared" si="3"/>
        <v>-16574.162979642981</v>
      </c>
      <c r="AX35" s="69">
        <f t="shared" si="3"/>
        <v>-18543.78859243021</v>
      </c>
      <c r="AY35" s="69">
        <f t="shared" si="3"/>
        <v>-22631.501872809218</v>
      </c>
      <c r="AZ35" s="69">
        <f t="shared" si="3"/>
        <v>-25357.241119476857</v>
      </c>
      <c r="BA35" s="69">
        <f t="shared" si="3"/>
        <v>-26565.051117025094</v>
      </c>
      <c r="BB35" s="69">
        <f t="shared" si="3"/>
        <v>-24888.070296083253</v>
      </c>
      <c r="BC35" s="69">
        <f t="shared" si="3"/>
        <v>-26883.301008372509</v>
      </c>
      <c r="BD35" s="69">
        <f t="shared" si="3"/>
        <v>-24246.264819815289</v>
      </c>
      <c r="BE35" s="69">
        <f t="shared" si="3"/>
        <v>-23984.340401738409</v>
      </c>
      <c r="BF35" s="69">
        <f t="shared" si="3"/>
        <v>-5148.0526518777606</v>
      </c>
      <c r="BG35" s="69">
        <f t="shared" si="3"/>
        <v>-47.357151403787803</v>
      </c>
      <c r="BH35" s="69">
        <f t="shared" si="3"/>
        <v>-13537.795074077594</v>
      </c>
      <c r="BI35" s="69">
        <f t="shared" si="3"/>
        <v>-15763.542126266728</v>
      </c>
      <c r="BJ35" s="69">
        <f t="shared" si="3"/>
        <v>4462.3738288437471</v>
      </c>
      <c r="BK35" s="69">
        <f t="shared" si="3"/>
        <v>15257.693413893096</v>
      </c>
      <c r="BL35" s="69">
        <f t="shared" si="3"/>
        <v>12123.630905010114</v>
      </c>
      <c r="BM35" s="69">
        <f t="shared" si="3"/>
        <v>2772.3240546937891</v>
      </c>
      <c r="BN35" s="69">
        <f t="shared" si="3"/>
        <v>-4668.1686845228196</v>
      </c>
      <c r="BO35" s="69">
        <f t="shared" ref="BO35:BX35" si="4">+(BO24/BO12)*BO30</f>
        <v>-15860.517036798294</v>
      </c>
      <c r="BP35" s="69">
        <f t="shared" si="4"/>
        <v>-17716.442174408803</v>
      </c>
      <c r="BQ35" s="69">
        <f t="shared" si="4"/>
        <v>-6428.9307010375378</v>
      </c>
      <c r="BR35" s="69">
        <f t="shared" si="4"/>
        <v>-7895.2090943369276</v>
      </c>
      <c r="BS35" s="69">
        <f t="shared" si="4"/>
        <v>-11370.863878571909</v>
      </c>
      <c r="BT35" s="69">
        <f t="shared" si="4"/>
        <v>6890.1192659644257</v>
      </c>
      <c r="BU35" s="69">
        <f t="shared" si="4"/>
        <v>33082.563039729801</v>
      </c>
      <c r="BV35" s="69">
        <f t="shared" si="4"/>
        <v>9505.3287199032493</v>
      </c>
      <c r="BW35" s="69">
        <f t="shared" si="4"/>
        <v>24011.611446081064</v>
      </c>
      <c r="BX35" s="69">
        <f t="shared" si="4"/>
        <v>59274.881892080441</v>
      </c>
    </row>
    <row r="36" spans="1:77">
      <c r="A36" s="146" t="s">
        <v>143</v>
      </c>
      <c r="B36" s="69">
        <f>+B35+B34</f>
        <v>1.4691347754148078E-5</v>
      </c>
      <c r="C36" s="69">
        <f t="shared" ref="C36:BN36" si="5">+C35+C34</f>
        <v>1.8384786410203147E-5</v>
      </c>
      <c r="D36" s="69">
        <f t="shared" si="5"/>
        <v>2.0019269989826207E-5</v>
      </c>
      <c r="E36" s="69">
        <f t="shared" si="5"/>
        <v>2.2811551927082121E-5</v>
      </c>
      <c r="F36" s="69">
        <f t="shared" si="5"/>
        <v>2.6362325211570966E-5</v>
      </c>
      <c r="G36" s="69">
        <f t="shared" si="5"/>
        <v>2.86788877540439E-5</v>
      </c>
      <c r="H36" s="69">
        <f t="shared" si="5"/>
        <v>3.2107211471042354E-5</v>
      </c>
      <c r="I36" s="69">
        <f t="shared" si="5"/>
        <v>3.5088146313868851E-5</v>
      </c>
      <c r="J36" s="69">
        <f t="shared" si="5"/>
        <v>3.9555251706411197E-5</v>
      </c>
      <c r="K36" s="69">
        <f t="shared" si="5"/>
        <v>4.6711087334805553E-5</v>
      </c>
      <c r="L36" s="69">
        <f t="shared" si="5"/>
        <v>5.6206562581599833E-5</v>
      </c>
      <c r="M36" s="69">
        <f t="shared" si="5"/>
        <v>6.2966798336018718E-5</v>
      </c>
      <c r="N36" s="69">
        <f t="shared" si="5"/>
        <v>7.2187405034433759E-5</v>
      </c>
      <c r="O36" s="69">
        <f t="shared" si="5"/>
        <v>7.8181717672820317E-5</v>
      </c>
      <c r="P36" s="69">
        <f t="shared" si="5"/>
        <v>9.2411517915875273E-5</v>
      </c>
      <c r="Q36" s="69">
        <f t="shared" si="5"/>
        <v>1.1007747822030346E-4</v>
      </c>
      <c r="R36" s="69">
        <f t="shared" si="5"/>
        <v>1.3030447315057425E-4</v>
      </c>
      <c r="S36" s="69">
        <f t="shared" si="5"/>
        <v>1.4919816258774399E-4</v>
      </c>
      <c r="T36" s="69">
        <f t="shared" si="5"/>
        <v>1.7759576499012074E-4</v>
      </c>
      <c r="U36" s="69">
        <f t="shared" si="5"/>
        <v>1.9667714387599112E-4</v>
      </c>
      <c r="V36" s="69">
        <f t="shared" si="5"/>
        <v>2.1893418891169231E-4</v>
      </c>
      <c r="W36" s="69">
        <f t="shared" si="5"/>
        <v>2.4635832594644688E-4</v>
      </c>
      <c r="X36" s="69">
        <f t="shared" si="5"/>
        <v>2.7903071596907292E-4</v>
      </c>
      <c r="Y36" s="69">
        <f t="shared" si="5"/>
        <v>3.3529972096377485E-4</v>
      </c>
      <c r="Z36" s="69">
        <f t="shared" si="5"/>
        <v>4.0977425404160498E-4</v>
      </c>
      <c r="AA36" s="69">
        <f t="shared" si="5"/>
        <v>5.2257263560963872E-4</v>
      </c>
      <c r="AB36" s="69">
        <f t="shared" si="5"/>
        <v>7.0921500367014353E-4</v>
      </c>
      <c r="AC36" s="69">
        <f t="shared" si="5"/>
        <v>9.8547355229525917E-4</v>
      </c>
      <c r="AD36" s="69">
        <f t="shared" si="5"/>
        <v>1.615598613423861E-3</v>
      </c>
      <c r="AE36" s="69">
        <f t="shared" si="5"/>
        <v>2.9215139015549012E-3</v>
      </c>
      <c r="AF36" s="69">
        <f t="shared" si="5"/>
        <v>4.8279252820460066E-3</v>
      </c>
      <c r="AG36" s="69">
        <f t="shared" si="5"/>
        <v>8.7128556186522269E-3</v>
      </c>
      <c r="AH36" s="69">
        <f t="shared" si="5"/>
        <v>1.450404194574487E-2</v>
      </c>
      <c r="AI36" s="69">
        <f t="shared" si="5"/>
        <v>2.7040383898322234E-2</v>
      </c>
      <c r="AJ36" s="69">
        <f t="shared" si="5"/>
        <v>5.8558876531461322E-2</v>
      </c>
      <c r="AK36" s="69">
        <f t="shared" si="5"/>
        <v>0.16113818585897408</v>
      </c>
      <c r="AL36" s="69">
        <f t="shared" si="5"/>
        <v>0.30057487811207212</v>
      </c>
      <c r="AM36" s="69">
        <f t="shared" si="5"/>
        <v>0.61042000837547927</v>
      </c>
      <c r="AN36" s="69">
        <f t="shared" si="5"/>
        <v>3.8225928875429505</v>
      </c>
      <c r="AO36" s="69">
        <f t="shared" si="5"/>
        <v>89.65756677313513</v>
      </c>
      <c r="AP36" s="69">
        <f t="shared" si="5"/>
        <v>5286.00663531787</v>
      </c>
      <c r="AQ36" s="69">
        <f t="shared" si="5"/>
        <v>26155.144808063844</v>
      </c>
      <c r="AR36" s="69">
        <f t="shared" si="5"/>
        <v>43627.116484008773</v>
      </c>
      <c r="AS36" s="69">
        <f t="shared" si="5"/>
        <v>65995.056905199031</v>
      </c>
      <c r="AT36" s="69">
        <f t="shared" si="5"/>
        <v>70156.870309191494</v>
      </c>
      <c r="AU36" s="69">
        <f t="shared" si="5"/>
        <v>88584.72636227998</v>
      </c>
      <c r="AV36" s="69">
        <f t="shared" si="5"/>
        <v>98347.424612289804</v>
      </c>
      <c r="AW36" s="69">
        <f t="shared" si="5"/>
        <v>114411.62248641319</v>
      </c>
      <c r="AX36" s="69">
        <f t="shared" si="5"/>
        <v>120148.4894535832</v>
      </c>
      <c r="AY36" s="69">
        <f t="shared" si="5"/>
        <v>118987.84212153175</v>
      </c>
      <c r="AZ36" s="69">
        <f t="shared" si="5"/>
        <v>123860.46846998759</v>
      </c>
      <c r="BA36" s="69">
        <f t="shared" si="5"/>
        <v>125648.21788760631</v>
      </c>
      <c r="BB36" s="69">
        <f t="shared" si="5"/>
        <v>138641.42824159763</v>
      </c>
      <c r="BC36" s="69">
        <f t="shared" si="5"/>
        <v>146978.13474128736</v>
      </c>
      <c r="BD36" s="69">
        <f t="shared" si="5"/>
        <v>170332.69114089257</v>
      </c>
      <c r="BE36" s="69">
        <f t="shared" si="5"/>
        <v>186710.54862356297</v>
      </c>
      <c r="BF36" s="69">
        <f t="shared" si="5"/>
        <v>258808.84894914681</v>
      </c>
      <c r="BG36" s="69">
        <f t="shared" si="5"/>
        <v>303228.27841318218</v>
      </c>
      <c r="BH36" s="69">
        <f t="shared" si="5"/>
        <v>312906.69985828217</v>
      </c>
      <c r="BI36" s="69">
        <f t="shared" si="5"/>
        <v>321308.28464456688</v>
      </c>
      <c r="BJ36" s="69">
        <f t="shared" si="5"/>
        <v>408892.05052933702</v>
      </c>
      <c r="BK36" s="69">
        <f t="shared" si="5"/>
        <v>474755.57845206925</v>
      </c>
      <c r="BL36" s="69">
        <f t="shared" si="5"/>
        <v>509983.86039202556</v>
      </c>
      <c r="BM36" s="69">
        <f t="shared" si="5"/>
        <v>533210.29743572976</v>
      </c>
      <c r="BN36" s="69">
        <f t="shared" si="5"/>
        <v>556035.31187588139</v>
      </c>
      <c r="BO36" s="69">
        <f t="shared" ref="BO36:BX36" si="6">+BO35+BO34</f>
        <v>572169.1548438702</v>
      </c>
      <c r="BP36" s="69">
        <f t="shared" si="6"/>
        <v>615060.50742577657</v>
      </c>
      <c r="BQ36" s="69">
        <f t="shared" si="6"/>
        <v>674221.78159542603</v>
      </c>
      <c r="BR36" s="69">
        <f t="shared" si="6"/>
        <v>711127.87498534098</v>
      </c>
      <c r="BS36" s="69">
        <f t="shared" si="6"/>
        <v>740143.189606498</v>
      </c>
      <c r="BT36" s="69">
        <f t="shared" si="6"/>
        <v>730625.4984531193</v>
      </c>
      <c r="BU36" s="69">
        <f t="shared" si="6"/>
        <v>894755.87902424042</v>
      </c>
      <c r="BV36" s="69">
        <f t="shared" si="6"/>
        <v>911527.40693477879</v>
      </c>
      <c r="BW36" s="69">
        <f t="shared" si="6"/>
        <v>1017969.895757981</v>
      </c>
      <c r="BX36" s="69">
        <f t="shared" si="6"/>
        <v>1165451.7961522324</v>
      </c>
    </row>
    <row r="38" spans="1:77">
      <c r="A38" s="145" t="s">
        <v>144</v>
      </c>
      <c r="B38" s="12">
        <v>1.1284395940723</v>
      </c>
      <c r="C38" s="12">
        <v>9.4097655621716708E-3</v>
      </c>
      <c r="D38" s="12">
        <v>-3.5831932837972098</v>
      </c>
      <c r="E38" s="12">
        <v>-4.5120530070255098</v>
      </c>
      <c r="F38" s="12">
        <v>-1.27355158049606</v>
      </c>
      <c r="G38" s="12">
        <v>-5.9839886555649802</v>
      </c>
      <c r="H38" s="12">
        <v>-5.9303917478136796</v>
      </c>
      <c r="I38" s="12">
        <v>-8.0525561443876406</v>
      </c>
      <c r="J38" s="12">
        <v>-6.9034348125067497</v>
      </c>
      <c r="K38" s="12">
        <v>-2.2390539238087399</v>
      </c>
      <c r="L38" s="12">
        <v>0.35335023434342</v>
      </c>
      <c r="M38" s="12">
        <v>-0.49517461499429799</v>
      </c>
      <c r="N38" s="12">
        <v>-1.2777837655462501</v>
      </c>
      <c r="O38" s="12">
        <v>-2.6034981367257402</v>
      </c>
      <c r="P38" s="12">
        <v>0.376581123928525</v>
      </c>
      <c r="Q38" s="12">
        <v>-3.1891096615742902</v>
      </c>
      <c r="R38" s="12">
        <v>-4.27568491122382</v>
      </c>
      <c r="S38" s="12">
        <v>-5.8716469172471797</v>
      </c>
      <c r="T38" s="12">
        <v>-0.92217638959385595</v>
      </c>
      <c r="U38" s="12">
        <v>2.6878674290977501E-2</v>
      </c>
      <c r="V38" s="12">
        <v>2.66130474453248</v>
      </c>
      <c r="W38" s="12">
        <v>-0.95959425058368897</v>
      </c>
      <c r="X38" s="12">
        <v>-0.83145986479089296</v>
      </c>
      <c r="Y38" s="12">
        <v>-2.8885172230210499</v>
      </c>
      <c r="Z38" s="12">
        <v>-7.9937626331275196</v>
      </c>
      <c r="AA38" s="12">
        <v>-11.620893666708</v>
      </c>
      <c r="AB38" s="12">
        <v>-8.3804457897648792</v>
      </c>
      <c r="AC38" s="12">
        <v>-6.5811509058969397</v>
      </c>
      <c r="AD38" s="12">
        <v>-1.5352950564179499</v>
      </c>
      <c r="AE38" s="12">
        <v>6.7236177346059796</v>
      </c>
      <c r="AF38" s="12">
        <v>-2.2535100442858398</v>
      </c>
      <c r="AG38" s="12">
        <v>-10.4518807696266</v>
      </c>
      <c r="AH38" s="12">
        <v>-9.7405973968645796</v>
      </c>
      <c r="AI38" s="12">
        <v>-6.4490023152202198</v>
      </c>
      <c r="AJ38" s="12">
        <v>-1.62842046227088</v>
      </c>
      <c r="AK38" s="12">
        <v>-0.48370410667138303</v>
      </c>
      <c r="AL38" s="12">
        <v>-7.2390875361906897</v>
      </c>
      <c r="AM38" s="12">
        <v>-7.5131442292433102</v>
      </c>
      <c r="AN38" s="12">
        <v>-8.1254193839941298</v>
      </c>
      <c r="AO38" s="12">
        <v>-2.3713702881180798</v>
      </c>
      <c r="AP38" s="12">
        <v>-4.9624769305656802</v>
      </c>
      <c r="AQ38" s="12">
        <v>-4.5347092181494704</v>
      </c>
      <c r="AR38" s="12">
        <v>-5.3784059907678197</v>
      </c>
      <c r="AS38" s="12">
        <v>-7.2137800003505399</v>
      </c>
      <c r="AT38" s="12">
        <v>-6.32301296298305</v>
      </c>
      <c r="AU38" s="12">
        <v>-8.9959398621655193</v>
      </c>
      <c r="AV38" s="12">
        <v>-6.8221505797941804</v>
      </c>
      <c r="AW38" s="12">
        <v>-5.9820261009345597</v>
      </c>
      <c r="AX38" s="12">
        <v>-6.17405190773699</v>
      </c>
      <c r="AY38" s="12">
        <v>-2.8320452999455901</v>
      </c>
      <c r="AZ38" s="12">
        <v>-3.0651781948282801</v>
      </c>
      <c r="BA38" s="12">
        <v>-2.3561734717292802</v>
      </c>
      <c r="BB38" s="12">
        <v>-2.0258036955725398</v>
      </c>
      <c r="BC38" s="12">
        <v>-1.58827853761708</v>
      </c>
      <c r="BD38" s="12">
        <v>9.0406417986549803E-2</v>
      </c>
      <c r="BE38" s="12">
        <v>1.56106989104365</v>
      </c>
      <c r="BF38" s="12">
        <v>3.32585643737101</v>
      </c>
      <c r="BG38" s="12">
        <v>1.4850618497838</v>
      </c>
      <c r="BH38" s="12">
        <v>-4.3514165226737704</v>
      </c>
      <c r="BI38" s="12">
        <v>-0.51968558921395502</v>
      </c>
      <c r="BJ38" s="12">
        <v>-2.3914395203428902</v>
      </c>
      <c r="BK38" s="12">
        <v>-1.97196862283023</v>
      </c>
      <c r="BL38" s="141">
        <v>-2.7794601718804799</v>
      </c>
      <c r="BM38" s="141">
        <v>-4.74031170964727</v>
      </c>
      <c r="BN38" s="141">
        <v>-4.2302847694549603</v>
      </c>
      <c r="BO38" s="141">
        <v>-4.5661338539957397</v>
      </c>
      <c r="BP38" s="141">
        <v>-2.1505768541094801</v>
      </c>
      <c r="BQ38" s="141">
        <v>-0.80242744396427002</v>
      </c>
      <c r="BR38" s="141">
        <v>-1.16666139746801</v>
      </c>
      <c r="BS38" s="141">
        <v>-0.55136935431898404</v>
      </c>
      <c r="BT38" s="141">
        <v>1.0853459924569699</v>
      </c>
      <c r="BU38" s="141">
        <v>-2.2392480169545999</v>
      </c>
      <c r="BV38" s="141">
        <v>-4.0407107223112497</v>
      </c>
      <c r="BW38" s="141">
        <v>0.62568087086372304</v>
      </c>
      <c r="BY38" s="20" t="s">
        <v>145</v>
      </c>
    </row>
    <row r="39" spans="1:77">
      <c r="A39" s="146" t="s">
        <v>146</v>
      </c>
      <c r="B39" s="95">
        <f t="shared" ref="B39:BM39" si="7">B38*B24/100</f>
        <v>1.7719389768845333E-7</v>
      </c>
      <c r="C39" s="95">
        <f t="shared" si="7"/>
        <v>1.8898607531809915E-9</v>
      </c>
      <c r="D39" s="95">
        <f t="shared" si="7"/>
        <v>-7.6541049332527226E-7</v>
      </c>
      <c r="E39" s="95">
        <f t="shared" si="7"/>
        <v>-1.0772056721661998E-6</v>
      </c>
      <c r="F39" s="95">
        <f t="shared" si="7"/>
        <v>-3.5032154976482939E-7</v>
      </c>
      <c r="G39" s="95">
        <f t="shared" si="7"/>
        <v>-1.7975716733595293E-6</v>
      </c>
      <c r="H39" s="95">
        <f t="shared" si="7"/>
        <v>-2.0131993238535553E-6</v>
      </c>
      <c r="I39" s="95">
        <f t="shared" si="7"/>
        <v>-2.9827262108484977E-6</v>
      </c>
      <c r="J39" s="95">
        <f t="shared" si="7"/>
        <v>-2.819916835064893E-6</v>
      </c>
      <c r="K39" s="95">
        <f t="shared" si="7"/>
        <v>-1.0840717627074322E-6</v>
      </c>
      <c r="L39" s="95">
        <f t="shared" si="7"/>
        <v>2.060809770302615E-7</v>
      </c>
      <c r="M39" s="95">
        <f t="shared" si="7"/>
        <v>-3.2263875655781129E-7</v>
      </c>
      <c r="N39" s="95">
        <f t="shared" si="7"/>
        <v>-9.6392009898213539E-7</v>
      </c>
      <c r="O39" s="95">
        <f t="shared" si="7"/>
        <v>-2.1355675872697332E-6</v>
      </c>
      <c r="P39" s="95">
        <f t="shared" si="7"/>
        <v>3.6945387213083984E-7</v>
      </c>
      <c r="Q39" s="95">
        <f t="shared" si="7"/>
        <v>-3.7173091580915291E-6</v>
      </c>
      <c r="R39" s="95">
        <f t="shared" si="7"/>
        <v>-6.0086296661681998E-6</v>
      </c>
      <c r="S39" s="95">
        <f t="shared" si="7"/>
        <v>-9.2582103020943155E-6</v>
      </c>
      <c r="T39" s="95">
        <f t="shared" si="7"/>
        <v>-1.7292257111236625E-6</v>
      </c>
      <c r="U39" s="95">
        <f t="shared" si="7"/>
        <v>5.6499268141044831E-8</v>
      </c>
      <c r="V39" s="95">
        <f t="shared" si="7"/>
        <v>6.2470537257662324E-6</v>
      </c>
      <c r="W39" s="95">
        <f t="shared" si="7"/>
        <v>-2.4749750724068344E-6</v>
      </c>
      <c r="X39" s="95">
        <f t="shared" si="7"/>
        <v>-2.4042608149766082E-6</v>
      </c>
      <c r="Y39" s="95">
        <f t="shared" si="7"/>
        <v>-1.0190772690101553E-5</v>
      </c>
      <c r="Z39" s="95">
        <f t="shared" si="7"/>
        <v>-3.5107567466000487E-5</v>
      </c>
      <c r="AA39" s="95">
        <f t="shared" si="7"/>
        <v>-6.3692774737893589E-5</v>
      </c>
      <c r="AB39" s="95">
        <f t="shared" si="7"/>
        <v>-6.1355519258314309E-5</v>
      </c>
      <c r="AC39" s="95">
        <f t="shared" si="7"/>
        <v>-6.6650217455957084E-5</v>
      </c>
      <c r="AD39" s="95">
        <f t="shared" si="7"/>
        <v>-2.483552773232246E-5</v>
      </c>
      <c r="AE39" s="95">
        <f t="shared" si="7"/>
        <v>2.0530329891339623E-4</v>
      </c>
      <c r="AF39" s="95">
        <f t="shared" si="7"/>
        <v>-1.1409903440387479E-4</v>
      </c>
      <c r="AG39" s="95">
        <f t="shared" si="7"/>
        <v>-9.3097419044683657E-4</v>
      </c>
      <c r="AH39" s="95">
        <f t="shared" si="7"/>
        <v>-1.4410390890315539E-3</v>
      </c>
      <c r="AI39" s="95">
        <f t="shared" si="7"/>
        <v>-1.7704458796202569E-3</v>
      </c>
      <c r="AJ39" s="95">
        <f t="shared" si="7"/>
        <v>-9.6697752236228781E-4</v>
      </c>
      <c r="AK39" s="95">
        <f t="shared" si="7"/>
        <v>-7.7919060334338689E-4</v>
      </c>
      <c r="AL39" s="95">
        <f t="shared" si="7"/>
        <v>-2.1485327567244673E-2</v>
      </c>
      <c r="AM39" s="95">
        <f t="shared" si="7"/>
        <v>-4.5425766788784967E-2</v>
      </c>
      <c r="AN39" s="95">
        <f t="shared" si="7"/>
        <v>-0.30531659084106977</v>
      </c>
      <c r="AO39" s="142">
        <f t="shared" si="7"/>
        <v>-2.0879871268243027</v>
      </c>
      <c r="AP39" s="142">
        <f t="shared" si="7"/>
        <v>-264.10215093774127</v>
      </c>
      <c r="AQ39" s="142">
        <f t="shared" si="7"/>
        <v>-1190.6441027831202</v>
      </c>
      <c r="AR39" s="142">
        <f t="shared" si="7"/>
        <v>-2365.9725922183816</v>
      </c>
      <c r="AS39" s="142">
        <f t="shared" si="7"/>
        <v>-4911.0386825996356</v>
      </c>
      <c r="AT39" s="142">
        <f t="shared" si="7"/>
        <v>-5989.4394695623978</v>
      </c>
      <c r="AU39" s="142">
        <f t="shared" si="7"/>
        <v>-10396.723926880395</v>
      </c>
      <c r="AV39" s="142">
        <f t="shared" si="7"/>
        <v>-8924.1033348397232</v>
      </c>
      <c r="AW39" s="142">
        <f t="shared" si="7"/>
        <v>-8958.0818638301571</v>
      </c>
      <c r="AX39" s="142">
        <f t="shared" si="7"/>
        <v>-9744.7264178283804</v>
      </c>
      <c r="AY39" s="142">
        <f t="shared" si="7"/>
        <v>-4666.388292834471</v>
      </c>
      <c r="AZ39" s="142">
        <f t="shared" si="7"/>
        <v>-5390.4855568454086</v>
      </c>
      <c r="BA39" s="142">
        <f t="shared" si="7"/>
        <v>-4216.9526665250314</v>
      </c>
      <c r="BB39" s="142">
        <f t="shared" si="7"/>
        <v>-3843.7892524487806</v>
      </c>
      <c r="BC39" s="142">
        <f t="shared" si="7"/>
        <v>-3233.9354267741701</v>
      </c>
      <c r="BD39" s="142">
        <f t="shared" si="7"/>
        <v>204.039889005742</v>
      </c>
      <c r="BE39" s="142">
        <f t="shared" si="7"/>
        <v>3819.1824696538242</v>
      </c>
      <c r="BF39" s="142">
        <f t="shared" si="7"/>
        <v>9522.3953851607275</v>
      </c>
      <c r="BG39" s="142">
        <f t="shared" si="7"/>
        <v>4747.6387794293232</v>
      </c>
      <c r="BH39" s="142">
        <f t="shared" si="7"/>
        <v>-15440.024018671242</v>
      </c>
      <c r="BI39" s="142">
        <f t="shared" si="7"/>
        <v>-1907.520741884877</v>
      </c>
      <c r="BJ39" s="142">
        <f t="shared" si="7"/>
        <v>-10081.880118666473</v>
      </c>
      <c r="BK39" s="142">
        <f t="shared" si="7"/>
        <v>-9307.4066898854344</v>
      </c>
      <c r="BL39" s="142">
        <f t="shared" si="7"/>
        <v>-14168.526190744771</v>
      </c>
      <c r="BM39" s="142">
        <f t="shared" si="7"/>
        <v>-26009.925173508589</v>
      </c>
      <c r="BN39" s="142">
        <f t="shared" ref="BN39:BW39" si="8">BN38*BN24/100</f>
        <v>-24471.911469074148</v>
      </c>
      <c r="BO39" s="142">
        <f t="shared" si="8"/>
        <v>-28047.527275039585</v>
      </c>
      <c r="BP39" s="142">
        <f t="shared" si="8"/>
        <v>-14253.773804481058</v>
      </c>
      <c r="BQ39" s="142">
        <f t="shared" si="8"/>
        <v>-5667.006727471965</v>
      </c>
      <c r="BR39" s="142">
        <f t="shared" si="8"/>
        <v>-8727.7352608234742</v>
      </c>
      <c r="BS39" s="142">
        <f t="shared" si="8"/>
        <v>-4287.0315423754864</v>
      </c>
      <c r="BT39" s="142">
        <f t="shared" si="8"/>
        <v>7832.8547435626924</v>
      </c>
      <c r="BU39" s="142">
        <f t="shared" si="8"/>
        <v>-19659.858890140051</v>
      </c>
      <c r="BV39" s="142">
        <f t="shared" si="8"/>
        <v>-37868.929181383464</v>
      </c>
      <c r="BW39" s="142">
        <f t="shared" si="8"/>
        <v>6265.1337620694176</v>
      </c>
      <c r="BX39" s="142"/>
    </row>
    <row r="40" spans="1:77"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</row>
    <row r="41" spans="1:77">
      <c r="A41" s="150" t="s">
        <v>147</v>
      </c>
      <c r="B41" s="143">
        <f>B32/B27</f>
        <v>7.1166951853926931E-4</v>
      </c>
      <c r="C41" s="143">
        <f t="shared" ref="C41:BN41" si="9">C32/C27</f>
        <v>6.0807939499551793E-4</v>
      </c>
      <c r="D41" s="143">
        <f t="shared" si="9"/>
        <v>1.406168624344499E-3</v>
      </c>
      <c r="E41" s="143">
        <f t="shared" si="9"/>
        <v>1.7551466867876729E-3</v>
      </c>
      <c r="F41" s="143">
        <f t="shared" si="9"/>
        <v>2.9749163938457223E-3</v>
      </c>
      <c r="G41" s="143">
        <f t="shared" si="9"/>
        <v>2.5760049573514804E-3</v>
      </c>
      <c r="H41" s="143">
        <f t="shared" si="9"/>
        <v>3.3366805758649714E-3</v>
      </c>
      <c r="I41" s="143">
        <f t="shared" si="9"/>
        <v>4.533803648490084E-3</v>
      </c>
      <c r="J41" s="143">
        <f t="shared" si="9"/>
        <v>4.2113105556978898E-3</v>
      </c>
      <c r="K41" s="143">
        <f t="shared" si="9"/>
        <v>2.8780114675389218E-3</v>
      </c>
      <c r="L41" s="143">
        <f t="shared" si="9"/>
        <v>4.7736327673709288E-3</v>
      </c>
      <c r="M41" s="143">
        <f t="shared" si="9"/>
        <v>5.5347162841245653E-3</v>
      </c>
      <c r="N41" s="143">
        <f t="shared" si="9"/>
        <v>3.2429219375796903E-3</v>
      </c>
      <c r="O41" s="143">
        <f t="shared" si="9"/>
        <v>3.1556986466923639E-3</v>
      </c>
      <c r="P41" s="143">
        <f t="shared" si="9"/>
        <v>2.1313453008577525E-3</v>
      </c>
      <c r="Q41" s="143">
        <f t="shared" si="9"/>
        <v>2.8769611220874612E-3</v>
      </c>
      <c r="R41" s="143">
        <f t="shared" si="9"/>
        <v>2.78393447895256E-3</v>
      </c>
      <c r="S41" s="143">
        <f t="shared" si="9"/>
        <v>3.2170952962297596E-3</v>
      </c>
      <c r="T41" s="143">
        <f t="shared" si="9"/>
        <v>4.4790578023704286E-3</v>
      </c>
      <c r="U41" s="143">
        <f t="shared" si="9"/>
        <v>3.4944456664218622E-3</v>
      </c>
      <c r="V41" s="143">
        <f t="shared" si="9"/>
        <v>7.3836973304555872E-3</v>
      </c>
      <c r="W41" s="143">
        <f t="shared" si="9"/>
        <v>3.1636594956568286E-3</v>
      </c>
      <c r="X41" s="143">
        <f t="shared" si="9"/>
        <v>2.7610969465430282E-3</v>
      </c>
      <c r="Y41" s="143">
        <f t="shared" si="9"/>
        <v>2.5362957837432834E-3</v>
      </c>
      <c r="Z41" s="143">
        <f t="shared" si="9"/>
        <v>2.1261351235669821E-3</v>
      </c>
      <c r="AA41" s="143">
        <f t="shared" si="9"/>
        <v>2.8487907294447307E-3</v>
      </c>
      <c r="AB41" s="143">
        <f t="shared" si="9"/>
        <v>3.1688039386015914E-3</v>
      </c>
      <c r="AC41" s="143">
        <f t="shared" si="9"/>
        <v>4.3790536344035505E-3</v>
      </c>
      <c r="AD41" s="143">
        <f t="shared" si="9"/>
        <v>6.5373856953633647E-3</v>
      </c>
      <c r="AE41" s="143">
        <f t="shared" si="9"/>
        <v>6.4987561778992887E-3</v>
      </c>
      <c r="AF41" s="143">
        <f t="shared" si="9"/>
        <v>2.3903645944542114E-3</v>
      </c>
      <c r="AG41" s="143">
        <f t="shared" si="9"/>
        <v>2.1893256794370017E-3</v>
      </c>
      <c r="AH41" s="143">
        <f t="shared" si="9"/>
        <v>2.2411186260340725E-3</v>
      </c>
      <c r="AI41" s="143">
        <f t="shared" si="9"/>
        <v>3.7089802540279508E-3</v>
      </c>
      <c r="AJ41" s="143">
        <f t="shared" si="9"/>
        <v>3.6381900877708465E-3</v>
      </c>
      <c r="AK41" s="143">
        <f t="shared" si="9"/>
        <v>3.4428465901038697E-3</v>
      </c>
      <c r="AL41" s="143">
        <f t="shared" si="9"/>
        <v>2.9078968709966499E-3</v>
      </c>
      <c r="AM41" s="143">
        <f t="shared" si="9"/>
        <v>2.3104540836173734E-3</v>
      </c>
      <c r="AN41" s="143">
        <f t="shared" si="9"/>
        <v>3.8369475571068735E-3</v>
      </c>
      <c r="AO41" s="143">
        <f t="shared" si="9"/>
        <v>3.7138638132785755E-3</v>
      </c>
      <c r="AP41" s="143">
        <f t="shared" si="9"/>
        <v>5.2507990792183814E-3</v>
      </c>
      <c r="AQ41" s="143">
        <f t="shared" si="9"/>
        <v>7.3784500489148487E-3</v>
      </c>
      <c r="AR41" s="143">
        <f t="shared" si="9"/>
        <v>6.8188179794015594E-3</v>
      </c>
      <c r="AS41" s="143">
        <f t="shared" si="9"/>
        <v>8.1260094981801794E-3</v>
      </c>
      <c r="AT41" s="143">
        <f t="shared" si="9"/>
        <v>1.7388891675673389E-2</v>
      </c>
      <c r="AU41" s="143">
        <f t="shared" si="9"/>
        <v>1.5373864025943406E-2</v>
      </c>
      <c r="AV41" s="143">
        <f t="shared" si="9"/>
        <v>1.6068939758417732E-2</v>
      </c>
      <c r="AW41" s="143">
        <f t="shared" si="9"/>
        <v>1.5974194400123615E-2</v>
      </c>
      <c r="AX41" s="143">
        <f t="shared" si="9"/>
        <v>1.6974522650511598E-2</v>
      </c>
      <c r="AY41" s="143">
        <f t="shared" si="9"/>
        <v>1.7572863246994221E-2</v>
      </c>
      <c r="AZ41" s="143">
        <f t="shared" si="9"/>
        <v>1.7931858055198615E-2</v>
      </c>
      <c r="BA41" s="143">
        <f t="shared" si="9"/>
        <v>1.8188337996991301E-2</v>
      </c>
      <c r="BB41" s="143">
        <f t="shared" si="9"/>
        <v>1.6912764794877414E-2</v>
      </c>
      <c r="BC41" s="143">
        <f t="shared" si="9"/>
        <v>1.8588598179353388E-2</v>
      </c>
      <c r="BD41" s="143">
        <f t="shared" si="9"/>
        <v>1.9724731847350362E-2</v>
      </c>
      <c r="BE41" s="143">
        <f t="shared" si="9"/>
        <v>2.1912351345523749E-2</v>
      </c>
      <c r="BF41" s="143">
        <f t="shared" si="9"/>
        <v>2.457458150310006E-2</v>
      </c>
      <c r="BG41" s="143">
        <f t="shared" si="9"/>
        <v>2.8966017294300598E-2</v>
      </c>
      <c r="BH41" s="143">
        <f t="shared" si="9"/>
        <v>2.693889365473744E-2</v>
      </c>
      <c r="BI41" s="143">
        <f t="shared" si="9"/>
        <v>2.6767659708717383E-2</v>
      </c>
      <c r="BJ41" s="143">
        <f t="shared" si="9"/>
        <v>2.40766601219203E-2</v>
      </c>
      <c r="BK41" s="143">
        <f t="shared" si="9"/>
        <v>2.3089636699179114E-2</v>
      </c>
      <c r="BL41" s="143">
        <f t="shared" si="9"/>
        <v>2.3242249725048528E-2</v>
      </c>
      <c r="BM41" s="143">
        <f t="shared" si="9"/>
        <v>2.2292794442428383E-2</v>
      </c>
      <c r="BN41" s="143">
        <f t="shared" si="9"/>
        <v>2.6693465883647828E-2</v>
      </c>
      <c r="BO41" s="143">
        <f t="shared" ref="BO41:BX41" si="10">BO32/BO27</f>
        <v>2.2685090327383493E-2</v>
      </c>
      <c r="BP41" s="143">
        <f t="shared" si="10"/>
        <v>2.5896116121280312E-2</v>
      </c>
      <c r="BQ41" s="143">
        <f t="shared" si="10"/>
        <v>2.4857961865332789E-2</v>
      </c>
      <c r="BR41" s="143">
        <f t="shared" si="10"/>
        <v>2.2135642016633685E-2</v>
      </c>
      <c r="BS41" s="143">
        <f t="shared" si="10"/>
        <v>2.2976396324843534E-2</v>
      </c>
      <c r="BT41" s="143">
        <f t="shared" si="10"/>
        <v>2.5348225294451049E-2</v>
      </c>
      <c r="BU41" s="143">
        <f t="shared" si="10"/>
        <v>2.6638703911979835E-2</v>
      </c>
      <c r="BV41" s="143">
        <f t="shared" si="10"/>
        <v>2.382373158729131E-2</v>
      </c>
      <c r="BW41" s="143">
        <f t="shared" si="10"/>
        <v>2.5983339327309812E-2</v>
      </c>
      <c r="BX41" s="143">
        <f t="shared" si="10"/>
        <v>2.7497108715413443E-2</v>
      </c>
    </row>
    <row r="43" spans="1:77">
      <c r="A43" s="150" t="s">
        <v>148</v>
      </c>
      <c r="BS43" s="144">
        <v>3.3369710000000001</v>
      </c>
      <c r="BT43" s="144">
        <v>3.4949409999999999</v>
      </c>
      <c r="BU43" s="144">
        <v>3.8805540000000001</v>
      </c>
      <c r="BV43" s="144">
        <v>3.835181</v>
      </c>
      <c r="BW43" s="144">
        <v>3.7438259999999999</v>
      </c>
      <c r="BX43" s="144">
        <v>3.7538930000000001</v>
      </c>
    </row>
    <row r="44" spans="1:77"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/>
      <c r="BL44" s="65"/>
      <c r="BM44" s="65"/>
      <c r="BN44" s="65"/>
      <c r="BO44" s="65"/>
      <c r="BP44" s="65"/>
      <c r="BQ44" s="65"/>
      <c r="BR44" s="65"/>
      <c r="BS44" s="65"/>
      <c r="BT44" s="65"/>
      <c r="BU44" s="65"/>
      <c r="BV44" s="65"/>
      <c r="BW44" s="65"/>
      <c r="BX44" s="65"/>
    </row>
    <row r="45" spans="1:77"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65"/>
      <c r="BN45" s="65"/>
      <c r="BO45" s="65"/>
      <c r="BP45" s="65"/>
      <c r="BQ45" s="65"/>
      <c r="BR45" s="65"/>
      <c r="BS45" s="65"/>
      <c r="BT45" s="65"/>
      <c r="BU45" s="65"/>
      <c r="BV45" s="65"/>
      <c r="BW45" s="65"/>
      <c r="BX45" s="65"/>
    </row>
    <row r="46" spans="1:77"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5"/>
      <c r="BR46" s="65"/>
      <c r="BS46" s="65"/>
      <c r="BT46" s="65"/>
      <c r="BU46" s="65"/>
      <c r="BV46" s="65"/>
      <c r="BW46" s="65"/>
      <c r="BX46" s="65"/>
    </row>
    <row r="47" spans="1:77"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</row>
    <row r="48" spans="1:77"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5"/>
      <c r="BS48" s="65"/>
      <c r="BT48" s="65"/>
      <c r="BU48" s="65"/>
      <c r="BV48" s="65"/>
      <c r="BW48" s="65"/>
      <c r="BX48" s="65"/>
    </row>
    <row r="49" spans="2:76"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5"/>
      <c r="BS49" s="65"/>
      <c r="BT49" s="65"/>
      <c r="BU49" s="65"/>
      <c r="BV49" s="65"/>
      <c r="BW49" s="65"/>
      <c r="BX49" s="65"/>
    </row>
    <row r="50" spans="2:76"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65"/>
      <c r="BK50" s="65"/>
      <c r="BL50" s="65"/>
      <c r="BM50" s="65"/>
      <c r="BN50" s="65"/>
      <c r="BO50" s="65"/>
      <c r="BP50" s="65"/>
      <c r="BQ50" s="65"/>
      <c r="BR50" s="65"/>
      <c r="BS50" s="65"/>
      <c r="BT50" s="65"/>
      <c r="BU50" s="65"/>
      <c r="BV50" s="65"/>
      <c r="BW50" s="65"/>
      <c r="BX50" s="65"/>
    </row>
    <row r="51" spans="2:76">
      <c r="B51" s="140"/>
      <c r="C51" s="140"/>
      <c r="D51" s="140"/>
      <c r="E51" s="140"/>
      <c r="F51" s="140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</row>
    <row r="52" spans="2:76">
      <c r="B52" s="140"/>
      <c r="C52" s="140"/>
      <c r="D52" s="140"/>
      <c r="E52" s="140"/>
      <c r="F52" s="140"/>
      <c r="G52" s="140"/>
      <c r="H52" s="140"/>
      <c r="I52" s="140"/>
      <c r="J52" s="140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  <c r="BS52" s="65"/>
      <c r="BT52" s="65"/>
      <c r="BU52" s="65"/>
      <c r="BV52" s="65"/>
      <c r="BW52" s="65"/>
      <c r="BX52" s="65"/>
    </row>
    <row r="53" spans="2:76"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5"/>
      <c r="BS53" s="65"/>
      <c r="BT53" s="65"/>
      <c r="BU53" s="65"/>
      <c r="BV53" s="65"/>
      <c r="BW53" s="65"/>
      <c r="BX53" s="65"/>
    </row>
    <row r="54" spans="2:76"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65"/>
      <c r="BK54" s="65"/>
      <c r="BL54" s="65"/>
      <c r="BM54" s="65"/>
      <c r="BN54" s="65"/>
      <c r="BO54" s="65"/>
      <c r="BP54" s="65"/>
      <c r="BQ54" s="65"/>
      <c r="BR54" s="65"/>
      <c r="BS54" s="65"/>
      <c r="BT54" s="65"/>
      <c r="BU54" s="65"/>
      <c r="BV54" s="65"/>
      <c r="BW54" s="65"/>
      <c r="BX54" s="65"/>
    </row>
    <row r="55" spans="2:76"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65"/>
      <c r="BN55" s="65"/>
      <c r="BO55" s="65"/>
      <c r="BP55" s="65"/>
      <c r="BQ55" s="65"/>
      <c r="BR55" s="65"/>
      <c r="BS55" s="65"/>
      <c r="BT55" s="65"/>
      <c r="BU55" s="65"/>
      <c r="BV55" s="65"/>
      <c r="BW55" s="65"/>
      <c r="BX55" s="6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50" zoomScaleNormal="150" workbookViewId="0">
      <selection activeCell="A15" sqref="A15"/>
    </sheetView>
  </sheetViews>
  <sheetFormatPr baseColWidth="10" defaultRowHeight="14.4"/>
  <sheetData>
    <row r="1" spans="1:8">
      <c r="A1" s="86" t="s">
        <v>89</v>
      </c>
      <c r="B1" s="87"/>
      <c r="C1" s="87"/>
      <c r="D1" s="87"/>
      <c r="E1" s="87"/>
      <c r="F1" s="87"/>
      <c r="G1" s="87"/>
      <c r="H1" s="88"/>
    </row>
    <row r="2" spans="1:8">
      <c r="A2" s="89"/>
      <c r="B2" s="90"/>
      <c r="C2" s="90"/>
      <c r="D2" s="90"/>
      <c r="E2" s="90"/>
      <c r="F2" s="90"/>
      <c r="G2" s="90"/>
      <c r="H2" s="91"/>
    </row>
    <row r="3" spans="1:8">
      <c r="A3" s="89" t="s">
        <v>97</v>
      </c>
      <c r="B3" s="90"/>
      <c r="C3" s="90"/>
      <c r="D3" s="90"/>
      <c r="E3" s="90"/>
      <c r="F3" s="90"/>
      <c r="G3" s="90"/>
      <c r="H3" s="91"/>
    </row>
    <row r="4" spans="1:8">
      <c r="A4" s="89"/>
      <c r="B4" s="90"/>
      <c r="C4" s="90"/>
      <c r="D4" s="90"/>
      <c r="E4" s="90"/>
      <c r="F4" s="90"/>
      <c r="G4" s="90"/>
      <c r="H4" s="91"/>
    </row>
    <row r="5" spans="1:8">
      <c r="A5" s="89" t="s">
        <v>98</v>
      </c>
      <c r="B5" s="90"/>
      <c r="C5" s="90"/>
      <c r="D5" s="90"/>
      <c r="E5" s="90"/>
      <c r="F5" s="90"/>
      <c r="G5" s="90"/>
      <c r="H5" s="91"/>
    </row>
    <row r="6" spans="1:8">
      <c r="A6" s="89" t="s">
        <v>90</v>
      </c>
      <c r="B6" s="90"/>
      <c r="C6" s="90"/>
      <c r="D6" s="90"/>
      <c r="E6" s="90"/>
      <c r="F6" s="90"/>
      <c r="G6" s="90"/>
      <c r="H6" s="91"/>
    </row>
    <row r="7" spans="1:8">
      <c r="A7" s="89"/>
      <c r="B7" s="90"/>
      <c r="C7" s="90"/>
      <c r="D7" s="90"/>
      <c r="E7" s="90"/>
      <c r="F7" s="90"/>
      <c r="G7" s="90"/>
      <c r="H7" s="91"/>
    </row>
    <row r="8" spans="1:8">
      <c r="A8" s="89" t="s">
        <v>91</v>
      </c>
      <c r="B8" s="90"/>
      <c r="C8" s="90"/>
      <c r="D8" s="90"/>
      <c r="E8" s="90"/>
      <c r="F8" s="90"/>
      <c r="G8" s="90"/>
      <c r="H8" s="91"/>
    </row>
    <row r="9" spans="1:8">
      <c r="A9" s="89" t="s">
        <v>92</v>
      </c>
      <c r="B9" s="90"/>
      <c r="C9" s="90"/>
      <c r="D9" s="90"/>
      <c r="E9" s="90"/>
      <c r="F9" s="90"/>
      <c r="G9" s="90"/>
      <c r="H9" s="91"/>
    </row>
    <row r="10" spans="1:8">
      <c r="A10" s="89" t="s">
        <v>93</v>
      </c>
      <c r="B10" s="90"/>
      <c r="C10" s="90"/>
      <c r="D10" s="90"/>
      <c r="E10" s="90"/>
      <c r="F10" s="90"/>
      <c r="G10" s="90"/>
      <c r="H10" s="91"/>
    </row>
    <row r="11" spans="1:8">
      <c r="A11" s="89"/>
      <c r="B11" s="90"/>
      <c r="C11" s="90"/>
      <c r="D11" s="90"/>
      <c r="E11" s="90"/>
      <c r="F11" s="90"/>
      <c r="G11" s="90"/>
      <c r="H11" s="91"/>
    </row>
    <row r="12" spans="1:8">
      <c r="A12" s="89" t="s">
        <v>94</v>
      </c>
      <c r="B12" s="90"/>
      <c r="C12" s="90"/>
      <c r="D12" s="90"/>
      <c r="E12" s="90"/>
      <c r="F12" s="90"/>
      <c r="G12" s="90"/>
      <c r="H12" s="91"/>
    </row>
    <row r="13" spans="1:8">
      <c r="A13" s="89" t="s">
        <v>95</v>
      </c>
      <c r="B13" s="90"/>
      <c r="C13" s="90"/>
      <c r="D13" s="90"/>
      <c r="E13" s="90"/>
      <c r="F13" s="90"/>
      <c r="G13" s="90"/>
      <c r="H13" s="91"/>
    </row>
    <row r="14" spans="1:8">
      <c r="A14" s="89" t="s">
        <v>107</v>
      </c>
      <c r="B14" s="90"/>
      <c r="C14" s="90"/>
      <c r="D14" s="90"/>
      <c r="E14" s="90"/>
      <c r="F14" s="90"/>
      <c r="G14" s="90"/>
      <c r="H14" s="91"/>
    </row>
    <row r="15" spans="1:8">
      <c r="A15" s="89"/>
      <c r="B15" s="90"/>
      <c r="C15" s="90"/>
      <c r="D15" s="90"/>
      <c r="E15" s="90"/>
      <c r="F15" s="90"/>
      <c r="G15" s="90"/>
      <c r="H15" s="91"/>
    </row>
    <row r="16" spans="1:8">
      <c r="A16" s="89" t="s">
        <v>96</v>
      </c>
      <c r="B16" s="90"/>
      <c r="C16" s="90"/>
      <c r="D16" s="90"/>
      <c r="E16" s="90"/>
      <c r="F16" s="90"/>
      <c r="G16" s="90"/>
      <c r="H16" s="91"/>
    </row>
    <row r="17" spans="1:8">
      <c r="A17" s="89" t="s">
        <v>99</v>
      </c>
      <c r="B17" s="90"/>
      <c r="C17" s="90"/>
      <c r="D17" s="90"/>
      <c r="E17" s="90"/>
      <c r="F17" s="90"/>
      <c r="G17" s="90"/>
      <c r="H17" s="91"/>
    </row>
    <row r="18" spans="1:8">
      <c r="A18" s="92" t="s">
        <v>100</v>
      </c>
      <c r="B18" s="93"/>
      <c r="C18" s="93"/>
      <c r="D18" s="93"/>
      <c r="E18" s="93"/>
      <c r="F18" s="93"/>
      <c r="G18" s="93"/>
      <c r="H18" s="9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1"/>
  <sheetViews>
    <sheetView topLeftCell="A22" zoomScale="150" zoomScaleNormal="150" workbookViewId="0">
      <selection activeCell="H40" sqref="H40"/>
    </sheetView>
  </sheetViews>
  <sheetFormatPr baseColWidth="10" defaultRowHeight="14.4"/>
  <cols>
    <col min="1" max="1" width="21.6640625" customWidth="1"/>
  </cols>
  <sheetData>
    <row r="1" spans="1:76">
      <c r="A1" s="10" t="s">
        <v>83</v>
      </c>
    </row>
    <row r="3" spans="1:76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1"/>
    </row>
    <row r="4" spans="1:76">
      <c r="A4" s="1"/>
      <c r="B4" s="2">
        <v>1950</v>
      </c>
      <c r="C4" s="2">
        <v>1951</v>
      </c>
      <c r="D4" s="2">
        <v>1952</v>
      </c>
      <c r="E4" s="2">
        <v>1953</v>
      </c>
      <c r="F4" s="2">
        <v>1954</v>
      </c>
      <c r="G4" s="2">
        <v>1955</v>
      </c>
      <c r="H4" s="2">
        <v>1956</v>
      </c>
      <c r="I4" s="2">
        <v>1957</v>
      </c>
      <c r="J4" s="2">
        <v>1958</v>
      </c>
      <c r="K4" s="2">
        <v>1959</v>
      </c>
      <c r="L4" s="2">
        <v>1960</v>
      </c>
      <c r="M4" s="2">
        <v>1961</v>
      </c>
      <c r="N4" s="2">
        <v>1962</v>
      </c>
      <c r="O4" s="2">
        <v>1963</v>
      </c>
      <c r="P4" s="2">
        <v>1964</v>
      </c>
      <c r="Q4" s="2">
        <v>1965</v>
      </c>
      <c r="R4" s="2">
        <v>1966</v>
      </c>
      <c r="S4" s="2">
        <v>1967</v>
      </c>
      <c r="T4" s="2">
        <v>1968</v>
      </c>
      <c r="U4" s="2">
        <v>1969</v>
      </c>
      <c r="V4" s="2">
        <v>1970</v>
      </c>
      <c r="W4" s="2">
        <v>1971</v>
      </c>
      <c r="X4" s="2">
        <v>1972</v>
      </c>
      <c r="Y4" s="2">
        <v>1973</v>
      </c>
      <c r="Z4" s="2">
        <v>1974</v>
      </c>
      <c r="AA4" s="2">
        <v>1975</v>
      </c>
      <c r="AB4" s="2">
        <v>1976</v>
      </c>
      <c r="AC4" s="2">
        <v>1977</v>
      </c>
      <c r="AD4" s="2">
        <v>1978</v>
      </c>
      <c r="AE4" s="2">
        <v>1979</v>
      </c>
      <c r="AF4" s="2">
        <v>1980</v>
      </c>
      <c r="AG4" s="2">
        <v>1981</v>
      </c>
      <c r="AH4" s="2">
        <v>1982</v>
      </c>
      <c r="AI4" s="2">
        <v>1983</v>
      </c>
      <c r="AJ4" s="2">
        <v>1984</v>
      </c>
      <c r="AK4" s="2">
        <v>1985</v>
      </c>
      <c r="AL4" s="2">
        <v>1986</v>
      </c>
      <c r="AM4" s="2">
        <v>1987</v>
      </c>
      <c r="AN4" s="2">
        <v>1988</v>
      </c>
      <c r="AO4" s="2">
        <v>1989</v>
      </c>
      <c r="AP4" s="2">
        <v>1990</v>
      </c>
      <c r="AQ4" s="2">
        <v>1991</v>
      </c>
      <c r="AR4" s="2">
        <v>1992</v>
      </c>
      <c r="AS4" s="2">
        <v>1993</v>
      </c>
      <c r="AT4" s="2">
        <v>1994</v>
      </c>
      <c r="AU4" s="2">
        <v>1995</v>
      </c>
      <c r="AV4" s="2">
        <v>1996</v>
      </c>
      <c r="AW4" s="2">
        <v>1997</v>
      </c>
      <c r="AX4" s="2">
        <v>1998</v>
      </c>
      <c r="AY4" s="2">
        <v>1999</v>
      </c>
      <c r="AZ4" s="2">
        <v>2000</v>
      </c>
      <c r="BA4" s="2">
        <v>2001</v>
      </c>
      <c r="BB4" s="2">
        <v>2002</v>
      </c>
      <c r="BC4" s="2">
        <v>2003</v>
      </c>
      <c r="BD4" s="2">
        <v>2004</v>
      </c>
      <c r="BE4" s="2">
        <v>2005</v>
      </c>
      <c r="BF4" s="2">
        <v>2006</v>
      </c>
      <c r="BG4" s="2">
        <v>2007</v>
      </c>
      <c r="BH4" s="2">
        <v>2008</v>
      </c>
      <c r="BI4" s="2">
        <v>2009</v>
      </c>
      <c r="BJ4" s="2">
        <v>2010</v>
      </c>
      <c r="BK4" s="2">
        <v>2011</v>
      </c>
      <c r="BL4" s="2">
        <v>2012</v>
      </c>
      <c r="BM4" s="2">
        <v>2013</v>
      </c>
      <c r="BN4" s="2">
        <v>2014</v>
      </c>
      <c r="BO4" s="2">
        <v>2015</v>
      </c>
      <c r="BP4" s="2">
        <v>2016</v>
      </c>
      <c r="BQ4" s="2">
        <v>2017</v>
      </c>
      <c r="BR4" s="2">
        <v>2018</v>
      </c>
      <c r="BS4" s="2">
        <v>2019</v>
      </c>
      <c r="BT4" s="2">
        <v>2020</v>
      </c>
      <c r="BU4" s="2">
        <v>2021</v>
      </c>
      <c r="BV4" s="2">
        <v>2022</v>
      </c>
      <c r="BW4" s="2">
        <v>2023</v>
      </c>
      <c r="BX4" s="2"/>
    </row>
    <row r="5" spans="1:76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2"/>
    </row>
    <row r="6" spans="1:76">
      <c r="A6" s="4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r="7" spans="1:76">
      <c r="A7" s="1" t="s">
        <v>2</v>
      </c>
      <c r="B7" s="66">
        <f>+'A. CUENTAS NACIONALES'!B7</f>
        <v>38831.509382153388</v>
      </c>
      <c r="C7" s="66">
        <f>+'A. CUENTAS NACIONALES'!C7</f>
        <v>44094.380255293036</v>
      </c>
      <c r="D7" s="66">
        <f>+'A. CUENTAS NACIONALES'!D7</f>
        <v>46430.232150896685</v>
      </c>
      <c r="E7" s="66">
        <f>+'A. CUENTAS NACIONALES'!E7</f>
        <v>49023.342350727879</v>
      </c>
      <c r="F7" s="66">
        <f>+'A. CUENTAS NACIONALES'!F7</f>
        <v>50437.599880324044</v>
      </c>
      <c r="G7" s="66">
        <f>+'A. CUENTAS NACIONALES'!G7</f>
        <v>54687.476217517891</v>
      </c>
      <c r="H7" s="66">
        <f>+'A. CUENTAS NACIONALES'!H7</f>
        <v>57865.080234294597</v>
      </c>
      <c r="I7" s="66">
        <f>+'A. CUENTAS NACIONALES'!I7</f>
        <v>62314.609193827811</v>
      </c>
      <c r="J7" s="66">
        <f>+'A. CUENTAS NACIONALES'!J7</f>
        <v>60519.291937793307</v>
      </c>
      <c r="K7" s="66">
        <f>+'A. CUENTAS NACIONALES'!K7</f>
        <v>59949.957861907547</v>
      </c>
      <c r="L7" s="66">
        <f>+'A. CUENTAS NACIONALES'!L7</f>
        <v>64587.697797881541</v>
      </c>
      <c r="M7" s="66">
        <f>+'A. CUENTAS NACIONALES'!M7</f>
        <v>69051.838607352838</v>
      </c>
      <c r="N7" s="66">
        <f>+'A. CUENTAS NACIONALES'!N7</f>
        <v>76771.17201976692</v>
      </c>
      <c r="O7" s="66">
        <f>+'A. CUENTAS NACIONALES'!O7</f>
        <v>81816.948159635853</v>
      </c>
      <c r="P7" s="66">
        <f>+'A. CUENTAS NACIONALES'!P7</f>
        <v>87147.78190215386</v>
      </c>
      <c r="Q7" s="66">
        <f>+'A. CUENTAS NACIONALES'!Q7</f>
        <v>93996.039575612231</v>
      </c>
      <c r="R7" s="66">
        <f>+'A. CUENTAS NACIONALES'!R7</f>
        <v>103165.23579042243</v>
      </c>
      <c r="S7" s="66">
        <f>+'A. CUENTAS NACIONALES'!S7</f>
        <v>107964.18334744562</v>
      </c>
      <c r="T7" s="66">
        <f>+'A. CUENTAS NACIONALES'!T7</f>
        <v>104400.29438289365</v>
      </c>
      <c r="U7" s="66">
        <f>+'A. CUENTAS NACIONALES'!U7</f>
        <v>108522.04971702797</v>
      </c>
      <c r="V7" s="66">
        <f>+'A. CUENTAS NACIONALES'!V7</f>
        <v>112262.84894206059</v>
      </c>
      <c r="W7" s="66">
        <f>+'A. CUENTAS NACIONALES'!W7</f>
        <v>119135.89973231108</v>
      </c>
      <c r="X7" s="66">
        <f>+'A. CUENTAS NACIONALES'!X7</f>
        <v>121254.15867191543</v>
      </c>
      <c r="Y7" s="66">
        <f>+'A. CUENTAS NACIONALES'!Y7</f>
        <v>136083.467445491</v>
      </c>
      <c r="Z7" s="66">
        <f>+'A. CUENTAS NACIONALES'!Z7</f>
        <v>153528.07818744049</v>
      </c>
      <c r="AA7" s="66">
        <f>+'A. CUENTAS NACIONALES'!AA7</f>
        <v>158584.91073424069</v>
      </c>
      <c r="AB7" s="66">
        <f>+'A. CUENTAS NACIONALES'!AB7</f>
        <v>156709.61552952911</v>
      </c>
      <c r="AC7" s="66">
        <f>+'A. CUENTAS NACIONALES'!AC7</f>
        <v>154463.05199301508</v>
      </c>
      <c r="AD7" s="66">
        <f>+'A. CUENTAS NACIONALES'!AD7</f>
        <v>141395.51964442982</v>
      </c>
      <c r="AE7" s="66">
        <f>+'A. CUENTAS NACIONALES'!AE7</f>
        <v>142767.38199304676</v>
      </c>
      <c r="AF7" s="66">
        <f>+'A. CUENTAS NACIONALES'!AF7</f>
        <v>163098.65189889789</v>
      </c>
      <c r="AG7" s="66">
        <f>+'A. CUENTAS NACIONALES'!AG7</f>
        <v>177827.97957164768</v>
      </c>
      <c r="AH7" s="66">
        <f>+'A. CUENTAS NACIONALES'!AH7</f>
        <v>174624.41098078759</v>
      </c>
      <c r="AI7" s="66">
        <f>+'A. CUENTAS NACIONALES'!AI7</f>
        <v>152822.38528884045</v>
      </c>
      <c r="AJ7" s="66">
        <f>+'A. CUENTAS NACIONALES'!AJ7</f>
        <v>152816.39564114832</v>
      </c>
      <c r="AK7" s="66">
        <f>+'A. CUENTAS NACIONALES'!AK7</f>
        <v>152380.19180789424</v>
      </c>
      <c r="AL7" s="66">
        <f>+'A. CUENTAS NACIONALES'!AL7</f>
        <v>176112.1726200133</v>
      </c>
      <c r="AM7" s="66">
        <f>+'A. CUENTAS NACIONALES'!AM7</f>
        <v>197355.8182861876</v>
      </c>
      <c r="AN7" s="66">
        <f>+'A. CUENTAS NACIONALES'!AN7</f>
        <v>177840.26828360651</v>
      </c>
      <c r="AO7" s="66">
        <f>+'A. CUENTAS NACIONALES'!AO7</f>
        <v>147157.87078134902</v>
      </c>
      <c r="AP7" s="66">
        <f>+'A. CUENTAS NACIONALES'!AP7</f>
        <v>144695.597942755</v>
      </c>
      <c r="AQ7" s="66">
        <f>+'A. CUENTAS NACIONALES'!AQ7</f>
        <v>149775.4518778538</v>
      </c>
      <c r="AR7" s="66">
        <f>+'A. CUENTAS NACIONALES'!AR7</f>
        <v>149740.59941347601</v>
      </c>
      <c r="AS7" s="66">
        <f>+'A. CUENTAS NACIONALES'!AS7</f>
        <v>157823.82922973423</v>
      </c>
      <c r="AT7" s="66">
        <f>+'A. CUENTAS NACIONALES'!AT7</f>
        <v>176336.507685827</v>
      </c>
      <c r="AU7" s="66">
        <f>+'A. CUENTAS NACIONALES'!AU7</f>
        <v>196188.06502524309</v>
      </c>
      <c r="AV7" s="66">
        <f>+'A. CUENTAS NACIONALES'!AV7</f>
        <v>198546.54914381501</v>
      </c>
      <c r="AW7" s="66">
        <f>+'A. CUENTAS NACIONALES'!AW7</f>
        <v>211377.62561237282</v>
      </c>
      <c r="AX7" s="66">
        <f>+'A. CUENTAS NACIONALES'!AX7</f>
        <v>208820.46186998818</v>
      </c>
      <c r="AY7" s="66">
        <f>+'A. CUENTAS NACIONALES'!AY7</f>
        <v>201141.73186831176</v>
      </c>
      <c r="AZ7" s="66">
        <f>+'A. CUENTAS NACIONALES'!AZ7</f>
        <v>204669.82701328152</v>
      </c>
      <c r="BA7" s="66">
        <f>+'A. CUENTAS NACIONALES'!BA7</f>
        <v>203449.14173196288</v>
      </c>
      <c r="BB7" s="66">
        <f>+'A. CUENTAS NACIONALES'!BB7</f>
        <v>212427.52375834042</v>
      </c>
      <c r="BC7" s="66">
        <f>+'A. CUENTAS NACIONALES'!BC7</f>
        <v>220146.40563370133</v>
      </c>
      <c r="BD7" s="66">
        <f>+'A. CUENTAS NACIONALES'!BD7</f>
        <v>226094.09349144006</v>
      </c>
      <c r="BE7" s="66">
        <f>+'A. CUENTAS NACIONALES'!BE7</f>
        <v>235314.54622486292</v>
      </c>
      <c r="BF7" s="66">
        <f>+'A. CUENTAS NACIONALES'!BF7</f>
        <v>263488.99228786246</v>
      </c>
      <c r="BG7" s="66">
        <f>+'A. CUENTAS NACIONALES'!BG7</f>
        <v>296927.75226061384</v>
      </c>
      <c r="BH7" s="66">
        <f>+'A. CUENTAS NACIONALES'!BH7</f>
        <v>335543.85564664617</v>
      </c>
      <c r="BI7" s="66">
        <f>+'A. CUENTAS NACIONALES'!BI7</f>
        <v>326562.68453940219</v>
      </c>
      <c r="BJ7" s="66">
        <f>+'A. CUENTAS NACIONALES'!BJ7</f>
        <v>374245.49538854981</v>
      </c>
      <c r="BK7" s="66">
        <f>+'A. CUENTAS NACIONALES'!BK7</f>
        <v>402703.23623826797</v>
      </c>
      <c r="BL7" s="66">
        <f>+'A. CUENTAS NACIONALES'!BL7</f>
        <v>433060.01094016619</v>
      </c>
      <c r="BM7" s="66">
        <f>+'A. CUENTAS NACIONALES'!BM7</f>
        <v>464660.55981869297</v>
      </c>
      <c r="BN7" s="66">
        <f>+'A. CUENTAS NACIONALES'!BN7</f>
        <v>475740.82047491567</v>
      </c>
      <c r="BO7" s="66">
        <f>+'A. CUENTAS NACIONALES'!BO7</f>
        <v>489265.78645098303</v>
      </c>
      <c r="BP7" s="66">
        <f>+'A. CUENTAS NACIONALES'!BP7</f>
        <v>495341.41752519051</v>
      </c>
      <c r="BQ7" s="66">
        <f>+'A. CUENTAS NACIONALES'!BQ7</f>
        <v>503403.10990677611</v>
      </c>
      <c r="BR7" s="66">
        <f>+'A. CUENTAS NACIONALES'!BR7</f>
        <v>523975.67132047459</v>
      </c>
      <c r="BS7" s="66">
        <f>+'A. CUENTAS NACIONALES'!BS7</f>
        <v>535554.83464217023</v>
      </c>
      <c r="BT7" s="66">
        <f>+'A. CUENTAS NACIONALES'!BT7</f>
        <v>484243.20230877865</v>
      </c>
      <c r="BU7" s="66">
        <f>+'A. CUENTAS NACIONALES'!BU7</f>
        <v>554142.88810362795</v>
      </c>
      <c r="BV7" s="66">
        <f>+'A. CUENTAS NACIONALES'!BV7</f>
        <v>568563.75529507722</v>
      </c>
      <c r="BW7" s="66">
        <f>+'A. CUENTAS NACIONALES'!BW7</f>
        <v>557557.20153863297</v>
      </c>
      <c r="BX7" s="66"/>
    </row>
    <row r="8" spans="1:76">
      <c r="A8" s="1" t="s">
        <v>3</v>
      </c>
      <c r="B8" s="66">
        <f>+'A. CUENTAS NACIONALES'!B8</f>
        <v>30156</v>
      </c>
      <c r="C8" s="66">
        <f>+'A. CUENTAS NACIONALES'!C8</f>
        <v>33508</v>
      </c>
      <c r="D8" s="66">
        <f>+'A. CUENTAS NACIONALES'!D8</f>
        <v>34356</v>
      </c>
      <c r="E8" s="66">
        <f>+'A. CUENTAS NACIONALES'!E8</f>
        <v>36175</v>
      </c>
      <c r="F8" s="66">
        <f>+'A. CUENTAS NACIONALES'!F8</f>
        <v>38076</v>
      </c>
      <c r="G8" s="66">
        <f>+'A. CUENTAS NACIONALES'!G8</f>
        <v>41149</v>
      </c>
      <c r="H8" s="66">
        <f>+'A. CUENTAS NACIONALES'!H8</f>
        <v>42263</v>
      </c>
      <c r="I8" s="66">
        <f>+'A. CUENTAS NACIONALES'!I8</f>
        <v>44707</v>
      </c>
      <c r="J8" s="66">
        <f>+'A. CUENTAS NACIONALES'!J8</f>
        <v>44274</v>
      </c>
      <c r="K8" s="66">
        <f>+'A. CUENTAS NACIONALES'!K8</f>
        <v>44719</v>
      </c>
      <c r="L8" s="66">
        <f>+'A. CUENTAS NACIONALES'!L8</f>
        <v>46682</v>
      </c>
      <c r="M8" s="66">
        <f>+'A. CUENTAS NACIONALES'!M8</f>
        <v>48688</v>
      </c>
      <c r="N8" s="66">
        <f>+'A. CUENTAS NACIONALES'!N8</f>
        <v>54666</v>
      </c>
      <c r="O8" s="66">
        <f>+'A. CUENTAS NACIONALES'!O8</f>
        <v>59612</v>
      </c>
      <c r="P8" s="66">
        <f>+'A. CUENTAS NACIONALES'!P8</f>
        <v>63353</v>
      </c>
      <c r="Q8" s="66">
        <f>+'A. CUENTAS NACIONALES'!Q8</f>
        <v>67778</v>
      </c>
      <c r="R8" s="66">
        <f>+'A. CUENTAS NACIONALES'!R8</f>
        <v>74505</v>
      </c>
      <c r="S8" s="66">
        <f>+'A. CUENTAS NACIONALES'!S8</f>
        <v>79682</v>
      </c>
      <c r="T8" s="66">
        <f>+'A. CUENTAS NACIONALES'!T8</f>
        <v>78662</v>
      </c>
      <c r="U8" s="66">
        <f>+'A. CUENTAS NACIONALES'!U8</f>
        <v>81410</v>
      </c>
      <c r="V8" s="66">
        <f>+'A. CUENTAS NACIONALES'!V8</f>
        <v>83297</v>
      </c>
      <c r="W8" s="66">
        <f>+'A. CUENTAS NACIONALES'!W8</f>
        <v>87096</v>
      </c>
      <c r="X8" s="66">
        <f>+'A. CUENTAS NACIONALES'!X8</f>
        <v>89075</v>
      </c>
      <c r="Y8" s="66">
        <f>+'A. CUENTAS NACIONALES'!Y8</f>
        <v>95745</v>
      </c>
      <c r="Z8" s="66">
        <f>+'A. CUENTAS NACIONALES'!Z8</f>
        <v>104616</v>
      </c>
      <c r="AA8" s="66">
        <f>+'A. CUENTAS NACIONALES'!AA8</f>
        <v>108208</v>
      </c>
      <c r="AB8" s="66">
        <f>+'A. CUENTAS NACIONALES'!AB8</f>
        <v>109208</v>
      </c>
      <c r="AC8" s="66">
        <f>+'A. CUENTAS NACIONALES'!AC8</f>
        <v>106956</v>
      </c>
      <c r="AD8" s="66">
        <f>+'A. CUENTAS NACIONALES'!AD8</f>
        <v>98306</v>
      </c>
      <c r="AE8" s="66">
        <f>+'A. CUENTAS NACIONALES'!AE8</f>
        <v>97732</v>
      </c>
      <c r="AF8" s="66">
        <f>+'A. CUENTAS NACIONALES'!AF8</f>
        <v>104622</v>
      </c>
      <c r="AG8" s="66">
        <f>+'A. CUENTAS NACIONALES'!AG8</f>
        <v>112440</v>
      </c>
      <c r="AH8" s="66">
        <f>+'A. CUENTAS NACIONALES'!AH8</f>
        <v>109726</v>
      </c>
      <c r="AI8" s="66">
        <f>+'A. CUENTAS NACIONALES'!AI8</f>
        <v>103589</v>
      </c>
      <c r="AJ8" s="66">
        <f>+'A. CUENTAS NACIONALES'!AJ8</f>
        <v>106445</v>
      </c>
      <c r="AK8" s="66">
        <f>+'A. CUENTAS NACIONALES'!AK8</f>
        <v>108307</v>
      </c>
      <c r="AL8" s="66">
        <f>+'A. CUENTAS NACIONALES'!AL8</f>
        <v>124563</v>
      </c>
      <c r="AM8" s="66">
        <f>+'A. CUENTAS NACIONALES'!AM8</f>
        <v>138641</v>
      </c>
      <c r="AN8" s="66">
        <f>+'A. CUENTAS NACIONALES'!AN8</f>
        <v>127082</v>
      </c>
      <c r="AO8" s="66">
        <f>+'A. CUENTAS NACIONALES'!AO8</f>
        <v>106319</v>
      </c>
      <c r="AP8" s="66">
        <f>+'A. CUENTAS NACIONALES'!AP8</f>
        <v>105735</v>
      </c>
      <c r="AQ8" s="66">
        <f>+'A. CUENTAS NACIONALES'!AQ8</f>
        <v>109665</v>
      </c>
      <c r="AR8" s="66">
        <f>+'A. CUENTAS NACIONALES'!AR8</f>
        <v>108852</v>
      </c>
      <c r="AS8" s="66">
        <f>+'A. CUENTAS NACIONALES'!AS8</f>
        <v>113680</v>
      </c>
      <c r="AT8" s="66">
        <f>+'A. CUENTAS NACIONALES'!AT8</f>
        <v>124433</v>
      </c>
      <c r="AU8" s="66">
        <f>+'A. CUENTAS NACIONALES'!AU8</f>
        <v>136275</v>
      </c>
      <c r="AV8" s="66">
        <f>+'A. CUENTAS NACIONALES'!AV8</f>
        <v>139501</v>
      </c>
      <c r="AW8" s="66">
        <f>+'A. CUENTAS NACIONALES'!AW8</f>
        <v>144555</v>
      </c>
      <c r="AX8" s="66">
        <f>+'A. CUENTAS NACIONALES'!AX8</f>
        <v>141698</v>
      </c>
      <c r="AY8" s="66">
        <f>+'A. CUENTAS NACIONALES'!AY8</f>
        <v>139666</v>
      </c>
      <c r="AZ8" s="66">
        <f>+'A. CUENTAS NACIONALES'!AZ8</f>
        <v>143191</v>
      </c>
      <c r="BA8" s="66">
        <f>+'A. CUENTAS NACIONALES'!BA8</f>
        <v>144629</v>
      </c>
      <c r="BB8" s="66">
        <f>+'A. CUENTAS NACIONALES'!BB8</f>
        <v>151674</v>
      </c>
      <c r="BC8" s="66">
        <f>+'A. CUENTAS NACIONALES'!BC8</f>
        <v>155487</v>
      </c>
      <c r="BD8" s="66">
        <f>+'A. CUENTAS NACIONALES'!BD8</f>
        <v>160769</v>
      </c>
      <c r="BE8" s="66">
        <f>+'A. CUENTAS NACIONALES'!BE8</f>
        <v>166654</v>
      </c>
      <c r="BF8" s="66">
        <f>+'A. CUENTAS NACIONALES'!BF8</f>
        <v>177006</v>
      </c>
      <c r="BG8" s="66">
        <f>+'A. CUENTAS NACIONALES'!BG8</f>
        <v>192316</v>
      </c>
      <c r="BH8" s="66">
        <f>+'A. CUENTAS NACIONALES'!BH8</f>
        <v>209436.56099999999</v>
      </c>
      <c r="BI8" s="66">
        <f>+'A. CUENTAS NACIONALES'!BI8</f>
        <v>215885.090539</v>
      </c>
      <c r="BJ8" s="66">
        <f>+'A. CUENTAS NACIONALES'!BJ8</f>
        <v>235492.02652688001</v>
      </c>
      <c r="BK8" s="66">
        <f>+'A. CUENTAS NACIONALES'!BK8</f>
        <v>252506.82931516599</v>
      </c>
      <c r="BL8" s="66">
        <f>+'A. CUENTAS NACIONALES'!BL8</f>
        <v>271304.65992051997</v>
      </c>
      <c r="BM8" s="66">
        <f>+'A. CUENTAS NACIONALES'!BM8</f>
        <v>286857.16181517497</v>
      </c>
      <c r="BN8" s="66">
        <f>+'A. CUENTAS NACIONALES'!BN8</f>
        <v>298044.67857761902</v>
      </c>
      <c r="BO8" s="66">
        <f>+'A. CUENTAS NACIONALES'!BO8</f>
        <v>309917.40839975799</v>
      </c>
      <c r="BP8" s="66">
        <f>+'A. CUENTAS NACIONALES'!BP8</f>
        <v>321383.35121792002</v>
      </c>
      <c r="BQ8" s="66">
        <f>+'A. CUENTAS NACIONALES'!BQ8</f>
        <v>329870.42706358398</v>
      </c>
      <c r="BR8" s="66">
        <f>+'A. CUENTAS NACIONALES'!BR8</f>
        <v>342501.11432479002</v>
      </c>
      <c r="BS8" s="66">
        <f>+'A. CUENTAS NACIONALES'!BS8</f>
        <v>353614.87796253501</v>
      </c>
      <c r="BT8" s="66">
        <f>+'A. CUENTAS NACIONALES'!BT8</f>
        <v>318738.74607318698</v>
      </c>
      <c r="BU8" s="66">
        <f>+'A. CUENTAS NACIONALES'!BU8</f>
        <v>358285.18214948202</v>
      </c>
      <c r="BV8" s="66">
        <f>+'A. CUENTAS NACIONALES'!BV8</f>
        <v>371149.95183199598</v>
      </c>
      <c r="BW8" s="66">
        <f>+'A. CUENTAS NACIONALES'!BW8</f>
        <v>371705.81241513998</v>
      </c>
      <c r="BX8" s="66"/>
    </row>
    <row r="9" spans="1:76">
      <c r="A9" s="1" t="s">
        <v>4</v>
      </c>
      <c r="B9" s="66">
        <f>+'A. CUENTAS NACIONALES'!B9</f>
        <v>3396</v>
      </c>
      <c r="C9" s="66">
        <f>+'A. CUENTAS NACIONALES'!C9</f>
        <v>3493</v>
      </c>
      <c r="D9" s="66">
        <f>+'A. CUENTAS NACIONALES'!D9</f>
        <v>3887</v>
      </c>
      <c r="E9" s="66">
        <f>+'A. CUENTAS NACIONALES'!E9</f>
        <v>3966</v>
      </c>
      <c r="F9" s="66">
        <f>+'A. CUENTAS NACIONALES'!F9</f>
        <v>4703</v>
      </c>
      <c r="G9" s="66">
        <f>+'A. CUENTAS NACIONALES'!G9</f>
        <v>4701</v>
      </c>
      <c r="H9" s="66">
        <f>+'A. CUENTAS NACIONALES'!H9</f>
        <v>4976</v>
      </c>
      <c r="I9" s="66">
        <f>+'A. CUENTAS NACIONALES'!I9</f>
        <v>5760</v>
      </c>
      <c r="J9" s="66">
        <f>+'A. CUENTAS NACIONALES'!J9</f>
        <v>5756</v>
      </c>
      <c r="K9" s="66">
        <f>+'A. CUENTAS NACIONALES'!K9</f>
        <v>6449</v>
      </c>
      <c r="L9" s="66">
        <f>+'A. CUENTAS NACIONALES'!L9</f>
        <v>7578</v>
      </c>
      <c r="M9" s="66">
        <f>+'A. CUENTAS NACIONALES'!M9</f>
        <v>8758</v>
      </c>
      <c r="N9" s="66">
        <f>+'A. CUENTAS NACIONALES'!N9</f>
        <v>9200</v>
      </c>
      <c r="O9" s="66">
        <f>+'A. CUENTAS NACIONALES'!O9</f>
        <v>9737</v>
      </c>
      <c r="P9" s="66">
        <f>+'A. CUENTAS NACIONALES'!P9</f>
        <v>10956</v>
      </c>
      <c r="Q9" s="66">
        <f>+'A. CUENTAS NACIONALES'!Q9</f>
        <v>11698</v>
      </c>
      <c r="R9" s="66">
        <f>+'A. CUENTAS NACIONALES'!R9</f>
        <v>11713</v>
      </c>
      <c r="S9" s="66">
        <f>+'A. CUENTAS NACIONALES'!S9</f>
        <v>12118</v>
      </c>
      <c r="T9" s="66">
        <f>+'A. CUENTAS NACIONALES'!T9</f>
        <v>12893</v>
      </c>
      <c r="U9" s="66">
        <f>+'A. CUENTAS NACIONALES'!U9</f>
        <v>13604</v>
      </c>
      <c r="V9" s="66">
        <f>+'A. CUENTAS NACIONALES'!V9</f>
        <v>14280</v>
      </c>
      <c r="W9" s="66">
        <f>+'A. CUENTAS NACIONALES'!W9</f>
        <v>15264</v>
      </c>
      <c r="X9" s="66">
        <f>+'A. CUENTAS NACIONALES'!X9</f>
        <v>16274</v>
      </c>
      <c r="Y9" s="66">
        <f>+'A. CUENTAS NACIONALES'!Y9</f>
        <v>17253</v>
      </c>
      <c r="Z9" s="66">
        <f>+'A. CUENTAS NACIONALES'!Z9</f>
        <v>18290</v>
      </c>
      <c r="AA9" s="66">
        <f>+'A. CUENTAS NACIONALES'!AA9</f>
        <v>20315</v>
      </c>
      <c r="AB9" s="66">
        <f>+'A. CUENTAS NACIONALES'!AB9</f>
        <v>21292</v>
      </c>
      <c r="AC9" s="66">
        <f>+'A. CUENTAS NACIONALES'!AC9</f>
        <v>24362</v>
      </c>
      <c r="AD9" s="66">
        <f>+'A. CUENTAS NACIONALES'!AD9</f>
        <v>21274</v>
      </c>
      <c r="AE9" s="66">
        <f>+'A. CUENTAS NACIONALES'!AE9</f>
        <v>19469</v>
      </c>
      <c r="AF9" s="66">
        <f>+'A. CUENTAS NACIONALES'!AF9</f>
        <v>24185</v>
      </c>
      <c r="AG9" s="66">
        <f>+'A. CUENTAS NACIONALES'!AG9</f>
        <v>23736</v>
      </c>
      <c r="AH9" s="66">
        <f>+'A. CUENTAS NACIONALES'!AH9</f>
        <v>25954</v>
      </c>
      <c r="AI9" s="66">
        <f>+'A. CUENTAS NACIONALES'!AI9</f>
        <v>23837</v>
      </c>
      <c r="AJ9" s="66">
        <f>+'A. CUENTAS NACIONALES'!AJ9</f>
        <v>22270</v>
      </c>
      <c r="AK9" s="66">
        <f>+'A. CUENTAS NACIONALES'!AK9</f>
        <v>23252</v>
      </c>
      <c r="AL9" s="66">
        <f>+'A. CUENTAS NACIONALES'!AL9</f>
        <v>25101</v>
      </c>
      <c r="AM9" s="66">
        <f>+'A. CUENTAS NACIONALES'!AM9</f>
        <v>26538</v>
      </c>
      <c r="AN9" s="66">
        <f>+'A. CUENTAS NACIONALES'!AN9</f>
        <v>22354</v>
      </c>
      <c r="AO9" s="66">
        <f>+'A. CUENTAS NACIONALES'!AO9</f>
        <v>18091</v>
      </c>
      <c r="AP9" s="66">
        <f>+'A. CUENTAS NACIONALES'!AP9</f>
        <v>16249</v>
      </c>
      <c r="AQ9" s="66">
        <f>+'A. CUENTAS NACIONALES'!AQ9</f>
        <v>16568</v>
      </c>
      <c r="AR9" s="66">
        <f>+'A. CUENTAS NACIONALES'!AR9</f>
        <v>17037</v>
      </c>
      <c r="AS9" s="66">
        <f>+'A. CUENTAS NACIONALES'!AS9</f>
        <v>17563</v>
      </c>
      <c r="AT9" s="66">
        <f>+'A. CUENTAS NACIONALES'!AT9</f>
        <v>19086</v>
      </c>
      <c r="AU9" s="66">
        <f>+'A. CUENTAS NACIONALES'!AU9</f>
        <v>20708</v>
      </c>
      <c r="AV9" s="66">
        <f>+'A. CUENTAS NACIONALES'!AV9</f>
        <v>21619</v>
      </c>
      <c r="AW9" s="66">
        <f>+'A. CUENTAS NACIONALES'!AW9</f>
        <v>23262</v>
      </c>
      <c r="AX9" s="66">
        <f>+'A. CUENTAS NACIONALES'!AX9</f>
        <v>23844</v>
      </c>
      <c r="AY9" s="66">
        <f>+'A. CUENTAS NACIONALES'!AY9</f>
        <v>24679</v>
      </c>
      <c r="AZ9" s="66">
        <f>+'A. CUENTAS NACIONALES'!AZ9</f>
        <v>25444</v>
      </c>
      <c r="BA9" s="66">
        <f>+'A. CUENTAS NACIONALES'!BA9</f>
        <v>25240</v>
      </c>
      <c r="BB9" s="66">
        <f>+'A. CUENTAS NACIONALES'!BB9</f>
        <v>25240</v>
      </c>
      <c r="BC9" s="66">
        <f>+'A. CUENTAS NACIONALES'!BC9</f>
        <v>26224</v>
      </c>
      <c r="BD9" s="66">
        <f>+'A. CUENTAS NACIONALES'!BD9</f>
        <v>27299</v>
      </c>
      <c r="BE9" s="66">
        <f>+'A. CUENTAS NACIONALES'!BE9</f>
        <v>29783</v>
      </c>
      <c r="BF9" s="66">
        <f>+'A. CUENTAS NACIONALES'!BF9</f>
        <v>32046</v>
      </c>
      <c r="BG9" s="66">
        <f>+'A. CUENTAS NACIONALES'!BG9</f>
        <v>33424</v>
      </c>
      <c r="BH9" s="66">
        <f>+'A. CUENTAS NACIONALES'!BH9</f>
        <v>35196.529298016299</v>
      </c>
      <c r="BI9" s="66">
        <f>+'A. CUENTAS NACIONALES'!BI9</f>
        <v>39900.939137178</v>
      </c>
      <c r="BJ9" s="66">
        <f>+'A. CUENTAS NACIONALES'!BJ9</f>
        <v>41767.796193394599</v>
      </c>
      <c r="BK9" s="66">
        <f>+'A. CUENTAS NACIONALES'!BK9</f>
        <v>44478.035506459797</v>
      </c>
      <c r="BL9" s="66">
        <f>+'A. CUENTAS NACIONALES'!BL9</f>
        <v>48650.943564140201</v>
      </c>
      <c r="BM9" s="66">
        <f>+'A. CUENTAS NACIONALES'!BM9</f>
        <v>52501.6938171367</v>
      </c>
      <c r="BN9" s="66">
        <f>+'A. CUENTAS NACIONALES'!BN9</f>
        <v>55783.828614714002</v>
      </c>
      <c r="BO9" s="66">
        <f>+'A. CUENTAS NACIONALES'!BO9</f>
        <v>61431.237765383099</v>
      </c>
      <c r="BP9" s="66">
        <f>+'A. CUENTAS NACIONALES'!BP9</f>
        <v>62615.055264667397</v>
      </c>
      <c r="BQ9" s="66">
        <f>+'A. CUENTAS NACIONALES'!BQ9</f>
        <v>64425.040243703399</v>
      </c>
      <c r="BR9" s="66">
        <f>+'A. CUENTAS NACIONALES'!BR9</f>
        <v>65974.310093196502</v>
      </c>
      <c r="BS9" s="66">
        <f>+'A. CUENTAS NACIONALES'!BS9</f>
        <v>68783.799178008805</v>
      </c>
      <c r="BT9" s="66">
        <f>+'A. CUENTAS NACIONALES'!BT9</f>
        <v>74190.507582337494</v>
      </c>
      <c r="BU9" s="66">
        <f>+'A. CUENTAS NACIONALES'!BU9</f>
        <v>77731.280453790707</v>
      </c>
      <c r="BV9" s="66">
        <f>+'A. CUENTAS NACIONALES'!BV9</f>
        <v>77612.202538355195</v>
      </c>
      <c r="BW9" s="66">
        <f>+'A. CUENTAS NACIONALES'!BW9</f>
        <v>81161.065131121795</v>
      </c>
      <c r="BX9" s="66"/>
    </row>
    <row r="10" spans="1:76">
      <c r="A10" s="1" t="s">
        <v>5</v>
      </c>
      <c r="B10" s="66">
        <f>+'A. CUENTAS NACIONALES'!B10</f>
        <v>5279.509382153391</v>
      </c>
      <c r="C10" s="66">
        <f>+'A. CUENTAS NACIONALES'!C10</f>
        <v>7093.3802552930347</v>
      </c>
      <c r="D10" s="66">
        <f>+'A. CUENTAS NACIONALES'!D10</f>
        <v>8187.2321508966879</v>
      </c>
      <c r="E10" s="66">
        <f>+'A. CUENTAS NACIONALES'!E10</f>
        <v>8882.3423507278767</v>
      </c>
      <c r="F10" s="66">
        <f>+'A. CUENTAS NACIONALES'!F10</f>
        <v>7658.5998803240464</v>
      </c>
      <c r="G10" s="66">
        <f>+'A. CUENTAS NACIONALES'!G10</f>
        <v>8837.4762175178912</v>
      </c>
      <c r="H10" s="66">
        <f>+'A. CUENTAS NACIONALES'!H10</f>
        <v>10626.080234294599</v>
      </c>
      <c r="I10" s="66">
        <f>+'A. CUENTAS NACIONALES'!I10</f>
        <v>11847.609193827808</v>
      </c>
      <c r="J10" s="66">
        <f>+'A. CUENTAS NACIONALES'!J10</f>
        <v>10489.291937793305</v>
      </c>
      <c r="K10" s="66">
        <f>+'A. CUENTAS NACIONALES'!K10</f>
        <v>8781.9578619075437</v>
      </c>
      <c r="L10" s="66">
        <f>+'A. CUENTAS NACIONALES'!L10</f>
        <v>10327.697797881541</v>
      </c>
      <c r="M10" s="66">
        <f>+'A. CUENTAS NACIONALES'!M10</f>
        <v>11605.838607352831</v>
      </c>
      <c r="N10" s="66">
        <f>+'A. CUENTAS NACIONALES'!N10</f>
        <v>12905.172019766916</v>
      </c>
      <c r="O10" s="66">
        <f>+'A. CUENTAS NACIONALES'!O10</f>
        <v>12467.948159635855</v>
      </c>
      <c r="P10" s="66">
        <f>+'A. CUENTAS NACIONALES'!P10</f>
        <v>12838.781902153862</v>
      </c>
      <c r="Q10" s="66">
        <f>+'A. CUENTAS NACIONALES'!Q10</f>
        <v>14520.039575612225</v>
      </c>
      <c r="R10" s="66">
        <f>+'A. CUENTAS NACIONALES'!R10</f>
        <v>16947.235790422437</v>
      </c>
      <c r="S10" s="66">
        <f>+'A. CUENTAS NACIONALES'!S10</f>
        <v>16164.183347445629</v>
      </c>
      <c r="T10" s="66">
        <f>+'A. CUENTAS NACIONALES'!T10</f>
        <v>12845.294382893659</v>
      </c>
      <c r="U10" s="66">
        <f>+'A. CUENTAS NACIONALES'!U10</f>
        <v>13508.049717027974</v>
      </c>
      <c r="V10" s="66">
        <f>+'A. CUENTAS NACIONALES'!V10</f>
        <v>14685.848942060597</v>
      </c>
      <c r="W10" s="66">
        <f>+'A. CUENTAS NACIONALES'!W10</f>
        <v>16775.899732311085</v>
      </c>
      <c r="X10" s="66">
        <f>+'A. CUENTAS NACIONALES'!X10</f>
        <v>15905.158671915431</v>
      </c>
      <c r="Y10" s="66">
        <f>+'A. CUENTAS NACIONALES'!Y10</f>
        <v>23085.467445491013</v>
      </c>
      <c r="Z10" s="66">
        <f>+'A. CUENTAS NACIONALES'!Z10</f>
        <v>30622.078187440489</v>
      </c>
      <c r="AA10" s="66">
        <f>+'A. CUENTAS NACIONALES'!AA10</f>
        <v>30061.910734240682</v>
      </c>
      <c r="AB10" s="66">
        <f>+'A. CUENTAS NACIONALES'!AB10</f>
        <v>26209.615529529121</v>
      </c>
      <c r="AC10" s="66">
        <f>+'A. CUENTAS NACIONALES'!AC10</f>
        <v>23145.051993015088</v>
      </c>
      <c r="AD10" s="66">
        <f>+'A. CUENTAS NACIONALES'!AD10</f>
        <v>21815.519644429831</v>
      </c>
      <c r="AE10" s="66">
        <f>+'A. CUENTAS NACIONALES'!AE10</f>
        <v>25566.381993046769</v>
      </c>
      <c r="AF10" s="66">
        <f>+'A. CUENTAS NACIONALES'!AF10</f>
        <v>34291.651898897908</v>
      </c>
      <c r="AG10" s="66">
        <f>+'A. CUENTAS NACIONALES'!AG10</f>
        <v>41651.979571647687</v>
      </c>
      <c r="AH10" s="66">
        <f>+'A. CUENTAS NACIONALES'!AH10</f>
        <v>38944.410980787608</v>
      </c>
      <c r="AI10" s="66">
        <f>+'A. CUENTAS NACIONALES'!AI10</f>
        <v>25396.385288840462</v>
      </c>
      <c r="AJ10" s="66">
        <f>+'A. CUENTAS NACIONALES'!AJ10</f>
        <v>24101.39564114832</v>
      </c>
      <c r="AK10" s="66">
        <f>+'A. CUENTAS NACIONALES'!AK10</f>
        <v>20821.191807894244</v>
      </c>
      <c r="AL10" s="66">
        <f>+'A. CUENTAS NACIONALES'!AL10</f>
        <v>26448.172620013313</v>
      </c>
      <c r="AM10" s="66">
        <f>+'A. CUENTAS NACIONALES'!AM10</f>
        <v>32176.818286187598</v>
      </c>
      <c r="AN10" s="66">
        <f>+'A. CUENTAS NACIONALES'!AN10</f>
        <v>28404.268283606492</v>
      </c>
      <c r="AO10" s="66">
        <f>+'A. CUENTAS NACIONALES'!AO10</f>
        <v>22747.870781349018</v>
      </c>
      <c r="AP10" s="66">
        <f>+'A. CUENTAS NACIONALES'!AP10</f>
        <v>22711.597942754994</v>
      </c>
      <c r="AQ10" s="66">
        <f>+'A. CUENTAS NACIONALES'!AQ10</f>
        <v>23542.451877853811</v>
      </c>
      <c r="AR10" s="66">
        <f>+'A. CUENTAS NACIONALES'!AR10</f>
        <v>23851.599413476019</v>
      </c>
      <c r="AS10" s="66">
        <f>+'A. CUENTAS NACIONALES'!AS10</f>
        <v>26580.82922973422</v>
      </c>
      <c r="AT10" s="66">
        <f>+'A. CUENTAS NACIONALES'!AT10</f>
        <v>32817.507685826997</v>
      </c>
      <c r="AU10" s="66">
        <f>+'A. CUENTAS NACIONALES'!AU10</f>
        <v>39205.065025243093</v>
      </c>
      <c r="AV10" s="66">
        <f>+'A. CUENTAS NACIONALES'!AV10</f>
        <v>37426.54914381502</v>
      </c>
      <c r="AW10" s="66">
        <f>+'A. CUENTAS NACIONALES'!AW10</f>
        <v>43560.625612372824</v>
      </c>
      <c r="AX10" s="66">
        <f>+'A. CUENTAS NACIONALES'!AX10</f>
        <v>43278.461869988198</v>
      </c>
      <c r="AY10" s="66">
        <f>+'A. CUENTAS NACIONALES'!AY10</f>
        <v>36796.731868311748</v>
      </c>
      <c r="AZ10" s="66">
        <f>+'A. CUENTAS NACIONALES'!AZ10</f>
        <v>36034.827013281531</v>
      </c>
      <c r="BA10" s="66">
        <f>+'A. CUENTAS NACIONALES'!BA10</f>
        <v>33580.141731962874</v>
      </c>
      <c r="BB10" s="66">
        <f>+'A. CUENTAS NACIONALES'!BB10</f>
        <v>35513.523758340431</v>
      </c>
      <c r="BC10" s="66">
        <f>+'A. CUENTAS NACIONALES'!BC10</f>
        <v>38435.405633701339</v>
      </c>
      <c r="BD10" s="66">
        <f>+'A. CUENTAS NACIONALES'!BD10</f>
        <v>38026.093491440071</v>
      </c>
      <c r="BE10" s="66">
        <f>+'A. CUENTAS NACIONALES'!BE10</f>
        <v>38877.546224862934</v>
      </c>
      <c r="BF10" s="66">
        <f>+'A. CUENTAS NACIONALES'!BF10</f>
        <v>54436.992287862435</v>
      </c>
      <c r="BG10" s="66">
        <f>+'A. CUENTAS NACIONALES'!BG10</f>
        <v>71187.752260613808</v>
      </c>
      <c r="BH10" s="66">
        <f>+'A. CUENTAS NACIONALES'!BH10</f>
        <v>90910.765348629895</v>
      </c>
      <c r="BI10" s="66">
        <f>+'A. CUENTAS NACIONALES'!BI10</f>
        <v>70776.654863224205</v>
      </c>
      <c r="BJ10" s="66">
        <f>+'A. CUENTAS NACIONALES'!BJ10</f>
        <v>96985.672668275205</v>
      </c>
      <c r="BK10" s="66">
        <f>+'A. CUENTAS NACIONALES'!BK10</f>
        <v>105718.37141664224</v>
      </c>
      <c r="BL10" s="66">
        <f>+'A. CUENTAS NACIONALES'!BL10</f>
        <v>113104.40745550601</v>
      </c>
      <c r="BM10" s="66">
        <f>+'A. CUENTAS NACIONALES'!BM10</f>
        <v>125301.70418638134</v>
      </c>
      <c r="BN10" s="66">
        <f>+'A. CUENTAS NACIONALES'!BN10</f>
        <v>121912.31328258265</v>
      </c>
      <c r="BO10" s="66">
        <f>+'A. CUENTAS NACIONALES'!BO10</f>
        <v>117917.14028584196</v>
      </c>
      <c r="BP10" s="66">
        <f>+'A. CUENTAS NACIONALES'!BP10</f>
        <v>111343.0110426031</v>
      </c>
      <c r="BQ10" s="66">
        <f>+'A. CUENTAS NACIONALES'!BQ10</f>
        <v>109107.6425994887</v>
      </c>
      <c r="BR10" s="66">
        <f>+'A. CUENTAS NACIONALES'!BR10</f>
        <v>115500.24690248808</v>
      </c>
      <c r="BS10" s="66">
        <f>+'A. CUENTAS NACIONALES'!BS10</f>
        <v>113156.1575016264</v>
      </c>
      <c r="BT10" s="66">
        <f>+'A. CUENTAS NACIONALES'!BT10</f>
        <v>91313.948653254207</v>
      </c>
      <c r="BU10" s="66">
        <f>+'A. CUENTAS NACIONALES'!BU10</f>
        <v>118126.42550035521</v>
      </c>
      <c r="BV10" s="66">
        <f>+'A. CUENTAS NACIONALES'!BV10</f>
        <v>119801.6009247261</v>
      </c>
      <c r="BW10" s="66">
        <f>+'A. CUENTAS NACIONALES'!BW10</f>
        <v>104690.3239923712</v>
      </c>
      <c r="BX10" s="66"/>
    </row>
    <row r="11" spans="1:76">
      <c r="A11" s="1" t="s">
        <v>6</v>
      </c>
      <c r="B11" s="66">
        <f>+'A. CUENTAS NACIONALES'!B11</f>
        <v>5111.4928985548459</v>
      </c>
      <c r="C11" s="66">
        <f>+'A. CUENTAS NACIONALES'!C11</f>
        <v>6821.092365991145</v>
      </c>
      <c r="D11" s="66">
        <f>+'A. CUENTAS NACIONALES'!D11</f>
        <v>7987.1610909565006</v>
      </c>
      <c r="E11" s="66">
        <f>+'A. CUENTAS NACIONALES'!E11</f>
        <v>8625.3088607016598</v>
      </c>
      <c r="F11" s="66">
        <f>+'A. CUENTAS NACIONALES'!F11</f>
        <v>7244.2619393973728</v>
      </c>
      <c r="G11" s="66">
        <f>+'A. CUENTAS NACIONALES'!G11</f>
        <v>8577.2294863223287</v>
      </c>
      <c r="H11" s="66">
        <f>+'A. CUENTAS NACIONALES'!H11</f>
        <v>10475.111241464081</v>
      </c>
      <c r="I11" s="66">
        <f>+'A. CUENTAS NACIONALES'!I11</f>
        <v>11405.14748391437</v>
      </c>
      <c r="J11" s="66">
        <f>+'A. CUENTAS NACIONALES'!J11</f>
        <v>10191.563258429051</v>
      </c>
      <c r="K11" s="66">
        <f>+'A. CUENTAS NACIONALES'!K11</f>
        <v>8006.8070827256524</v>
      </c>
      <c r="L11" s="66">
        <f>+'A. CUENTAS NACIONALES'!L11</f>
        <v>8596.1854318163114</v>
      </c>
      <c r="M11" s="66">
        <f>+'A. CUENTAS NACIONALES'!M11</f>
        <v>10992.99918461223</v>
      </c>
      <c r="N11" s="66">
        <f>+'A. CUENTAS NACIONALES'!N11</f>
        <v>12476.425629737729</v>
      </c>
      <c r="O11" s="66">
        <f>+'A. CUENTAS NACIONALES'!O11</f>
        <v>11869.14988986917</v>
      </c>
      <c r="P11" s="66">
        <f>+'A. CUENTAS NACIONALES'!P11</f>
        <v>11789.696401404151</v>
      </c>
      <c r="Q11" s="66">
        <f>+'A. CUENTAS NACIONALES'!Q11</f>
        <v>14111.09860308926</v>
      </c>
      <c r="R11" s="66">
        <f>+'A. CUENTAS NACIONALES'!R11</f>
        <v>15846.877264599449</v>
      </c>
      <c r="S11" s="66">
        <f>+'A. CUENTAS NACIONALES'!S11</f>
        <v>14556.064806636008</v>
      </c>
      <c r="T11" s="66">
        <f>+'A. CUENTAS NACIONALES'!T11</f>
        <v>12388.04379569029</v>
      </c>
      <c r="U11" s="66">
        <f>+'A. CUENTAS NACIONALES'!U11</f>
        <v>12881.58103814268</v>
      </c>
      <c r="V11" s="66">
        <f>+'A. CUENTAS NACIONALES'!V11</f>
        <v>14462.15993150573</v>
      </c>
      <c r="W11" s="66">
        <f>+'A. CUENTAS NACIONALES'!W11</f>
        <v>16334.88747107672</v>
      </c>
      <c r="X11" s="66">
        <f>+'A. CUENTAS NACIONALES'!X11</f>
        <v>16981.993692342061</v>
      </c>
      <c r="Y11" s="66">
        <f>+'A. CUENTAS NACIONALES'!Y11</f>
        <v>23098.12335488126</v>
      </c>
      <c r="Z11" s="66">
        <f>+'A. CUENTAS NACIONALES'!Z11</f>
        <v>29492.1266097892</v>
      </c>
      <c r="AA11" s="66">
        <f>+'A. CUENTAS NACIONALES'!AA11</f>
        <v>30657.920850145798</v>
      </c>
      <c r="AB11" s="66">
        <f>+'A. CUENTAS NACIONALES'!AB11</f>
        <v>26500.364473686299</v>
      </c>
      <c r="AC11" s="66">
        <f>+'A. CUENTAS NACIONALES'!AC11</f>
        <v>24066.510103897639</v>
      </c>
      <c r="AD11" s="66">
        <f>+'A. CUENTAS NACIONALES'!AD11</f>
        <v>21846.463132102461</v>
      </c>
      <c r="AE11" s="66">
        <f>+'A. CUENTAS NACIONALES'!AE11</f>
        <v>24021.509551265979</v>
      </c>
      <c r="AF11" s="66">
        <f>+'A. CUENTAS NACIONALES'!AF11</f>
        <v>31447.637276642388</v>
      </c>
      <c r="AG11" s="66">
        <f>+'A. CUENTAS NACIONALES'!AG11</f>
        <v>37745.413454115398</v>
      </c>
      <c r="AH11" s="66">
        <f>+'A. CUENTAS NACIONALES'!AH11</f>
        <v>36309.864720268</v>
      </c>
      <c r="AI11" s="66">
        <f>+'A. CUENTAS NACIONALES'!AI11</f>
        <v>25633.097493737798</v>
      </c>
      <c r="AJ11" s="66">
        <f>+'A. CUENTAS NACIONALES'!AJ11</f>
        <v>24704.217055621899</v>
      </c>
      <c r="AK11" s="66">
        <f>+'A. CUENTAS NACIONALES'!AK11</f>
        <v>21016.723664048819</v>
      </c>
      <c r="AL11" s="66">
        <f>+'A. CUENTAS NACIONALES'!AL11</f>
        <v>25324.745587477391</v>
      </c>
      <c r="AM11" s="66">
        <f>+'A. CUENTAS NACIONALES'!AM11</f>
        <v>29372.329007794688</v>
      </c>
      <c r="AN11" s="66">
        <f>+'A. CUENTAS NACIONALES'!AN11</f>
        <v>24839.80222426102</v>
      </c>
      <c r="AO11" s="66">
        <f>+'A. CUENTAS NACIONALES'!AO11</f>
        <v>21618.033808278778</v>
      </c>
      <c r="AP11" s="66">
        <f>+'A. CUENTAS NACIONALES'!AP11</f>
        <v>21822.784365657441</v>
      </c>
      <c r="AQ11" s="66">
        <f>+'A. CUENTAS NACIONALES'!AQ11</f>
        <v>22226.995520705503</v>
      </c>
      <c r="AR11" s="66">
        <f>+'A. CUENTAS NACIONALES'!AR11</f>
        <v>22545.91584004405</v>
      </c>
      <c r="AS11" s="66">
        <f>+'A. CUENTAS NACIONALES'!AS11</f>
        <v>25141.01290127384</v>
      </c>
      <c r="AT11" s="66">
        <f>+'A. CUENTAS NACIONALES'!AT11</f>
        <v>34352.408560245603</v>
      </c>
      <c r="AU11" s="66">
        <f>+'A. CUENTAS NACIONALES'!AU11</f>
        <v>41085.793537147081</v>
      </c>
      <c r="AV11" s="66">
        <f>+'A. CUENTAS NACIONALES'!AV11</f>
        <v>40118.628357122019</v>
      </c>
      <c r="AW11" s="66">
        <f>+'A. CUENTAS NACIONALES'!AW11</f>
        <v>46388.509947735802</v>
      </c>
      <c r="AX11" s="66">
        <f>+'A. CUENTAS NACIONALES'!AX11</f>
        <v>46234.013547287104</v>
      </c>
      <c r="AY11" s="66">
        <f>+'A. CUENTAS NACIONALES'!AY11</f>
        <v>41987.411901314998</v>
      </c>
      <c r="AZ11" s="66">
        <f>+'A. CUENTAS NACIONALES'!AZ11</f>
        <v>39663.482054419401</v>
      </c>
      <c r="BA11" s="66">
        <f>+'A. CUENTAS NACIONALES'!BA11</f>
        <v>35883.063177084434</v>
      </c>
      <c r="BB11" s="66">
        <f>+'A. CUENTAS NACIONALES'!BB11</f>
        <v>35457.852862712978</v>
      </c>
      <c r="BC11" s="66">
        <f>+'A. CUENTAS NACIONALES'!BC11</f>
        <v>37393.710318384808</v>
      </c>
      <c r="BD11" s="66">
        <f>+'A. CUENTAS NACIONALES'!BD11</f>
        <v>39801.51556021969</v>
      </c>
      <c r="BE11" s="66">
        <f>+'A. CUENTAS NACIONALES'!BE11</f>
        <v>44441.449067287016</v>
      </c>
      <c r="BF11" s="66">
        <f>+'A. CUENTAS NACIONALES'!BF11</f>
        <v>53146.764625508047</v>
      </c>
      <c r="BG11" s="66">
        <f>+'A. CUENTAS NACIONALES'!BG11</f>
        <v>64947.715312797096</v>
      </c>
      <c r="BH11" s="66">
        <f>+'A. CUENTAS NACIONALES'!BH11</f>
        <v>80796.337331329996</v>
      </c>
      <c r="BI11" s="66">
        <f>+'A. CUENTAS NACIONALES'!BI11</f>
        <v>79688.093864399503</v>
      </c>
      <c r="BJ11" s="66">
        <f>+'A. CUENTAS NACIONALES'!BJ11</f>
        <v>98132.146753082605</v>
      </c>
      <c r="BK11" s="66">
        <f>+'A. CUENTAS NACIONALES'!BK11</f>
        <v>104026.9331914658</v>
      </c>
      <c r="BL11" s="66">
        <f>+'A. CUENTAS NACIONALES'!BL11</f>
        <v>121023.00513367449</v>
      </c>
      <c r="BM11" s="66">
        <f>+'A. CUENTAS NACIONALES'!BM11</f>
        <v>130541.49138203829</v>
      </c>
      <c r="BN11" s="66">
        <f>+'A. CUENTAS NACIONALES'!BN11</f>
        <v>127664.00561714321</v>
      </c>
      <c r="BO11" s="66">
        <f>+'A. CUENTAS NACIONALES'!BO11</f>
        <v>121495.8132154209</v>
      </c>
      <c r="BP11" s="66">
        <f>+'A. CUENTAS NACIONALES'!BP11</f>
        <v>116614.12430156101</v>
      </c>
      <c r="BQ11" s="66">
        <f>+'A. CUENTAS NACIONALES'!BQ11</f>
        <v>116233.7748771984</v>
      </c>
      <c r="BR11" s="66">
        <f>+'A. CUENTAS NACIONALES'!BR11</f>
        <v>121326.84276929259</v>
      </c>
      <c r="BS11" s="66">
        <f>+'A. CUENTAS NACIONALES'!BS11</f>
        <v>125336.52507786339</v>
      </c>
      <c r="BT11" s="66">
        <f>+'A. CUENTAS NACIONALES'!BT11</f>
        <v>104979.7528443694</v>
      </c>
      <c r="BU11" s="66">
        <f>+'A. CUENTAS NACIONALES'!BU11</f>
        <v>141318.4334016733</v>
      </c>
      <c r="BV11" s="66">
        <f>+'A. CUENTAS NACIONALES'!BV11</f>
        <v>142310.75981496219</v>
      </c>
      <c r="BW11" s="66">
        <f>+'A. CUENTAS NACIONALES'!BW11</f>
        <v>134634.3215970379</v>
      </c>
      <c r="BX11" s="66"/>
    </row>
    <row r="12" spans="1:76">
      <c r="A12" s="1" t="s">
        <v>7</v>
      </c>
      <c r="B12" s="66">
        <f>+'A. CUENTAS NACIONALES'!B12</f>
        <v>4491.6390806865902</v>
      </c>
      <c r="C12" s="66">
        <f>+'A. CUENTAS NACIONALES'!C12</f>
        <v>6165.2870266865302</v>
      </c>
      <c r="D12" s="66">
        <f>+'A. CUENTAS NACIONALES'!D12</f>
        <v>6519.4687415927701</v>
      </c>
      <c r="E12" s="66">
        <f>+'A. CUENTAS NACIONALES'!E12</f>
        <v>7399.7857489829503</v>
      </c>
      <c r="F12" s="66">
        <f>+'A. CUENTAS NACIONALES'!F12</f>
        <v>6284.67734292162</v>
      </c>
      <c r="G12" s="66">
        <f>+'A. CUENTAS NACIONALES'!G12</f>
        <v>6474.7796354439597</v>
      </c>
      <c r="H12" s="66">
        <f>+'A. CUENTAS NACIONALES'!H12</f>
        <v>8812.0734094192903</v>
      </c>
      <c r="I12" s="66">
        <f>+'A. CUENTAS NACIONALES'!I12</f>
        <v>10021.5000076531</v>
      </c>
      <c r="J12" s="66">
        <f>+'A. CUENTAS NACIONALES'!J12</f>
        <v>8769.1736528324709</v>
      </c>
      <c r="K12" s="66">
        <f>+'A. CUENTAS NACIONALES'!K12</f>
        <v>7066.60755342631</v>
      </c>
      <c r="L12" s="66">
        <f>+'A. CUENTAS NACIONALES'!L12</f>
        <v>7739.6636606246102</v>
      </c>
      <c r="M12" s="66">
        <f>+'A. CUENTAS NACIONALES'!M12</f>
        <v>8835.4208429803402</v>
      </c>
      <c r="N12" s="66">
        <f>+'A. CUENTAS NACIONALES'!N12</f>
        <v>10573.441532418399</v>
      </c>
      <c r="O12" s="66">
        <f>+'A. CUENTAS NACIONALES'!O12</f>
        <v>9897.6583650463399</v>
      </c>
      <c r="P12" s="66">
        <f>+'A. CUENTAS NACIONALES'!P12</f>
        <v>9112.4109106947508</v>
      </c>
      <c r="Q12" s="66">
        <f>+'A. CUENTAS NACIONALES'!Q12</f>
        <v>10646.691178111299</v>
      </c>
      <c r="R12" s="66">
        <f>+'A. CUENTAS NACIONALES'!R12</f>
        <v>11845.486688749899</v>
      </c>
      <c r="S12" s="66">
        <f>+'A. CUENTAS NACIONALES'!S12</f>
        <v>11098.863349101999</v>
      </c>
      <c r="T12" s="66">
        <f>+'A. CUENTAS NACIONALES'!T12</f>
        <v>9328.4205057726904</v>
      </c>
      <c r="U12" s="66">
        <f>+'A. CUENTAS NACIONALES'!U12</f>
        <v>9240.6293231407399</v>
      </c>
      <c r="V12" s="66">
        <f>+'A. CUENTAS NACIONALES'!V12</f>
        <v>10089.3769217884</v>
      </c>
      <c r="W12" s="66">
        <f>+'A. CUENTAS NACIONALES'!W12</f>
        <v>11284.3230948532</v>
      </c>
      <c r="X12" s="66">
        <f>+'A. CUENTAS NACIONALES'!X12</f>
        <v>11492.0302153871</v>
      </c>
      <c r="Y12" s="66">
        <f>+'A. CUENTAS NACIONALES'!Y12</f>
        <v>16619.966452074401</v>
      </c>
      <c r="Z12" s="66">
        <f>+'A. CUENTAS NACIONALES'!Z12</f>
        <v>19321.420272382398</v>
      </c>
      <c r="AA12" s="66">
        <f>+'A. CUENTAS NACIONALES'!AA12</f>
        <v>19276.900458587599</v>
      </c>
      <c r="AB12" s="66">
        <f>+'A. CUENTAS NACIONALES'!AB12</f>
        <v>15768.062244446901</v>
      </c>
      <c r="AC12" s="66">
        <f>+'A. CUENTAS NACIONALES'!AC12</f>
        <v>16199.7325698652</v>
      </c>
      <c r="AD12" s="66">
        <f>+'A. CUENTAS NACIONALES'!AD12</f>
        <v>15332.7713339236</v>
      </c>
      <c r="AE12" s="66">
        <f>+'A. CUENTAS NACIONALES'!AE12</f>
        <v>16589.3872095439</v>
      </c>
      <c r="AF12" s="66">
        <f>+'A. CUENTAS NACIONALES'!AF12</f>
        <v>21770.131577270298</v>
      </c>
      <c r="AG12" s="66">
        <f>+'A. CUENTAS NACIONALES'!AG12</f>
        <v>25700.058048455299</v>
      </c>
      <c r="AH12" s="66">
        <f>+'A. CUENTAS NACIONALES'!AH12</f>
        <v>23834.864735232401</v>
      </c>
      <c r="AI12" s="66">
        <f>+'A. CUENTAS NACIONALES'!AI12</f>
        <v>14650.5597504783</v>
      </c>
      <c r="AJ12" s="66">
        <f>+'A. CUENTAS NACIONALES'!AJ12</f>
        <v>13639.133812538799</v>
      </c>
      <c r="AK12" s="66">
        <f>+'A. CUENTAS NACIONALES'!AK12</f>
        <v>12079.386562682599</v>
      </c>
      <c r="AL12" s="66">
        <f>+'A. CUENTAS NACIONALES'!AL12</f>
        <v>16802.118982266002</v>
      </c>
      <c r="AM12" s="66">
        <f>+'A. CUENTAS NACIONALES'!AM12</f>
        <v>21260.457573072599</v>
      </c>
      <c r="AN12" s="66">
        <f>+'A. CUENTAS NACIONALES'!AN12</f>
        <v>19321.401560021601</v>
      </c>
      <c r="AO12" s="66">
        <f>+'A. CUENTAS NACIONALES'!AO12</f>
        <v>15242.3031464015</v>
      </c>
      <c r="AP12" s="66">
        <f>+'A. CUENTAS NACIONALES'!AP12</f>
        <v>17158.888840233201</v>
      </c>
      <c r="AQ12" s="66">
        <f>+'A. CUENTAS NACIONALES'!AQ12</f>
        <v>17154.398519361501</v>
      </c>
      <c r="AR12" s="66">
        <f>+'A. CUENTAS NACIONALES'!AR12</f>
        <v>16450.267459983999</v>
      </c>
      <c r="AS12" s="66">
        <f>+'A. CUENTAS NACIONALES'!AS12</f>
        <v>18028.443502818802</v>
      </c>
      <c r="AT12" s="66">
        <f>+'A. CUENTAS NACIONALES'!AT12</f>
        <v>25088</v>
      </c>
      <c r="AU12" s="66">
        <f>+'A. CUENTAS NACIONALES'!AU12</f>
        <v>31946</v>
      </c>
      <c r="AV12" s="66">
        <f>+'A. CUENTAS NACIONALES'!AV12</f>
        <v>31247</v>
      </c>
      <c r="AW12" s="66">
        <f>+'A. CUENTAS NACIONALES'!AW12</f>
        <v>36241</v>
      </c>
      <c r="AX12" s="66">
        <f>+'A. CUENTAS NACIONALES'!AX12</f>
        <v>35373</v>
      </c>
      <c r="AY12" s="66">
        <f>+'A. CUENTAS NACIONALES'!AY12</f>
        <v>29981</v>
      </c>
      <c r="AZ12" s="66">
        <f>+'A. CUENTAS NACIONALES'!AZ12</f>
        <v>29461</v>
      </c>
      <c r="BA12" s="66">
        <f>+'A. CUENTAS NACIONALES'!BA12</f>
        <v>28089</v>
      </c>
      <c r="BB12" s="66">
        <f>+'A. CUENTAS NACIONALES'!BB12</f>
        <v>28145</v>
      </c>
      <c r="BC12" s="66">
        <f>+'A. CUENTAS NACIONALES'!BC12</f>
        <v>29915</v>
      </c>
      <c r="BD12" s="66">
        <f>+'A. CUENTAS NACIONALES'!BD12</f>
        <v>32335</v>
      </c>
      <c r="BE12" s="66">
        <f>+'A. CUENTAS NACIONALES'!BE12</f>
        <v>36217</v>
      </c>
      <c r="BF12" s="66">
        <f>+'A. CUENTAS NACIONALES'!BF12</f>
        <v>43482</v>
      </c>
      <c r="BG12" s="66">
        <f>+'A. CUENTAS NACIONALES'!BG12</f>
        <v>53625.998895381599</v>
      </c>
      <c r="BH12" s="66">
        <f>+'A. CUENTAS NACIONALES'!BH12</f>
        <v>66440.202464095899</v>
      </c>
      <c r="BI12" s="66">
        <f>+'A. CUENTAS NACIONALES'!BI12</f>
        <v>60565.811989149799</v>
      </c>
      <c r="BJ12" s="66">
        <f>+'A. CUENTAS NACIONALES'!BJ12</f>
        <v>76166.725948459702</v>
      </c>
      <c r="BK12" s="66">
        <f>+'A. CUENTAS NACIONALES'!BK12</f>
        <v>84517.953508024002</v>
      </c>
      <c r="BL12" s="66">
        <f>+'A. CUENTAS NACIONALES'!BL12</f>
        <v>97724.429449348594</v>
      </c>
      <c r="BM12" s="66">
        <f>+'A. CUENTAS NACIONALES'!BM12</f>
        <v>104661.483090985</v>
      </c>
      <c r="BN12" s="66">
        <f>+'A. CUENTAS NACIONALES'!BN12</f>
        <v>102542.41155108</v>
      </c>
      <c r="BO12" s="66">
        <f>+'A. CUENTAS NACIONALES'!BO12</f>
        <v>98101.031366463896</v>
      </c>
      <c r="BP12" s="66">
        <f>+'A. CUENTAS NACIONALES'!BP12</f>
        <v>93159.089084814201</v>
      </c>
      <c r="BQ12" s="66">
        <f>+'A. CUENTAS NACIONALES'!BQ12</f>
        <v>93199.277987944704</v>
      </c>
      <c r="BR12" s="66">
        <f>+'A. CUENTAS NACIONALES'!BR12</f>
        <v>97026.385353805599</v>
      </c>
      <c r="BS12" s="66">
        <f>+'A. CUENTAS NACIONALES'!BS12</f>
        <v>101406.10986674399</v>
      </c>
      <c r="BT12" s="66">
        <f>+'A. CUENTAS NACIONALES'!BT12</f>
        <v>84654.089334307602</v>
      </c>
      <c r="BU12" s="66">
        <f>+'A. CUENTAS NACIONALES'!BU12</f>
        <v>115974.47676162601</v>
      </c>
      <c r="BV12" s="66">
        <f>+'A. CUENTAS NACIONALES'!BV12</f>
        <v>115451.093301621</v>
      </c>
      <c r="BW12" s="66">
        <f>+'A. CUENTAS NACIONALES'!BW12</f>
        <v>107031.912927333</v>
      </c>
      <c r="BX12" s="66"/>
    </row>
    <row r="13" spans="1:76">
      <c r="A13" s="1" t="s">
        <v>8</v>
      </c>
      <c r="B13" s="66">
        <f>+'A. CUENTAS NACIONALES'!B13</f>
        <v>619.85381786825599</v>
      </c>
      <c r="C13" s="66">
        <f>+'A. CUENTAS NACIONALES'!C13</f>
        <v>655.80533930461502</v>
      </c>
      <c r="D13" s="66">
        <f>+'A. CUENTAS NACIONALES'!D13</f>
        <v>1467.69234936373</v>
      </c>
      <c r="E13" s="66">
        <f>+'A. CUENTAS NACIONALES'!E13</f>
        <v>1225.52311171871</v>
      </c>
      <c r="F13" s="66">
        <f>+'A. CUENTAS NACIONALES'!F13</f>
        <v>959.58459647575296</v>
      </c>
      <c r="G13" s="66">
        <f>+'A. CUENTAS NACIONALES'!G13</f>
        <v>2102.4498508783699</v>
      </c>
      <c r="H13" s="66">
        <f>+'A. CUENTAS NACIONALES'!H13</f>
        <v>1663.0378320447901</v>
      </c>
      <c r="I13" s="66">
        <f>+'A. CUENTAS NACIONALES'!I13</f>
        <v>1383.64747626127</v>
      </c>
      <c r="J13" s="66">
        <f>+'A. CUENTAS NACIONALES'!J13</f>
        <v>1422.3896055965799</v>
      </c>
      <c r="K13" s="66">
        <f>+'A. CUENTAS NACIONALES'!K13</f>
        <v>940.19952929934198</v>
      </c>
      <c r="L13" s="66">
        <f>+'A. CUENTAS NACIONALES'!L13</f>
        <v>856.52177119170096</v>
      </c>
      <c r="M13" s="66">
        <f>+'A. CUENTAS NACIONALES'!M13</f>
        <v>2157.57834163189</v>
      </c>
      <c r="N13" s="66">
        <f>+'A. CUENTAS NACIONALES'!N13</f>
        <v>1902.98409731933</v>
      </c>
      <c r="O13" s="66">
        <f>+'A. CUENTAS NACIONALES'!O13</f>
        <v>1971.4915248228299</v>
      </c>
      <c r="P13" s="66">
        <f>+'A. CUENTAS NACIONALES'!P13</f>
        <v>2677.2854907094002</v>
      </c>
      <c r="Q13" s="66">
        <f>+'A. CUENTAS NACIONALES'!Q13</f>
        <v>3464.4074249779601</v>
      </c>
      <c r="R13" s="66">
        <f>+'A. CUENTAS NACIONALES'!R13</f>
        <v>4001.3905758495498</v>
      </c>
      <c r="S13" s="66">
        <f>+'A. CUENTAS NACIONALES'!S13</f>
        <v>3457.2014575340099</v>
      </c>
      <c r="T13" s="66">
        <f>+'A. CUENTAS NACIONALES'!T13</f>
        <v>3059.6232899175998</v>
      </c>
      <c r="U13" s="66">
        <f>+'A. CUENTAS NACIONALES'!U13</f>
        <v>3640.9517150019401</v>
      </c>
      <c r="V13" s="66">
        <f>+'A. CUENTAS NACIONALES'!V13</f>
        <v>4372.7830097173301</v>
      </c>
      <c r="W13" s="66">
        <f>+'A. CUENTAS NACIONALES'!W13</f>
        <v>5050.5643762235204</v>
      </c>
      <c r="X13" s="66">
        <f>+'A. CUENTAS NACIONALES'!X13</f>
        <v>5489.9634769549602</v>
      </c>
      <c r="Y13" s="66">
        <f>+'A. CUENTAS NACIONALES'!Y13</f>
        <v>6478.1569028068598</v>
      </c>
      <c r="Z13" s="66">
        <f>+'A. CUENTAS NACIONALES'!Z13</f>
        <v>10170.7063374068</v>
      </c>
      <c r="AA13" s="66">
        <f>+'A. CUENTAS NACIONALES'!AA13</f>
        <v>11381.020391558201</v>
      </c>
      <c r="AB13" s="66">
        <f>+'A. CUENTAS NACIONALES'!AB13</f>
        <v>10732.3022292394</v>
      </c>
      <c r="AC13" s="66">
        <f>+'A. CUENTAS NACIONALES'!AC13</f>
        <v>7866.7775340324397</v>
      </c>
      <c r="AD13" s="66">
        <f>+'A. CUENTAS NACIONALES'!AD13</f>
        <v>6513.6917981788602</v>
      </c>
      <c r="AE13" s="66">
        <f>+'A. CUENTAS NACIONALES'!AE13</f>
        <v>7432.1223417220799</v>
      </c>
      <c r="AF13" s="66">
        <f>+'A. CUENTAS NACIONALES'!AF13</f>
        <v>9677.50569937209</v>
      </c>
      <c r="AG13" s="66">
        <f>+'A. CUENTAS NACIONALES'!AG13</f>
        <v>12045.355405660101</v>
      </c>
      <c r="AH13" s="66">
        <f>+'A. CUENTAS NACIONALES'!AH13</f>
        <v>12474.9999850356</v>
      </c>
      <c r="AI13" s="66">
        <f>+'A. CUENTAS NACIONALES'!AI13</f>
        <v>10982.5377432595</v>
      </c>
      <c r="AJ13" s="66">
        <f>+'A. CUENTAS NACIONALES'!AJ13</f>
        <v>11065.0832430831</v>
      </c>
      <c r="AK13" s="66">
        <f>+'A. CUENTAS NACIONALES'!AK13</f>
        <v>8937.3371013662199</v>
      </c>
      <c r="AL13" s="66">
        <f>+'A. CUENTAS NACIONALES'!AL13</f>
        <v>8522.6266052113897</v>
      </c>
      <c r="AM13" s="66">
        <f>+'A. CUENTAS NACIONALES'!AM13</f>
        <v>8111.8714347220903</v>
      </c>
      <c r="AN13" s="66">
        <f>+'A. CUENTAS NACIONALES'!AN13</f>
        <v>5518.4006642394197</v>
      </c>
      <c r="AO13" s="66">
        <f>+'A. CUENTAS NACIONALES'!AO13</f>
        <v>6375.73066187728</v>
      </c>
      <c r="AP13" s="66">
        <f>+'A. CUENTAS NACIONALES'!AP13</f>
        <v>4663.8955254242401</v>
      </c>
      <c r="AQ13" s="66">
        <f>+'A. CUENTAS NACIONALES'!AQ13</f>
        <v>5072.5970013440001</v>
      </c>
      <c r="AR13" s="66">
        <f>+'A. CUENTAS NACIONALES'!AR13</f>
        <v>6095.6483800600499</v>
      </c>
      <c r="AS13" s="66">
        <f>+'A. CUENTAS NACIONALES'!AS13</f>
        <v>7112.5693984550398</v>
      </c>
      <c r="AT13" s="66">
        <f>+'A. CUENTAS NACIONALES'!AT13</f>
        <v>9264.4085602455998</v>
      </c>
      <c r="AU13" s="66">
        <f>+'A. CUENTAS NACIONALES'!AU13</f>
        <v>9139.7935371470794</v>
      </c>
      <c r="AV13" s="66">
        <f>+'A. CUENTAS NACIONALES'!AV13</f>
        <v>8871.6283571220192</v>
      </c>
      <c r="AW13" s="66">
        <f>+'A. CUENTAS NACIONALES'!AW13</f>
        <v>10147.5099477358</v>
      </c>
      <c r="AX13" s="66">
        <f>+'A. CUENTAS NACIONALES'!AX13</f>
        <v>10861.013547287101</v>
      </c>
      <c r="AY13" s="66">
        <f>+'A. CUENTAS NACIONALES'!AY13</f>
        <v>12006.411901314999</v>
      </c>
      <c r="AZ13" s="66">
        <f>+'A. CUENTAS NACIONALES'!AZ13</f>
        <v>10202.482054419401</v>
      </c>
      <c r="BA13" s="66">
        <f>+'A. CUENTAS NACIONALES'!BA13</f>
        <v>7794.0631770844302</v>
      </c>
      <c r="BB13" s="66">
        <f>+'A. CUENTAS NACIONALES'!BB13</f>
        <v>7312.8528627129799</v>
      </c>
      <c r="BC13" s="66">
        <f>+'A. CUENTAS NACIONALES'!BC13</f>
        <v>7478.7103183848103</v>
      </c>
      <c r="BD13" s="66">
        <f>+'A. CUENTAS NACIONALES'!BD13</f>
        <v>7466.5155602196901</v>
      </c>
      <c r="BE13" s="66">
        <f>+'A. CUENTAS NACIONALES'!BE13</f>
        <v>8224.4490672870197</v>
      </c>
      <c r="BF13" s="66">
        <f>+'A. CUENTAS NACIONALES'!BF13</f>
        <v>9664.7646255080508</v>
      </c>
      <c r="BG13" s="66">
        <f>+'A. CUENTAS NACIONALES'!BG13</f>
        <v>11321.7164174155</v>
      </c>
      <c r="BH13" s="66">
        <f>+'A. CUENTAS NACIONALES'!BH13</f>
        <v>14356.134867234099</v>
      </c>
      <c r="BI13" s="66">
        <f>+'A. CUENTAS NACIONALES'!BI13</f>
        <v>19122.281875249701</v>
      </c>
      <c r="BJ13" s="66">
        <f>+'A. CUENTAS NACIONALES'!BJ13</f>
        <v>21965.4208046229</v>
      </c>
      <c r="BK13" s="66">
        <f>+'A. CUENTAS NACIONALES'!BK13</f>
        <v>19508.979683441801</v>
      </c>
      <c r="BL13" s="66">
        <f>+'A. CUENTAS NACIONALES'!BL13</f>
        <v>23298.575684325901</v>
      </c>
      <c r="BM13" s="66">
        <f>+'A. CUENTAS NACIONALES'!BM13</f>
        <v>25880.008291053298</v>
      </c>
      <c r="BN13" s="66">
        <f>+'A. CUENTAS NACIONALES'!BN13</f>
        <v>25121.5940660632</v>
      </c>
      <c r="BO13" s="66">
        <f>+'A. CUENTAS NACIONALES'!BO13</f>
        <v>23394.781848957002</v>
      </c>
      <c r="BP13" s="66">
        <f>+'A. CUENTAS NACIONALES'!BP13</f>
        <v>23455.035216746801</v>
      </c>
      <c r="BQ13" s="66">
        <f>+'A. CUENTAS NACIONALES'!BQ13</f>
        <v>23034.4968892537</v>
      </c>
      <c r="BR13" s="66">
        <f>+'A. CUENTAS NACIONALES'!BR13</f>
        <v>24300.457415486999</v>
      </c>
      <c r="BS13" s="66">
        <f>+'A. CUENTAS NACIONALES'!BS13</f>
        <v>23930.415211119402</v>
      </c>
      <c r="BT13" s="66">
        <f>+'A. CUENTAS NACIONALES'!BT13</f>
        <v>20325.6635100618</v>
      </c>
      <c r="BU13" s="66">
        <f>+'A. CUENTAS NACIONALES'!BU13</f>
        <v>25343.956640047301</v>
      </c>
      <c r="BV13" s="66">
        <f>+'A. CUENTAS NACIONALES'!BV13</f>
        <v>26859.666513341199</v>
      </c>
      <c r="BW13" s="66">
        <f>+'A. CUENTAS NACIONALES'!BW13</f>
        <v>27602.408669704899</v>
      </c>
      <c r="BX13" s="66"/>
    </row>
    <row r="14" spans="1:76">
      <c r="A14" s="3" t="s">
        <v>9</v>
      </c>
      <c r="B14" s="66">
        <f>+'A. CUENTAS NACIONALES'!B14</f>
        <v>168.01648359854499</v>
      </c>
      <c r="C14" s="66">
        <f>+'A. CUENTAS NACIONALES'!C14</f>
        <v>272.28788930189</v>
      </c>
      <c r="D14" s="66">
        <f>+'A. CUENTAS NACIONALES'!D14</f>
        <v>200.07105994018701</v>
      </c>
      <c r="E14" s="66">
        <f>+'A. CUENTAS NACIONALES'!E14</f>
        <v>257.03349002621701</v>
      </c>
      <c r="F14" s="66">
        <f>+'A. CUENTAS NACIONALES'!F14</f>
        <v>414.33794092667398</v>
      </c>
      <c r="G14" s="66">
        <f>+'A. CUENTAS NACIONALES'!G14</f>
        <v>260.24673119556201</v>
      </c>
      <c r="H14" s="66">
        <f>+'A. CUENTAS NACIONALES'!H14</f>
        <v>150.968992830518</v>
      </c>
      <c r="I14" s="66">
        <f>+'A. CUENTAS NACIONALES'!I14</f>
        <v>442.46170991343803</v>
      </c>
      <c r="J14" s="66">
        <f>+'A. CUENTAS NACIONALES'!J14</f>
        <v>297.72867936425399</v>
      </c>
      <c r="K14" s="66">
        <f>+'A. CUENTAS NACIONALES'!K14</f>
        <v>775.15077918189195</v>
      </c>
      <c r="L14" s="66">
        <f>+'A. CUENTAS NACIONALES'!L14</f>
        <v>1731.51236606523</v>
      </c>
      <c r="M14" s="66">
        <f>+'A. CUENTAS NACIONALES'!M14</f>
        <v>612.83942274060098</v>
      </c>
      <c r="N14" s="66">
        <f>+'A. CUENTAS NACIONALES'!N14</f>
        <v>428.74639002918798</v>
      </c>
      <c r="O14" s="66">
        <f>+'A. CUENTAS NACIONALES'!O14</f>
        <v>598.79826976668505</v>
      </c>
      <c r="P14" s="66">
        <f>+'A. CUENTAS NACIONALES'!P14</f>
        <v>1049.08550074971</v>
      </c>
      <c r="Q14" s="66">
        <f>+'A. CUENTAS NACIONALES'!Q14</f>
        <v>408.94097252296501</v>
      </c>
      <c r="R14" s="66">
        <f>+'A. CUENTAS NACIONALES'!R14</f>
        <v>1100.35852582299</v>
      </c>
      <c r="S14" s="66">
        <f>+'A. CUENTAS NACIONALES'!S14</f>
        <v>1608.1185408096201</v>
      </c>
      <c r="T14" s="66">
        <f>+'A. CUENTAS NACIONALES'!T14</f>
        <v>457.25058720336898</v>
      </c>
      <c r="U14" s="66">
        <f>+'A. CUENTAS NACIONALES'!U14</f>
        <v>626.46867888529403</v>
      </c>
      <c r="V14" s="66">
        <f>+'A. CUENTAS NACIONALES'!V14</f>
        <v>223.689010554866</v>
      </c>
      <c r="W14" s="66">
        <f>+'A. CUENTAS NACIONALES'!W14</f>
        <v>441.01226123436601</v>
      </c>
      <c r="X14" s="66">
        <f>+'A. CUENTAS NACIONALES'!X14</f>
        <v>-1076.8350204266301</v>
      </c>
      <c r="Y14" s="66">
        <f>+'A. CUENTAS NACIONALES'!Y14</f>
        <v>-12.655909390247</v>
      </c>
      <c r="Z14" s="66">
        <f>+'A. CUENTAS NACIONALES'!Z14</f>
        <v>1129.9515776512901</v>
      </c>
      <c r="AA14" s="66">
        <f>+'A. CUENTAS NACIONALES'!AA14</f>
        <v>-596.01011590511598</v>
      </c>
      <c r="AB14" s="66">
        <f>+'A. CUENTAS NACIONALES'!AB14</f>
        <v>-290.74894415717802</v>
      </c>
      <c r="AC14" s="66">
        <f>+'A. CUENTAS NACIONALES'!AC14</f>
        <v>-921.45811088255095</v>
      </c>
      <c r="AD14" s="66">
        <f>+'A. CUENTAS NACIONALES'!AD14</f>
        <v>-30.943487672629999</v>
      </c>
      <c r="AE14" s="66">
        <f>+'A. CUENTAS NACIONALES'!AE14</f>
        <v>1544.87244178079</v>
      </c>
      <c r="AF14" s="66">
        <f>+'A. CUENTAS NACIONALES'!AF14</f>
        <v>2844.01462225552</v>
      </c>
      <c r="AG14" s="66">
        <f>+'A. CUENTAS NACIONALES'!AG14</f>
        <v>3906.5661175322898</v>
      </c>
      <c r="AH14" s="66">
        <f>+'A. CUENTAS NACIONALES'!AH14</f>
        <v>2634.5462605196099</v>
      </c>
      <c r="AI14" s="66">
        <f>+'A. CUENTAS NACIONALES'!AI14</f>
        <v>-236.71220489733699</v>
      </c>
      <c r="AJ14" s="66">
        <f>+'A. CUENTAS NACIONALES'!AJ14</f>
        <v>-602.82141447357799</v>
      </c>
      <c r="AK14" s="66">
        <f>+'A. CUENTAS NACIONALES'!AK14</f>
        <v>-195.531856154574</v>
      </c>
      <c r="AL14" s="66">
        <f>+'A. CUENTAS NACIONALES'!AL14</f>
        <v>1123.42703253592</v>
      </c>
      <c r="AM14" s="66">
        <f>+'A. CUENTAS NACIONALES'!AM14</f>
        <v>2804.4892783929099</v>
      </c>
      <c r="AN14" s="66">
        <f>+'A. CUENTAS NACIONALES'!AN14</f>
        <v>3564.4660593454701</v>
      </c>
      <c r="AO14" s="66">
        <f>+'A. CUENTAS NACIONALES'!AO14</f>
        <v>1129.83697307024</v>
      </c>
      <c r="AP14" s="66">
        <f>+'A. CUENTAS NACIONALES'!AP14</f>
        <v>888.813577097554</v>
      </c>
      <c r="AQ14" s="66">
        <f>+'A. CUENTAS NACIONALES'!AQ14</f>
        <v>1315.45635714831</v>
      </c>
      <c r="AR14" s="66">
        <f>+'A. CUENTAS NACIONALES'!AR14</f>
        <v>1305.68357343197</v>
      </c>
      <c r="AS14" s="66">
        <f>+'A. CUENTAS NACIONALES'!AS14</f>
        <v>1439.81632846038</v>
      </c>
      <c r="AT14" s="66">
        <f>+'A. CUENTAS NACIONALES'!AT14</f>
        <v>-1534.9008744186101</v>
      </c>
      <c r="AU14" s="66">
        <f>+'A. CUENTAS NACIONALES'!AU14</f>
        <v>-1880.72851190399</v>
      </c>
      <c r="AV14" s="66">
        <f>+'A. CUENTAS NACIONALES'!AV14</f>
        <v>-2692.0792133069999</v>
      </c>
      <c r="AW14" s="66">
        <f>+'A. CUENTAS NACIONALES'!AW14</f>
        <v>-2827.88433536298</v>
      </c>
      <c r="AX14" s="66">
        <f>+'A. CUENTAS NACIONALES'!AX14</f>
        <v>-2955.5516772989099</v>
      </c>
      <c r="AY14" s="66">
        <f>+'A. CUENTAS NACIONALES'!AY14</f>
        <v>-5190.6800330032502</v>
      </c>
      <c r="AZ14" s="66">
        <f>+'A. CUENTAS NACIONALES'!AZ14</f>
        <v>-3628.6550411378698</v>
      </c>
      <c r="BA14" s="66">
        <f>+'A. CUENTAS NACIONALES'!BA14</f>
        <v>-2302.9214451215598</v>
      </c>
      <c r="BB14" s="66">
        <f>+'A. CUENTAS NACIONALES'!BB14</f>
        <v>55.6708956274529</v>
      </c>
      <c r="BC14" s="66">
        <f>+'A. CUENTAS NACIONALES'!BC14</f>
        <v>1041.69531531653</v>
      </c>
      <c r="BD14" s="66">
        <f>+'A. CUENTAS NACIONALES'!BD14</f>
        <v>-1775.4220687796201</v>
      </c>
      <c r="BE14" s="66">
        <f>+'A. CUENTAS NACIONALES'!BE14</f>
        <v>-5563.9028424240796</v>
      </c>
      <c r="BF14" s="66">
        <f>+'A. CUENTAS NACIONALES'!BF14</f>
        <v>1290.2276623543901</v>
      </c>
      <c r="BG14" s="66">
        <f>+'A. CUENTAS NACIONALES'!BG14</f>
        <v>6240.0369478167104</v>
      </c>
      <c r="BH14" s="66">
        <f>+'A. CUENTAS NACIONALES'!BH14</f>
        <v>10114.428017299901</v>
      </c>
      <c r="BI14" s="66">
        <f>+'A. CUENTAS NACIONALES'!BI14</f>
        <v>-8911.4390011753003</v>
      </c>
      <c r="BJ14" s="66">
        <f>+'A. CUENTAS NACIONALES'!BJ14</f>
        <v>-1146.4740848074</v>
      </c>
      <c r="BK14" s="66">
        <f>+'A. CUENTAS NACIONALES'!BK14</f>
        <v>1691.43822517644</v>
      </c>
      <c r="BL14" s="66">
        <f>+'A. CUENTAS NACIONALES'!BL14</f>
        <v>-7918.5976781684903</v>
      </c>
      <c r="BM14" s="66">
        <f>+'A. CUENTAS NACIONALES'!BM14</f>
        <v>-5239.7871956569597</v>
      </c>
      <c r="BN14" s="66">
        <f>+'A. CUENTAS NACIONALES'!BN14</f>
        <v>-5751.6923345605601</v>
      </c>
      <c r="BO14" s="66">
        <f>+'A. CUENTAS NACIONALES'!BO14</f>
        <v>-3578.6729295789401</v>
      </c>
      <c r="BP14" s="66">
        <f>+'A. CUENTAS NACIONALES'!BP14</f>
        <v>-5271.1132589579101</v>
      </c>
      <c r="BQ14" s="66">
        <f>+'A. CUENTAS NACIONALES'!BQ14</f>
        <v>-7126.1322777097103</v>
      </c>
      <c r="BR14" s="66">
        <f>+'A. CUENTAS NACIONALES'!BR14</f>
        <v>-5826.5958668045096</v>
      </c>
      <c r="BS14" s="66">
        <f>+'A. CUENTAS NACIONALES'!BS14</f>
        <v>-12180.367576237</v>
      </c>
      <c r="BT14" s="66">
        <f>+'A. CUENTAS NACIONALES'!BT14</f>
        <v>-13665.8041911152</v>
      </c>
      <c r="BU14" s="66">
        <f>+'A. CUENTAS NACIONALES'!BU14</f>
        <v>-23192.007901318098</v>
      </c>
      <c r="BV14" s="66">
        <f>+'A. CUENTAS NACIONALES'!BV14</f>
        <v>-22509.1588902361</v>
      </c>
      <c r="BW14" s="66">
        <f>+'A. CUENTAS NACIONALES'!BW14</f>
        <v>-29943.9976046667</v>
      </c>
      <c r="BX14" s="66"/>
    </row>
    <row r="15" spans="1:76">
      <c r="A15" s="1" t="s">
        <v>10</v>
      </c>
      <c r="B15" s="66">
        <f>+'A. CUENTAS NACIONALES'!B15</f>
        <v>5943.2792643146204</v>
      </c>
      <c r="C15" s="66">
        <f>+'A. CUENTAS NACIONALES'!C15</f>
        <v>5824.4327736742498</v>
      </c>
      <c r="D15" s="66">
        <f>+'A. CUENTAS NACIONALES'!D15</f>
        <v>6692.2490704002103</v>
      </c>
      <c r="E15" s="66">
        <f>+'A. CUENTAS NACIONALES'!E15</f>
        <v>7328.0300587113798</v>
      </c>
      <c r="F15" s="66">
        <f>+'A. CUENTAS NACIONALES'!F15</f>
        <v>7826.3295963799601</v>
      </c>
      <c r="G15" s="66">
        <f>+'A. CUENTAS NACIONALES'!G15</f>
        <v>8213.0315367676703</v>
      </c>
      <c r="H15" s="66">
        <f>+'A. CUENTAS NACIONALES'!H15</f>
        <v>8889.1941651595607</v>
      </c>
      <c r="I15" s="66">
        <f>+'A. CUENTAS NACIONALES'!I15</f>
        <v>9146.9718851144298</v>
      </c>
      <c r="J15" s="66">
        <f>+'A. CUENTAS NACIONALES'!J15</f>
        <v>9209.9842166589497</v>
      </c>
      <c r="K15" s="66">
        <f>+'A. CUENTAS NACIONALES'!K15</f>
        <v>10416.482955322899</v>
      </c>
      <c r="L15" s="66">
        <f>+'A. CUENTAS NACIONALES'!L15</f>
        <v>13387.5037795105</v>
      </c>
      <c r="M15" s="66">
        <f>+'A. CUENTAS NACIONALES'!M15</f>
        <v>15797.212734485</v>
      </c>
      <c r="N15" s="66">
        <f>+'A. CUENTAS NACIONALES'!N15</f>
        <v>16862.4464537772</v>
      </c>
      <c r="O15" s="66">
        <f>+'A. CUENTAS NACIONALES'!O15</f>
        <v>16558.8062231527</v>
      </c>
      <c r="P15" s="66">
        <f>+'A. CUENTAS NACIONALES'!P15</f>
        <v>17701.373258431398</v>
      </c>
      <c r="Q15" s="66">
        <f>+'A. CUENTAS NACIONALES'!Q15</f>
        <v>18214.7009896501</v>
      </c>
      <c r="R15" s="66">
        <f>+'A. CUENTAS NACIONALES'!R15</f>
        <v>19066.5343605298</v>
      </c>
      <c r="S15" s="66">
        <f>+'A. CUENTAS NACIONALES'!S15</f>
        <v>20188.9812966789</v>
      </c>
      <c r="T15" s="66">
        <f>+'A. CUENTAS NACIONALES'!T15</f>
        <v>22181.295435967899</v>
      </c>
      <c r="U15" s="66">
        <f>+'A. CUENTAS NACIONALES'!U15</f>
        <v>21789.6783922779</v>
      </c>
      <c r="V15" s="66">
        <f>+'A. CUENTAS NACIONALES'!V15</f>
        <v>23035.0029109844</v>
      </c>
      <c r="W15" s="66">
        <f>+'A. CUENTAS NACIONALES'!W15</f>
        <v>22360.042538076599</v>
      </c>
      <c r="X15" s="66">
        <f>+'A. CUENTAS NACIONALES'!X15</f>
        <v>24439.025153580798</v>
      </c>
      <c r="Y15" s="66">
        <f>+'A. CUENTAS NACIONALES'!Y15</f>
        <v>19914.3366394925</v>
      </c>
      <c r="Z15" s="66">
        <f>+'A. CUENTAS NACIONALES'!Z15</f>
        <v>20950.468703980401</v>
      </c>
      <c r="AA15" s="66">
        <f>+'A. CUENTAS NACIONALES'!AA15</f>
        <v>21432.325629882402</v>
      </c>
      <c r="AB15" s="66">
        <f>+'A. CUENTAS NACIONALES'!AB15</f>
        <v>22166.620846971899</v>
      </c>
      <c r="AC15" s="66">
        <f>+'A. CUENTAS NACIONALES'!AC15</f>
        <v>25038.031268263301</v>
      </c>
      <c r="AD15" s="66">
        <f>+'A. CUENTAS NACIONALES'!AD15</f>
        <v>28277.2965072078</v>
      </c>
      <c r="AE15" s="66">
        <f>+'A. CUENTAS NACIONALES'!AE15</f>
        <v>32989.411226962002</v>
      </c>
      <c r="AF15" s="66">
        <f>+'A. CUENTAS NACIONALES'!AF15</f>
        <v>29746.6309091638</v>
      </c>
      <c r="AG15" s="66">
        <f>+'A. CUENTAS NACIONALES'!AG15</f>
        <v>28972.574632310101</v>
      </c>
      <c r="AH15" s="66">
        <f>+'A. CUENTAS NACIONALES'!AH15</f>
        <v>31855.995826740502</v>
      </c>
      <c r="AI15" s="66">
        <f>+'A. CUENTAS NACIONALES'!AI15</f>
        <v>28197.166310020599</v>
      </c>
      <c r="AJ15" s="66">
        <f>+'A. CUENTAS NACIONALES'!AJ15</f>
        <v>30287.830917576001</v>
      </c>
      <c r="AK15" s="66">
        <f>+'A. CUENTAS NACIONALES'!AK15</f>
        <v>31534.444278796898</v>
      </c>
      <c r="AL15" s="66">
        <f>+'A. CUENTAS NACIONALES'!AL15</f>
        <v>27328.167079234001</v>
      </c>
      <c r="AM15" s="66">
        <f>+'A. CUENTAS NACIONALES'!AM15</f>
        <v>26350.919024298801</v>
      </c>
      <c r="AN15" s="66">
        <f>+'A. CUENTAS NACIONALES'!AN15</f>
        <v>24600.634683510802</v>
      </c>
      <c r="AO15" s="66">
        <f>+'A. CUENTAS NACIONALES'!AO15</f>
        <v>29218.008032916099</v>
      </c>
      <c r="AP15" s="66">
        <f>+'A. CUENTAS NACIONALES'!AP15</f>
        <v>25796.964227742999</v>
      </c>
      <c r="AQ15" s="66">
        <f>+'A. CUENTAS NACIONALES'!AQ15</f>
        <v>27297.066856445301</v>
      </c>
      <c r="AR15" s="66">
        <f>+'A. CUENTAS NACIONALES'!AR15</f>
        <v>28481.516326355199</v>
      </c>
      <c r="AS15" s="66">
        <f>+'A. CUENTAS NACIONALES'!AS15</f>
        <v>29370.9082005733</v>
      </c>
      <c r="AT15" s="66">
        <f>+'A. CUENTAS NACIONALES'!AT15</f>
        <v>37496.6220846492</v>
      </c>
      <c r="AU15" s="66">
        <f>+'A. CUENTAS NACIONALES'!AU15</f>
        <v>39743.474059778797</v>
      </c>
      <c r="AV15" s="66">
        <f>+'A. CUENTAS NACIONALES'!AV15</f>
        <v>42912.509432402301</v>
      </c>
      <c r="AW15" s="66">
        <f>+'A. CUENTAS NACIONALES'!AW15</f>
        <v>48021.024531212999</v>
      </c>
      <c r="AX15" s="66">
        <f>+'A. CUENTAS NACIONALES'!AX15</f>
        <v>50793.4782202567</v>
      </c>
      <c r="AY15" s="66">
        <f>+'A. CUENTAS NACIONALES'!AY15</f>
        <v>54616.405168889403</v>
      </c>
      <c r="AZ15" s="66">
        <f>+'A. CUENTAS NACIONALES'!AZ15</f>
        <v>58430.3117272456</v>
      </c>
      <c r="BA15" s="66">
        <f>+'A. CUENTAS NACIONALES'!BA15</f>
        <v>62203.309887161398</v>
      </c>
      <c r="BB15" s="66">
        <f>+'A. CUENTAS NACIONALES'!BB15</f>
        <v>66394.518112431397</v>
      </c>
      <c r="BC15" s="66">
        <f>+'A. CUENTAS NACIONALES'!BC15</f>
        <v>70291.041948826096</v>
      </c>
      <c r="BD15" s="66">
        <f>+'A. CUENTAS NACIONALES'!BD15</f>
        <v>80806.916596978801</v>
      </c>
      <c r="BE15" s="66">
        <f>+'A. CUENTAS NACIONALES'!BE15</f>
        <v>93127.940363338494</v>
      </c>
      <c r="BF15" s="66">
        <f>+'A. CUENTAS NACIONALES'!BF15</f>
        <v>92696.148026751995</v>
      </c>
      <c r="BG15" s="66">
        <f>+'A. CUENTAS NACIONALES'!BG15</f>
        <v>97501.431317828799</v>
      </c>
      <c r="BH15" s="66">
        <f>+'A. CUENTAS NACIONALES'!BH15</f>
        <v>105495.29932083801</v>
      </c>
      <c r="BI15" s="66">
        <f>+'A. CUENTAS NACIONALES'!BI15</f>
        <v>104421.428796562</v>
      </c>
      <c r="BJ15" s="66">
        <f>+'A. CUENTAS NACIONALES'!BJ15</f>
        <v>105861.0188526</v>
      </c>
      <c r="BK15" s="66">
        <f>+'A. CUENTAS NACIONALES'!BK15</f>
        <v>112458.16040968</v>
      </c>
      <c r="BL15" s="66">
        <f>+'A. CUENTAS NACIONALES'!BL15</f>
        <v>119090.471894738</v>
      </c>
      <c r="BM15" s="66">
        <f>+'A. CUENTAS NACIONALES'!BM15</f>
        <v>117803.62147431201</v>
      </c>
      <c r="BN15" s="66">
        <f>+'A. CUENTAS NACIONALES'!BN15</f>
        <v>116200.74759037299</v>
      </c>
      <c r="BO15" s="66">
        <f>+'A. CUENTAS NACIONALES'!BO15</f>
        <v>119781.53522734399</v>
      </c>
      <c r="BP15" s="66">
        <f>+'A. CUENTAS NACIONALES'!BP15</f>
        <v>130608.931648496</v>
      </c>
      <c r="BQ15" s="66">
        <f>+'A. CUENTAS NACIONALES'!BQ15</f>
        <v>140834.00048871001</v>
      </c>
      <c r="BR15" s="66">
        <f>+'A. CUENTAS NACIONALES'!BR15</f>
        <v>143854.43149178301</v>
      </c>
      <c r="BS15" s="66">
        <f>+'A. CUENTAS NACIONALES'!BS15</f>
        <v>145505.133443506</v>
      </c>
      <c r="BT15" s="66">
        <f>+'A. CUENTAS NACIONALES'!BT15</f>
        <v>116909.2561153</v>
      </c>
      <c r="BU15" s="66">
        <f>+'A. CUENTAS NACIONALES'!BU15</f>
        <v>132462.23380076999</v>
      </c>
      <c r="BV15" s="66">
        <f>+'A. CUENTAS NACIONALES'!BV15</f>
        <v>139411.96378784601</v>
      </c>
      <c r="BW15" s="66">
        <f>+'A. CUENTAS NACIONALES'!BW15</f>
        <v>146281.678670786</v>
      </c>
      <c r="BX15" s="66"/>
    </row>
    <row r="16" spans="1:76">
      <c r="A16" s="1" t="s">
        <v>11</v>
      </c>
      <c r="B16" s="66">
        <f>+'A. CUENTAS NACIONALES'!B16</f>
        <v>3854.78864646801</v>
      </c>
      <c r="C16" s="66">
        <f>+'A. CUENTAS NACIONALES'!C16</f>
        <v>5207.8130289672899</v>
      </c>
      <c r="D16" s="66">
        <f>+'A. CUENTAS NACIONALES'!D16</f>
        <v>5775.4812212969</v>
      </c>
      <c r="E16" s="66">
        <f>+'A. CUENTAS NACIONALES'!E16</f>
        <v>6266.3724094392601</v>
      </c>
      <c r="F16" s="66">
        <f>+'A. CUENTAS NACIONALES'!F16</f>
        <v>5501.9294767040101</v>
      </c>
      <c r="G16" s="66">
        <f>+'A. CUENTAS NACIONALES'!G16</f>
        <v>7042.5077542855597</v>
      </c>
      <c r="H16" s="66">
        <f>+'A. CUENTAS NACIONALES'!H16</f>
        <v>8270.2743994541706</v>
      </c>
      <c r="I16" s="66">
        <f>+'A. CUENTAS NACIONALES'!I16</f>
        <v>9090.5810789422503</v>
      </c>
      <c r="J16" s="66">
        <f>+'A. CUENTAS NACIONALES'!J16</f>
        <v>8023.27615445225</v>
      </c>
      <c r="K16" s="66">
        <f>+'A. CUENTAS NACIONALES'!K16</f>
        <v>6713.4408172304102</v>
      </c>
      <c r="L16" s="66">
        <f>+'A. CUENTAS NACIONALES'!L16</f>
        <v>8029.2015773920002</v>
      </c>
      <c r="M16" s="66">
        <f>+'A. CUENTAS NACIONALES'!M16</f>
        <v>9764.0513418377905</v>
      </c>
      <c r="N16" s="66">
        <f>+'A. CUENTAS NACIONALES'!N16</f>
        <v>11013.6184735441</v>
      </c>
      <c r="O16" s="66">
        <f>+'A. CUENTAS NACIONALES'!O16</f>
        <v>12179.7543827885</v>
      </c>
      <c r="P16" s="66">
        <f>+'A. CUENTAS NACIONALES'!P16</f>
        <v>13009.1551605852</v>
      </c>
      <c r="Q16" s="66">
        <f>+'A. CUENTAS NACIONALES'!Q16</f>
        <v>15207.7405652623</v>
      </c>
      <c r="R16" s="66">
        <f>+'A. CUENTAS NACIONALES'!R16</f>
        <v>17236.770150952201</v>
      </c>
      <c r="S16" s="66">
        <f>+'A. CUENTAS NACIONALES'!S16</f>
        <v>19113.164644124601</v>
      </c>
      <c r="T16" s="66">
        <f>+'A. CUENTAS NACIONALES'!T16</f>
        <v>17375.589818861601</v>
      </c>
      <c r="U16" s="66">
        <f>+'A. CUENTAS NACIONALES'!U16</f>
        <v>17267.728109305899</v>
      </c>
      <c r="V16" s="66">
        <f>+'A. CUENTAS NACIONALES'!V16</f>
        <v>18448.851853044998</v>
      </c>
      <c r="W16" s="66">
        <f>+'A. CUENTAS NACIONALES'!W16</f>
        <v>19282.942270387601</v>
      </c>
      <c r="X16" s="66">
        <f>+'A. CUENTAS NACIONALES'!X16</f>
        <v>19230.183825496199</v>
      </c>
      <c r="Y16" s="66">
        <f>+'A. CUENTAS NACIONALES'!Y16</f>
        <v>21596.804084983502</v>
      </c>
      <c r="Z16" s="66">
        <f>+'A. CUENTAS NACIONALES'!Z16</f>
        <v>27461.546891420901</v>
      </c>
      <c r="AA16" s="66">
        <f>+'A. CUENTAS NACIONALES'!AA16</f>
        <v>26677.236364123</v>
      </c>
      <c r="AB16" s="66">
        <f>+'A. CUENTAS NACIONALES'!AB16</f>
        <v>23317.236376501001</v>
      </c>
      <c r="AC16" s="66">
        <f>+'A. CUENTAS NACIONALES'!AC16</f>
        <v>23399.0832612784</v>
      </c>
      <c r="AD16" s="66">
        <f>+'A. CUENTAS NACIONALES'!AD16</f>
        <v>17695.816151637599</v>
      </c>
      <c r="AE16" s="66">
        <f>+'A. CUENTAS NACIONALES'!AE16</f>
        <v>17562.793220008702</v>
      </c>
      <c r="AF16" s="66">
        <f>+'A. CUENTAS NACIONALES'!AF16</f>
        <v>25249.2828080617</v>
      </c>
      <c r="AG16" s="66">
        <f>+'A. CUENTAS NACIONALES'!AG16</f>
        <v>29899.554203957799</v>
      </c>
      <c r="AH16" s="66">
        <f>+'A. CUENTAS NACIONALES'!AH16</f>
        <v>29973.406807528001</v>
      </c>
      <c r="AI16" s="66">
        <f>+'A. CUENTAS NACIONALES'!AI16</f>
        <v>22883.551598861101</v>
      </c>
      <c r="AJ16" s="66">
        <f>+'A. CUENTAS NACIONALES'!AJ16</f>
        <v>19262.2265587244</v>
      </c>
      <c r="AK16" s="66">
        <f>+'A. CUENTAS NACIONALES'!AK16</f>
        <v>16695.6360866912</v>
      </c>
      <c r="AL16" s="66">
        <f>+'A. CUENTAS NACIONALES'!AL16</f>
        <v>20459.339699247201</v>
      </c>
      <c r="AM16" s="66">
        <f>+'A. CUENTAS NACIONALES'!AM16</f>
        <v>22928.737310486398</v>
      </c>
      <c r="AN16" s="66">
        <f>+'A. CUENTAS NACIONALES'!AN16</f>
        <v>20618.902967117301</v>
      </c>
      <c r="AO16" s="66">
        <f>+'A. CUENTAS NACIONALES'!AO16</f>
        <v>16939.878814265099</v>
      </c>
      <c r="AP16" s="66">
        <f>+'A. CUENTAS NACIONALES'!AP16</f>
        <v>19000.562170498</v>
      </c>
      <c r="AQ16" s="66">
        <f>+'A. CUENTAS NACIONALES'!AQ16</f>
        <v>22218.518734299101</v>
      </c>
      <c r="AR16" s="66">
        <f>+'A. CUENTAS NACIONALES'!AR16</f>
        <v>24205.115739831199</v>
      </c>
      <c r="AS16" s="66">
        <f>+'A. CUENTAS NACIONALES'!AS16</f>
        <v>25101.737430307501</v>
      </c>
      <c r="AT16" s="66">
        <f>+'A. CUENTAS NACIONALES'!AT16</f>
        <v>31789.458450268899</v>
      </c>
      <c r="AU16" s="66">
        <f>+'A. CUENTAS NACIONALES'!AU16</f>
        <v>40395.547648081898</v>
      </c>
      <c r="AV16" s="66">
        <f>+'A. CUENTAS NACIONALES'!AV16</f>
        <v>40449.768852201203</v>
      </c>
      <c r="AW16" s="66">
        <f>+'A. CUENTAS NACIONALES'!AW16</f>
        <v>45370.358754528803</v>
      </c>
      <c r="AX16" s="66">
        <f>+'A. CUENTAS NACIONALES'!AX16</f>
        <v>46423.946697656298</v>
      </c>
      <c r="AY16" s="66">
        <f>+'A. CUENTAS NACIONALES'!AY16</f>
        <v>39381.396406687003</v>
      </c>
      <c r="AZ16" s="66">
        <f>+'A. CUENTAS NACIONALES'!AZ16</f>
        <v>40893.431391833001</v>
      </c>
      <c r="BA16" s="66">
        <f>+'A. CUENTAS NACIONALES'!BA16</f>
        <v>42072.875868506002</v>
      </c>
      <c r="BB16" s="66">
        <f>+'A. CUENTAS NACIONALES'!BB16</f>
        <v>43049.094741793102</v>
      </c>
      <c r="BC16" s="66">
        <f>+'A. CUENTAS NACIONALES'!BC16</f>
        <v>44844.833829537602</v>
      </c>
      <c r="BD16" s="66">
        <f>+'A. CUENTAS NACIONALES'!BD16</f>
        <v>49131.223855345997</v>
      </c>
      <c r="BE16" s="66">
        <f>+'A. CUENTAS NACIONALES'!BE16</f>
        <v>54471.332701410298</v>
      </c>
      <c r="BF16" s="66">
        <f>+'A. CUENTAS NACIONALES'!BF16</f>
        <v>61587.309504185803</v>
      </c>
      <c r="BG16" s="66">
        <f>+'A. CUENTAS NACIONALES'!BG16</f>
        <v>74736.183578442593</v>
      </c>
      <c r="BH16" s="66">
        <f>+'A. CUENTAS NACIONALES'!BH16</f>
        <v>92169.154967484501</v>
      </c>
      <c r="BI16" s="66">
        <f>+'A. CUENTAS NACIONALES'!BI16</f>
        <v>78291.113335964095</v>
      </c>
      <c r="BJ16" s="66">
        <f>+'A. CUENTAS NACIONALES'!BJ16</f>
        <v>98025.514241149896</v>
      </c>
      <c r="BK16" s="66">
        <f>+'A. CUENTAS NACIONALES'!BK16</f>
        <v>108905.396647948</v>
      </c>
      <c r="BL16" s="66">
        <f>+'A. CUENTAS NACIONALES'!BL16</f>
        <v>120951.482834904</v>
      </c>
      <c r="BM16" s="66">
        <f>+'A. CUENTAS NACIONALES'!BM16</f>
        <v>126029.181293006</v>
      </c>
      <c r="BN16" s="66">
        <f>+'A. CUENTAS NACIONALES'!BN16</f>
        <v>124633.568065289</v>
      </c>
      <c r="BO16" s="66">
        <f>+'A. CUENTAS NACIONALES'!BO16</f>
        <v>126541.32167832799</v>
      </c>
      <c r="BP16" s="66">
        <f>+'A. CUENTAS NACIONALES'!BP16</f>
        <v>124369.349173686</v>
      </c>
      <c r="BQ16" s="66">
        <f>+'A. CUENTAS NACIONALES'!BQ16</f>
        <v>130022.110395486</v>
      </c>
      <c r="BR16" s="66">
        <f>+'A. CUENTAS NACIONALES'!BR16</f>
        <v>133204.102812258</v>
      </c>
      <c r="BS16" s="66">
        <f>+'A. CUENTAS NACIONALES'!BS16</f>
        <v>134454.968085676</v>
      </c>
      <c r="BT16" s="66">
        <f>+'A. CUENTAS NACIONALES'!BT16</f>
        <v>113961.458424078</v>
      </c>
      <c r="BU16" s="66">
        <f>+'A. CUENTAS NACIONALES'!BU16</f>
        <v>134319.286863357</v>
      </c>
      <c r="BV16" s="66">
        <f>+'A. CUENTAS NACIONALES'!BV16</f>
        <v>140177.26860720699</v>
      </c>
      <c r="BW16" s="66">
        <f>+'A. CUENTAS NACIONALES'!BW16</f>
        <v>138330.096166528</v>
      </c>
      <c r="BX16" s="66"/>
    </row>
    <row r="17" spans="1:76">
      <c r="A17" s="1" t="s">
        <v>12</v>
      </c>
      <c r="B17" s="66">
        <f>+'A. CUENTAS NACIONALES'!B17</f>
        <v>40919.999999999993</v>
      </c>
      <c r="C17" s="66">
        <f>+'A. CUENTAS NACIONALES'!C17</f>
        <v>44710.999999999993</v>
      </c>
      <c r="D17" s="66">
        <f>+'A. CUENTAS NACIONALES'!D17</f>
        <v>47347</v>
      </c>
      <c r="E17" s="66">
        <f>+'A. CUENTAS NACIONALES'!E17</f>
        <v>50085</v>
      </c>
      <c r="F17" s="66">
        <f>+'A. CUENTAS NACIONALES'!F17</f>
        <v>52761.999999999993</v>
      </c>
      <c r="G17" s="66">
        <f>+'A. CUENTAS NACIONALES'!G17</f>
        <v>55858</v>
      </c>
      <c r="H17" s="66">
        <f>+'A. CUENTAS NACIONALES'!H17</f>
        <v>58483.999999999985</v>
      </c>
      <c r="I17" s="66">
        <f>+'A. CUENTAS NACIONALES'!I17</f>
        <v>62370.999999999985</v>
      </c>
      <c r="J17" s="66">
        <f>+'A. CUENTAS NACIONALES'!J17</f>
        <v>61706</v>
      </c>
      <c r="K17" s="66">
        <f>+'A. CUENTAS NACIONALES'!K17</f>
        <v>63653.000000000029</v>
      </c>
      <c r="L17" s="66">
        <f>+'A. CUENTAS NACIONALES'!L17</f>
        <v>69946.000000000044</v>
      </c>
      <c r="M17" s="66">
        <f>+'A. CUENTAS NACIONALES'!M17</f>
        <v>75085.000000000044</v>
      </c>
      <c r="N17" s="66">
        <f>+'A. CUENTAS NACIONALES'!N17</f>
        <v>82620.000000000015</v>
      </c>
      <c r="O17" s="66">
        <f>+'A. CUENTAS NACIONALES'!O17</f>
        <v>86196.000000000058</v>
      </c>
      <c r="P17" s="66">
        <f>+'A. CUENTAS NACIONALES'!P17</f>
        <v>91840.000000000058</v>
      </c>
      <c r="Q17" s="66">
        <f>+'A. CUENTAS NACIONALES'!Q17</f>
        <v>97003.000000000029</v>
      </c>
      <c r="R17" s="66">
        <f>+'A. CUENTAS NACIONALES'!R17</f>
        <v>104995.00000000003</v>
      </c>
      <c r="S17" s="66">
        <f>+'A. CUENTAS NACIONALES'!S17</f>
        <v>109039.99999999993</v>
      </c>
      <c r="T17" s="66">
        <f>+'A. CUENTAS NACIONALES'!T17</f>
        <v>109205.99999999996</v>
      </c>
      <c r="U17" s="66">
        <f>+'A. CUENTAS NACIONALES'!U17</f>
        <v>113043.99999999997</v>
      </c>
      <c r="V17" s="66">
        <f>+'A. CUENTAS NACIONALES'!V17</f>
        <v>116849</v>
      </c>
      <c r="W17" s="66">
        <f>+'A. CUENTAS NACIONALES'!W17</f>
        <v>122213.00000000009</v>
      </c>
      <c r="X17" s="66">
        <f>+'A. CUENTAS NACIONALES'!X17</f>
        <v>126463.00000000003</v>
      </c>
      <c r="Y17" s="66">
        <f>+'A. CUENTAS NACIONALES'!Y17</f>
        <v>134401</v>
      </c>
      <c r="Z17" s="66">
        <f>+'A. CUENTAS NACIONALES'!Z17</f>
        <v>147017</v>
      </c>
      <c r="AA17" s="66">
        <f>+'A. CUENTAS NACIONALES'!AA17</f>
        <v>153340.00000000009</v>
      </c>
      <c r="AB17" s="66">
        <f>+'A. CUENTAS NACIONALES'!AB17</f>
        <v>155559</v>
      </c>
      <c r="AC17" s="66">
        <f>+'A. CUENTAS NACIONALES'!AC17</f>
        <v>156101.99999999997</v>
      </c>
      <c r="AD17" s="66">
        <f>+'A. CUENTAS NACIONALES'!AD17</f>
        <v>151977</v>
      </c>
      <c r="AE17" s="66">
        <f>+'A. CUENTAS NACIONALES'!AE17</f>
        <v>158194.00000000006</v>
      </c>
      <c r="AF17" s="66">
        <f>+'A. CUENTAS NACIONALES'!AF17</f>
        <v>167596</v>
      </c>
      <c r="AG17" s="66">
        <f>+'A. CUENTAS NACIONALES'!AG17</f>
        <v>176901</v>
      </c>
      <c r="AH17" s="66">
        <f>+'A. CUENTAS NACIONALES'!AH17</f>
        <v>176507.00000000012</v>
      </c>
      <c r="AI17" s="66">
        <f>+'A. CUENTAS NACIONALES'!AI17</f>
        <v>158135.99999999994</v>
      </c>
      <c r="AJ17" s="66">
        <f>+'A. CUENTAS NACIONALES'!AJ17</f>
        <v>163841.99999999994</v>
      </c>
      <c r="AK17" s="66">
        <f>+'A. CUENTAS NACIONALES'!AK17</f>
        <v>167218.99999999994</v>
      </c>
      <c r="AL17" s="66">
        <f>+'A. CUENTAS NACIONALES'!AL17</f>
        <v>182981.00000000009</v>
      </c>
      <c r="AM17" s="66">
        <f>+'A. CUENTAS NACIONALES'!AM17</f>
        <v>200778</v>
      </c>
      <c r="AN17" s="66">
        <f>+'A. CUENTAS NACIONALES'!AN17</f>
        <v>181822.00000000003</v>
      </c>
      <c r="AO17" s="66">
        <f>+'A. CUENTAS NACIONALES'!AO17</f>
        <v>159436.00000000003</v>
      </c>
      <c r="AP17" s="66">
        <f>+'A. CUENTAS NACIONALES'!AP17</f>
        <v>151492</v>
      </c>
      <c r="AQ17" s="66">
        <f>+'A. CUENTAS NACIONALES'!AQ17</f>
        <v>154854</v>
      </c>
      <c r="AR17" s="66">
        <f>+'A. CUENTAS NACIONALES'!AR17</f>
        <v>154017</v>
      </c>
      <c r="AS17" s="66">
        <f>+'A. CUENTAS NACIONALES'!AS17</f>
        <v>162093.00000000003</v>
      </c>
      <c r="AT17" s="66">
        <f>+'A. CUENTAS NACIONALES'!AT17</f>
        <v>182043.6713202073</v>
      </c>
      <c r="AU17" s="66">
        <f>+'A. CUENTAS NACIONALES'!AU17</f>
        <v>195535.99143693998</v>
      </c>
      <c r="AV17" s="66">
        <f>+'A. CUENTAS NACIONALES'!AV17</f>
        <v>201009.2897240161</v>
      </c>
      <c r="AW17" s="66">
        <f>+'A. CUENTAS NACIONALES'!AW17</f>
        <v>214028.29138905701</v>
      </c>
      <c r="AX17" s="66">
        <f>+'A. CUENTAS NACIONALES'!AX17</f>
        <v>213189.99339258857</v>
      </c>
      <c r="AY17" s="66">
        <f>+'A. CUENTAS NACIONALES'!AY17</f>
        <v>216376.74063051416</v>
      </c>
      <c r="AZ17" s="66">
        <f>+'A. CUENTAS NACIONALES'!AZ17</f>
        <v>222206.70734869409</v>
      </c>
      <c r="BA17" s="66">
        <f>+'A. CUENTAS NACIONALES'!BA17</f>
        <v>223579.57575061827</v>
      </c>
      <c r="BB17" s="66">
        <f>+'A. CUENTAS NACIONALES'!BB17</f>
        <v>235772.94712897867</v>
      </c>
      <c r="BC17" s="66">
        <f>+'A. CUENTAS NACIONALES'!BC17</f>
        <v>245592.6137529898</v>
      </c>
      <c r="BD17" s="66">
        <f>+'A. CUENTAS NACIONALES'!BD17</f>
        <v>257769.78623307284</v>
      </c>
      <c r="BE17" s="66">
        <f>+'A. CUENTAS NACIONALES'!BE17</f>
        <v>273971.15388679114</v>
      </c>
      <c r="BF17" s="66">
        <f>+'A. CUENTAS NACIONALES'!BF17</f>
        <v>294597.83081042866</v>
      </c>
      <c r="BG17" s="66">
        <f>+'A. CUENTAS NACIONALES'!BG17</f>
        <v>319693.00000000006</v>
      </c>
      <c r="BH17" s="66">
        <f>+'A. CUENTAS NACIONALES'!BH17</f>
        <v>348869.99999999965</v>
      </c>
      <c r="BI17" s="66">
        <f>+'A. CUENTAS NACIONALES'!BI17</f>
        <v>352693.00000000012</v>
      </c>
      <c r="BJ17" s="66">
        <f>+'A. CUENTAS NACIONALES'!BJ17</f>
        <v>382080.99999999994</v>
      </c>
      <c r="BK17" s="66">
        <f>+'A. CUENTAS NACIONALES'!BK17</f>
        <v>406255.99999999994</v>
      </c>
      <c r="BL17" s="66">
        <f>+'A. CUENTAS NACIONALES'!BL17</f>
        <v>431199.00000000023</v>
      </c>
      <c r="BM17" s="66">
        <f>+'A. CUENTAS NACIONALES'!BM17</f>
        <v>456434.99999999901</v>
      </c>
      <c r="BN17" s="66">
        <f>+'A. CUENTAS NACIONALES'!BN17</f>
        <v>467307.99999999971</v>
      </c>
      <c r="BO17" s="66">
        <f>+'A. CUENTAS NACIONALES'!BO17</f>
        <v>482505.99999999907</v>
      </c>
      <c r="BP17" s="66">
        <f>+'A. CUENTAS NACIONALES'!BP17</f>
        <v>501581.00000000047</v>
      </c>
      <c r="BQ17" s="66">
        <f>+'A. CUENTAS NACIONALES'!BQ17</f>
        <v>514215.00000000012</v>
      </c>
      <c r="BR17" s="66">
        <f>+'A. CUENTAS NACIONALES'!BR17</f>
        <v>534625.99999999953</v>
      </c>
      <c r="BS17" s="66">
        <f>+'A. CUENTAS NACIONALES'!BS17</f>
        <v>546605.00000000023</v>
      </c>
      <c r="BT17" s="66">
        <f>+'A. CUENTAS NACIONALES'!BT17</f>
        <v>487191.00000000064</v>
      </c>
      <c r="BU17" s="66">
        <f>+'A. CUENTAS NACIONALES'!BU17</f>
        <v>552285.83504104102</v>
      </c>
      <c r="BV17" s="66">
        <f>+'A. CUENTAS NACIONALES'!BV17</f>
        <v>567798.45047571626</v>
      </c>
      <c r="BW17" s="66">
        <f>+'A. CUENTAS NACIONALES'!BW17</f>
        <v>565508.78404289088</v>
      </c>
      <c r="BX17" s="66"/>
    </row>
    <row r="20" spans="1:76">
      <c r="A20" s="3" t="s">
        <v>62</v>
      </c>
      <c r="C20" s="57">
        <f>+C17/B17-1</f>
        <v>9.2644183773216149E-2</v>
      </c>
      <c r="D20" s="57">
        <f t="shared" ref="D20:F20" si="0">+D17/C17-1</f>
        <v>5.8956408937398175E-2</v>
      </c>
      <c r="E20" s="57">
        <f t="shared" si="0"/>
        <v>5.7828373497792906E-2</v>
      </c>
      <c r="F20" s="57">
        <f t="shared" si="0"/>
        <v>5.344913646800431E-2</v>
      </c>
      <c r="G20" s="57">
        <f t="shared" ref="G20:BR20" si="1">+G17/F17-1</f>
        <v>5.8678594442970411E-2</v>
      </c>
      <c r="H20" s="57">
        <f t="shared" si="1"/>
        <v>4.7012066311002743E-2</v>
      </c>
      <c r="I20" s="57">
        <f t="shared" si="1"/>
        <v>6.6462622255659687E-2</v>
      </c>
      <c r="J20" s="57">
        <f t="shared" si="1"/>
        <v>-1.0662006381170541E-2</v>
      </c>
      <c r="K20" s="57">
        <f t="shared" si="1"/>
        <v>3.1552847373027326E-2</v>
      </c>
      <c r="L20" s="57">
        <f t="shared" si="1"/>
        <v>9.8864154085432032E-2</v>
      </c>
      <c r="M20" s="57">
        <f t="shared" si="1"/>
        <v>7.3470963314556936E-2</v>
      </c>
      <c r="N20" s="57">
        <f t="shared" si="1"/>
        <v>0.10035293334221174</v>
      </c>
      <c r="O20" s="57">
        <f t="shared" si="1"/>
        <v>4.3282498184459506E-2</v>
      </c>
      <c r="P20" s="57">
        <f t="shared" si="1"/>
        <v>6.5478676504710176E-2</v>
      </c>
      <c r="Q20" s="57">
        <f t="shared" si="1"/>
        <v>5.6217334494773175E-2</v>
      </c>
      <c r="R20" s="57">
        <f t="shared" si="1"/>
        <v>8.2389204457594012E-2</v>
      </c>
      <c r="S20" s="57">
        <f t="shared" si="1"/>
        <v>3.8525644078288401E-2</v>
      </c>
      <c r="T20" s="57">
        <f t="shared" si="1"/>
        <v>1.5223771093180183E-3</v>
      </c>
      <c r="U20" s="57">
        <f t="shared" si="1"/>
        <v>3.5144589125139847E-2</v>
      </c>
      <c r="V20" s="57">
        <f t="shared" si="1"/>
        <v>3.365946003326159E-2</v>
      </c>
      <c r="W20" s="57">
        <f t="shared" si="1"/>
        <v>4.5905399275989467E-2</v>
      </c>
      <c r="X20" s="57">
        <f t="shared" si="1"/>
        <v>3.4775351231046914E-2</v>
      </c>
      <c r="Y20" s="57">
        <f t="shared" si="1"/>
        <v>6.2769347556201893E-2</v>
      </c>
      <c r="Z20" s="57">
        <f t="shared" si="1"/>
        <v>9.3868349193830358E-2</v>
      </c>
      <c r="AA20" s="57">
        <f t="shared" si="1"/>
        <v>4.3008631654843255E-2</v>
      </c>
      <c r="AB20" s="57">
        <f t="shared" si="1"/>
        <v>1.4471109951740724E-2</v>
      </c>
      <c r="AC20" s="57">
        <f t="shared" si="1"/>
        <v>3.4906369930378656E-3</v>
      </c>
      <c r="AD20" s="57">
        <f t="shared" si="1"/>
        <v>-2.642502978821526E-2</v>
      </c>
      <c r="AE20" s="57">
        <f t="shared" si="1"/>
        <v>4.090750574100066E-2</v>
      </c>
      <c r="AF20" s="57">
        <f t="shared" si="1"/>
        <v>5.9433353983083581E-2</v>
      </c>
      <c r="AG20" s="57">
        <f t="shared" si="1"/>
        <v>5.5520418148404582E-2</v>
      </c>
      <c r="AH20" s="57">
        <f t="shared" si="1"/>
        <v>-2.2272344418623469E-3</v>
      </c>
      <c r="AI20" s="57">
        <f t="shared" si="1"/>
        <v>-0.1040808579829704</v>
      </c>
      <c r="AJ20" s="57">
        <f t="shared" si="1"/>
        <v>3.6082865381696694E-2</v>
      </c>
      <c r="AK20" s="57">
        <f t="shared" si="1"/>
        <v>2.0611320662589527E-2</v>
      </c>
      <c r="AL20" s="57">
        <f t="shared" si="1"/>
        <v>9.4259623607366061E-2</v>
      </c>
      <c r="AM20" s="57">
        <f t="shared" si="1"/>
        <v>9.7261464305036682E-2</v>
      </c>
      <c r="AN20" s="57">
        <f t="shared" si="1"/>
        <v>-9.4412734462939074E-2</v>
      </c>
      <c r="AO20" s="57">
        <f t="shared" si="1"/>
        <v>-0.12312041447129607</v>
      </c>
      <c r="AP20" s="57">
        <f t="shared" si="1"/>
        <v>-4.9825635364660559E-2</v>
      </c>
      <c r="AQ20" s="57">
        <f t="shared" si="1"/>
        <v>2.2192591027909048E-2</v>
      </c>
      <c r="AR20" s="57">
        <f t="shared" si="1"/>
        <v>-5.4050912472393131E-3</v>
      </c>
      <c r="AS20" s="57">
        <f t="shared" si="1"/>
        <v>5.2435770077329247E-2</v>
      </c>
      <c r="AT20" s="57">
        <f t="shared" si="1"/>
        <v>0.12308163412489903</v>
      </c>
      <c r="AU20" s="57">
        <f t="shared" si="1"/>
        <v>7.4115842747426441E-2</v>
      </c>
      <c r="AV20" s="57">
        <f t="shared" si="1"/>
        <v>2.7991257501262856E-2</v>
      </c>
      <c r="AW20" s="57">
        <f t="shared" si="1"/>
        <v>6.4768159137897907E-2</v>
      </c>
      <c r="AX20" s="57">
        <f t="shared" si="1"/>
        <v>-3.9167625505386328E-3</v>
      </c>
      <c r="AY20" s="57">
        <f t="shared" si="1"/>
        <v>1.4947921275353604E-2</v>
      </c>
      <c r="AZ20" s="57">
        <f t="shared" si="1"/>
        <v>2.6943592463735344E-2</v>
      </c>
      <c r="BA20" s="57">
        <f t="shared" si="1"/>
        <v>6.178339161337032E-3</v>
      </c>
      <c r="BB20" s="57">
        <f t="shared" si="1"/>
        <v>5.4537053921065448E-2</v>
      </c>
      <c r="BC20" s="57">
        <f t="shared" si="1"/>
        <v>4.1648826736000899E-2</v>
      </c>
      <c r="BD20" s="57">
        <f t="shared" si="1"/>
        <v>4.9582812341133709E-2</v>
      </c>
      <c r="BE20" s="57">
        <f t="shared" si="1"/>
        <v>6.285208165967604E-2</v>
      </c>
      <c r="BF20" s="57">
        <f t="shared" si="1"/>
        <v>7.5287768916580067E-2</v>
      </c>
      <c r="BG20" s="57">
        <f t="shared" si="1"/>
        <v>8.5184500919560202E-2</v>
      </c>
      <c r="BH20" s="57">
        <f t="shared" si="1"/>
        <v>9.1265683014640775E-2</v>
      </c>
      <c r="BI20" s="57">
        <f t="shared" si="1"/>
        <v>1.0958236592428339E-2</v>
      </c>
      <c r="BJ20" s="57">
        <f t="shared" si="1"/>
        <v>8.3324591074956933E-2</v>
      </c>
      <c r="BK20" s="57">
        <f t="shared" si="1"/>
        <v>6.3271924016111702E-2</v>
      </c>
      <c r="BL20" s="57">
        <f t="shared" si="1"/>
        <v>6.1397247056044213E-2</v>
      </c>
      <c r="BM20" s="57">
        <f t="shared" si="1"/>
        <v>5.8525182108490004E-2</v>
      </c>
      <c r="BN20" s="57">
        <f t="shared" si="1"/>
        <v>2.38215737180556E-2</v>
      </c>
      <c r="BO20" s="57">
        <f t="shared" si="1"/>
        <v>3.2522447721843761E-2</v>
      </c>
      <c r="BP20" s="57">
        <f t="shared" si="1"/>
        <v>3.9533187152079874E-2</v>
      </c>
      <c r="BQ20" s="57">
        <f t="shared" si="1"/>
        <v>2.5188354423312687E-2</v>
      </c>
      <c r="BR20" s="57">
        <f t="shared" si="1"/>
        <v>3.9693513413648684E-2</v>
      </c>
      <c r="BS20" s="57">
        <f t="shared" ref="BS20:BW20" si="2">+BS17/BR17-1</f>
        <v>2.2406317687506228E-2</v>
      </c>
      <c r="BT20" s="57">
        <f t="shared" si="2"/>
        <v>-0.10869640782649181</v>
      </c>
      <c r="BU20" s="57">
        <f t="shared" si="2"/>
        <v>0.13361255655593052</v>
      </c>
      <c r="BV20" s="57">
        <f t="shared" si="2"/>
        <v>2.8088019736234093E-2</v>
      </c>
      <c r="BW20" s="57">
        <f t="shared" si="2"/>
        <v>-4.0325337818499785E-3</v>
      </c>
      <c r="BX20" s="57"/>
    </row>
    <row r="21" spans="1:76">
      <c r="A21" s="3" t="s">
        <v>63</v>
      </c>
      <c r="D21" s="58">
        <f>+C17/B17-1</f>
        <v>9.2644183773216149E-2</v>
      </c>
      <c r="E21" s="58">
        <f t="shared" ref="E21:F21" si="3">+D17/C17-1</f>
        <v>5.8956408937398175E-2</v>
      </c>
      <c r="F21" s="58">
        <f t="shared" si="3"/>
        <v>5.7828373497792906E-2</v>
      </c>
      <c r="G21" s="58">
        <f t="shared" ref="G21" si="4">+F17/E17-1</f>
        <v>5.344913646800431E-2</v>
      </c>
      <c r="H21" s="58">
        <f t="shared" ref="H21" si="5">+G17/F17-1</f>
        <v>5.8678594442970411E-2</v>
      </c>
      <c r="I21" s="58">
        <f t="shared" ref="I21" si="6">+H17/G17-1</f>
        <v>4.7012066311002743E-2</v>
      </c>
      <c r="J21" s="58">
        <f t="shared" ref="J21" si="7">+I17/H17-1</f>
        <v>6.6462622255659687E-2</v>
      </c>
      <c r="K21" s="58">
        <f t="shared" ref="K21" si="8">+J17/I17-1</f>
        <v>-1.0662006381170541E-2</v>
      </c>
      <c r="L21" s="58">
        <f t="shared" ref="L21" si="9">+K17/J17-1</f>
        <v>3.1552847373027326E-2</v>
      </c>
      <c r="M21" s="58">
        <f t="shared" ref="M21" si="10">+L17/K17-1</f>
        <v>9.8864154085432032E-2</v>
      </c>
      <c r="N21" s="58">
        <f t="shared" ref="N21" si="11">+M17/L17-1</f>
        <v>7.3470963314556936E-2</v>
      </c>
      <c r="O21" s="58">
        <f t="shared" ref="O21" si="12">+N17/M17-1</f>
        <v>0.10035293334221174</v>
      </c>
      <c r="P21" s="58">
        <f t="shared" ref="P21" si="13">+O17/N17-1</f>
        <v>4.3282498184459506E-2</v>
      </c>
      <c r="Q21" s="58">
        <f t="shared" ref="Q21" si="14">+P17/O17-1</f>
        <v>6.5478676504710176E-2</v>
      </c>
      <c r="R21" s="58">
        <f t="shared" ref="R21" si="15">+Q17/P17-1</f>
        <v>5.6217334494773175E-2</v>
      </c>
      <c r="S21" s="58">
        <f t="shared" ref="S21" si="16">+R17/Q17-1</f>
        <v>8.2389204457594012E-2</v>
      </c>
      <c r="T21" s="58">
        <f t="shared" ref="T21" si="17">+S17/R17-1</f>
        <v>3.8525644078288401E-2</v>
      </c>
      <c r="U21" s="58">
        <f t="shared" ref="U21" si="18">+T17/S17-1</f>
        <v>1.5223771093180183E-3</v>
      </c>
      <c r="V21" s="58">
        <f t="shared" ref="V21" si="19">+U17/T17-1</f>
        <v>3.5144589125139847E-2</v>
      </c>
      <c r="W21" s="58">
        <f t="shared" ref="W21" si="20">+V17/U17-1</f>
        <v>3.365946003326159E-2</v>
      </c>
      <c r="X21" s="58">
        <f t="shared" ref="X21" si="21">+W17/V17-1</f>
        <v>4.5905399275989467E-2</v>
      </c>
      <c r="Y21" s="58">
        <f t="shared" ref="Y21" si="22">+X17/W17-1</f>
        <v>3.4775351231046914E-2</v>
      </c>
      <c r="Z21" s="58">
        <f t="shared" ref="Z21" si="23">+Y17/X17-1</f>
        <v>6.2769347556201893E-2</v>
      </c>
      <c r="AA21" s="58">
        <f t="shared" ref="AA21" si="24">+Z17/Y17-1</f>
        <v>9.3868349193830358E-2</v>
      </c>
      <c r="AB21" s="58">
        <f t="shared" ref="AB21" si="25">+AA17/Z17-1</f>
        <v>4.3008631654843255E-2</v>
      </c>
      <c r="AC21" s="58">
        <f t="shared" ref="AC21" si="26">+AB17/AA17-1</f>
        <v>1.4471109951740724E-2</v>
      </c>
      <c r="AD21" s="58">
        <f t="shared" ref="AD21" si="27">+AC17/AB17-1</f>
        <v>3.4906369930378656E-3</v>
      </c>
      <c r="AE21" s="58">
        <f t="shared" ref="AE21" si="28">+AD17/AC17-1</f>
        <v>-2.642502978821526E-2</v>
      </c>
      <c r="AF21" s="58">
        <f t="shared" ref="AF21" si="29">+AE17/AD17-1</f>
        <v>4.090750574100066E-2</v>
      </c>
      <c r="AG21" s="58">
        <f t="shared" ref="AG21" si="30">+AF17/AE17-1</f>
        <v>5.9433353983083581E-2</v>
      </c>
      <c r="AH21" s="58">
        <f t="shared" ref="AH21" si="31">+AG17/AF17-1</f>
        <v>5.5520418148404582E-2</v>
      </c>
      <c r="AI21" s="58">
        <f t="shared" ref="AI21" si="32">+AH17/AG17-1</f>
        <v>-2.2272344418623469E-3</v>
      </c>
      <c r="AJ21" s="58">
        <f t="shared" ref="AJ21" si="33">+AI17/AH17-1</f>
        <v>-0.1040808579829704</v>
      </c>
      <c r="AK21" s="58">
        <f t="shared" ref="AK21" si="34">+AJ17/AI17-1</f>
        <v>3.6082865381696694E-2</v>
      </c>
      <c r="AL21" s="58">
        <f t="shared" ref="AL21" si="35">+AK17/AJ17-1</f>
        <v>2.0611320662589527E-2</v>
      </c>
      <c r="AM21" s="58">
        <f t="shared" ref="AM21" si="36">+AL17/AK17-1</f>
        <v>9.4259623607366061E-2</v>
      </c>
      <c r="AN21" s="58">
        <f t="shared" ref="AN21" si="37">+AM17/AL17-1</f>
        <v>9.7261464305036682E-2</v>
      </c>
      <c r="AO21" s="58">
        <f t="shared" ref="AO21" si="38">+AN17/AM17-1</f>
        <v>-9.4412734462939074E-2</v>
      </c>
      <c r="AP21" s="58">
        <f t="shared" ref="AP21" si="39">+AO17/AN17-1</f>
        <v>-0.12312041447129607</v>
      </c>
      <c r="AQ21" s="58">
        <f t="shared" ref="AQ21" si="40">+AP17/AO17-1</f>
        <v>-4.9825635364660559E-2</v>
      </c>
      <c r="AR21" s="58">
        <f t="shared" ref="AR21" si="41">+AQ17/AP17-1</f>
        <v>2.2192591027909048E-2</v>
      </c>
      <c r="AS21" s="58">
        <f t="shared" ref="AS21" si="42">+AR17/AQ17-1</f>
        <v>-5.4050912472393131E-3</v>
      </c>
      <c r="AT21" s="58">
        <f t="shared" ref="AT21" si="43">+AS17/AR17-1</f>
        <v>5.2435770077329247E-2</v>
      </c>
      <c r="AU21" s="58">
        <f t="shared" ref="AU21" si="44">+AT17/AS17-1</f>
        <v>0.12308163412489903</v>
      </c>
      <c r="AV21" s="58">
        <f t="shared" ref="AV21" si="45">+AU17/AT17-1</f>
        <v>7.4115842747426441E-2</v>
      </c>
      <c r="AW21" s="58">
        <f t="shared" ref="AW21" si="46">+AV17/AU17-1</f>
        <v>2.7991257501262856E-2</v>
      </c>
      <c r="AX21" s="58">
        <f t="shared" ref="AX21" si="47">+AW17/AV17-1</f>
        <v>6.4768159137897907E-2</v>
      </c>
      <c r="AY21" s="58">
        <f t="shared" ref="AY21" si="48">+AX17/AW17-1</f>
        <v>-3.9167625505386328E-3</v>
      </c>
      <c r="AZ21" s="58">
        <f t="shared" ref="AZ21" si="49">+AY17/AX17-1</f>
        <v>1.4947921275353604E-2</v>
      </c>
      <c r="BA21" s="58">
        <f t="shared" ref="BA21" si="50">+AZ17/AY17-1</f>
        <v>2.6943592463735344E-2</v>
      </c>
      <c r="BB21" s="58">
        <f t="shared" ref="BB21" si="51">+BA17/AZ17-1</f>
        <v>6.178339161337032E-3</v>
      </c>
      <c r="BC21" s="58">
        <f t="shared" ref="BC21" si="52">+BB17/BA17-1</f>
        <v>5.4537053921065448E-2</v>
      </c>
      <c r="BD21" s="58">
        <f t="shared" ref="BD21" si="53">+BC17/BB17-1</f>
        <v>4.1648826736000899E-2</v>
      </c>
      <c r="BE21" s="58">
        <f t="shared" ref="BE21" si="54">+BD17/BC17-1</f>
        <v>4.9582812341133709E-2</v>
      </c>
      <c r="BF21" s="58">
        <f t="shared" ref="BF21" si="55">+BE17/BD17-1</f>
        <v>6.285208165967604E-2</v>
      </c>
      <c r="BG21" s="58">
        <f t="shared" ref="BG21" si="56">+BF17/BE17-1</f>
        <v>7.5287768916580067E-2</v>
      </c>
      <c r="BH21" s="58">
        <f t="shared" ref="BH21" si="57">+BG17/BF17-1</f>
        <v>8.5184500919560202E-2</v>
      </c>
      <c r="BI21" s="58">
        <f t="shared" ref="BI21" si="58">+BH17/BG17-1</f>
        <v>9.1265683014640775E-2</v>
      </c>
      <c r="BJ21" s="58">
        <f t="shared" ref="BJ21" si="59">+BI17/BH17-1</f>
        <v>1.0958236592428339E-2</v>
      </c>
      <c r="BK21" s="58">
        <f t="shared" ref="BK21" si="60">+BJ17/BI17-1</f>
        <v>8.3324591074956933E-2</v>
      </c>
      <c r="BL21" s="58">
        <f t="shared" ref="BL21" si="61">+BK17/BJ17-1</f>
        <v>6.3271924016111702E-2</v>
      </c>
      <c r="BM21" s="58">
        <f t="shared" ref="BM21" si="62">+BL17/BK17-1</f>
        <v>6.1397247056044213E-2</v>
      </c>
      <c r="BN21" s="58">
        <f t="shared" ref="BN21" si="63">+BM17/BL17-1</f>
        <v>5.8525182108490004E-2</v>
      </c>
      <c r="BO21" s="58">
        <f t="shared" ref="BO21" si="64">+BN17/BM17-1</f>
        <v>2.38215737180556E-2</v>
      </c>
      <c r="BP21" s="58">
        <f t="shared" ref="BP21" si="65">+BO17/BN17-1</f>
        <v>3.2522447721843761E-2</v>
      </c>
      <c r="BQ21" s="58">
        <f t="shared" ref="BQ21" si="66">+BP17/BO17-1</f>
        <v>3.9533187152079874E-2</v>
      </c>
      <c r="BR21" s="58">
        <f t="shared" ref="BR21" si="67">+BQ17/BP17-1</f>
        <v>2.5188354423312687E-2</v>
      </c>
      <c r="BS21" s="58">
        <f t="shared" ref="BS21" si="68">+BR17/BQ17-1</f>
        <v>3.9693513413648684E-2</v>
      </c>
      <c r="BT21" s="58">
        <f t="shared" ref="BT21" si="69">+BS17/BR17-1</f>
        <v>2.2406317687506228E-2</v>
      </c>
      <c r="BU21" s="58">
        <f t="shared" ref="BU21" si="70">+BT17/BS17-1</f>
        <v>-0.10869640782649181</v>
      </c>
      <c r="BV21" s="58">
        <f t="shared" ref="BV21" si="71">+BU17/BT17-1</f>
        <v>0.13361255655593052</v>
      </c>
      <c r="BW21" s="58">
        <f t="shared" ref="BW21" si="72">+BV17/BU17-1</f>
        <v>2.8088019736234093E-2</v>
      </c>
      <c r="BX21" s="58"/>
    </row>
    <row r="22" spans="1:76">
      <c r="A22" s="3" t="s">
        <v>64</v>
      </c>
      <c r="D22" s="58"/>
      <c r="E22" s="58">
        <f>+C17/B17-1</f>
        <v>9.2644183773216149E-2</v>
      </c>
      <c r="F22" s="58">
        <f>+D17/C17-1</f>
        <v>5.8956408937398175E-2</v>
      </c>
      <c r="G22" s="58">
        <f t="shared" ref="G22:BR22" si="73">+E17/D17-1</f>
        <v>5.7828373497792906E-2</v>
      </c>
      <c r="H22" s="58">
        <f t="shared" si="73"/>
        <v>5.344913646800431E-2</v>
      </c>
      <c r="I22" s="58">
        <f t="shared" si="73"/>
        <v>5.8678594442970411E-2</v>
      </c>
      <c r="J22" s="58">
        <f t="shared" si="73"/>
        <v>4.7012066311002743E-2</v>
      </c>
      <c r="K22" s="58">
        <f t="shared" si="73"/>
        <v>6.6462622255659687E-2</v>
      </c>
      <c r="L22" s="58">
        <f t="shared" si="73"/>
        <v>-1.0662006381170541E-2</v>
      </c>
      <c r="M22" s="58">
        <f t="shared" si="73"/>
        <v>3.1552847373027326E-2</v>
      </c>
      <c r="N22" s="58">
        <f t="shared" si="73"/>
        <v>9.8864154085432032E-2</v>
      </c>
      <c r="O22" s="58">
        <f t="shared" si="73"/>
        <v>7.3470963314556936E-2</v>
      </c>
      <c r="P22" s="58">
        <f t="shared" si="73"/>
        <v>0.10035293334221174</v>
      </c>
      <c r="Q22" s="58">
        <f t="shared" si="73"/>
        <v>4.3282498184459506E-2</v>
      </c>
      <c r="R22" s="58">
        <f t="shared" si="73"/>
        <v>6.5478676504710176E-2</v>
      </c>
      <c r="S22" s="58">
        <f t="shared" si="73"/>
        <v>5.6217334494773175E-2</v>
      </c>
      <c r="T22" s="58">
        <f t="shared" si="73"/>
        <v>8.2389204457594012E-2</v>
      </c>
      <c r="U22" s="58">
        <f t="shared" si="73"/>
        <v>3.8525644078288401E-2</v>
      </c>
      <c r="V22" s="58">
        <f t="shared" si="73"/>
        <v>1.5223771093180183E-3</v>
      </c>
      <c r="W22" s="58">
        <f t="shared" si="73"/>
        <v>3.5144589125139847E-2</v>
      </c>
      <c r="X22" s="58">
        <f t="shared" si="73"/>
        <v>3.365946003326159E-2</v>
      </c>
      <c r="Y22" s="58">
        <f t="shared" si="73"/>
        <v>4.5905399275989467E-2</v>
      </c>
      <c r="Z22" s="58">
        <f t="shared" si="73"/>
        <v>3.4775351231046914E-2</v>
      </c>
      <c r="AA22" s="58">
        <f t="shared" si="73"/>
        <v>6.2769347556201893E-2</v>
      </c>
      <c r="AB22" s="58">
        <f t="shared" si="73"/>
        <v>9.3868349193830358E-2</v>
      </c>
      <c r="AC22" s="58">
        <f t="shared" si="73"/>
        <v>4.3008631654843255E-2</v>
      </c>
      <c r="AD22" s="58">
        <f t="shared" si="73"/>
        <v>1.4471109951740724E-2</v>
      </c>
      <c r="AE22" s="58">
        <f t="shared" si="73"/>
        <v>3.4906369930378656E-3</v>
      </c>
      <c r="AF22" s="58">
        <f t="shared" si="73"/>
        <v>-2.642502978821526E-2</v>
      </c>
      <c r="AG22" s="58">
        <f t="shared" si="73"/>
        <v>4.090750574100066E-2</v>
      </c>
      <c r="AH22" s="58">
        <f t="shared" si="73"/>
        <v>5.9433353983083581E-2</v>
      </c>
      <c r="AI22" s="58">
        <f t="shared" si="73"/>
        <v>5.5520418148404582E-2</v>
      </c>
      <c r="AJ22" s="58">
        <f t="shared" si="73"/>
        <v>-2.2272344418623469E-3</v>
      </c>
      <c r="AK22" s="58">
        <f t="shared" si="73"/>
        <v>-0.1040808579829704</v>
      </c>
      <c r="AL22" s="58">
        <f t="shared" si="73"/>
        <v>3.6082865381696694E-2</v>
      </c>
      <c r="AM22" s="58">
        <f t="shared" si="73"/>
        <v>2.0611320662589527E-2</v>
      </c>
      <c r="AN22" s="58">
        <f t="shared" si="73"/>
        <v>9.4259623607366061E-2</v>
      </c>
      <c r="AO22" s="58">
        <f t="shared" si="73"/>
        <v>9.7261464305036682E-2</v>
      </c>
      <c r="AP22" s="58">
        <f t="shared" si="73"/>
        <v>-9.4412734462939074E-2</v>
      </c>
      <c r="AQ22" s="58">
        <f t="shared" si="73"/>
        <v>-0.12312041447129607</v>
      </c>
      <c r="AR22" s="58">
        <f t="shared" si="73"/>
        <v>-4.9825635364660559E-2</v>
      </c>
      <c r="AS22" s="58">
        <f t="shared" si="73"/>
        <v>2.2192591027909048E-2</v>
      </c>
      <c r="AT22" s="58">
        <f t="shared" si="73"/>
        <v>-5.4050912472393131E-3</v>
      </c>
      <c r="AU22" s="58">
        <f t="shared" si="73"/>
        <v>5.2435770077329247E-2</v>
      </c>
      <c r="AV22" s="58">
        <f t="shared" si="73"/>
        <v>0.12308163412489903</v>
      </c>
      <c r="AW22" s="58">
        <f t="shared" si="73"/>
        <v>7.4115842747426441E-2</v>
      </c>
      <c r="AX22" s="58">
        <f t="shared" si="73"/>
        <v>2.7991257501262856E-2</v>
      </c>
      <c r="AY22" s="58">
        <f t="shared" si="73"/>
        <v>6.4768159137897907E-2</v>
      </c>
      <c r="AZ22" s="58">
        <f t="shared" si="73"/>
        <v>-3.9167625505386328E-3</v>
      </c>
      <c r="BA22" s="58">
        <f t="shared" si="73"/>
        <v>1.4947921275353604E-2</v>
      </c>
      <c r="BB22" s="58">
        <f t="shared" si="73"/>
        <v>2.6943592463735344E-2</v>
      </c>
      <c r="BC22" s="58">
        <f t="shared" si="73"/>
        <v>6.178339161337032E-3</v>
      </c>
      <c r="BD22" s="58">
        <f t="shared" si="73"/>
        <v>5.4537053921065448E-2</v>
      </c>
      <c r="BE22" s="58">
        <f t="shared" si="73"/>
        <v>4.1648826736000899E-2</v>
      </c>
      <c r="BF22" s="58">
        <f t="shared" si="73"/>
        <v>4.9582812341133709E-2</v>
      </c>
      <c r="BG22" s="58">
        <f t="shared" si="73"/>
        <v>6.285208165967604E-2</v>
      </c>
      <c r="BH22" s="58">
        <f t="shared" si="73"/>
        <v>7.5287768916580067E-2</v>
      </c>
      <c r="BI22" s="58">
        <f t="shared" si="73"/>
        <v>8.5184500919560202E-2</v>
      </c>
      <c r="BJ22" s="58">
        <f t="shared" si="73"/>
        <v>9.1265683014640775E-2</v>
      </c>
      <c r="BK22" s="58">
        <f t="shared" si="73"/>
        <v>1.0958236592428339E-2</v>
      </c>
      <c r="BL22" s="58">
        <f t="shared" si="73"/>
        <v>8.3324591074956933E-2</v>
      </c>
      <c r="BM22" s="58">
        <f t="shared" si="73"/>
        <v>6.3271924016111702E-2</v>
      </c>
      <c r="BN22" s="58">
        <f t="shared" si="73"/>
        <v>6.1397247056044213E-2</v>
      </c>
      <c r="BO22" s="58">
        <f t="shared" si="73"/>
        <v>5.8525182108490004E-2</v>
      </c>
      <c r="BP22" s="58">
        <f t="shared" si="73"/>
        <v>2.38215737180556E-2</v>
      </c>
      <c r="BQ22" s="58">
        <f t="shared" si="73"/>
        <v>3.2522447721843761E-2</v>
      </c>
      <c r="BR22" s="58">
        <f t="shared" si="73"/>
        <v>3.9533187152079874E-2</v>
      </c>
      <c r="BS22" s="58">
        <f t="shared" ref="BS22:BW22" si="74">+BQ17/BP17-1</f>
        <v>2.5188354423312687E-2</v>
      </c>
      <c r="BT22" s="58">
        <f t="shared" si="74"/>
        <v>3.9693513413648684E-2</v>
      </c>
      <c r="BU22" s="58">
        <f t="shared" si="74"/>
        <v>2.2406317687506228E-2</v>
      </c>
      <c r="BV22" s="58">
        <f t="shared" si="74"/>
        <v>-0.10869640782649181</v>
      </c>
      <c r="BW22" s="58">
        <f t="shared" si="74"/>
        <v>0.13361255655593052</v>
      </c>
      <c r="BX22" s="58"/>
    </row>
    <row r="23" spans="1:76">
      <c r="A23" s="3" t="s">
        <v>65</v>
      </c>
      <c r="B23" s="58">
        <f>+C17/B17-1</f>
        <v>9.2644183773216149E-2</v>
      </c>
      <c r="C23" s="58">
        <f t="shared" ref="B23:E23" si="75">+D17/C17-1</f>
        <v>5.8956408937398175E-2</v>
      </c>
      <c r="D23" s="58">
        <f t="shared" si="75"/>
        <v>5.7828373497792906E-2</v>
      </c>
      <c r="E23" s="58">
        <f t="shared" si="75"/>
        <v>5.344913646800431E-2</v>
      </c>
      <c r="F23" s="58">
        <f>+G17/F17-1</f>
        <v>5.8678594442970411E-2</v>
      </c>
      <c r="G23" s="58">
        <f t="shared" ref="G23:BR23" si="76">+H17/G17-1</f>
        <v>4.7012066311002743E-2</v>
      </c>
      <c r="H23" s="58">
        <f t="shared" si="76"/>
        <v>6.6462622255659687E-2</v>
      </c>
      <c r="I23" s="58">
        <f t="shared" si="76"/>
        <v>-1.0662006381170541E-2</v>
      </c>
      <c r="J23" s="58">
        <f t="shared" si="76"/>
        <v>3.1552847373027326E-2</v>
      </c>
      <c r="K23" s="58">
        <f t="shared" si="76"/>
        <v>9.8864154085432032E-2</v>
      </c>
      <c r="L23" s="58">
        <f t="shared" si="76"/>
        <v>7.3470963314556936E-2</v>
      </c>
      <c r="M23" s="58">
        <f t="shared" si="76"/>
        <v>0.10035293334221174</v>
      </c>
      <c r="N23" s="58">
        <f t="shared" si="76"/>
        <v>4.3282498184459506E-2</v>
      </c>
      <c r="O23" s="58">
        <f t="shared" si="76"/>
        <v>6.5478676504710176E-2</v>
      </c>
      <c r="P23" s="58">
        <f t="shared" si="76"/>
        <v>5.6217334494773175E-2</v>
      </c>
      <c r="Q23" s="58">
        <f t="shared" si="76"/>
        <v>8.2389204457594012E-2</v>
      </c>
      <c r="R23" s="58">
        <f t="shared" si="76"/>
        <v>3.8525644078288401E-2</v>
      </c>
      <c r="S23" s="58">
        <f t="shared" si="76"/>
        <v>1.5223771093180183E-3</v>
      </c>
      <c r="T23" s="58">
        <f t="shared" si="76"/>
        <v>3.5144589125139847E-2</v>
      </c>
      <c r="U23" s="58">
        <f t="shared" si="76"/>
        <v>3.365946003326159E-2</v>
      </c>
      <c r="V23" s="58">
        <f t="shared" si="76"/>
        <v>4.5905399275989467E-2</v>
      </c>
      <c r="W23" s="58">
        <f t="shared" si="76"/>
        <v>3.4775351231046914E-2</v>
      </c>
      <c r="X23" s="58">
        <f t="shared" si="76"/>
        <v>6.2769347556201893E-2</v>
      </c>
      <c r="Y23" s="58">
        <f t="shared" si="76"/>
        <v>9.3868349193830358E-2</v>
      </c>
      <c r="Z23" s="58">
        <f t="shared" si="76"/>
        <v>4.3008631654843255E-2</v>
      </c>
      <c r="AA23" s="58">
        <f t="shared" si="76"/>
        <v>1.4471109951740724E-2</v>
      </c>
      <c r="AB23" s="58">
        <f t="shared" si="76"/>
        <v>3.4906369930378656E-3</v>
      </c>
      <c r="AC23" s="58">
        <f t="shared" si="76"/>
        <v>-2.642502978821526E-2</v>
      </c>
      <c r="AD23" s="58">
        <f t="shared" si="76"/>
        <v>4.090750574100066E-2</v>
      </c>
      <c r="AE23" s="58">
        <f t="shared" si="76"/>
        <v>5.9433353983083581E-2</v>
      </c>
      <c r="AF23" s="58">
        <f t="shared" si="76"/>
        <v>5.5520418148404582E-2</v>
      </c>
      <c r="AG23" s="58">
        <f t="shared" si="76"/>
        <v>-2.2272344418623469E-3</v>
      </c>
      <c r="AH23" s="58">
        <f t="shared" si="76"/>
        <v>-0.1040808579829704</v>
      </c>
      <c r="AI23" s="58">
        <f t="shared" si="76"/>
        <v>3.6082865381696694E-2</v>
      </c>
      <c r="AJ23" s="58">
        <f t="shared" si="76"/>
        <v>2.0611320662589527E-2</v>
      </c>
      <c r="AK23" s="58">
        <f t="shared" si="76"/>
        <v>9.4259623607366061E-2</v>
      </c>
      <c r="AL23" s="58">
        <f t="shared" si="76"/>
        <v>9.7261464305036682E-2</v>
      </c>
      <c r="AM23" s="58">
        <f t="shared" si="76"/>
        <v>-9.4412734462939074E-2</v>
      </c>
      <c r="AN23" s="58">
        <f t="shared" si="76"/>
        <v>-0.12312041447129607</v>
      </c>
      <c r="AO23" s="58">
        <f t="shared" si="76"/>
        <v>-4.9825635364660559E-2</v>
      </c>
      <c r="AP23" s="58">
        <f t="shared" si="76"/>
        <v>2.2192591027909048E-2</v>
      </c>
      <c r="AQ23" s="58">
        <f t="shared" si="76"/>
        <v>-5.4050912472393131E-3</v>
      </c>
      <c r="AR23" s="58">
        <f t="shared" si="76"/>
        <v>5.2435770077329247E-2</v>
      </c>
      <c r="AS23" s="58">
        <f t="shared" si="76"/>
        <v>0.12308163412489903</v>
      </c>
      <c r="AT23" s="58">
        <f t="shared" si="76"/>
        <v>7.4115842747426441E-2</v>
      </c>
      <c r="AU23" s="58">
        <f t="shared" si="76"/>
        <v>2.7991257501262856E-2</v>
      </c>
      <c r="AV23" s="58">
        <f t="shared" si="76"/>
        <v>6.4768159137897907E-2</v>
      </c>
      <c r="AW23" s="58">
        <f t="shared" si="76"/>
        <v>-3.9167625505386328E-3</v>
      </c>
      <c r="AX23" s="58">
        <f t="shared" si="76"/>
        <v>1.4947921275353604E-2</v>
      </c>
      <c r="AY23" s="58">
        <f t="shared" si="76"/>
        <v>2.6943592463735344E-2</v>
      </c>
      <c r="AZ23" s="58">
        <f t="shared" si="76"/>
        <v>6.178339161337032E-3</v>
      </c>
      <c r="BA23" s="58">
        <f t="shared" si="76"/>
        <v>5.4537053921065448E-2</v>
      </c>
      <c r="BB23" s="58">
        <f t="shared" si="76"/>
        <v>4.1648826736000899E-2</v>
      </c>
      <c r="BC23" s="58">
        <f t="shared" si="76"/>
        <v>4.9582812341133709E-2</v>
      </c>
      <c r="BD23" s="58">
        <f t="shared" si="76"/>
        <v>6.285208165967604E-2</v>
      </c>
      <c r="BE23" s="58">
        <f t="shared" si="76"/>
        <v>7.5287768916580067E-2</v>
      </c>
      <c r="BF23" s="58">
        <f t="shared" si="76"/>
        <v>8.5184500919560202E-2</v>
      </c>
      <c r="BG23" s="58">
        <f t="shared" si="76"/>
        <v>9.1265683014640775E-2</v>
      </c>
      <c r="BH23" s="58">
        <f t="shared" si="76"/>
        <v>1.0958236592428339E-2</v>
      </c>
      <c r="BI23" s="58">
        <f t="shared" si="76"/>
        <v>8.3324591074956933E-2</v>
      </c>
      <c r="BJ23" s="58">
        <f t="shared" si="76"/>
        <v>6.3271924016111702E-2</v>
      </c>
      <c r="BK23" s="58">
        <f t="shared" si="76"/>
        <v>6.1397247056044213E-2</v>
      </c>
      <c r="BL23" s="58">
        <f t="shared" si="76"/>
        <v>5.8525182108490004E-2</v>
      </c>
      <c r="BM23" s="58">
        <f t="shared" si="76"/>
        <v>2.38215737180556E-2</v>
      </c>
      <c r="BN23" s="58">
        <f t="shared" si="76"/>
        <v>3.2522447721843761E-2</v>
      </c>
      <c r="BO23" s="58">
        <f t="shared" si="76"/>
        <v>3.9533187152079874E-2</v>
      </c>
      <c r="BP23" s="58">
        <f t="shared" si="76"/>
        <v>2.5188354423312687E-2</v>
      </c>
      <c r="BQ23" s="58">
        <f t="shared" si="76"/>
        <v>3.9693513413648684E-2</v>
      </c>
      <c r="BR23" s="58">
        <f t="shared" si="76"/>
        <v>2.2406317687506228E-2</v>
      </c>
      <c r="BS23" s="58">
        <f t="shared" ref="BS23:BW23" si="77">+BT17/BS17-1</f>
        <v>-0.10869640782649181</v>
      </c>
      <c r="BT23" s="58">
        <f t="shared" si="77"/>
        <v>0.13361255655593052</v>
      </c>
      <c r="BU23" s="58">
        <f t="shared" si="77"/>
        <v>2.8088019736234093E-2</v>
      </c>
      <c r="BV23" s="58">
        <f t="shared" si="77"/>
        <v>-4.0325337818499785E-3</v>
      </c>
      <c r="BW23" s="58"/>
    </row>
    <row r="24" spans="1:76">
      <c r="A24" s="3" t="s">
        <v>66</v>
      </c>
      <c r="B24" s="58">
        <f>+D17/C17-1</f>
        <v>5.8956408937398175E-2</v>
      </c>
      <c r="C24" s="58">
        <f>+E17/D17-1</f>
        <v>5.7828373497792906E-2</v>
      </c>
      <c r="D24" s="58">
        <f t="shared" ref="C24:E24" si="78">+F17/E17-1</f>
        <v>5.344913646800431E-2</v>
      </c>
      <c r="E24" s="58">
        <f t="shared" si="78"/>
        <v>5.8678594442970411E-2</v>
      </c>
      <c r="F24" s="58">
        <f>+H17/G17-1</f>
        <v>4.7012066311002743E-2</v>
      </c>
      <c r="G24" s="58">
        <f t="shared" ref="G24:BR24" si="79">+I17/H17-1</f>
        <v>6.6462622255659687E-2</v>
      </c>
      <c r="H24" s="58">
        <f t="shared" si="79"/>
        <v>-1.0662006381170541E-2</v>
      </c>
      <c r="I24" s="58">
        <f t="shared" si="79"/>
        <v>3.1552847373027326E-2</v>
      </c>
      <c r="J24" s="58">
        <f t="shared" si="79"/>
        <v>9.8864154085432032E-2</v>
      </c>
      <c r="K24" s="58">
        <f t="shared" si="79"/>
        <v>7.3470963314556936E-2</v>
      </c>
      <c r="L24" s="58">
        <f t="shared" si="79"/>
        <v>0.10035293334221174</v>
      </c>
      <c r="M24" s="58">
        <f t="shared" si="79"/>
        <v>4.3282498184459506E-2</v>
      </c>
      <c r="N24" s="58">
        <f t="shared" si="79"/>
        <v>6.5478676504710176E-2</v>
      </c>
      <c r="O24" s="58">
        <f t="shared" si="79"/>
        <v>5.6217334494773175E-2</v>
      </c>
      <c r="P24" s="58">
        <f t="shared" si="79"/>
        <v>8.2389204457594012E-2</v>
      </c>
      <c r="Q24" s="58">
        <f t="shared" si="79"/>
        <v>3.8525644078288401E-2</v>
      </c>
      <c r="R24" s="58">
        <f t="shared" si="79"/>
        <v>1.5223771093180183E-3</v>
      </c>
      <c r="S24" s="58">
        <f t="shared" si="79"/>
        <v>3.5144589125139847E-2</v>
      </c>
      <c r="T24" s="58">
        <f t="shared" si="79"/>
        <v>3.365946003326159E-2</v>
      </c>
      <c r="U24" s="58">
        <f t="shared" si="79"/>
        <v>4.5905399275989467E-2</v>
      </c>
      <c r="V24" s="58">
        <f t="shared" si="79"/>
        <v>3.4775351231046914E-2</v>
      </c>
      <c r="W24" s="58">
        <f t="shared" si="79"/>
        <v>6.2769347556201893E-2</v>
      </c>
      <c r="X24" s="58">
        <f t="shared" si="79"/>
        <v>9.3868349193830358E-2</v>
      </c>
      <c r="Y24" s="58">
        <f t="shared" si="79"/>
        <v>4.3008631654843255E-2</v>
      </c>
      <c r="Z24" s="58">
        <f t="shared" si="79"/>
        <v>1.4471109951740724E-2</v>
      </c>
      <c r="AA24" s="58">
        <f t="shared" si="79"/>
        <v>3.4906369930378656E-3</v>
      </c>
      <c r="AB24" s="58">
        <f t="shared" si="79"/>
        <v>-2.642502978821526E-2</v>
      </c>
      <c r="AC24" s="58">
        <f t="shared" si="79"/>
        <v>4.090750574100066E-2</v>
      </c>
      <c r="AD24" s="58">
        <f t="shared" si="79"/>
        <v>5.9433353983083581E-2</v>
      </c>
      <c r="AE24" s="58">
        <f t="shared" si="79"/>
        <v>5.5520418148404582E-2</v>
      </c>
      <c r="AF24" s="58">
        <f t="shared" si="79"/>
        <v>-2.2272344418623469E-3</v>
      </c>
      <c r="AG24" s="58">
        <f t="shared" si="79"/>
        <v>-0.1040808579829704</v>
      </c>
      <c r="AH24" s="58">
        <f t="shared" si="79"/>
        <v>3.6082865381696694E-2</v>
      </c>
      <c r="AI24" s="58">
        <f t="shared" si="79"/>
        <v>2.0611320662589527E-2</v>
      </c>
      <c r="AJ24" s="58">
        <f t="shared" si="79"/>
        <v>9.4259623607366061E-2</v>
      </c>
      <c r="AK24" s="58">
        <f t="shared" si="79"/>
        <v>9.7261464305036682E-2</v>
      </c>
      <c r="AL24" s="58">
        <f t="shared" si="79"/>
        <v>-9.4412734462939074E-2</v>
      </c>
      <c r="AM24" s="58">
        <f t="shared" si="79"/>
        <v>-0.12312041447129607</v>
      </c>
      <c r="AN24" s="58">
        <f t="shared" si="79"/>
        <v>-4.9825635364660559E-2</v>
      </c>
      <c r="AO24" s="58">
        <f t="shared" si="79"/>
        <v>2.2192591027909048E-2</v>
      </c>
      <c r="AP24" s="58">
        <f t="shared" si="79"/>
        <v>-5.4050912472393131E-3</v>
      </c>
      <c r="AQ24" s="58">
        <f t="shared" si="79"/>
        <v>5.2435770077329247E-2</v>
      </c>
      <c r="AR24" s="58">
        <f t="shared" si="79"/>
        <v>0.12308163412489903</v>
      </c>
      <c r="AS24" s="58">
        <f t="shared" si="79"/>
        <v>7.4115842747426441E-2</v>
      </c>
      <c r="AT24" s="58">
        <f t="shared" si="79"/>
        <v>2.7991257501262856E-2</v>
      </c>
      <c r="AU24" s="58">
        <f t="shared" si="79"/>
        <v>6.4768159137897907E-2</v>
      </c>
      <c r="AV24" s="58">
        <f t="shared" si="79"/>
        <v>-3.9167625505386328E-3</v>
      </c>
      <c r="AW24" s="58">
        <f t="shared" si="79"/>
        <v>1.4947921275353604E-2</v>
      </c>
      <c r="AX24" s="58">
        <f t="shared" si="79"/>
        <v>2.6943592463735344E-2</v>
      </c>
      <c r="AY24" s="58">
        <f t="shared" si="79"/>
        <v>6.178339161337032E-3</v>
      </c>
      <c r="AZ24" s="58">
        <f t="shared" si="79"/>
        <v>5.4537053921065448E-2</v>
      </c>
      <c r="BA24" s="58">
        <f t="shared" si="79"/>
        <v>4.1648826736000899E-2</v>
      </c>
      <c r="BB24" s="58">
        <f t="shared" si="79"/>
        <v>4.9582812341133709E-2</v>
      </c>
      <c r="BC24" s="58">
        <f t="shared" si="79"/>
        <v>6.285208165967604E-2</v>
      </c>
      <c r="BD24" s="58">
        <f t="shared" si="79"/>
        <v>7.5287768916580067E-2</v>
      </c>
      <c r="BE24" s="58">
        <f t="shared" si="79"/>
        <v>8.5184500919560202E-2</v>
      </c>
      <c r="BF24" s="58">
        <f t="shared" si="79"/>
        <v>9.1265683014640775E-2</v>
      </c>
      <c r="BG24" s="58">
        <f t="shared" si="79"/>
        <v>1.0958236592428339E-2</v>
      </c>
      <c r="BH24" s="58">
        <f t="shared" si="79"/>
        <v>8.3324591074956933E-2</v>
      </c>
      <c r="BI24" s="58">
        <f t="shared" si="79"/>
        <v>6.3271924016111702E-2</v>
      </c>
      <c r="BJ24" s="58">
        <f t="shared" si="79"/>
        <v>6.1397247056044213E-2</v>
      </c>
      <c r="BK24" s="58">
        <f t="shared" si="79"/>
        <v>5.8525182108490004E-2</v>
      </c>
      <c r="BL24" s="58">
        <f t="shared" si="79"/>
        <v>2.38215737180556E-2</v>
      </c>
      <c r="BM24" s="58">
        <f t="shared" si="79"/>
        <v>3.2522447721843761E-2</v>
      </c>
      <c r="BN24" s="58">
        <f t="shared" si="79"/>
        <v>3.9533187152079874E-2</v>
      </c>
      <c r="BO24" s="58">
        <f t="shared" si="79"/>
        <v>2.5188354423312687E-2</v>
      </c>
      <c r="BP24" s="58">
        <f t="shared" si="79"/>
        <v>3.9693513413648684E-2</v>
      </c>
      <c r="BQ24" s="58">
        <f t="shared" si="79"/>
        <v>2.2406317687506228E-2</v>
      </c>
      <c r="BR24" s="58">
        <f t="shared" si="79"/>
        <v>-0.10869640782649181</v>
      </c>
      <c r="BS24" s="58">
        <f t="shared" ref="BS24:BW24" si="80">+BU17/BT17-1</f>
        <v>0.13361255655593052</v>
      </c>
      <c r="BT24" s="58">
        <f t="shared" si="80"/>
        <v>2.8088019736234093E-2</v>
      </c>
      <c r="BU24" s="58">
        <f t="shared" si="80"/>
        <v>-4.0325337818499785E-3</v>
      </c>
      <c r="BV24" s="58"/>
      <c r="BW24" s="58"/>
    </row>
    <row r="26" spans="1:76">
      <c r="A26" s="3" t="s">
        <v>67</v>
      </c>
      <c r="C26" s="57">
        <f>+C8/B8-1</f>
        <v>0.1111553256400053</v>
      </c>
      <c r="D26" s="57">
        <f t="shared" ref="D26:BO27" si="81">+D8/C8-1</f>
        <v>2.5307389280171844E-2</v>
      </c>
      <c r="E26" s="57">
        <f t="shared" si="81"/>
        <v>5.2945628129002165E-2</v>
      </c>
      <c r="F26" s="57">
        <f t="shared" si="81"/>
        <v>5.255010366275048E-2</v>
      </c>
      <c r="G26" s="57">
        <f t="shared" si="81"/>
        <v>8.070700703855449E-2</v>
      </c>
      <c r="H26" s="57">
        <f t="shared" si="81"/>
        <v>2.7072346837104133E-2</v>
      </c>
      <c r="I26" s="57">
        <f t="shared" si="81"/>
        <v>5.7828360504460274E-2</v>
      </c>
      <c r="J26" s="57">
        <f t="shared" si="81"/>
        <v>-9.6852841836848613E-3</v>
      </c>
      <c r="K26" s="57">
        <f t="shared" si="81"/>
        <v>1.0051045760491428E-2</v>
      </c>
      <c r="L26" s="57">
        <f t="shared" si="81"/>
        <v>4.3896330418837559E-2</v>
      </c>
      <c r="M26" s="57">
        <f t="shared" si="81"/>
        <v>4.2971595047341493E-2</v>
      </c>
      <c r="N26" s="57">
        <f t="shared" si="81"/>
        <v>0.12278179428195868</v>
      </c>
      <c r="O26" s="57">
        <f t="shared" si="81"/>
        <v>9.0476713130647868E-2</v>
      </c>
      <c r="P26" s="57">
        <f t="shared" si="81"/>
        <v>6.2755820975642473E-2</v>
      </c>
      <c r="Q26" s="57">
        <f t="shared" si="81"/>
        <v>6.9846731804334539E-2</v>
      </c>
      <c r="R26" s="57">
        <f t="shared" si="81"/>
        <v>9.9250494260674449E-2</v>
      </c>
      <c r="S26" s="57">
        <f t="shared" si="81"/>
        <v>6.9485269445003661E-2</v>
      </c>
      <c r="T26" s="57">
        <f t="shared" si="81"/>
        <v>-1.2800883511960071E-2</v>
      </c>
      <c r="U26" s="57">
        <f t="shared" si="81"/>
        <v>3.4934275762121381E-2</v>
      </c>
      <c r="V26" s="57">
        <f t="shared" si="81"/>
        <v>2.3178970642427243E-2</v>
      </c>
      <c r="W26" s="57">
        <f t="shared" si="81"/>
        <v>4.5607885037876494E-2</v>
      </c>
      <c r="X26" s="57">
        <f t="shared" si="81"/>
        <v>2.2722053825663613E-2</v>
      </c>
      <c r="Y26" s="57">
        <f t="shared" si="81"/>
        <v>7.4880718495649701E-2</v>
      </c>
      <c r="Z26" s="57">
        <f t="shared" si="81"/>
        <v>9.2652357825473874E-2</v>
      </c>
      <c r="AA26" s="57">
        <f t="shared" si="81"/>
        <v>3.4335092146516866E-2</v>
      </c>
      <c r="AB26" s="57">
        <f t="shared" si="81"/>
        <v>9.2414608901374429E-3</v>
      </c>
      <c r="AC26" s="57">
        <f t="shared" si="81"/>
        <v>-2.0621199912094323E-2</v>
      </c>
      <c r="AD26" s="57">
        <f t="shared" si="81"/>
        <v>-8.0874378248999568E-2</v>
      </c>
      <c r="AE26" s="57">
        <f t="shared" si="81"/>
        <v>-5.838911154965154E-3</v>
      </c>
      <c r="AF26" s="57">
        <f t="shared" si="81"/>
        <v>7.0498915401301598E-2</v>
      </c>
      <c r="AG26" s="57">
        <f t="shared" si="81"/>
        <v>7.4726157022423578E-2</v>
      </c>
      <c r="AH26" s="57">
        <f t="shared" si="81"/>
        <v>-2.4137317680540726E-2</v>
      </c>
      <c r="AI26" s="57">
        <f t="shared" si="81"/>
        <v>-5.593022619980681E-2</v>
      </c>
      <c r="AJ26" s="57">
        <f t="shared" si="81"/>
        <v>2.7570494936721035E-2</v>
      </c>
      <c r="AK26" s="57">
        <f t="shared" si="81"/>
        <v>1.7492601813142938E-2</v>
      </c>
      <c r="AL26" s="57">
        <f t="shared" si="81"/>
        <v>0.15009186848495482</v>
      </c>
      <c r="AM26" s="57">
        <f t="shared" si="81"/>
        <v>0.11301911482542981</v>
      </c>
      <c r="AN26" s="57">
        <f t="shared" si="81"/>
        <v>-8.3373605210579793E-2</v>
      </c>
      <c r="AO26" s="57">
        <f t="shared" si="81"/>
        <v>-0.16338269778568171</v>
      </c>
      <c r="AP26" s="57">
        <f t="shared" si="81"/>
        <v>-5.4929034321240522E-3</v>
      </c>
      <c r="AQ26" s="57">
        <f t="shared" si="81"/>
        <v>3.7168392679812756E-2</v>
      </c>
      <c r="AR26" s="57">
        <f t="shared" si="81"/>
        <v>-7.4134865271509032E-3</v>
      </c>
      <c r="AS26" s="57">
        <f t="shared" si="81"/>
        <v>4.435380149193402E-2</v>
      </c>
      <c r="AT26" s="57">
        <f t="shared" si="81"/>
        <v>9.4590077410274365E-2</v>
      </c>
      <c r="AU26" s="57">
        <f t="shared" si="81"/>
        <v>9.516768059919789E-2</v>
      </c>
      <c r="AV26" s="57">
        <f t="shared" si="81"/>
        <v>2.3672720601724428E-2</v>
      </c>
      <c r="AW26" s="57">
        <f t="shared" si="81"/>
        <v>3.6229130973971513E-2</v>
      </c>
      <c r="AX26" s="57">
        <f t="shared" si="81"/>
        <v>-1.9764103628376772E-2</v>
      </c>
      <c r="AY26" s="57">
        <f t="shared" si="81"/>
        <v>-1.4340357662070091E-2</v>
      </c>
      <c r="AZ26" s="57">
        <f t="shared" si="81"/>
        <v>2.5238783956009314E-2</v>
      </c>
      <c r="BA26" s="57">
        <f t="shared" si="81"/>
        <v>1.0042530605973932E-2</v>
      </c>
      <c r="BB26" s="57">
        <f t="shared" si="81"/>
        <v>4.8710839458199873E-2</v>
      </c>
      <c r="BC26" s="57">
        <f t="shared" si="81"/>
        <v>2.5139443807112638E-2</v>
      </c>
      <c r="BD26" s="57">
        <f t="shared" si="81"/>
        <v>3.3970685652176646E-2</v>
      </c>
      <c r="BE26" s="57">
        <f t="shared" si="81"/>
        <v>3.6605315701410124E-2</v>
      </c>
      <c r="BF26" s="57">
        <f t="shared" si="81"/>
        <v>6.2116720870786235E-2</v>
      </c>
      <c r="BG26" s="57">
        <f t="shared" si="81"/>
        <v>8.6494243133001136E-2</v>
      </c>
      <c r="BH26" s="57">
        <f t="shared" si="81"/>
        <v>8.9023071403315335E-2</v>
      </c>
      <c r="BI26" s="57">
        <f t="shared" si="81"/>
        <v>3.0789894124550798E-2</v>
      </c>
      <c r="BJ26" s="57">
        <f t="shared" si="81"/>
        <v>9.0821167589329121E-2</v>
      </c>
      <c r="BK26" s="57">
        <f t="shared" si="81"/>
        <v>7.2252139655114123E-2</v>
      </c>
      <c r="BL26" s="57">
        <f t="shared" si="81"/>
        <v>7.4444840388421696E-2</v>
      </c>
      <c r="BM26" s="57">
        <f t="shared" si="81"/>
        <v>5.7324860911755815E-2</v>
      </c>
      <c r="BN26" s="57">
        <f t="shared" si="81"/>
        <v>3.9000304861317225E-2</v>
      </c>
      <c r="BO26" s="57">
        <f t="shared" si="81"/>
        <v>3.9835402795312724E-2</v>
      </c>
      <c r="BP26" s="57">
        <f t="shared" ref="BP26:BW27" si="82">+BP8/BO8-1</f>
        <v>3.6996769163003096E-2</v>
      </c>
      <c r="BQ26" s="57">
        <f t="shared" si="82"/>
        <v>2.6407951169533872E-2</v>
      </c>
      <c r="BR26" s="57">
        <f t="shared" si="82"/>
        <v>3.8289844208348578E-2</v>
      </c>
      <c r="BS26" s="57">
        <f t="shared" si="82"/>
        <v>3.2448839355325276E-2</v>
      </c>
      <c r="BT26" s="57">
        <f t="shared" si="82"/>
        <v>-9.8627444892302019E-2</v>
      </c>
      <c r="BU26" s="57">
        <f t="shared" si="82"/>
        <v>0.12407163096266505</v>
      </c>
      <c r="BV26" s="57">
        <f t="shared" si="82"/>
        <v>3.5906507786154007E-2</v>
      </c>
      <c r="BW26" s="57">
        <f t="shared" si="82"/>
        <v>1.4976711714504987E-3</v>
      </c>
      <c r="BX26" s="57"/>
    </row>
    <row r="27" spans="1:76">
      <c r="A27" s="3" t="s">
        <v>68</v>
      </c>
      <c r="C27" s="57">
        <f t="shared" ref="C27:R28" si="83">+C9/B9-1</f>
        <v>2.8563015312131901E-2</v>
      </c>
      <c r="D27" s="57">
        <f t="shared" si="83"/>
        <v>0.11279702261666191</v>
      </c>
      <c r="E27" s="57">
        <f t="shared" si="83"/>
        <v>2.0324157447903168E-2</v>
      </c>
      <c r="F27" s="57">
        <f t="shared" si="83"/>
        <v>0.18582955118507316</v>
      </c>
      <c r="G27" s="57">
        <f t="shared" si="83"/>
        <v>-4.2526047203916839E-4</v>
      </c>
      <c r="H27" s="57">
        <f t="shared" si="83"/>
        <v>5.8498191874069239E-2</v>
      </c>
      <c r="I27" s="57">
        <f t="shared" si="83"/>
        <v>0.157556270096463</v>
      </c>
      <c r="J27" s="57">
        <f t="shared" si="83"/>
        <v>-6.9444444444444198E-4</v>
      </c>
      <c r="K27" s="57">
        <f t="shared" si="83"/>
        <v>0.12039610840861714</v>
      </c>
      <c r="L27" s="57">
        <f t="shared" si="83"/>
        <v>0.17506590169018454</v>
      </c>
      <c r="M27" s="57">
        <f t="shared" si="83"/>
        <v>0.15571390868302992</v>
      </c>
      <c r="N27" s="57">
        <f t="shared" si="83"/>
        <v>5.0468143411737776E-2</v>
      </c>
      <c r="O27" s="57">
        <f t="shared" si="83"/>
        <v>5.8369565217391228E-2</v>
      </c>
      <c r="P27" s="57">
        <f t="shared" si="83"/>
        <v>0.12519256444490079</v>
      </c>
      <c r="Q27" s="57">
        <f t="shared" si="83"/>
        <v>6.7725447243519588E-2</v>
      </c>
      <c r="R27" s="57">
        <f t="shared" si="83"/>
        <v>1.2822704735853119E-3</v>
      </c>
      <c r="S27" s="57">
        <f t="shared" si="81"/>
        <v>3.4576965764535172E-2</v>
      </c>
      <c r="T27" s="57">
        <f t="shared" si="81"/>
        <v>6.3954447928701086E-2</v>
      </c>
      <c r="U27" s="57">
        <f t="shared" si="81"/>
        <v>5.5146203366167601E-2</v>
      </c>
      <c r="V27" s="57">
        <f t="shared" si="81"/>
        <v>4.9691267274331041E-2</v>
      </c>
      <c r="W27" s="57">
        <f t="shared" si="81"/>
        <v>6.8907563025210061E-2</v>
      </c>
      <c r="X27" s="57">
        <f t="shared" si="81"/>
        <v>6.6168763102725459E-2</v>
      </c>
      <c r="Y27" s="57">
        <f t="shared" si="81"/>
        <v>6.0157306132481159E-2</v>
      </c>
      <c r="Z27" s="57">
        <f t="shared" si="81"/>
        <v>6.0105488900481063E-2</v>
      </c>
      <c r="AA27" s="57">
        <f t="shared" si="81"/>
        <v>0.11071623838162936</v>
      </c>
      <c r="AB27" s="57">
        <f t="shared" si="81"/>
        <v>4.8092542456313003E-2</v>
      </c>
      <c r="AC27" s="57">
        <f t="shared" si="81"/>
        <v>0.14418560961863602</v>
      </c>
      <c r="AD27" s="57">
        <f t="shared" si="81"/>
        <v>-0.12675478203759949</v>
      </c>
      <c r="AE27" s="57">
        <f t="shared" si="81"/>
        <v>-8.4845351132838198E-2</v>
      </c>
      <c r="AF27" s="57">
        <f t="shared" si="81"/>
        <v>0.24223123940623559</v>
      </c>
      <c r="AG27" s="57">
        <f t="shared" si="81"/>
        <v>-1.8565226379987587E-2</v>
      </c>
      <c r="AH27" s="57">
        <f t="shared" si="81"/>
        <v>9.3444556791371758E-2</v>
      </c>
      <c r="AI27" s="57">
        <f t="shared" si="81"/>
        <v>-8.1567388456499912E-2</v>
      </c>
      <c r="AJ27" s="57">
        <f t="shared" si="81"/>
        <v>-6.5738138188530471E-2</v>
      </c>
      <c r="AK27" s="57">
        <f t="shared" si="81"/>
        <v>4.409519533004036E-2</v>
      </c>
      <c r="AL27" s="57">
        <f t="shared" si="81"/>
        <v>7.9520041286770926E-2</v>
      </c>
      <c r="AM27" s="57">
        <f t="shared" si="81"/>
        <v>5.7248715190629795E-2</v>
      </c>
      <c r="AN27" s="57">
        <f t="shared" si="81"/>
        <v>-0.15766071293993522</v>
      </c>
      <c r="AO27" s="57">
        <f t="shared" si="81"/>
        <v>-0.19070412454146912</v>
      </c>
      <c r="AP27" s="57">
        <f t="shared" si="81"/>
        <v>-0.10181858382621189</v>
      </c>
      <c r="AQ27" s="57">
        <f t="shared" si="81"/>
        <v>1.9631977352452479E-2</v>
      </c>
      <c r="AR27" s="57">
        <f t="shared" si="81"/>
        <v>2.8307580878802474E-2</v>
      </c>
      <c r="AS27" s="57">
        <f t="shared" si="81"/>
        <v>3.0873980160826431E-2</v>
      </c>
      <c r="AT27" s="57">
        <f t="shared" si="81"/>
        <v>8.6716392415874255E-2</v>
      </c>
      <c r="AU27" s="57">
        <f t="shared" si="81"/>
        <v>8.4983757728177789E-2</v>
      </c>
      <c r="AV27" s="57">
        <f t="shared" si="81"/>
        <v>4.3992659841607162E-2</v>
      </c>
      <c r="AW27" s="57">
        <f t="shared" si="81"/>
        <v>7.5997964753226288E-2</v>
      </c>
      <c r="AX27" s="57">
        <f t="shared" si="81"/>
        <v>2.5019344854268821E-2</v>
      </c>
      <c r="AY27" s="57">
        <f t="shared" si="81"/>
        <v>3.5019292065089802E-2</v>
      </c>
      <c r="AZ27" s="57">
        <f t="shared" si="81"/>
        <v>3.0998014506260274E-2</v>
      </c>
      <c r="BA27" s="57">
        <f t="shared" si="81"/>
        <v>-8.0176072944505572E-3</v>
      </c>
      <c r="BB27" s="57">
        <f t="shared" si="81"/>
        <v>0</v>
      </c>
      <c r="BC27" s="57">
        <f t="shared" si="81"/>
        <v>3.8985736925515102E-2</v>
      </c>
      <c r="BD27" s="57">
        <f t="shared" si="81"/>
        <v>4.0992983526540572E-2</v>
      </c>
      <c r="BE27" s="57">
        <f t="shared" si="81"/>
        <v>9.0992344041906259E-2</v>
      </c>
      <c r="BF27" s="57">
        <f t="shared" si="81"/>
        <v>7.5982943289796268E-2</v>
      </c>
      <c r="BG27" s="57">
        <f t="shared" si="81"/>
        <v>4.3000686513137376E-2</v>
      </c>
      <c r="BH27" s="57">
        <f t="shared" si="81"/>
        <v>5.30316328990037E-2</v>
      </c>
      <c r="BI27" s="57">
        <f t="shared" si="81"/>
        <v>0.13366118571886698</v>
      </c>
      <c r="BJ27" s="57">
        <f t="shared" si="81"/>
        <v>4.6787296153566915E-2</v>
      </c>
      <c r="BK27" s="57">
        <f t="shared" si="81"/>
        <v>6.4888252674767832E-2</v>
      </c>
      <c r="BL27" s="57">
        <f t="shared" si="81"/>
        <v>9.3819522606261474E-2</v>
      </c>
      <c r="BM27" s="57">
        <f t="shared" si="81"/>
        <v>7.9150576965064667E-2</v>
      </c>
      <c r="BN27" s="57">
        <f t="shared" si="81"/>
        <v>6.2514836359546244E-2</v>
      </c>
      <c r="BO27" s="57">
        <f t="shared" si="81"/>
        <v>0.10123738887974953</v>
      </c>
      <c r="BP27" s="57">
        <f t="shared" si="82"/>
        <v>1.9270611212580668E-2</v>
      </c>
      <c r="BQ27" s="57">
        <f t="shared" si="82"/>
        <v>2.8906546059655813E-2</v>
      </c>
      <c r="BR27" s="57">
        <f t="shared" si="82"/>
        <v>2.4047634951140262E-2</v>
      </c>
      <c r="BS27" s="57">
        <f t="shared" si="82"/>
        <v>4.2584592106284624E-2</v>
      </c>
      <c r="BT27" s="57">
        <f t="shared" si="82"/>
        <v>7.8604387500265993E-2</v>
      </c>
      <c r="BU27" s="57">
        <f t="shared" si="82"/>
        <v>4.7725416456055658E-2</v>
      </c>
      <c r="BV27" s="57">
        <f t="shared" si="82"/>
        <v>-1.5319175850486699E-3</v>
      </c>
      <c r="BW27" s="57">
        <f t="shared" si="82"/>
        <v>4.5725575060349355E-2</v>
      </c>
      <c r="BX27" s="57"/>
    </row>
    <row r="28" spans="1:76">
      <c r="A28" s="3" t="s">
        <v>69</v>
      </c>
      <c r="C28" s="57">
        <f>+C10/B10-1</f>
        <v>0.34356807457737815</v>
      </c>
      <c r="D28" s="57">
        <f t="shared" ref="D28:BO28" si="84">+D10/C10-1</f>
        <v>0.15420742385654962</v>
      </c>
      <c r="E28" s="57">
        <f t="shared" si="84"/>
        <v>8.4901733213349484E-2</v>
      </c>
      <c r="F28" s="57">
        <f t="shared" si="84"/>
        <v>-0.13777249537151071</v>
      </c>
      <c r="G28" s="57">
        <f t="shared" si="84"/>
        <v>0.15392844065695788</v>
      </c>
      <c r="H28" s="57">
        <f t="shared" si="84"/>
        <v>0.20238855220128205</v>
      </c>
      <c r="I28" s="57">
        <f t="shared" si="84"/>
        <v>0.1149557440372837</v>
      </c>
      <c r="J28" s="57">
        <f t="shared" si="84"/>
        <v>-0.1146490598915213</v>
      </c>
      <c r="K28" s="57">
        <f t="shared" si="84"/>
        <v>-0.16276923990781245</v>
      </c>
      <c r="L28" s="57">
        <f t="shared" si="84"/>
        <v>0.17601313514367556</v>
      </c>
      <c r="M28" s="57">
        <f t="shared" si="84"/>
        <v>0.12375854081763182</v>
      </c>
      <c r="N28" s="57">
        <f t="shared" si="84"/>
        <v>0.11195515088335783</v>
      </c>
      <c r="O28" s="57">
        <f t="shared" si="84"/>
        <v>-3.3879739027218192E-2</v>
      </c>
      <c r="P28" s="57">
        <f t="shared" si="84"/>
        <v>2.9742964742070166E-2</v>
      </c>
      <c r="Q28" s="57">
        <f t="shared" si="84"/>
        <v>0.13095149417378238</v>
      </c>
      <c r="R28" s="57">
        <f t="shared" si="84"/>
        <v>0.16716181813215703</v>
      </c>
      <c r="S28" s="57">
        <f t="shared" si="84"/>
        <v>-4.620531941966266E-2</v>
      </c>
      <c r="T28" s="57">
        <f t="shared" si="84"/>
        <v>-0.20532364012540372</v>
      </c>
      <c r="U28" s="57">
        <f t="shared" si="84"/>
        <v>5.1595184538310024E-2</v>
      </c>
      <c r="V28" s="57">
        <f t="shared" si="84"/>
        <v>8.7192396364066616E-2</v>
      </c>
      <c r="W28" s="57">
        <f t="shared" si="84"/>
        <v>0.1423173286403987</v>
      </c>
      <c r="X28" s="57">
        <f t="shared" si="84"/>
        <v>-5.1904283781487481E-2</v>
      </c>
      <c r="Y28" s="57">
        <f t="shared" si="84"/>
        <v>0.4514452777044109</v>
      </c>
      <c r="Z28" s="57">
        <f t="shared" si="84"/>
        <v>0.32646558965049266</v>
      </c>
      <c r="AA28" s="57">
        <f t="shared" si="84"/>
        <v>-1.8292927402607129E-2</v>
      </c>
      <c r="AB28" s="57">
        <f t="shared" si="84"/>
        <v>-0.12814538765574124</v>
      </c>
      <c r="AC28" s="57">
        <f t="shared" si="84"/>
        <v>-0.1169251618003071</v>
      </c>
      <c r="AD28" s="57">
        <f t="shared" si="84"/>
        <v>-5.7443480748563203E-2</v>
      </c>
      <c r="AE28" s="57">
        <f t="shared" si="84"/>
        <v>0.17193550324503271</v>
      </c>
      <c r="AF28" s="57">
        <f t="shared" si="84"/>
        <v>0.34127902447143788</v>
      </c>
      <c r="AG28" s="57">
        <f t="shared" si="84"/>
        <v>0.21463905251488713</v>
      </c>
      <c r="AH28" s="57">
        <f t="shared" si="84"/>
        <v>-6.5004559656105965E-2</v>
      </c>
      <c r="AI28" s="57">
        <f t="shared" si="84"/>
        <v>-0.3478811298142569</v>
      </c>
      <c r="AJ28" s="57">
        <f t="shared" si="84"/>
        <v>-5.099110101551263E-2</v>
      </c>
      <c r="AK28" s="57">
        <f t="shared" si="84"/>
        <v>-0.13610016125596403</v>
      </c>
      <c r="AL28" s="57">
        <f t="shared" si="84"/>
        <v>0.27025258035352362</v>
      </c>
      <c r="AM28" s="57">
        <f t="shared" si="84"/>
        <v>0.21659892153907911</v>
      </c>
      <c r="AN28" s="57">
        <f t="shared" si="84"/>
        <v>-0.11724434557286634</v>
      </c>
      <c r="AO28" s="57">
        <f t="shared" si="84"/>
        <v>-0.19913899720212336</v>
      </c>
      <c r="AP28" s="57">
        <f t="shared" si="84"/>
        <v>-1.5945597257288613E-3</v>
      </c>
      <c r="AQ28" s="57">
        <f t="shared" si="84"/>
        <v>3.6582803957387888E-2</v>
      </c>
      <c r="AR28" s="57">
        <f t="shared" si="84"/>
        <v>1.3131492727527672E-2</v>
      </c>
      <c r="AS28" s="57">
        <f t="shared" si="84"/>
        <v>0.11442544245968689</v>
      </c>
      <c r="AT28" s="57">
        <f t="shared" si="84"/>
        <v>0.23463069576159867</v>
      </c>
      <c r="AU28" s="57">
        <f t="shared" si="84"/>
        <v>0.19463870933059035</v>
      </c>
      <c r="AV28" s="57">
        <f t="shared" si="84"/>
        <v>-4.536444156597963E-2</v>
      </c>
      <c r="AW28" s="57">
        <f t="shared" si="84"/>
        <v>0.16389639464186345</v>
      </c>
      <c r="AX28" s="57">
        <f t="shared" si="84"/>
        <v>-6.4774951786844559E-3</v>
      </c>
      <c r="AY28" s="57">
        <f t="shared" si="84"/>
        <v>-0.14976803060025701</v>
      </c>
      <c r="AZ28" s="57">
        <f t="shared" si="84"/>
        <v>-2.0705775114945646E-2</v>
      </c>
      <c r="BA28" s="57">
        <f t="shared" si="84"/>
        <v>-6.8119802001933349E-2</v>
      </c>
      <c r="BB28" s="57">
        <f t="shared" si="84"/>
        <v>5.7575159801582565E-2</v>
      </c>
      <c r="BC28" s="57">
        <f t="shared" si="84"/>
        <v>8.2275188889829654E-2</v>
      </c>
      <c r="BD28" s="57">
        <f t="shared" si="84"/>
        <v>-1.0649351438153376E-2</v>
      </c>
      <c r="BE28" s="57">
        <f t="shared" si="84"/>
        <v>2.2391275443914171E-2</v>
      </c>
      <c r="BF28" s="57">
        <f t="shared" si="84"/>
        <v>0.40021677224703378</v>
      </c>
      <c r="BG28" s="57">
        <f t="shared" si="84"/>
        <v>0.30770913800993038</v>
      </c>
      <c r="BH28" s="57">
        <f t="shared" si="84"/>
        <v>0.27705626967700003</v>
      </c>
      <c r="BI28" s="57">
        <f t="shared" si="84"/>
        <v>-0.22147113609916524</v>
      </c>
      <c r="BJ28" s="57">
        <f t="shared" si="84"/>
        <v>0.37030596961243645</v>
      </c>
      <c r="BK28" s="57">
        <f t="shared" si="84"/>
        <v>9.0041121622529863E-2</v>
      </c>
      <c r="BL28" s="57">
        <f t="shared" si="84"/>
        <v>6.9865208287734237E-2</v>
      </c>
      <c r="BM28" s="57">
        <f t="shared" si="84"/>
        <v>0.10784103825196745</v>
      </c>
      <c r="BN28" s="57">
        <f t="shared" si="84"/>
        <v>-2.7049838833453577E-2</v>
      </c>
      <c r="BO28" s="57">
        <f t="shared" si="84"/>
        <v>-3.2770873500531539E-2</v>
      </c>
      <c r="BP28" s="57">
        <f t="shared" ref="BP28:BW28" si="85">+BP10/BO10-1</f>
        <v>-5.5752108873252548E-2</v>
      </c>
      <c r="BQ28" s="57">
        <f t="shared" si="85"/>
        <v>-2.0076414515672547E-2</v>
      </c>
      <c r="BR28" s="57">
        <f t="shared" si="85"/>
        <v>5.858988564591483E-2</v>
      </c>
      <c r="BS28" s="57">
        <f t="shared" si="85"/>
        <v>-2.0295102943292398E-2</v>
      </c>
      <c r="BT28" s="57">
        <f t="shared" si="85"/>
        <v>-0.19302713463081544</v>
      </c>
      <c r="BU28" s="57">
        <f t="shared" si="85"/>
        <v>0.29362958499271374</v>
      </c>
      <c r="BV28" s="57">
        <f t="shared" si="85"/>
        <v>1.4181208118972943E-2</v>
      </c>
      <c r="BW28" s="57">
        <f t="shared" si="85"/>
        <v>-0.12613585140527162</v>
      </c>
      <c r="BX28" s="57"/>
    </row>
    <row r="29" spans="1:76">
      <c r="A29" s="3" t="s">
        <v>70</v>
      </c>
      <c r="C29" s="57">
        <f>+C15/B15-1</f>
        <v>-1.9996787186825182E-2</v>
      </c>
      <c r="D29" s="57">
        <f t="shared" ref="D29:BO29" si="86">+D15/C15-1</f>
        <v>0.14899584739794536</v>
      </c>
      <c r="E29" s="57">
        <f t="shared" si="86"/>
        <v>9.5002589058322151E-2</v>
      </c>
      <c r="F29" s="57">
        <f t="shared" si="86"/>
        <v>6.7999112131945205E-2</v>
      </c>
      <c r="G29" s="57">
        <f t="shared" si="86"/>
        <v>4.9410382686486676E-2</v>
      </c>
      <c r="H29" s="57">
        <f t="shared" si="86"/>
        <v>8.2328020459300655E-2</v>
      </c>
      <c r="I29" s="57">
        <f t="shared" si="86"/>
        <v>2.8998997565516937E-2</v>
      </c>
      <c r="J29" s="57">
        <f t="shared" si="86"/>
        <v>6.8888734256487005E-3</v>
      </c>
      <c r="K29" s="57">
        <f t="shared" si="86"/>
        <v>0.13099900176610979</v>
      </c>
      <c r="L29" s="57">
        <f t="shared" si="86"/>
        <v>0.28522302939778599</v>
      </c>
      <c r="M29" s="57">
        <f t="shared" si="86"/>
        <v>0.17999688326232599</v>
      </c>
      <c r="N29" s="57">
        <f t="shared" si="86"/>
        <v>6.7431751233356207E-2</v>
      </c>
      <c r="O29" s="57">
        <f t="shared" si="86"/>
        <v>-1.8006890723527458E-2</v>
      </c>
      <c r="P29" s="57">
        <f t="shared" si="86"/>
        <v>6.9000568028940945E-2</v>
      </c>
      <c r="Q29" s="57">
        <f t="shared" si="86"/>
        <v>2.8999316817083454E-2</v>
      </c>
      <c r="R29" s="57">
        <f t="shared" si="86"/>
        <v>4.6766256078742519E-2</v>
      </c>
      <c r="S29" s="57">
        <f t="shared" si="86"/>
        <v>5.8870003060058407E-2</v>
      </c>
      <c r="T29" s="57">
        <f t="shared" si="86"/>
        <v>9.8683242607032096E-2</v>
      </c>
      <c r="U29" s="57">
        <f t="shared" si="86"/>
        <v>-1.7655282795385197E-2</v>
      </c>
      <c r="V29" s="57">
        <f t="shared" si="86"/>
        <v>5.7152037597206329E-2</v>
      </c>
      <c r="W29" s="57">
        <f t="shared" si="86"/>
        <v>-2.9301510206709902E-2</v>
      </c>
      <c r="X29" s="57">
        <f t="shared" si="86"/>
        <v>9.2977578730627508E-2</v>
      </c>
      <c r="Y29" s="57">
        <f t="shared" si="86"/>
        <v>-0.18514193940445878</v>
      </c>
      <c r="Z29" s="57">
        <f t="shared" si="86"/>
        <v>5.2029454118653895E-2</v>
      </c>
      <c r="AA29" s="57">
        <f t="shared" si="86"/>
        <v>2.2999816028481224E-2</v>
      </c>
      <c r="AB29" s="57">
        <f t="shared" si="86"/>
        <v>3.4261107719719019E-2</v>
      </c>
      <c r="AC29" s="57">
        <f t="shared" si="86"/>
        <v>0.1295375799998697</v>
      </c>
      <c r="AD29" s="57">
        <f t="shared" si="86"/>
        <v>0.12937379957067141</v>
      </c>
      <c r="AE29" s="57">
        <f t="shared" si="86"/>
        <v>0.1666395059567698</v>
      </c>
      <c r="AF29" s="57">
        <f t="shared" si="86"/>
        <v>-9.8297611178580269E-2</v>
      </c>
      <c r="AG29" s="57">
        <f t="shared" si="86"/>
        <v>-2.6021645248411662E-2</v>
      </c>
      <c r="AH29" s="57">
        <f t="shared" si="86"/>
        <v>9.9522435649016083E-2</v>
      </c>
      <c r="AI29" s="57">
        <f t="shared" si="86"/>
        <v>-0.11485528616401364</v>
      </c>
      <c r="AJ29" s="57">
        <f t="shared" si="86"/>
        <v>7.4144493264645117E-2</v>
      </c>
      <c r="AK29" s="57">
        <f t="shared" si="86"/>
        <v>4.1158885382494903E-2</v>
      </c>
      <c r="AL29" s="57">
        <f t="shared" si="86"/>
        <v>-0.13338675520567556</v>
      </c>
      <c r="AM29" s="57">
        <f t="shared" si="86"/>
        <v>-3.5759736542220866E-2</v>
      </c>
      <c r="AN29" s="57">
        <f t="shared" si="86"/>
        <v>-6.6422136517288899E-2</v>
      </c>
      <c r="AO29" s="57">
        <f t="shared" si="86"/>
        <v>0.18769326112143792</v>
      </c>
      <c r="AP29" s="57">
        <f t="shared" si="86"/>
        <v>-0.11708682540298632</v>
      </c>
      <c r="AQ29" s="57">
        <f t="shared" si="86"/>
        <v>5.8150355036312273E-2</v>
      </c>
      <c r="AR29" s="57">
        <f t="shared" si="86"/>
        <v>4.3391089458032051E-2</v>
      </c>
      <c r="AS29" s="57">
        <f t="shared" si="86"/>
        <v>3.1226984688139892E-2</v>
      </c>
      <c r="AT29" s="57">
        <f t="shared" si="86"/>
        <v>0.27665858435788149</v>
      </c>
      <c r="AU29" s="57">
        <f t="shared" si="86"/>
        <v>5.9921450259100562E-2</v>
      </c>
      <c r="AV29" s="57">
        <f t="shared" si="86"/>
        <v>7.9737251148626509E-2</v>
      </c>
      <c r="AW29" s="57">
        <f t="shared" si="86"/>
        <v>0.11904489311812116</v>
      </c>
      <c r="AX29" s="57">
        <f t="shared" si="86"/>
        <v>5.7734163652456871E-2</v>
      </c>
      <c r="AY29" s="57">
        <f t="shared" si="86"/>
        <v>7.5264130014000452E-2</v>
      </c>
      <c r="AZ29" s="57">
        <f t="shared" si="86"/>
        <v>6.9830787042144626E-2</v>
      </c>
      <c r="BA29" s="57">
        <f t="shared" si="86"/>
        <v>6.4572617334787807E-2</v>
      </c>
      <c r="BB29" s="57">
        <f t="shared" si="86"/>
        <v>6.7379183404757237E-2</v>
      </c>
      <c r="BC29" s="57">
        <f t="shared" si="86"/>
        <v>5.8687433046752391E-2</v>
      </c>
      <c r="BD29" s="57">
        <f t="shared" si="86"/>
        <v>0.14960476266390477</v>
      </c>
      <c r="BE29" s="57">
        <f t="shared" si="86"/>
        <v>0.15247486583122938</v>
      </c>
      <c r="BF29" s="57">
        <f t="shared" si="86"/>
        <v>-4.6365498356547574E-3</v>
      </c>
      <c r="BG29" s="57">
        <f t="shared" si="86"/>
        <v>5.1839082781411916E-2</v>
      </c>
      <c r="BH29" s="57">
        <f t="shared" si="86"/>
        <v>8.1987186187568062E-2</v>
      </c>
      <c r="BI29" s="57">
        <f t="shared" si="86"/>
        <v>-1.0179321080554415E-2</v>
      </c>
      <c r="BJ29" s="57">
        <f t="shared" si="86"/>
        <v>1.378634704225945E-2</v>
      </c>
      <c r="BK29" s="57">
        <f t="shared" si="86"/>
        <v>6.2318893475471038E-2</v>
      </c>
      <c r="BL29" s="57">
        <f t="shared" si="86"/>
        <v>5.8975813412710965E-2</v>
      </c>
      <c r="BM29" s="57">
        <f t="shared" si="86"/>
        <v>-1.0805653886092781E-2</v>
      </c>
      <c r="BN29" s="57">
        <f t="shared" si="86"/>
        <v>-1.3606320959228979E-2</v>
      </c>
      <c r="BO29" s="57">
        <f t="shared" si="86"/>
        <v>3.081553011684468E-2</v>
      </c>
      <c r="BP29" s="57">
        <f t="shared" ref="BP29:BW29" si="87">+BP15/BO15-1</f>
        <v>9.0392867319672776E-2</v>
      </c>
      <c r="BQ29" s="57">
        <f t="shared" si="87"/>
        <v>7.8287669236376756E-2</v>
      </c>
      <c r="BR29" s="57">
        <f t="shared" si="87"/>
        <v>2.1446745761618313E-2</v>
      </c>
      <c r="BS29" s="57">
        <f t="shared" si="87"/>
        <v>1.1474807794275677E-2</v>
      </c>
      <c r="BT29" s="57">
        <f t="shared" si="87"/>
        <v>-0.19652830557561507</v>
      </c>
      <c r="BU29" s="57">
        <f t="shared" si="87"/>
        <v>0.13303461335970779</v>
      </c>
      <c r="BV29" s="57">
        <f t="shared" si="87"/>
        <v>5.2465746557835979E-2</v>
      </c>
      <c r="BW29" s="57">
        <f t="shared" si="87"/>
        <v>4.9276365501845776E-2</v>
      </c>
      <c r="BX29" s="57"/>
    </row>
    <row r="30" spans="1:76">
      <c r="A30" s="3" t="s">
        <v>71</v>
      </c>
      <c r="C30" s="57">
        <f>+C16/B16-1</f>
        <v>0.35099833131941027</v>
      </c>
      <c r="D30" s="57">
        <f t="shared" ref="D30:BO30" si="88">+D16/C16-1</f>
        <v>0.10900318217495197</v>
      </c>
      <c r="E30" s="57">
        <f t="shared" si="88"/>
        <v>8.4995720587267121E-2</v>
      </c>
      <c r="F30" s="57">
        <f t="shared" si="88"/>
        <v>-0.12199130258899749</v>
      </c>
      <c r="G30" s="57">
        <f t="shared" si="88"/>
        <v>0.28000691104903974</v>
      </c>
      <c r="H30" s="57">
        <f t="shared" si="88"/>
        <v>0.17433656987050972</v>
      </c>
      <c r="I30" s="57">
        <f t="shared" si="88"/>
        <v>9.9187359435403799E-2</v>
      </c>
      <c r="J30" s="57">
        <f t="shared" si="88"/>
        <v>-0.11740777792107748</v>
      </c>
      <c r="K30" s="57">
        <f t="shared" si="88"/>
        <v>-0.16325442525058675</v>
      </c>
      <c r="L30" s="57">
        <f t="shared" si="88"/>
        <v>0.19598903095780917</v>
      </c>
      <c r="M30" s="57">
        <f t="shared" si="88"/>
        <v>0.21606753146298452</v>
      </c>
      <c r="N30" s="57">
        <f t="shared" si="88"/>
        <v>0.1279762967193816</v>
      </c>
      <c r="O30" s="57">
        <f t="shared" si="88"/>
        <v>0.10588126981569079</v>
      </c>
      <c r="P30" s="57">
        <f t="shared" si="88"/>
        <v>6.8096675165202569E-2</v>
      </c>
      <c r="Q30" s="57">
        <f t="shared" si="88"/>
        <v>0.16900293505133357</v>
      </c>
      <c r="R30" s="57">
        <f t="shared" si="88"/>
        <v>0.13342084427220136</v>
      </c>
      <c r="S30" s="57">
        <f t="shared" si="88"/>
        <v>0.10885998227856764</v>
      </c>
      <c r="T30" s="57">
        <f t="shared" si="88"/>
        <v>-9.0909844477122248E-2</v>
      </c>
      <c r="U30" s="57">
        <f t="shared" si="88"/>
        <v>-6.2076574481871871E-3</v>
      </c>
      <c r="V30" s="57">
        <f t="shared" si="88"/>
        <v>6.8400645195621834E-2</v>
      </c>
      <c r="W30" s="57">
        <f t="shared" si="88"/>
        <v>4.521096618838838E-2</v>
      </c>
      <c r="X30" s="57">
        <f t="shared" si="88"/>
        <v>-2.7360163273641991E-3</v>
      </c>
      <c r="Y30" s="57">
        <f t="shared" si="88"/>
        <v>0.12306799981545358</v>
      </c>
      <c r="Z30" s="57">
        <f t="shared" si="88"/>
        <v>0.27155604983772674</v>
      </c>
      <c r="AA30" s="57">
        <f t="shared" si="88"/>
        <v>-2.8560318557397935E-2</v>
      </c>
      <c r="AB30" s="57">
        <f t="shared" si="88"/>
        <v>-0.12595007750280718</v>
      </c>
      <c r="AC30" s="57">
        <f t="shared" si="88"/>
        <v>3.5101451756900381E-3</v>
      </c>
      <c r="AD30" s="57">
        <f t="shared" si="88"/>
        <v>-0.2437389125871765</v>
      </c>
      <c r="AE30" s="57">
        <f t="shared" si="88"/>
        <v>-7.5171967480339719E-3</v>
      </c>
      <c r="AF30" s="57">
        <f t="shared" si="88"/>
        <v>0.43765758053200998</v>
      </c>
      <c r="AG30" s="57">
        <f t="shared" si="88"/>
        <v>0.18417439541733605</v>
      </c>
      <c r="AH30" s="57">
        <f t="shared" si="88"/>
        <v>2.4700235684593785E-3</v>
      </c>
      <c r="AI30" s="57">
        <f t="shared" si="88"/>
        <v>-0.23653818380385916</v>
      </c>
      <c r="AJ30" s="57">
        <f t="shared" si="88"/>
        <v>-0.15825013108179109</v>
      </c>
      <c r="AK30" s="57">
        <f t="shared" si="88"/>
        <v>-0.13324474531583785</v>
      </c>
      <c r="AL30" s="57">
        <f t="shared" si="88"/>
        <v>0.22543038150886674</v>
      </c>
      <c r="AM30" s="57">
        <f t="shared" si="88"/>
        <v>0.12069781564505022</v>
      </c>
      <c r="AN30" s="57">
        <f t="shared" si="88"/>
        <v>-0.10073970982748803</v>
      </c>
      <c r="AO30" s="57">
        <f t="shared" si="88"/>
        <v>-0.17842967488228889</v>
      </c>
      <c r="AP30" s="57">
        <f t="shared" si="88"/>
        <v>0.12164687710148181</v>
      </c>
      <c r="AQ30" s="57">
        <f t="shared" si="88"/>
        <v>0.16936112389335478</v>
      </c>
      <c r="AR30" s="57">
        <f t="shared" si="88"/>
        <v>8.9411766341801924E-2</v>
      </c>
      <c r="AS30" s="57">
        <f t="shared" si="88"/>
        <v>3.7042652475354654E-2</v>
      </c>
      <c r="AT30" s="57">
        <f t="shared" si="88"/>
        <v>0.26642462652353038</v>
      </c>
      <c r="AU30" s="57">
        <f t="shared" si="88"/>
        <v>0.27072147867118512</v>
      </c>
      <c r="AV30" s="57">
        <f t="shared" si="88"/>
        <v>1.3422569386030148E-3</v>
      </c>
      <c r="AW30" s="57">
        <f t="shared" si="88"/>
        <v>0.1216469226389616</v>
      </c>
      <c r="AX30" s="57">
        <f t="shared" si="88"/>
        <v>2.3221944283663642E-2</v>
      </c>
      <c r="AY30" s="57">
        <f t="shared" si="88"/>
        <v>-0.15170080942999264</v>
      </c>
      <c r="AZ30" s="57">
        <f t="shared" si="88"/>
        <v>3.8394651361048471E-2</v>
      </c>
      <c r="BA30" s="57">
        <f t="shared" si="88"/>
        <v>2.8841905326354E-2</v>
      </c>
      <c r="BB30" s="57">
        <f t="shared" si="88"/>
        <v>2.3203045979983905E-2</v>
      </c>
      <c r="BC30" s="57">
        <f t="shared" si="88"/>
        <v>4.1713747954870595E-2</v>
      </c>
      <c r="BD30" s="57">
        <f t="shared" si="88"/>
        <v>9.5582693919697759E-2</v>
      </c>
      <c r="BE30" s="57">
        <f t="shared" si="88"/>
        <v>0.10869073528041651</v>
      </c>
      <c r="BF30" s="57">
        <f t="shared" si="88"/>
        <v>0.13063709753132713</v>
      </c>
      <c r="BG30" s="57">
        <f t="shared" si="88"/>
        <v>0.21349973200831451</v>
      </c>
      <c r="BH30" s="57">
        <f t="shared" si="88"/>
        <v>0.23326012320048939</v>
      </c>
      <c r="BI30" s="57">
        <f t="shared" si="88"/>
        <v>-0.15057143180293142</v>
      </c>
      <c r="BJ30" s="57">
        <f t="shared" si="88"/>
        <v>0.25206437952288674</v>
      </c>
      <c r="BK30" s="57">
        <f t="shared" si="88"/>
        <v>0.11099031197156295</v>
      </c>
      <c r="BL30" s="57">
        <f t="shared" si="88"/>
        <v>0.11061055335849579</v>
      </c>
      <c r="BM30" s="57">
        <f t="shared" si="88"/>
        <v>4.1981283231003808E-2</v>
      </c>
      <c r="BN30" s="57">
        <f t="shared" si="88"/>
        <v>-1.1073730808996762E-2</v>
      </c>
      <c r="BO30" s="57">
        <f t="shared" si="88"/>
        <v>1.5306900401339973E-2</v>
      </c>
      <c r="BP30" s="57">
        <f t="shared" ref="BP30:BW30" si="89">+BP16/BO16-1</f>
        <v>-1.7164136393037044E-2</v>
      </c>
      <c r="BQ30" s="57">
        <f t="shared" si="89"/>
        <v>4.5451401485632426E-2</v>
      </c>
      <c r="BR30" s="57">
        <f t="shared" si="89"/>
        <v>2.4472702428020909E-2</v>
      </c>
      <c r="BS30" s="57">
        <f t="shared" si="89"/>
        <v>9.3905911830733935E-3</v>
      </c>
      <c r="BT30" s="57">
        <f t="shared" si="89"/>
        <v>-0.15241913298837229</v>
      </c>
      <c r="BU30" s="57">
        <f t="shared" si="89"/>
        <v>0.178637837044193</v>
      </c>
      <c r="BV30" s="57">
        <f t="shared" si="89"/>
        <v>4.3612364840868389E-2</v>
      </c>
      <c r="BW30" s="57">
        <f t="shared" si="89"/>
        <v>-1.3177403576431379E-2</v>
      </c>
      <c r="BX30" s="57"/>
    </row>
    <row r="31" spans="1:76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  <c r="BQ31" s="83"/>
      <c r="BR31" s="83"/>
      <c r="BS31" s="83"/>
      <c r="BT31" s="83"/>
      <c r="BU31" s="83"/>
      <c r="BV31" s="83"/>
      <c r="BW31" s="83"/>
    </row>
    <row r="32" spans="1:76">
      <c r="I32" s="20"/>
    </row>
    <row r="33" spans="2:14">
      <c r="B33" s="129" t="s">
        <v>72</v>
      </c>
      <c r="C33" s="129"/>
      <c r="D33" s="129"/>
      <c r="E33" s="129"/>
      <c r="F33" s="129"/>
      <c r="G33" s="129"/>
      <c r="I33" s="10"/>
      <c r="J33" s="10"/>
      <c r="K33" s="10"/>
      <c r="L33" s="10"/>
      <c r="M33" s="10"/>
      <c r="N33" s="10"/>
    </row>
    <row r="34" spans="2:14" ht="15" thickBot="1">
      <c r="C34" s="11"/>
      <c r="D34" s="11"/>
      <c r="E34" s="11"/>
      <c r="F34" s="11"/>
      <c r="G34" s="11"/>
      <c r="J34" s="11"/>
      <c r="K34" s="11"/>
      <c r="L34" s="11"/>
      <c r="M34" s="11"/>
      <c r="N34" s="11"/>
    </row>
    <row r="35" spans="2:14">
      <c r="B35" s="99"/>
      <c r="C35" s="100" t="s">
        <v>73</v>
      </c>
      <c r="D35" s="100" t="s">
        <v>74</v>
      </c>
      <c r="E35" s="100" t="s">
        <v>75</v>
      </c>
      <c r="F35" s="100" t="s">
        <v>76</v>
      </c>
      <c r="G35" s="101" t="s">
        <v>77</v>
      </c>
      <c r="J35" s="59"/>
      <c r="K35" s="59"/>
      <c r="L35" s="59"/>
      <c r="M35" s="59"/>
      <c r="N35" s="59"/>
    </row>
    <row r="36" spans="2:14">
      <c r="B36" s="102" t="s">
        <v>78</v>
      </c>
      <c r="C36" s="105">
        <f>CORREL(E$22:BW$22,E26:BW26)</f>
        <v>3.1388492569612396E-3</v>
      </c>
      <c r="D36" s="105">
        <f>CORREL(D$21:BW$21,D26:BW26)</f>
        <v>0.30494702642023142</v>
      </c>
      <c r="E36" s="105">
        <f>CORREL(C$20:BW$20,C26:BW26)</f>
        <v>0.91145972478735948</v>
      </c>
      <c r="F36" s="105">
        <f>CORREL(C$23:BV$23,C26:BV26)</f>
        <v>0.24058073672344471</v>
      </c>
      <c r="G36" s="106">
        <f>CORREL(C$24:BU$24,C26:BU26)</f>
        <v>-0.10212836522771611</v>
      </c>
      <c r="H36" t="s">
        <v>150</v>
      </c>
      <c r="I36" s="71"/>
      <c r="J36" s="12"/>
      <c r="K36" s="12"/>
      <c r="L36" s="12"/>
      <c r="M36" s="12"/>
      <c r="N36" s="12"/>
    </row>
    <row r="37" spans="2:14">
      <c r="B37" s="102" t="s">
        <v>79</v>
      </c>
      <c r="C37" s="105">
        <f>CORREL(E$22:BW$22,E27:BW27)</f>
        <v>8.9960033399873268E-2</v>
      </c>
      <c r="D37" s="105">
        <f>CORREL(D$21:BW$21,D27:BW27)</f>
        <v>0.39745338560244053</v>
      </c>
      <c r="E37" s="105">
        <f>CORREL(C$20:BW$20,C27:BW27)</f>
        <v>0.52765730461527749</v>
      </c>
      <c r="F37" s="105">
        <f>CORREL(C$23:BV$23,C27:BV27)</f>
        <v>0.31130941469889539</v>
      </c>
      <c r="G37" s="106">
        <f>CORREL(C$24:BU$24,C27:BU27)</f>
        <v>0.11882322887694716</v>
      </c>
      <c r="I37" s="71"/>
      <c r="J37" s="12"/>
      <c r="K37" s="12"/>
      <c r="L37" s="12"/>
      <c r="M37" s="12"/>
      <c r="N37" s="12"/>
    </row>
    <row r="38" spans="2:14">
      <c r="B38" s="103" t="s">
        <v>80</v>
      </c>
      <c r="C38" s="105">
        <f>CORREL(E$22:BW$22,E28:BW28)</f>
        <v>-8.8756033741634072E-2</v>
      </c>
      <c r="D38" s="105">
        <f>CORREL(D$21:BW$21,D28:BW28)</f>
        <v>0.13790349449492709</v>
      </c>
      <c r="E38" s="105">
        <f>CORREL(C$20:BW$20,C28:BW28)</f>
        <v>0.74874611857716566</v>
      </c>
      <c r="F38" s="105">
        <f>CORREL(C$23:BV$23,C28:BV28)</f>
        <v>0.19732026201272906</v>
      </c>
      <c r="G38" s="106">
        <f>CORREL(C$24:BU$24,C28:BU28)</f>
        <v>-0.12486069364190437</v>
      </c>
      <c r="I38" s="71"/>
      <c r="J38" s="12"/>
      <c r="K38" s="12"/>
      <c r="L38" s="12"/>
      <c r="M38" s="12"/>
      <c r="N38" s="12"/>
    </row>
    <row r="39" spans="2:14">
      <c r="B39" s="103" t="s">
        <v>81</v>
      </c>
      <c r="C39" s="105">
        <f>CORREL(E$22:BW$22,E29:BW29)</f>
        <v>1.5894215491455397E-2</v>
      </c>
      <c r="D39" s="105">
        <f>CORREL(D$21:BW$21,D29:BW29)</f>
        <v>-3.4035003452121841E-2</v>
      </c>
      <c r="E39" s="105">
        <f>CORREL(C$20:BW$20,C29:BW29)</f>
        <v>0.27264223673058274</v>
      </c>
      <c r="F39" s="105">
        <f>CORREL(C$23:BV$23,C29:BV29)</f>
        <v>-8.291670649900976E-3</v>
      </c>
      <c r="G39" s="106">
        <f>CORREL(C$24:BU$24,C29:BU29)</f>
        <v>0.3072247627411418</v>
      </c>
      <c r="I39" s="71"/>
      <c r="J39" s="12"/>
      <c r="K39" s="12"/>
      <c r="L39" s="12"/>
      <c r="M39" s="12"/>
      <c r="N39" s="12"/>
    </row>
    <row r="40" spans="2:14" ht="15" thickBot="1">
      <c r="B40" s="104" t="s">
        <v>82</v>
      </c>
      <c r="C40" s="107">
        <f>CORREL(E$22:BW$22,E30:BW30)</f>
        <v>-0.13687979381689352</v>
      </c>
      <c r="D40" s="107">
        <f>CORREL(D$21:BW$21,D30:BW30)</f>
        <v>0.24329747669763629</v>
      </c>
      <c r="E40" s="107">
        <f>CORREL(C$20:BW$20,C30:BW30)</f>
        <v>0.69688318990293519</v>
      </c>
      <c r="F40" s="107">
        <f>CORREL(C$23:BV$23,C30:BV30)</f>
        <v>0.14931542912240794</v>
      </c>
      <c r="G40" s="108">
        <f>CORREL(C$24:BU$24,C30:BU30)</f>
        <v>-0.1030058532960674</v>
      </c>
      <c r="I40" s="71"/>
      <c r="J40" s="12"/>
      <c r="K40" s="12"/>
      <c r="L40" s="12"/>
      <c r="M40" s="12"/>
      <c r="N40" s="12"/>
    </row>
    <row r="41" spans="2:14">
      <c r="C41" s="20"/>
      <c r="D41" s="20"/>
      <c r="E41" s="20"/>
    </row>
  </sheetData>
  <mergeCells count="1">
    <mergeCell ref="B33:G33"/>
  </mergeCells>
  <pageMargins left="0.7" right="0.7" top="0.75" bottom="0.75" header="0.3" footer="0.3"/>
  <ignoredErrors>
    <ignoredError sqref="C37:G40 D36:G36" evalErro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8"/>
  <sheetViews>
    <sheetView zoomScale="150" zoomScaleNormal="150" workbookViewId="0">
      <pane xSplit="1" ySplit="3" topLeftCell="B8" activePane="bottomRight" state="frozen"/>
      <selection pane="topRight" activeCell="B1" sqref="B1"/>
      <selection pane="bottomLeft" activeCell="A4" sqref="A4"/>
      <selection pane="bottomRight" activeCell="H8" sqref="H8"/>
    </sheetView>
  </sheetViews>
  <sheetFormatPr baseColWidth="10" defaultRowHeight="14.4"/>
  <cols>
    <col min="2" max="2" width="11.109375" bestFit="1" customWidth="1"/>
    <col min="4" max="4" width="11.109375" bestFit="1" customWidth="1"/>
    <col min="8" max="8" width="1.77734375" customWidth="1"/>
  </cols>
  <sheetData>
    <row r="2" spans="1:16" ht="15" thickBot="1">
      <c r="D2" s="132" t="s">
        <v>15</v>
      </c>
      <c r="E2" s="132"/>
    </row>
    <row r="3" spans="1:16">
      <c r="B3" s="2" t="s">
        <v>12</v>
      </c>
      <c r="C3" s="11" t="s">
        <v>13</v>
      </c>
      <c r="D3" s="11" t="s">
        <v>14</v>
      </c>
      <c r="E3" s="11" t="s">
        <v>16</v>
      </c>
      <c r="F3" s="11" t="s">
        <v>101</v>
      </c>
      <c r="G3" s="11" t="s">
        <v>102</v>
      </c>
      <c r="I3" s="135" t="s">
        <v>57</v>
      </c>
      <c r="J3" s="136"/>
      <c r="K3" s="137" t="s">
        <v>58</v>
      </c>
      <c r="L3" s="136"/>
      <c r="M3" s="133" t="s">
        <v>59</v>
      </c>
      <c r="N3" s="134"/>
    </row>
    <row r="4" spans="1:16">
      <c r="A4" s="2">
        <v>1950</v>
      </c>
      <c r="B4" s="64">
        <v>40920</v>
      </c>
      <c r="C4" s="72">
        <f t="shared" ref="C4:C35" si="0">LN(B4)</f>
        <v>10.619374220065563</v>
      </c>
      <c r="D4" s="74">
        <v>10.645082201139017</v>
      </c>
      <c r="E4" s="73">
        <f t="shared" ref="E4:E35" si="1">C4-D4</f>
        <v>-2.5707981073454178E-2</v>
      </c>
      <c r="F4" s="109">
        <f>IF(E4&lt;0,1,"")</f>
        <v>1</v>
      </c>
      <c r="G4" s="109" t="str">
        <f>IF(E4&gt;=0,1,"")</f>
        <v/>
      </c>
      <c r="I4" s="47" t="s">
        <v>55</v>
      </c>
      <c r="J4" s="31" t="s">
        <v>56</v>
      </c>
      <c r="K4" s="30" t="s">
        <v>55</v>
      </c>
      <c r="L4" s="31" t="s">
        <v>56</v>
      </c>
      <c r="M4" s="32" t="s">
        <v>55</v>
      </c>
      <c r="N4" s="48" t="s">
        <v>56</v>
      </c>
      <c r="P4" s="64">
        <v>40920</v>
      </c>
    </row>
    <row r="5" spans="1:16">
      <c r="A5" s="2">
        <v>1951</v>
      </c>
      <c r="B5" s="64">
        <v>44711</v>
      </c>
      <c r="C5" s="72">
        <f t="shared" si="0"/>
        <v>10.707974835338897</v>
      </c>
      <c r="D5" s="74">
        <v>10.699693885464175</v>
      </c>
      <c r="E5" s="73">
        <f t="shared" si="1"/>
        <v>8.2809498747220545E-3</v>
      </c>
      <c r="F5" s="109" t="str">
        <f t="shared" ref="F5:F68" si="2">IF(E5&lt;0,1,"")</f>
        <v/>
      </c>
      <c r="G5" s="109">
        <f t="shared" ref="G5:G68" si="3">IF(E5&gt;=0,1,"")</f>
        <v>1</v>
      </c>
      <c r="I5" s="49" t="s">
        <v>105</v>
      </c>
      <c r="J5" s="33" t="s">
        <v>105</v>
      </c>
      <c r="K5" s="34"/>
      <c r="L5" s="35"/>
      <c r="M5" s="36"/>
      <c r="N5" s="50"/>
      <c r="P5" s="64">
        <v>44711</v>
      </c>
    </row>
    <row r="6" spans="1:16">
      <c r="A6" s="2">
        <v>1952</v>
      </c>
      <c r="B6" s="64">
        <v>47347</v>
      </c>
      <c r="C6" s="72">
        <f t="shared" si="0"/>
        <v>10.765258738634479</v>
      </c>
      <c r="D6" s="74">
        <v>10.754048489978599</v>
      </c>
      <c r="E6" s="73">
        <f t="shared" si="1"/>
        <v>1.1210248655880051E-2</v>
      </c>
      <c r="F6" s="109" t="str">
        <f t="shared" si="2"/>
        <v/>
      </c>
      <c r="G6" s="109">
        <f t="shared" si="3"/>
        <v>1</v>
      </c>
      <c r="I6" s="51"/>
      <c r="J6" s="40"/>
      <c r="K6" s="41"/>
      <c r="L6" s="42"/>
      <c r="M6" s="43"/>
      <c r="N6" s="52"/>
      <c r="P6" s="64">
        <v>47347</v>
      </c>
    </row>
    <row r="7" spans="1:16">
      <c r="A7" s="2">
        <v>1953</v>
      </c>
      <c r="B7" s="64">
        <v>50085</v>
      </c>
      <c r="C7" s="72">
        <f t="shared" si="0"/>
        <v>10.821476841045865</v>
      </c>
      <c r="D7" s="74">
        <v>10.807971744370304</v>
      </c>
      <c r="E7" s="73">
        <f t="shared" si="1"/>
        <v>1.3505096675560324E-2</v>
      </c>
      <c r="F7" s="109" t="str">
        <f t="shared" si="2"/>
        <v/>
      </c>
      <c r="G7" s="109">
        <f t="shared" si="3"/>
        <v>1</v>
      </c>
      <c r="I7" s="49"/>
      <c r="J7" s="33"/>
      <c r="K7" s="34"/>
      <c r="L7" s="35"/>
      <c r="M7" s="36"/>
      <c r="N7" s="50"/>
      <c r="P7" s="64">
        <v>50085</v>
      </c>
    </row>
    <row r="8" spans="1:16">
      <c r="A8" s="2">
        <v>1954</v>
      </c>
      <c r="B8" s="64">
        <v>52762</v>
      </c>
      <c r="C8" s="72">
        <f t="shared" si="0"/>
        <v>10.873546513618466</v>
      </c>
      <c r="D8" s="74">
        <v>10.861401480813864</v>
      </c>
      <c r="E8" s="73">
        <f t="shared" si="1"/>
        <v>1.2145032804601996E-2</v>
      </c>
      <c r="F8" s="109" t="str">
        <f t="shared" si="2"/>
        <v/>
      </c>
      <c r="G8" s="109">
        <f t="shared" si="3"/>
        <v>1</v>
      </c>
      <c r="I8" s="51"/>
      <c r="J8" s="40"/>
      <c r="K8" s="41"/>
      <c r="L8" s="42"/>
      <c r="M8" s="43"/>
      <c r="N8" s="52"/>
      <c r="P8" s="64">
        <v>52762</v>
      </c>
    </row>
    <row r="9" spans="1:16">
      <c r="A9" s="2">
        <v>1955</v>
      </c>
      <c r="B9" s="64">
        <v>55858</v>
      </c>
      <c r="C9" s="72">
        <f t="shared" si="0"/>
        <v>10.930568035062993</v>
      </c>
      <c r="D9" s="74">
        <v>10.914410582450605</v>
      </c>
      <c r="E9" s="73">
        <f t="shared" si="1"/>
        <v>1.6157452612388212E-2</v>
      </c>
      <c r="F9" s="109" t="str">
        <f t="shared" si="2"/>
        <v/>
      </c>
      <c r="G9" s="109">
        <f t="shared" si="3"/>
        <v>1</v>
      </c>
      <c r="I9" s="49"/>
      <c r="J9" s="33"/>
      <c r="K9" s="34"/>
      <c r="L9" s="35"/>
      <c r="M9" s="36"/>
      <c r="N9" s="50"/>
      <c r="P9" s="64">
        <v>55858</v>
      </c>
    </row>
    <row r="10" spans="1:16">
      <c r="A10" s="2">
        <v>1956</v>
      </c>
      <c r="B10" s="64">
        <v>58484</v>
      </c>
      <c r="C10" s="72">
        <f t="shared" si="0"/>
        <v>10.976508491537329</v>
      </c>
      <c r="D10" s="74">
        <v>10.967193382749898</v>
      </c>
      <c r="E10" s="73">
        <f t="shared" si="1"/>
        <v>9.3151087874314698E-3</v>
      </c>
      <c r="F10" s="109" t="str">
        <f t="shared" si="2"/>
        <v/>
      </c>
      <c r="G10" s="109">
        <f t="shared" si="3"/>
        <v>1</v>
      </c>
      <c r="I10" s="51"/>
      <c r="J10" s="40"/>
      <c r="K10" s="41"/>
      <c r="L10" s="42"/>
      <c r="M10" s="43"/>
      <c r="N10" s="52"/>
      <c r="P10" s="64">
        <v>58484</v>
      </c>
    </row>
    <row r="11" spans="1:16">
      <c r="A11" s="2">
        <v>1957</v>
      </c>
      <c r="B11" s="64">
        <v>62371</v>
      </c>
      <c r="C11" s="72">
        <f t="shared" si="0"/>
        <v>11.040855702741002</v>
      </c>
      <c r="D11" s="74">
        <v>11.020105789707234</v>
      </c>
      <c r="E11" s="73">
        <f t="shared" si="1"/>
        <v>2.0749913033768053E-2</v>
      </c>
      <c r="F11" s="109" t="str">
        <f t="shared" si="2"/>
        <v/>
      </c>
      <c r="G11" s="109">
        <f t="shared" si="3"/>
        <v>1</v>
      </c>
      <c r="I11" s="49"/>
      <c r="J11" s="33"/>
      <c r="K11" s="34"/>
      <c r="L11" s="35"/>
      <c r="M11" s="36"/>
      <c r="N11" s="50"/>
      <c r="P11" s="64">
        <v>62371</v>
      </c>
    </row>
    <row r="12" spans="1:16">
      <c r="A12" s="2">
        <v>1958</v>
      </c>
      <c r="B12" s="64">
        <v>61706</v>
      </c>
      <c r="C12" s="72">
        <f t="shared" si="0"/>
        <v>11.030136449898094</v>
      </c>
      <c r="D12" s="74">
        <v>11.073596862405978</v>
      </c>
      <c r="E12" s="73">
        <f t="shared" si="1"/>
        <v>-4.3460412507883461E-2</v>
      </c>
      <c r="F12" s="109">
        <f t="shared" si="2"/>
        <v>1</v>
      </c>
      <c r="G12" s="109" t="str">
        <f t="shared" si="3"/>
        <v/>
      </c>
      <c r="I12" s="51"/>
      <c r="J12" s="40"/>
      <c r="K12" s="41"/>
      <c r="L12" s="42"/>
      <c r="M12" s="43"/>
      <c r="N12" s="52"/>
      <c r="P12" s="64">
        <v>61706</v>
      </c>
    </row>
    <row r="13" spans="1:16">
      <c r="A13" s="2">
        <v>1959</v>
      </c>
      <c r="B13" s="64">
        <v>63653</v>
      </c>
      <c r="C13" s="72">
        <f t="shared" si="0"/>
        <v>11.061201735632105</v>
      </c>
      <c r="D13" s="74">
        <v>11.128323159059832</v>
      </c>
      <c r="E13" s="73">
        <f t="shared" si="1"/>
        <v>-6.7121423427726867E-2</v>
      </c>
      <c r="F13" s="109">
        <f t="shared" si="2"/>
        <v>1</v>
      </c>
      <c r="G13" s="109" t="str">
        <f t="shared" si="3"/>
        <v/>
      </c>
      <c r="I13" s="49"/>
      <c r="J13" s="33"/>
      <c r="K13" s="34"/>
      <c r="L13" s="35"/>
      <c r="M13" s="36"/>
      <c r="N13" s="50"/>
      <c r="P13" s="64">
        <v>63653</v>
      </c>
    </row>
    <row r="14" spans="1:16">
      <c r="A14" s="2">
        <v>1960</v>
      </c>
      <c r="B14" s="64">
        <v>69946</v>
      </c>
      <c r="C14" s="72">
        <f t="shared" si="0"/>
        <v>11.155478794755933</v>
      </c>
      <c r="D14" s="74">
        <v>11.184506633757431</v>
      </c>
      <c r="E14" s="73">
        <f t="shared" si="1"/>
        <v>-2.9027839001498634E-2</v>
      </c>
      <c r="F14" s="109">
        <f t="shared" si="2"/>
        <v>1</v>
      </c>
      <c r="G14" s="109" t="str">
        <f t="shared" si="3"/>
        <v/>
      </c>
      <c r="I14" s="51"/>
      <c r="J14" s="40"/>
      <c r="K14" s="41"/>
      <c r="L14" s="42"/>
      <c r="M14" s="43"/>
      <c r="N14" s="52"/>
      <c r="P14" s="64">
        <v>69946</v>
      </c>
    </row>
    <row r="15" spans="1:16">
      <c r="A15" s="2">
        <v>1961</v>
      </c>
      <c r="B15" s="64">
        <v>75085</v>
      </c>
      <c r="C15" s="72">
        <f t="shared" si="0"/>
        <v>11.226376084114381</v>
      </c>
      <c r="D15" s="74">
        <v>11.241698026353131</v>
      </c>
      <c r="E15" s="73">
        <f t="shared" si="1"/>
        <v>-1.5321942238749386E-2</v>
      </c>
      <c r="F15" s="109">
        <f t="shared" si="2"/>
        <v>1</v>
      </c>
      <c r="G15" s="109" t="str">
        <f t="shared" si="3"/>
        <v/>
      </c>
      <c r="I15" s="49"/>
      <c r="J15" s="33"/>
      <c r="K15" s="34"/>
      <c r="L15" s="35"/>
      <c r="M15" s="36"/>
      <c r="N15" s="50"/>
      <c r="P15" s="64">
        <v>75085</v>
      </c>
    </row>
    <row r="16" spans="1:16">
      <c r="A16" s="2">
        <v>1962</v>
      </c>
      <c r="B16" s="64">
        <v>82620</v>
      </c>
      <c r="C16" s="72">
        <f t="shared" si="0"/>
        <v>11.322007060950755</v>
      </c>
      <c r="D16" s="74">
        <v>11.299157798311274</v>
      </c>
      <c r="E16" s="73">
        <f t="shared" si="1"/>
        <v>2.2849262639480727E-2</v>
      </c>
      <c r="F16" s="109" t="str">
        <f t="shared" si="2"/>
        <v/>
      </c>
      <c r="G16" s="109">
        <f t="shared" si="3"/>
        <v>1</v>
      </c>
      <c r="I16" s="51"/>
      <c r="J16" s="40"/>
      <c r="K16" s="41"/>
      <c r="L16" s="42"/>
      <c r="M16" s="43"/>
      <c r="N16" s="52"/>
      <c r="P16" s="64">
        <v>82620</v>
      </c>
    </row>
    <row r="17" spans="1:16">
      <c r="A17" s="2">
        <v>1963</v>
      </c>
      <c r="B17" s="64">
        <v>86196</v>
      </c>
      <c r="C17" s="72">
        <f t="shared" si="0"/>
        <v>11.364379051862802</v>
      </c>
      <c r="D17" s="74">
        <v>11.355993191673823</v>
      </c>
      <c r="E17" s="73">
        <f t="shared" si="1"/>
        <v>8.3858601889783557E-3</v>
      </c>
      <c r="F17" s="109" t="str">
        <f t="shared" si="2"/>
        <v/>
      </c>
      <c r="G17" s="109">
        <f t="shared" si="3"/>
        <v>1</v>
      </c>
      <c r="I17" s="49"/>
      <c r="J17" s="33"/>
      <c r="K17" s="34"/>
      <c r="L17" s="35"/>
      <c r="M17" s="36"/>
      <c r="N17" s="50"/>
      <c r="P17" s="64">
        <v>86196</v>
      </c>
    </row>
    <row r="18" spans="1:16">
      <c r="A18" s="2">
        <v>1964</v>
      </c>
      <c r="B18" s="64">
        <v>91840</v>
      </c>
      <c r="C18" s="72">
        <f t="shared" si="0"/>
        <v>11.427803211553393</v>
      </c>
      <c r="D18" s="74">
        <v>11.411539941109135</v>
      </c>
      <c r="E18" s="73">
        <f t="shared" si="1"/>
        <v>1.6263270444257572E-2</v>
      </c>
      <c r="F18" s="109" t="str">
        <f t="shared" si="2"/>
        <v/>
      </c>
      <c r="G18" s="109">
        <f t="shared" si="3"/>
        <v>1</v>
      </c>
      <c r="I18" s="51"/>
      <c r="J18" s="40"/>
      <c r="K18" s="41"/>
      <c r="L18" s="42"/>
      <c r="M18" s="43"/>
      <c r="N18" s="52"/>
      <c r="P18" s="64">
        <v>91840</v>
      </c>
    </row>
    <row r="19" spans="1:16">
      <c r="A19" s="2">
        <v>1965</v>
      </c>
      <c r="B19" s="64">
        <v>97003</v>
      </c>
      <c r="C19" s="72">
        <f t="shared" si="0"/>
        <v>11.482497184842316</v>
      </c>
      <c r="D19" s="74">
        <v>11.465217639887459</v>
      </c>
      <c r="E19" s="73">
        <f t="shared" si="1"/>
        <v>1.7279544954856618E-2</v>
      </c>
      <c r="F19" s="109" t="str">
        <f t="shared" si="2"/>
        <v/>
      </c>
      <c r="G19" s="109">
        <f t="shared" si="3"/>
        <v>1</v>
      </c>
      <c r="I19" s="49"/>
      <c r="J19" s="33"/>
      <c r="K19" s="34"/>
      <c r="L19" s="35"/>
      <c r="M19" s="36"/>
      <c r="N19" s="50"/>
      <c r="P19" s="64">
        <v>97003</v>
      </c>
    </row>
    <row r="20" spans="1:16">
      <c r="A20" s="2">
        <v>1966</v>
      </c>
      <c r="B20" s="64">
        <v>104995</v>
      </c>
      <c r="C20" s="72">
        <f t="shared" si="0"/>
        <v>11.561668008958218</v>
      </c>
      <c r="D20" s="74">
        <v>11.516608513983485</v>
      </c>
      <c r="E20" s="73">
        <f t="shared" si="1"/>
        <v>4.5059494974733383E-2</v>
      </c>
      <c r="F20" s="109" t="str">
        <f t="shared" si="2"/>
        <v/>
      </c>
      <c r="G20" s="109">
        <f t="shared" si="3"/>
        <v>1</v>
      </c>
      <c r="I20" s="51"/>
      <c r="J20" s="40"/>
      <c r="K20" s="41"/>
      <c r="L20" s="42"/>
      <c r="M20" s="43"/>
      <c r="N20" s="52"/>
      <c r="P20" s="64">
        <v>104995</v>
      </c>
    </row>
    <row r="21" spans="1:16">
      <c r="A21" s="2">
        <v>1967</v>
      </c>
      <c r="B21" s="64">
        <v>109040</v>
      </c>
      <c r="C21" s="72">
        <f t="shared" si="0"/>
        <v>11.599470066370415</v>
      </c>
      <c r="D21" s="74">
        <v>11.565467584821455</v>
      </c>
      <c r="E21" s="73">
        <f t="shared" si="1"/>
        <v>3.4002481548959906E-2</v>
      </c>
      <c r="F21" s="109" t="str">
        <f t="shared" si="2"/>
        <v/>
      </c>
      <c r="G21" s="109">
        <f t="shared" si="3"/>
        <v>1</v>
      </c>
      <c r="I21" s="49"/>
      <c r="J21" s="33"/>
      <c r="K21" s="37"/>
      <c r="L21" s="38"/>
      <c r="M21" s="39"/>
      <c r="N21" s="53"/>
      <c r="P21" s="64">
        <v>109040</v>
      </c>
    </row>
    <row r="22" spans="1:16">
      <c r="A22" s="2">
        <v>1968</v>
      </c>
      <c r="B22" s="64">
        <v>109206</v>
      </c>
      <c r="C22" s="72">
        <f t="shared" si="0"/>
        <v>11.600991285838463</v>
      </c>
      <c r="D22" s="74">
        <v>11.612000468775353</v>
      </c>
      <c r="E22" s="73">
        <f t="shared" si="1"/>
        <v>-1.1009182936890127E-2</v>
      </c>
      <c r="F22" s="109">
        <f t="shared" si="2"/>
        <v>1</v>
      </c>
      <c r="G22" s="109" t="str">
        <f t="shared" si="3"/>
        <v/>
      </c>
      <c r="I22" s="51"/>
      <c r="J22" s="40"/>
      <c r="K22" s="41"/>
      <c r="L22" s="42"/>
      <c r="M22" s="43"/>
      <c r="N22" s="52"/>
      <c r="P22" s="64">
        <v>109206</v>
      </c>
    </row>
    <row r="23" spans="1:16">
      <c r="A23" s="2">
        <v>1969</v>
      </c>
      <c r="B23" s="64">
        <v>113044</v>
      </c>
      <c r="C23" s="72">
        <f t="shared" si="0"/>
        <v>11.635532402436525</v>
      </c>
      <c r="D23" s="74">
        <v>11.656752807034653</v>
      </c>
      <c r="E23" s="73">
        <f t="shared" si="1"/>
        <v>-2.1220404598128795E-2</v>
      </c>
      <c r="F23" s="109">
        <f t="shared" si="2"/>
        <v>1</v>
      </c>
      <c r="G23" s="109" t="str">
        <f t="shared" si="3"/>
        <v/>
      </c>
      <c r="I23" s="49" t="s">
        <v>106</v>
      </c>
      <c r="J23" s="49" t="s">
        <v>106</v>
      </c>
      <c r="K23" s="37"/>
      <c r="L23" s="38"/>
      <c r="M23" s="39"/>
      <c r="N23" s="53"/>
      <c r="P23" s="64">
        <v>113044</v>
      </c>
    </row>
    <row r="24" spans="1:16">
      <c r="A24" s="2">
        <v>1970</v>
      </c>
      <c r="B24" s="64">
        <v>116849</v>
      </c>
      <c r="C24" s="72">
        <f t="shared" si="0"/>
        <v>11.668637781950068</v>
      </c>
      <c r="D24" s="74">
        <v>11.700160148959462</v>
      </c>
      <c r="E24" s="73">
        <f t="shared" si="1"/>
        <v>-3.1522367009394259E-2</v>
      </c>
      <c r="F24" s="109">
        <f t="shared" si="2"/>
        <v>1</v>
      </c>
      <c r="G24" s="109" t="str">
        <f t="shared" si="3"/>
        <v/>
      </c>
      <c r="I24" s="138" t="s">
        <v>60</v>
      </c>
      <c r="J24" s="139"/>
      <c r="K24" s="44">
        <f>SUM(K5:K21)</f>
        <v>0</v>
      </c>
      <c r="L24" s="45">
        <f>SUM(L5:L21)</f>
        <v>0</v>
      </c>
      <c r="M24" s="46"/>
      <c r="N24" s="54"/>
      <c r="P24" s="64">
        <v>116849</v>
      </c>
    </row>
    <row r="25" spans="1:16" ht="15" thickBot="1">
      <c r="A25" s="2">
        <v>1971</v>
      </c>
      <c r="B25" s="64">
        <v>122213</v>
      </c>
      <c r="C25" s="72">
        <f t="shared" si="0"/>
        <v>11.713520703040087</v>
      </c>
      <c r="D25" s="74">
        <v>11.742445839863912</v>
      </c>
      <c r="E25" s="73">
        <f t="shared" si="1"/>
        <v>-2.892513682382436E-2</v>
      </c>
      <c r="F25" s="109">
        <f t="shared" si="2"/>
        <v>1</v>
      </c>
      <c r="G25" s="109" t="str">
        <f t="shared" si="3"/>
        <v/>
      </c>
      <c r="I25" s="130" t="s">
        <v>61</v>
      </c>
      <c r="J25" s="131"/>
      <c r="K25" s="55" t="e">
        <f>AVERAGE(K5:K21)</f>
        <v>#DIV/0!</v>
      </c>
      <c r="L25" s="56" t="e">
        <f>AVERAGE(L5:L21)</f>
        <v>#DIV/0!</v>
      </c>
      <c r="M25" s="75" t="e">
        <f>AVERAGE(M5:M21)</f>
        <v>#DIV/0!</v>
      </c>
      <c r="N25" s="76" t="e">
        <f>AVERAGE(N5:N21)</f>
        <v>#DIV/0!</v>
      </c>
      <c r="P25" s="64">
        <v>122213</v>
      </c>
    </row>
    <row r="26" spans="1:16">
      <c r="A26" s="2">
        <v>1972</v>
      </c>
      <c r="B26" s="64">
        <v>126463</v>
      </c>
      <c r="C26" s="72">
        <f t="shared" si="0"/>
        <v>11.747705054247557</v>
      </c>
      <c r="D26" s="74">
        <v>11.783518001392048</v>
      </c>
      <c r="E26" s="73">
        <f t="shared" si="1"/>
        <v>-3.5812947144490792E-2</v>
      </c>
      <c r="F26" s="109">
        <f t="shared" si="2"/>
        <v>1</v>
      </c>
      <c r="G26" s="109" t="str">
        <f t="shared" si="3"/>
        <v/>
      </c>
      <c r="P26" s="64">
        <v>126463</v>
      </c>
    </row>
    <row r="27" spans="1:16">
      <c r="A27" s="2">
        <v>1973</v>
      </c>
      <c r="B27" s="64">
        <v>134401</v>
      </c>
      <c r="C27" s="72">
        <f t="shared" si="0"/>
        <v>11.808583147519697</v>
      </c>
      <c r="D27" s="74">
        <v>11.822995503819667</v>
      </c>
      <c r="E27" s="73">
        <f t="shared" si="1"/>
        <v>-1.4412356299970952E-2</v>
      </c>
      <c r="F27" s="109">
        <f t="shared" si="2"/>
        <v>1</v>
      </c>
      <c r="G27" s="109" t="str">
        <f t="shared" si="3"/>
        <v/>
      </c>
      <c r="P27" s="64">
        <v>134401</v>
      </c>
    </row>
    <row r="28" spans="1:16">
      <c r="A28" s="2">
        <v>1974</v>
      </c>
      <c r="B28" s="64">
        <v>147017</v>
      </c>
      <c r="C28" s="72">
        <f t="shared" si="0"/>
        <v>11.898303505332864</v>
      </c>
      <c r="D28" s="74">
        <v>11.860139087951133</v>
      </c>
      <c r="E28" s="73">
        <f t="shared" si="1"/>
        <v>3.8164417381731042E-2</v>
      </c>
      <c r="F28" s="109" t="str">
        <f t="shared" si="2"/>
        <v/>
      </c>
      <c r="G28" s="109">
        <f t="shared" si="3"/>
        <v>1</v>
      </c>
      <c r="P28" s="64">
        <v>147017</v>
      </c>
    </row>
    <row r="29" spans="1:16">
      <c r="A29" s="2">
        <v>1975</v>
      </c>
      <c r="B29" s="64">
        <v>153340</v>
      </c>
      <c r="C29" s="72">
        <f t="shared" si="0"/>
        <v>11.940412957112885</v>
      </c>
      <c r="D29" s="74">
        <v>11.894065371027807</v>
      </c>
      <c r="E29" s="73">
        <f t="shared" si="1"/>
        <v>4.6347586085078163E-2</v>
      </c>
      <c r="F29" s="109" t="str">
        <f t="shared" si="2"/>
        <v/>
      </c>
      <c r="G29" s="109">
        <f t="shared" si="3"/>
        <v>1</v>
      </c>
      <c r="P29" s="64">
        <v>153340</v>
      </c>
    </row>
    <row r="30" spans="1:16">
      <c r="A30" s="2">
        <v>1976</v>
      </c>
      <c r="B30" s="64">
        <v>155559</v>
      </c>
      <c r="C30" s="72">
        <f t="shared" si="0"/>
        <v>11.95478035986126</v>
      </c>
      <c r="D30" s="74">
        <v>11.924272614464876</v>
      </c>
      <c r="E30" s="73">
        <f t="shared" si="1"/>
        <v>3.0507745396384678E-2</v>
      </c>
      <c r="F30" s="109" t="str">
        <f t="shared" si="2"/>
        <v/>
      </c>
      <c r="G30" s="109">
        <f t="shared" si="3"/>
        <v>1</v>
      </c>
      <c r="P30" s="64">
        <v>155559</v>
      </c>
    </row>
    <row r="31" spans="1:16">
      <c r="A31" s="2">
        <v>1977</v>
      </c>
      <c r="B31" s="64">
        <v>156102</v>
      </c>
      <c r="C31" s="72">
        <f t="shared" si="0"/>
        <v>11.958264918721255</v>
      </c>
      <c r="D31" s="74">
        <v>11.950722555538373</v>
      </c>
      <c r="E31" s="73">
        <f t="shared" si="1"/>
        <v>7.5423631828819282E-3</v>
      </c>
      <c r="F31" s="109" t="str">
        <f t="shared" si="2"/>
        <v/>
      </c>
      <c r="G31" s="109">
        <f t="shared" si="3"/>
        <v>1</v>
      </c>
      <c r="P31" s="64">
        <v>156102</v>
      </c>
    </row>
    <row r="32" spans="1:16">
      <c r="A32" s="2">
        <v>1978</v>
      </c>
      <c r="B32" s="64">
        <v>151977</v>
      </c>
      <c r="C32" s="72">
        <f t="shared" si="0"/>
        <v>11.931484472589551</v>
      </c>
      <c r="D32" s="74">
        <v>11.973682008978296</v>
      </c>
      <c r="E32" s="73">
        <f t="shared" si="1"/>
        <v>-4.2197536388744794E-2</v>
      </c>
      <c r="F32" s="109">
        <f t="shared" si="2"/>
        <v>1</v>
      </c>
      <c r="G32" s="109" t="str">
        <f t="shared" si="3"/>
        <v/>
      </c>
      <c r="P32" s="64">
        <v>151977</v>
      </c>
    </row>
    <row r="33" spans="1:16">
      <c r="A33" s="2">
        <v>1979</v>
      </c>
      <c r="B33" s="64">
        <v>158194</v>
      </c>
      <c r="C33" s="72">
        <f t="shared" si="0"/>
        <v>11.971577406921361</v>
      </c>
      <c r="D33" s="74">
        <v>11.993493213146472</v>
      </c>
      <c r="E33" s="73">
        <f t="shared" si="1"/>
        <v>-2.1915806225111467E-2</v>
      </c>
      <c r="F33" s="109">
        <f t="shared" si="2"/>
        <v>1</v>
      </c>
      <c r="G33" s="109" t="str">
        <f t="shared" si="3"/>
        <v/>
      </c>
      <c r="P33" s="64">
        <v>158194</v>
      </c>
    </row>
    <row r="34" spans="1:16">
      <c r="A34" s="2">
        <v>1980</v>
      </c>
      <c r="B34" s="64">
        <v>167596</v>
      </c>
      <c r="C34" s="72">
        <f t="shared" si="0"/>
        <v>12.029311600396865</v>
      </c>
      <c r="D34" s="74">
        <v>12.01007643104084</v>
      </c>
      <c r="E34" s="73">
        <f t="shared" si="1"/>
        <v>1.9235169356024429E-2</v>
      </c>
      <c r="F34" s="109" t="str">
        <f t="shared" si="2"/>
        <v/>
      </c>
      <c r="G34" s="109">
        <f t="shared" si="3"/>
        <v>1</v>
      </c>
      <c r="P34" s="64">
        <v>167596</v>
      </c>
    </row>
    <row r="35" spans="1:16">
      <c r="A35" s="2">
        <v>1981</v>
      </c>
      <c r="B35" s="64">
        <v>176901</v>
      </c>
      <c r="C35" s="72">
        <f t="shared" si="0"/>
        <v>12.083345533043149</v>
      </c>
      <c r="D35" s="74">
        <v>12.023132767597088</v>
      </c>
      <c r="E35" s="73">
        <f t="shared" si="1"/>
        <v>6.0212765446060246E-2</v>
      </c>
      <c r="F35" s="109" t="str">
        <f t="shared" si="2"/>
        <v/>
      </c>
      <c r="G35" s="109">
        <f t="shared" si="3"/>
        <v>1</v>
      </c>
      <c r="P35" s="64">
        <v>176901</v>
      </c>
    </row>
    <row r="36" spans="1:16">
      <c r="A36" s="2">
        <v>1982</v>
      </c>
      <c r="B36" s="64">
        <v>176507</v>
      </c>
      <c r="C36" s="72">
        <f t="shared" ref="C36:C67" si="4">LN(B36)</f>
        <v>12.081115814625706</v>
      </c>
      <c r="D36" s="74">
        <v>12.032555679444462</v>
      </c>
      <c r="E36" s="73">
        <f t="shared" ref="E36:E67" si="5">C36-D36</f>
        <v>4.8560135181244135E-2</v>
      </c>
      <c r="F36" s="109" t="str">
        <f t="shared" si="2"/>
        <v/>
      </c>
      <c r="G36" s="109">
        <f t="shared" si="3"/>
        <v>1</v>
      </c>
      <c r="P36" s="64">
        <v>176507</v>
      </c>
    </row>
    <row r="37" spans="1:16">
      <c r="A37" s="2">
        <v>1983</v>
      </c>
      <c r="B37" s="64">
        <v>158136</v>
      </c>
      <c r="C37" s="72">
        <f t="shared" si="4"/>
        <v>11.971210701261766</v>
      </c>
      <c r="D37" s="74">
        <v>12.038840750866676</v>
      </c>
      <c r="E37" s="73">
        <f t="shared" si="5"/>
        <v>-6.7630049604909814E-2</v>
      </c>
      <c r="F37" s="109">
        <f t="shared" si="2"/>
        <v>1</v>
      </c>
      <c r="G37" s="109" t="str">
        <f t="shared" si="3"/>
        <v/>
      </c>
      <c r="P37" s="64">
        <v>158136</v>
      </c>
    </row>
    <row r="38" spans="1:16">
      <c r="A38" s="2">
        <v>1984</v>
      </c>
      <c r="B38" s="64">
        <v>163842</v>
      </c>
      <c r="C38" s="72">
        <f t="shared" si="4"/>
        <v>12.006657827790026</v>
      </c>
      <c r="D38" s="74">
        <v>12.042969167499242</v>
      </c>
      <c r="E38" s="73">
        <f t="shared" si="5"/>
        <v>-3.6311339709216739E-2</v>
      </c>
      <c r="F38" s="109">
        <f t="shared" si="2"/>
        <v>1</v>
      </c>
      <c r="G38" s="109" t="str">
        <f t="shared" si="3"/>
        <v/>
      </c>
      <c r="P38" s="64">
        <v>163842</v>
      </c>
    </row>
    <row r="39" spans="1:16">
      <c r="A39" s="2">
        <v>1985</v>
      </c>
      <c r="B39" s="64">
        <v>167219</v>
      </c>
      <c r="C39" s="72">
        <f t="shared" si="4"/>
        <v>12.027059609540252</v>
      </c>
      <c r="D39" s="74">
        <v>12.045245814481628</v>
      </c>
      <c r="E39" s="73">
        <f t="shared" si="5"/>
        <v>-1.8186204941375905E-2</v>
      </c>
      <c r="F39" s="109">
        <f t="shared" si="2"/>
        <v>1</v>
      </c>
      <c r="G39" s="109" t="str">
        <f t="shared" si="3"/>
        <v/>
      </c>
      <c r="P39" s="64">
        <v>167219</v>
      </c>
    </row>
    <row r="40" spans="1:16">
      <c r="A40" s="2">
        <v>1986</v>
      </c>
      <c r="B40" s="64">
        <v>182981</v>
      </c>
      <c r="C40" s="72">
        <f t="shared" si="4"/>
        <v>12.117137601296744</v>
      </c>
      <c r="D40" s="74">
        <v>12.045612463556211</v>
      </c>
      <c r="E40" s="73">
        <f t="shared" si="5"/>
        <v>7.152513774053304E-2</v>
      </c>
      <c r="F40" s="109" t="str">
        <f t="shared" si="2"/>
        <v/>
      </c>
      <c r="G40" s="109">
        <f t="shared" si="3"/>
        <v>1</v>
      </c>
      <c r="P40" s="64">
        <v>182981</v>
      </c>
    </row>
    <row r="41" spans="1:16">
      <c r="A41" s="2">
        <v>1987</v>
      </c>
      <c r="B41" s="64">
        <v>200778</v>
      </c>
      <c r="C41" s="72">
        <f t="shared" si="4"/>
        <v>12.209955099044397</v>
      </c>
      <c r="D41" s="74">
        <v>12.043829024415949</v>
      </c>
      <c r="E41" s="73">
        <f t="shared" si="5"/>
        <v>0.16612607462844764</v>
      </c>
      <c r="F41" s="109" t="str">
        <f t="shared" si="2"/>
        <v/>
      </c>
      <c r="G41" s="109">
        <f t="shared" si="3"/>
        <v>1</v>
      </c>
      <c r="P41" s="64">
        <v>200778</v>
      </c>
    </row>
    <row r="42" spans="1:16">
      <c r="A42" s="2">
        <v>1988</v>
      </c>
      <c r="B42" s="64">
        <v>181822</v>
      </c>
      <c r="C42" s="72">
        <f t="shared" si="4"/>
        <v>12.110783465505351</v>
      </c>
      <c r="D42" s="74">
        <v>12.040370658131206</v>
      </c>
      <c r="E42" s="73">
        <f t="shared" si="5"/>
        <v>7.0412807374145459E-2</v>
      </c>
      <c r="F42" s="109" t="str">
        <f t="shared" si="2"/>
        <v/>
      </c>
      <c r="G42" s="109">
        <f t="shared" si="3"/>
        <v>1</v>
      </c>
      <c r="P42" s="64">
        <v>181822</v>
      </c>
    </row>
    <row r="43" spans="1:16">
      <c r="A43" s="2">
        <v>1989</v>
      </c>
      <c r="B43" s="64">
        <v>159436</v>
      </c>
      <c r="C43" s="72">
        <f t="shared" si="4"/>
        <v>11.979397866764646</v>
      </c>
      <c r="D43" s="74">
        <v>12.037373786518636</v>
      </c>
      <c r="E43" s="73">
        <f t="shared" si="5"/>
        <v>-5.7975919753989302E-2</v>
      </c>
      <c r="F43" s="109">
        <f t="shared" si="2"/>
        <v>1</v>
      </c>
      <c r="G43" s="109" t="str">
        <f t="shared" si="3"/>
        <v/>
      </c>
      <c r="P43" s="64">
        <v>159436</v>
      </c>
    </row>
    <row r="44" spans="1:16">
      <c r="A44" s="2">
        <v>1990</v>
      </c>
      <c r="B44" s="64">
        <v>151492</v>
      </c>
      <c r="C44" s="72">
        <f t="shared" si="4"/>
        <v>11.928288097256784</v>
      </c>
      <c r="D44" s="74">
        <v>12.03767895946863</v>
      </c>
      <c r="E44" s="73">
        <f t="shared" si="5"/>
        <v>-0.10939086221184624</v>
      </c>
      <c r="F44" s="109">
        <f t="shared" si="2"/>
        <v>1</v>
      </c>
      <c r="G44" s="109" t="str">
        <f t="shared" si="3"/>
        <v/>
      </c>
      <c r="P44" s="64">
        <v>151492</v>
      </c>
    </row>
    <row r="45" spans="1:16">
      <c r="A45" s="2">
        <v>1991</v>
      </c>
      <c r="B45" s="64">
        <v>154854</v>
      </c>
      <c r="C45" s="72">
        <f t="shared" si="4"/>
        <v>11.950238016517513</v>
      </c>
      <c r="D45" s="74">
        <v>12.043546967674034</v>
      </c>
      <c r="E45" s="73">
        <f t="shared" si="5"/>
        <v>-9.3308951156521047E-2</v>
      </c>
      <c r="F45" s="109">
        <f t="shared" si="2"/>
        <v>1</v>
      </c>
      <c r="G45" s="109" t="str">
        <f t="shared" si="3"/>
        <v/>
      </c>
      <c r="P45" s="64">
        <v>154854</v>
      </c>
    </row>
    <row r="46" spans="1:16">
      <c r="A46" s="2">
        <v>1992</v>
      </c>
      <c r="B46" s="64">
        <v>154017</v>
      </c>
      <c r="C46" s="72">
        <f t="shared" si="4"/>
        <v>11.944818264913671</v>
      </c>
      <c r="D46" s="74">
        <v>12.056144693205582</v>
      </c>
      <c r="E46" s="73">
        <f t="shared" si="5"/>
        <v>-0.11132642829191042</v>
      </c>
      <c r="F46" s="109">
        <f t="shared" si="2"/>
        <v>1</v>
      </c>
      <c r="G46" s="109" t="str">
        <f t="shared" si="3"/>
        <v/>
      </c>
      <c r="P46" s="64">
        <v>154017</v>
      </c>
    </row>
    <row r="47" spans="1:16">
      <c r="A47" s="2">
        <v>1993</v>
      </c>
      <c r="B47" s="64">
        <v>162093</v>
      </c>
      <c r="C47" s="72">
        <f t="shared" si="4"/>
        <v>11.995925523571112</v>
      </c>
      <c r="D47" s="74">
        <v>12.075705928622433</v>
      </c>
      <c r="E47" s="73">
        <f t="shared" si="5"/>
        <v>-7.9780405051321779E-2</v>
      </c>
      <c r="F47" s="109">
        <f t="shared" si="2"/>
        <v>1</v>
      </c>
      <c r="G47" s="109" t="str">
        <f t="shared" si="3"/>
        <v/>
      </c>
      <c r="P47" s="64">
        <v>162093</v>
      </c>
    </row>
    <row r="48" spans="1:16">
      <c r="A48" s="2">
        <v>1994</v>
      </c>
      <c r="B48" s="64">
        <v>182043.67132020701</v>
      </c>
      <c r="C48" s="72">
        <f t="shared" si="4"/>
        <v>12.11200188958381</v>
      </c>
      <c r="D48" s="74">
        <v>12.101351202200831</v>
      </c>
      <c r="E48" s="73">
        <f t="shared" si="5"/>
        <v>1.0650687382979029E-2</v>
      </c>
      <c r="F48" s="109" t="str">
        <f t="shared" si="2"/>
        <v/>
      </c>
      <c r="G48" s="109">
        <f t="shared" si="3"/>
        <v>1</v>
      </c>
      <c r="P48" s="64">
        <v>182043.67132020701</v>
      </c>
    </row>
    <row r="49" spans="1:16">
      <c r="A49" s="2">
        <v>1995</v>
      </c>
      <c r="B49" s="64">
        <v>195535.99143694001</v>
      </c>
      <c r="C49" s="72">
        <f t="shared" si="4"/>
        <v>12.183499740885027</v>
      </c>
      <c r="D49" s="74">
        <v>12.131403238166513</v>
      </c>
      <c r="E49" s="73">
        <f t="shared" si="5"/>
        <v>5.2096502718514515E-2</v>
      </c>
      <c r="F49" s="109" t="str">
        <f t="shared" si="2"/>
        <v/>
      </c>
      <c r="G49" s="109">
        <f t="shared" si="3"/>
        <v>1</v>
      </c>
      <c r="P49" s="64">
        <v>195535.99143694001</v>
      </c>
    </row>
    <row r="50" spans="1:16">
      <c r="A50" s="2">
        <v>1996</v>
      </c>
      <c r="B50" s="64">
        <v>201009.28972401601</v>
      </c>
      <c r="C50" s="72">
        <f t="shared" si="4"/>
        <v>12.211106403505633</v>
      </c>
      <c r="D50" s="74">
        <v>12.164291267619042</v>
      </c>
      <c r="E50" s="73">
        <f t="shared" si="5"/>
        <v>4.6815135886591364E-2</v>
      </c>
      <c r="F50" s="109" t="str">
        <f t="shared" si="2"/>
        <v/>
      </c>
      <c r="G50" s="109">
        <f t="shared" si="3"/>
        <v>1</v>
      </c>
      <c r="P50" s="64">
        <v>201009.28972401601</v>
      </c>
    </row>
    <row r="51" spans="1:16">
      <c r="A51" s="2">
        <v>1997</v>
      </c>
      <c r="B51" s="64">
        <v>214028.29138905701</v>
      </c>
      <c r="C51" s="72">
        <f t="shared" si="4"/>
        <v>12.273863488018577</v>
      </c>
      <c r="D51" s="74">
        <v>12.198965486685168</v>
      </c>
      <c r="E51" s="73">
        <f t="shared" si="5"/>
        <v>7.489800133340907E-2</v>
      </c>
      <c r="F51" s="109" t="str">
        <f t="shared" si="2"/>
        <v/>
      </c>
      <c r="G51" s="109">
        <f t="shared" si="3"/>
        <v>1</v>
      </c>
      <c r="P51" s="64">
        <v>214028.29138905701</v>
      </c>
    </row>
    <row r="52" spans="1:16">
      <c r="A52" s="2">
        <v>1998</v>
      </c>
      <c r="B52" s="64">
        <v>213189.99339258901</v>
      </c>
      <c r="C52" s="72">
        <f t="shared" si="4"/>
        <v>12.269939034865525</v>
      </c>
      <c r="D52" s="74">
        <v>12.234844242850503</v>
      </c>
      <c r="E52" s="73">
        <f t="shared" si="5"/>
        <v>3.5094792015021525E-2</v>
      </c>
      <c r="F52" s="109" t="str">
        <f t="shared" si="2"/>
        <v/>
      </c>
      <c r="G52" s="109">
        <f t="shared" si="3"/>
        <v>1</v>
      </c>
      <c r="P52" s="64">
        <v>213189.99339258901</v>
      </c>
    </row>
    <row r="53" spans="1:16">
      <c r="A53" s="2">
        <v>1999</v>
      </c>
      <c r="B53" s="64">
        <v>216376.74063051399</v>
      </c>
      <c r="C53" s="72">
        <f t="shared" si="4"/>
        <v>12.284776336954595</v>
      </c>
      <c r="D53" s="74">
        <v>12.272094863613999</v>
      </c>
      <c r="E53" s="73">
        <f t="shared" si="5"/>
        <v>1.2681473340595772E-2</v>
      </c>
      <c r="F53" s="109" t="str">
        <f t="shared" si="2"/>
        <v/>
      </c>
      <c r="G53" s="109">
        <f t="shared" si="3"/>
        <v>1</v>
      </c>
      <c r="P53" s="64">
        <v>216376.74063051399</v>
      </c>
    </row>
    <row r="54" spans="1:16">
      <c r="A54" s="2">
        <v>2000</v>
      </c>
      <c r="B54" s="64">
        <v>222206.70734869401</v>
      </c>
      <c r="C54" s="72">
        <f t="shared" si="4"/>
        <v>12.311363341819808</v>
      </c>
      <c r="D54" s="74">
        <v>12.311235624394754</v>
      </c>
      <c r="E54" s="73">
        <f t="shared" si="5"/>
        <v>1.2771742505357508E-4</v>
      </c>
      <c r="F54" s="109" t="str">
        <f t="shared" si="2"/>
        <v/>
      </c>
      <c r="G54" s="109">
        <f t="shared" si="3"/>
        <v>1</v>
      </c>
      <c r="P54" s="64">
        <v>222206.70734869401</v>
      </c>
    </row>
    <row r="55" spans="1:16">
      <c r="A55" s="2">
        <v>2001</v>
      </c>
      <c r="B55" s="64">
        <v>223579.57575061801</v>
      </c>
      <c r="C55" s="72">
        <f t="shared" si="4"/>
        <v>12.317522673294196</v>
      </c>
      <c r="D55" s="74">
        <v>12.352911615345274</v>
      </c>
      <c r="E55" s="73">
        <f t="shared" si="5"/>
        <v>-3.5388942051078232E-2</v>
      </c>
      <c r="F55" s="109">
        <f t="shared" si="2"/>
        <v>1</v>
      </c>
      <c r="G55" s="109" t="str">
        <f t="shared" si="3"/>
        <v/>
      </c>
      <c r="P55" s="64">
        <v>223579.57575061801</v>
      </c>
    </row>
    <row r="56" spans="1:16">
      <c r="A56" s="2">
        <v>2002</v>
      </c>
      <c r="B56" s="64">
        <v>235772.94712897899</v>
      </c>
      <c r="C56" s="72">
        <f t="shared" si="4"/>
        <v>12.370624532467083</v>
      </c>
      <c r="D56" s="74">
        <v>12.397769203792322</v>
      </c>
      <c r="E56" s="73">
        <f t="shared" si="5"/>
        <v>-2.7144671325238789E-2</v>
      </c>
      <c r="F56" s="109">
        <f t="shared" si="2"/>
        <v>1</v>
      </c>
      <c r="G56" s="109" t="str">
        <f t="shared" si="3"/>
        <v/>
      </c>
      <c r="P56" s="64">
        <v>235772.94712897899</v>
      </c>
    </row>
    <row r="57" spans="1:16">
      <c r="A57" s="2">
        <v>2003</v>
      </c>
      <c r="B57" s="64">
        <v>245592.61375299</v>
      </c>
      <c r="C57" s="72">
        <f t="shared" si="4"/>
        <v>12.41142940050724</v>
      </c>
      <c r="D57" s="74">
        <v>12.446100867642141</v>
      </c>
      <c r="E57" s="73">
        <f t="shared" si="5"/>
        <v>-3.467146713490088E-2</v>
      </c>
      <c r="F57" s="109">
        <f t="shared" si="2"/>
        <v>1</v>
      </c>
      <c r="G57" s="109" t="str">
        <f t="shared" si="3"/>
        <v/>
      </c>
      <c r="P57" s="64">
        <v>245592.61375299</v>
      </c>
    </row>
    <row r="58" spans="1:16">
      <c r="A58" s="2">
        <v>2004</v>
      </c>
      <c r="B58" s="64">
        <v>257769.78623307301</v>
      </c>
      <c r="C58" s="72">
        <f t="shared" si="4"/>
        <v>12.459822164143667</v>
      </c>
      <c r="D58" s="74">
        <v>12.497927638087733</v>
      </c>
      <c r="E58" s="73">
        <f t="shared" si="5"/>
        <v>-3.8105473944066048E-2</v>
      </c>
      <c r="F58" s="109">
        <f t="shared" si="2"/>
        <v>1</v>
      </c>
      <c r="G58" s="109" t="str">
        <f t="shared" si="3"/>
        <v/>
      </c>
      <c r="P58" s="64">
        <v>257769.78623307301</v>
      </c>
    </row>
    <row r="59" spans="1:16">
      <c r="A59" s="2">
        <v>2005</v>
      </c>
      <c r="B59" s="64">
        <v>273971.15388679103</v>
      </c>
      <c r="C59" s="72">
        <f t="shared" si="4"/>
        <v>12.520778102042678</v>
      </c>
      <c r="D59" s="74">
        <v>12.552923831650745</v>
      </c>
      <c r="E59" s="73">
        <f t="shared" si="5"/>
        <v>-3.2145729608066276E-2</v>
      </c>
      <c r="F59" s="109">
        <f t="shared" si="2"/>
        <v>1</v>
      </c>
      <c r="G59" s="109" t="str">
        <f t="shared" si="3"/>
        <v/>
      </c>
      <c r="P59" s="64">
        <v>273971.15388679103</v>
      </c>
    </row>
    <row r="60" spans="1:16">
      <c r="A60" s="2">
        <v>2006</v>
      </c>
      <c r="B60" s="64">
        <v>294597.830810429</v>
      </c>
      <c r="C60" s="72">
        <f t="shared" si="4"/>
        <v>12.593366419814615</v>
      </c>
      <c r="D60" s="74">
        <v>12.610382710113377</v>
      </c>
      <c r="E60" s="73">
        <f t="shared" si="5"/>
        <v>-1.7016290298762726E-2</v>
      </c>
      <c r="F60" s="109">
        <f t="shared" si="2"/>
        <v>1</v>
      </c>
      <c r="G60" s="109" t="str">
        <f t="shared" si="3"/>
        <v/>
      </c>
      <c r="P60" s="64">
        <v>294597.830810429</v>
      </c>
    </row>
    <row r="61" spans="1:16">
      <c r="A61" s="2">
        <v>2007</v>
      </c>
      <c r="B61" s="64">
        <v>319693</v>
      </c>
      <c r="C61" s="72">
        <f t="shared" si="4"/>
        <v>12.675116439281165</v>
      </c>
      <c r="D61" s="74">
        <v>12.669276077961754</v>
      </c>
      <c r="E61" s="73">
        <f t="shared" si="5"/>
        <v>5.8403613194109028E-3</v>
      </c>
      <c r="F61" s="109" t="str">
        <f t="shared" si="2"/>
        <v/>
      </c>
      <c r="G61" s="109">
        <f t="shared" si="3"/>
        <v>1</v>
      </c>
      <c r="P61" s="64">
        <v>319693</v>
      </c>
    </row>
    <row r="62" spans="1:16">
      <c r="A62" s="2">
        <v>2008</v>
      </c>
      <c r="B62" s="64">
        <v>348846.064649785</v>
      </c>
      <c r="C62" s="72">
        <f t="shared" si="4"/>
        <v>12.762386028380103</v>
      </c>
      <c r="D62" s="74">
        <v>12.728405576779007</v>
      </c>
      <c r="E62" s="73">
        <f t="shared" si="5"/>
        <v>3.3980451601095751E-2</v>
      </c>
      <c r="F62" s="109" t="str">
        <f t="shared" si="2"/>
        <v/>
      </c>
      <c r="G62" s="109">
        <f t="shared" si="3"/>
        <v>1</v>
      </c>
      <c r="P62" s="64">
        <v>348846.064649785</v>
      </c>
    </row>
    <row r="63" spans="1:16">
      <c r="A63" s="2">
        <v>2009</v>
      </c>
      <c r="B63" s="64">
        <v>352670.05450014101</v>
      </c>
      <c r="C63" s="72">
        <f t="shared" si="4"/>
        <v>12.773288209019235</v>
      </c>
      <c r="D63" s="74">
        <v>12.786631251761465</v>
      </c>
      <c r="E63" s="73">
        <f t="shared" si="5"/>
        <v>-1.3343042742230082E-2</v>
      </c>
      <c r="F63" s="109">
        <f t="shared" si="2"/>
        <v>1</v>
      </c>
      <c r="G63" s="109" t="str">
        <f t="shared" si="3"/>
        <v/>
      </c>
      <c r="P63" s="64">
        <v>352670.05450014101</v>
      </c>
    </row>
    <row r="64" spans="1:16">
      <c r="A64" s="2">
        <v>2010</v>
      </c>
      <c r="B64" s="64">
        <v>382063.71951305901</v>
      </c>
      <c r="C64" s="72">
        <f t="shared" si="4"/>
        <v>12.853342678686312</v>
      </c>
      <c r="D64" s="74">
        <v>12.843153638727214</v>
      </c>
      <c r="E64" s="73">
        <f t="shared" si="5"/>
        <v>1.0189039959097812E-2</v>
      </c>
      <c r="F64" s="109" t="str">
        <f t="shared" si="2"/>
        <v/>
      </c>
      <c r="G64" s="109">
        <f t="shared" si="3"/>
        <v>1</v>
      </c>
      <c r="P64" s="64">
        <v>382063.71951305901</v>
      </c>
    </row>
    <row r="65" spans="1:16">
      <c r="A65" s="2">
        <v>2011</v>
      </c>
      <c r="B65" s="64">
        <v>406228.02286958799</v>
      </c>
      <c r="C65" s="72">
        <f t="shared" si="4"/>
        <v>12.914669913610975</v>
      </c>
      <c r="D65" s="74">
        <v>12.897040493668047</v>
      </c>
      <c r="E65" s="73">
        <f t="shared" si="5"/>
        <v>1.7629419942927882E-2</v>
      </c>
      <c r="F65" s="109" t="str">
        <f t="shared" si="2"/>
        <v/>
      </c>
      <c r="G65" s="109">
        <f t="shared" si="3"/>
        <v>1</v>
      </c>
      <c r="P65" s="64">
        <v>406228.02286958799</v>
      </c>
    </row>
    <row r="66" spans="1:16">
      <c r="A66" s="2">
        <v>2012</v>
      </c>
      <c r="B66" s="64">
        <v>431180.18312591303</v>
      </c>
      <c r="C66" s="72">
        <f t="shared" si="4"/>
        <v>12.974281340020644</v>
      </c>
      <c r="D66" s="74">
        <v>12.947461915258449</v>
      </c>
      <c r="E66" s="73">
        <f t="shared" si="5"/>
        <v>2.6819424762194899E-2</v>
      </c>
      <c r="F66" s="109" t="str">
        <f t="shared" si="2"/>
        <v/>
      </c>
      <c r="G66" s="109">
        <f t="shared" si="3"/>
        <v>1</v>
      </c>
      <c r="P66" s="64">
        <v>431180.18312591303</v>
      </c>
    </row>
    <row r="67" spans="1:16">
      <c r="A67" s="2">
        <v>2013</v>
      </c>
      <c r="B67" s="64">
        <v>456411.72448926</v>
      </c>
      <c r="C67" s="72">
        <f t="shared" si="4"/>
        <v>13.031150585705086</v>
      </c>
      <c r="D67" s="74">
        <v>12.993764985053692</v>
      </c>
      <c r="E67" s="73">
        <f t="shared" si="5"/>
        <v>3.7385600651393958E-2</v>
      </c>
      <c r="F67" s="109" t="str">
        <f t="shared" si="2"/>
        <v/>
      </c>
      <c r="G67" s="109">
        <f t="shared" si="3"/>
        <v>1</v>
      </c>
      <c r="P67" s="64">
        <v>456411.72448926</v>
      </c>
    </row>
    <row r="68" spans="1:16">
      <c r="A68" s="2">
        <v>2014</v>
      </c>
      <c r="B68" s="64">
        <v>467291.17633202998</v>
      </c>
      <c r="C68" s="72">
        <f t="shared" ref="C68:C77" si="6">LN(B68)</f>
        <v>13.0547078462762</v>
      </c>
      <c r="D68" s="74">
        <v>13.035565415251126</v>
      </c>
      <c r="E68" s="73">
        <f t="shared" ref="E68:E77" si="7">C68-D68</f>
        <v>1.9142431025073847E-2</v>
      </c>
      <c r="F68" s="109" t="str">
        <f t="shared" si="2"/>
        <v/>
      </c>
      <c r="G68" s="109">
        <f t="shared" si="3"/>
        <v>1</v>
      </c>
      <c r="P68" s="64">
        <v>467291.17633202998</v>
      </c>
    </row>
    <row r="69" spans="1:16">
      <c r="A69" s="2">
        <v>2015</v>
      </c>
      <c r="B69" s="64">
        <v>482486.51694321103</v>
      </c>
      <c r="C69" s="72">
        <f t="shared" si="6"/>
        <v>13.086708255211585</v>
      </c>
      <c r="D69" s="74">
        <v>13.072853284009019</v>
      </c>
      <c r="E69" s="73">
        <f t="shared" si="7"/>
        <v>1.3854971202565736E-2</v>
      </c>
      <c r="F69" s="109" t="str">
        <f t="shared" ref="F69:F74" si="8">IF(E69&lt;0,1,"")</f>
        <v/>
      </c>
      <c r="G69" s="109">
        <f t="shared" ref="G69:G77" si="9">IF(E69&gt;=0,1,"")</f>
        <v>1</v>
      </c>
      <c r="P69" s="64">
        <v>482486.51694321103</v>
      </c>
    </row>
    <row r="70" spans="1:16">
      <c r="A70" s="2">
        <v>2016</v>
      </c>
      <c r="B70" s="64">
        <v>501563.52608166297</v>
      </c>
      <c r="C70" s="72">
        <f t="shared" si="6"/>
        <v>13.125485550508774</v>
      </c>
      <c r="D70" s="74">
        <v>13.105810453814785</v>
      </c>
      <c r="E70" s="73">
        <f t="shared" si="7"/>
        <v>1.9675096693989147E-2</v>
      </c>
      <c r="F70" s="109" t="str">
        <f t="shared" si="8"/>
        <v/>
      </c>
      <c r="G70" s="109">
        <f t="shared" si="9"/>
        <v>1</v>
      </c>
      <c r="P70" s="64">
        <v>501563.52608166297</v>
      </c>
    </row>
    <row r="71" spans="1:16">
      <c r="A71" s="2">
        <v>2017</v>
      </c>
      <c r="B71" s="64">
        <v>514215</v>
      </c>
      <c r="C71" s="72">
        <f t="shared" si="6"/>
        <v>13.150396744917034</v>
      </c>
      <c r="D71" s="74">
        <v>13.134757740664918</v>
      </c>
      <c r="E71" s="73">
        <f t="shared" si="7"/>
        <v>1.5639004252115285E-2</v>
      </c>
      <c r="F71" s="109" t="str">
        <f t="shared" si="8"/>
        <v/>
      </c>
      <c r="G71" s="109">
        <f t="shared" si="9"/>
        <v>1</v>
      </c>
      <c r="P71" s="64">
        <v>514215</v>
      </c>
    </row>
    <row r="72" spans="1:16">
      <c r="A72" s="2">
        <v>2018</v>
      </c>
      <c r="B72" s="64">
        <v>534626</v>
      </c>
      <c r="C72" s="72">
        <f t="shared" si="6"/>
        <v>13.189322715997417</v>
      </c>
      <c r="D72" s="74">
        <v>13.160213059905717</v>
      </c>
      <c r="E72" s="73">
        <f t="shared" si="7"/>
        <v>2.9109656091700131E-2</v>
      </c>
      <c r="F72" s="109" t="str">
        <f t="shared" si="8"/>
        <v/>
      </c>
      <c r="G72" s="109">
        <f t="shared" si="9"/>
        <v>1</v>
      </c>
      <c r="P72" s="64">
        <v>534626</v>
      </c>
    </row>
    <row r="73" spans="1:16">
      <c r="A73" s="2">
        <v>2019</v>
      </c>
      <c r="B73" s="64">
        <v>546605</v>
      </c>
      <c r="C73" s="72">
        <f t="shared" si="6"/>
        <v>13.211481699891275</v>
      </c>
      <c r="D73" s="74">
        <v>13.182850716926</v>
      </c>
      <c r="E73" s="73">
        <f t="shared" si="7"/>
        <v>2.8630982965275109E-2</v>
      </c>
      <c r="F73" s="109" t="str">
        <f t="shared" si="8"/>
        <v/>
      </c>
      <c r="G73" s="109">
        <f t="shared" si="9"/>
        <v>1</v>
      </c>
      <c r="P73" s="64">
        <v>546605</v>
      </c>
    </row>
    <row r="74" spans="1:16">
      <c r="A74" s="2">
        <v>2020</v>
      </c>
      <c r="B74" s="64">
        <v>487192.092607142</v>
      </c>
      <c r="C74" s="72">
        <f t="shared" si="6"/>
        <v>13.096413764965204</v>
      </c>
      <c r="D74" s="74">
        <v>13.203636113675499</v>
      </c>
      <c r="E74" s="73">
        <f t="shared" si="7"/>
        <v>-0.10722234871029457</v>
      </c>
      <c r="F74" s="109">
        <f t="shared" si="8"/>
        <v>1</v>
      </c>
      <c r="G74" s="109" t="str">
        <f t="shared" si="9"/>
        <v/>
      </c>
      <c r="P74" s="64">
        <v>487192.092607142</v>
      </c>
    </row>
    <row r="75" spans="1:16">
      <c r="A75" s="2">
        <v>2021</v>
      </c>
      <c r="B75" s="64">
        <v>552560.14356237603</v>
      </c>
      <c r="C75" s="72">
        <f t="shared" si="6"/>
        <v>13.222317563576011</v>
      </c>
      <c r="D75" s="74">
        <v>13.223820961933603</v>
      </c>
      <c r="E75" s="73">
        <f t="shared" si="7"/>
        <v>-1.5033983575918342E-3</v>
      </c>
      <c r="F75" s="109">
        <f t="shared" ref="F75:F77" si="10">IF(E75&lt;0,1,"")</f>
        <v>1</v>
      </c>
      <c r="G75" s="109" t="str">
        <f t="shared" si="9"/>
        <v/>
      </c>
      <c r="P75" s="64">
        <v>552560.14356237603</v>
      </c>
    </row>
    <row r="76" spans="1:16">
      <c r="A76" s="2">
        <v>2022</v>
      </c>
      <c r="B76" s="64">
        <v>567390.13105708198</v>
      </c>
      <c r="C76" s="72">
        <f t="shared" si="6"/>
        <v>13.248802407932944</v>
      </c>
      <c r="D76" s="74">
        <v>13.243584727565956</v>
      </c>
      <c r="E76" s="73">
        <f t="shared" si="7"/>
        <v>5.2176803669876648E-3</v>
      </c>
      <c r="F76" s="109" t="str">
        <f t="shared" si="10"/>
        <v/>
      </c>
      <c r="G76" s="109">
        <f t="shared" si="9"/>
        <v>1</v>
      </c>
      <c r="P76" s="64">
        <v>567390.13105708198</v>
      </c>
    </row>
    <row r="77" spans="1:16">
      <c r="A77" s="2">
        <v>2023</v>
      </c>
      <c r="B77" s="64">
        <v>564260.69023197796</v>
      </c>
      <c r="C77" s="72">
        <f t="shared" si="6"/>
        <v>13.243271640414317</v>
      </c>
      <c r="D77" s="74">
        <v>13.263086876902289</v>
      </c>
      <c r="E77" s="73">
        <f t="shared" si="7"/>
        <v>-1.9815236487971788E-2</v>
      </c>
      <c r="F77" s="109">
        <f t="shared" si="10"/>
        <v>1</v>
      </c>
      <c r="G77" s="109" t="str">
        <f t="shared" si="9"/>
        <v/>
      </c>
      <c r="P77" s="64">
        <v>564260.69023197796</v>
      </c>
    </row>
    <row r="78" spans="1:16">
      <c r="D78">
        <v>13.282546246936871</v>
      </c>
    </row>
  </sheetData>
  <mergeCells count="6">
    <mergeCell ref="I25:J25"/>
    <mergeCell ref="D2:E2"/>
    <mergeCell ref="M3:N3"/>
    <mergeCell ref="I3:J3"/>
    <mergeCell ref="K3:L3"/>
    <mergeCell ref="I24:J24"/>
  </mergeCells>
  <conditionalFormatting sqref="E4:E77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81"/>
  <sheetViews>
    <sheetView zoomScale="150" zoomScaleNormal="150" workbookViewId="0">
      <pane xSplit="1" ySplit="3" topLeftCell="AD4" activePane="bottomRight" state="frozen"/>
      <selection pane="topRight" activeCell="B1" sqref="B1"/>
      <selection pane="bottomLeft" activeCell="A4" sqref="A4"/>
      <selection pane="bottomRight" activeCell="AI4" sqref="AI4"/>
    </sheetView>
  </sheetViews>
  <sheetFormatPr baseColWidth="10" defaultRowHeight="14.4"/>
  <cols>
    <col min="3" max="3" width="11.77734375" customWidth="1"/>
    <col min="4" max="4" width="12.33203125" customWidth="1"/>
    <col min="23" max="23" width="13.5546875" bestFit="1" customWidth="1"/>
  </cols>
  <sheetData>
    <row r="2" spans="1:37">
      <c r="E2" s="11"/>
    </row>
    <row r="3" spans="1:37">
      <c r="A3" s="1"/>
      <c r="B3" s="18" t="s">
        <v>103</v>
      </c>
      <c r="C3" s="21" t="str">
        <f>'C. YP y BRECHAS'!F3</f>
        <v>(lnY-lnY*)&lt;0</v>
      </c>
      <c r="D3" s="22" t="str">
        <f>'C. YP y BRECHAS'!G3</f>
        <v>(lnY-lnY*)&gt;0</v>
      </c>
      <c r="E3" s="23" t="s">
        <v>22</v>
      </c>
      <c r="F3" s="24" t="s">
        <v>27</v>
      </c>
      <c r="G3" s="25" t="s">
        <v>26</v>
      </c>
      <c r="H3" s="23" t="s">
        <v>23</v>
      </c>
      <c r="I3" s="24" t="s">
        <v>30</v>
      </c>
      <c r="J3" s="25" t="s">
        <v>29</v>
      </c>
      <c r="K3" s="23" t="s">
        <v>17</v>
      </c>
      <c r="L3" s="24" t="s">
        <v>32</v>
      </c>
      <c r="M3" s="25" t="s">
        <v>31</v>
      </c>
      <c r="N3" s="24" t="s">
        <v>18</v>
      </c>
      <c r="O3" s="24" t="s">
        <v>33</v>
      </c>
      <c r="P3" s="24" t="s">
        <v>34</v>
      </c>
      <c r="Q3" s="23" t="s">
        <v>24</v>
      </c>
      <c r="R3" s="24" t="s">
        <v>35</v>
      </c>
      <c r="S3" s="25" t="s">
        <v>36</v>
      </c>
      <c r="T3" s="23" t="s">
        <v>25</v>
      </c>
      <c r="U3" s="24" t="s">
        <v>38</v>
      </c>
      <c r="V3" s="25" t="s">
        <v>37</v>
      </c>
      <c r="W3" s="23" t="s">
        <v>19</v>
      </c>
      <c r="X3" s="24" t="s">
        <v>39</v>
      </c>
      <c r="Y3" s="25" t="s">
        <v>40</v>
      </c>
      <c r="Z3" s="23" t="s">
        <v>20</v>
      </c>
      <c r="AA3" s="24" t="s">
        <v>41</v>
      </c>
      <c r="AB3" s="25" t="s">
        <v>42</v>
      </c>
      <c r="AC3" s="24" t="s">
        <v>21</v>
      </c>
      <c r="AD3" s="24" t="s">
        <v>43</v>
      </c>
      <c r="AE3" s="25" t="s">
        <v>44</v>
      </c>
      <c r="AF3" s="26" t="s">
        <v>49</v>
      </c>
      <c r="AG3" s="27" t="s">
        <v>50</v>
      </c>
      <c r="AH3" s="27" t="s">
        <v>51</v>
      </c>
      <c r="AI3" s="26" t="s">
        <v>47</v>
      </c>
      <c r="AJ3" s="27" t="s">
        <v>53</v>
      </c>
      <c r="AK3" s="28" t="s">
        <v>54</v>
      </c>
    </row>
    <row r="4" spans="1:37">
      <c r="A4" s="2">
        <v>1950</v>
      </c>
      <c r="B4" s="19">
        <f>'C. YP y BRECHAS'!E4</f>
        <v>-2.5707981073454178E-2</v>
      </c>
      <c r="C4" s="124">
        <f>'C. YP y BRECHAS'!F4</f>
        <v>1</v>
      </c>
      <c r="D4" s="115" t="str">
        <f>'C. YP y BRECHAS'!G4</f>
        <v/>
      </c>
      <c r="E4" s="118">
        <f>+Hoja4!E2/Hoja4!N2</f>
        <v>0.73695014662756608</v>
      </c>
      <c r="F4" s="125">
        <f>IF($C4=1,E4,"")</f>
        <v>0.73695014662756608</v>
      </c>
      <c r="G4" s="110" t="str">
        <f>IF($D4=1,E4,"")</f>
        <v/>
      </c>
      <c r="H4" s="118">
        <f>+Hoja4!F2/Hoja4!N2</f>
        <v>8.2991202346041071E-2</v>
      </c>
      <c r="I4" s="125">
        <f>IF($C4=1,H4,"")</f>
        <v>8.2991202346041071E-2</v>
      </c>
      <c r="J4" s="110" t="str">
        <f>IF($D4=1,H4,"")</f>
        <v/>
      </c>
      <c r="K4" s="118">
        <f>+Hoja4!G2/Hoja4!N2</f>
        <v>0.1290202683810702</v>
      </c>
      <c r="L4" s="125">
        <f>IF($C4=1,K4,"")</f>
        <v>0.1290202683810702</v>
      </c>
      <c r="M4" s="110" t="str">
        <f>IF($D4=1,K4,"")</f>
        <v/>
      </c>
      <c r="N4" s="126">
        <f>+Hoja4!H2/Hoja4!N2</f>
        <v>0.12491429370857397</v>
      </c>
      <c r="O4" s="125">
        <f>IF($C4=1,N4,"")</f>
        <v>0.12491429370857397</v>
      </c>
      <c r="P4" s="110" t="str">
        <f>IF($D4=1,N4,"")</f>
        <v/>
      </c>
      <c r="Q4" s="126">
        <f>+Hoja4!I2/Hoja4!N2</f>
        <v>0.10976635094542012</v>
      </c>
      <c r="R4" s="125">
        <f>IF($C4=1,Q4,"")</f>
        <v>0.10976635094542012</v>
      </c>
      <c r="S4" s="110" t="str">
        <f>IF($D4=1,Q4,"")</f>
        <v/>
      </c>
      <c r="T4" s="118">
        <f>+Hoja4!J2/Hoja4!N2</f>
        <v>1.5147942763153864E-2</v>
      </c>
      <c r="U4" s="125">
        <f>IF($C4=1,T4,"")</f>
        <v>1.5147942763153864E-2</v>
      </c>
      <c r="V4" s="110" t="str">
        <f>IF($D4=1,T4,"")</f>
        <v/>
      </c>
      <c r="W4" s="126">
        <f>+Hoja4!K2/Hoja4!N2</f>
        <v>4.1059746724962124E-3</v>
      </c>
      <c r="X4" s="125">
        <f>IF($C4=1,W4,"")</f>
        <v>4.1059746724962124E-3</v>
      </c>
      <c r="Y4" s="110" t="str">
        <f>IF($D4=1,W4,"")</f>
        <v/>
      </c>
      <c r="Z4" s="126">
        <f>+Hoja4!L2/Hoja4!N2</f>
        <v>0.14524142874669163</v>
      </c>
      <c r="AA4" s="125">
        <f>IF($C4=1,Z4,"")</f>
        <v>0.14524142874669163</v>
      </c>
      <c r="AB4" s="110" t="str">
        <f>IF($D4=1,Z4,"")</f>
        <v/>
      </c>
      <c r="AC4" s="126">
        <f>+Hoja4!M2/Hoja4!N2</f>
        <v>9.4203046101368787E-2</v>
      </c>
      <c r="AD4" s="125">
        <f>IF($C4=1,AC4,"")</f>
        <v>9.4203046101368787E-2</v>
      </c>
      <c r="AE4" s="110" t="str">
        <f>IF($D4=1,AC4,"")</f>
        <v/>
      </c>
      <c r="AF4" s="157">
        <v>0.1671879706918471</v>
      </c>
      <c r="AG4" s="125">
        <f>IF($C4=1,AF4,"")</f>
        <v>0.1671879706918471</v>
      </c>
      <c r="AH4" s="125" t="str">
        <f>IF($D4=1,AF4,"")</f>
        <v/>
      </c>
      <c r="AI4" s="154">
        <v>-1.1284395940722999E-2</v>
      </c>
      <c r="AJ4" s="125">
        <f>IF($C4=1,AI4,"")</f>
        <v>-1.1284395940722999E-2</v>
      </c>
      <c r="AK4" s="110" t="str">
        <f>IF($D4=1,AI4,"")</f>
        <v/>
      </c>
    </row>
    <row r="5" spans="1:37">
      <c r="A5" s="2">
        <v>1951</v>
      </c>
      <c r="B5" s="19">
        <f>'C. YP y BRECHAS'!E5</f>
        <v>8.2809498747220545E-3</v>
      </c>
      <c r="C5" s="124" t="str">
        <f>'C. YP y BRECHAS'!F5</f>
        <v/>
      </c>
      <c r="D5" s="115">
        <f>'C. YP y BRECHAS'!G5</f>
        <v>1</v>
      </c>
      <c r="E5" s="118">
        <f>+Hoja4!E3/Hoja4!N3</f>
        <v>0.74943526201605881</v>
      </c>
      <c r="F5" s="125" t="str">
        <f t="shared" ref="F5:F68" si="0">IF(C5=1,E5,"")</f>
        <v/>
      </c>
      <c r="G5" s="110">
        <f t="shared" ref="G5:G68" si="1">IF(D5=1,E5,"")</f>
        <v>0.74943526201605881</v>
      </c>
      <c r="H5" s="118">
        <f>+Hoja4!F3/Hoja4!N3</f>
        <v>7.8123951600277353E-2</v>
      </c>
      <c r="I5" s="125" t="str">
        <f t="shared" ref="I5:I68" si="2">IF($C5=1,H5,"")</f>
        <v/>
      </c>
      <c r="J5" s="110">
        <f t="shared" ref="J5:J68" si="3">IF($D5=1,H5,"")</f>
        <v>7.8123951600277353E-2</v>
      </c>
      <c r="K5" s="118">
        <f>+Hoja4!G3/Hoja4!N3</f>
        <v>0.15864955503775438</v>
      </c>
      <c r="L5" s="125" t="str">
        <f>IF($C5=1,K5,"")</f>
        <v/>
      </c>
      <c r="M5" s="110">
        <f>IF($D5=1,K5,"")</f>
        <v>0.15864955503775438</v>
      </c>
      <c r="N5" s="126">
        <f>+Hoja4!H3/Hoja4!N3</f>
        <v>0.15255960202167579</v>
      </c>
      <c r="O5" s="125" t="str">
        <f>IF($C5=1,N5,"")</f>
        <v/>
      </c>
      <c r="P5" s="110">
        <f>IF($D5=1,N5,"")</f>
        <v>0.15255960202167579</v>
      </c>
      <c r="Q5" s="126">
        <f>+Hoja4!I3/Hoja4!N3</f>
        <v>0.13789195112358327</v>
      </c>
      <c r="R5" s="125" t="str">
        <f>IF($C5=1,Q5,"")</f>
        <v/>
      </c>
      <c r="S5" s="110">
        <f>IF($D5=1,Q5,"")</f>
        <v>0.13789195112358327</v>
      </c>
      <c r="T5" s="118">
        <f>+Hoja4!J3/Hoja4!N3</f>
        <v>1.466765089809253E-2</v>
      </c>
      <c r="U5" s="125" t="str">
        <f>IF($C5=1,T5,"")</f>
        <v/>
      </c>
      <c r="V5" s="110">
        <f>IF($D5=1,T5,"")</f>
        <v>1.466765089809253E-2</v>
      </c>
      <c r="W5" s="126">
        <f>+Hoja4!K3/Hoja4!N3</f>
        <v>6.0899530160785946E-3</v>
      </c>
      <c r="X5" s="125" t="str">
        <f t="shared" ref="X5:X68" si="4">IF($C5=1,W5,"")</f>
        <v/>
      </c>
      <c r="Y5" s="110">
        <f t="shared" ref="Y5:Y68" si="5">IF($D5=1,W5,"")</f>
        <v>6.0899530160785946E-3</v>
      </c>
      <c r="Z5" s="126">
        <f>+Hoja4!L3/Hoja4!N3</f>
        <v>0.13026845236461387</v>
      </c>
      <c r="AA5" s="125" t="str">
        <f t="shared" ref="AA5:AA68" si="6">IF($C5=1,Z5,"")</f>
        <v/>
      </c>
      <c r="AB5" s="110">
        <f t="shared" ref="AB5:AB68" si="7">IF($D5=1,Z5,"")</f>
        <v>0.13026845236461387</v>
      </c>
      <c r="AC5" s="126">
        <f>+Hoja4!M3/Hoja4!N3</f>
        <v>0.11647722101870436</v>
      </c>
      <c r="AD5" s="125" t="str">
        <f t="shared" ref="AD5:AD68" si="8">IF($C5=1,AC5,"")</f>
        <v/>
      </c>
      <c r="AE5" s="110">
        <f t="shared" ref="AE5:AE68" si="9">IF($D5=1,AC5,"")</f>
        <v>0.11647722101870436</v>
      </c>
      <c r="AF5" s="154">
        <v>0.19021489534457212</v>
      </c>
      <c r="AG5" s="125" t="str">
        <f>IF($C5=1,AF5,"")</f>
        <v/>
      </c>
      <c r="AH5" s="125">
        <f>IF($D5=1,AF5,"")</f>
        <v>0.19021489534457212</v>
      </c>
      <c r="AI5" s="154">
        <v>-9.409765562171671E-5</v>
      </c>
      <c r="AJ5" s="125" t="str">
        <f t="shared" ref="AJ5:AJ68" si="10">IF($C5=1,AI5,"")</f>
        <v/>
      </c>
      <c r="AK5" s="110">
        <f t="shared" ref="AK5:AK68" si="11">IF($D5=1,AI5,"")</f>
        <v>-9.409765562171671E-5</v>
      </c>
    </row>
    <row r="6" spans="1:37">
      <c r="A6" s="2">
        <v>1952</v>
      </c>
      <c r="B6" s="19">
        <f>'C. YP y BRECHAS'!E6</f>
        <v>1.1210248655880051E-2</v>
      </c>
      <c r="C6" s="124" t="str">
        <f>'C. YP y BRECHAS'!F6</f>
        <v/>
      </c>
      <c r="D6" s="115">
        <f>'C. YP y BRECHAS'!G6</f>
        <v>1</v>
      </c>
      <c r="E6" s="118">
        <f>+Hoja4!E4/Hoja4!N4</f>
        <v>0.72562147548947131</v>
      </c>
      <c r="F6" s="125" t="str">
        <f t="shared" si="0"/>
        <v/>
      </c>
      <c r="G6" s="110">
        <f t="shared" si="1"/>
        <v>0.72562147548947131</v>
      </c>
      <c r="H6" s="118">
        <f>+Hoja4!F4/Hoja4!N4</f>
        <v>8.2096014531015699E-2</v>
      </c>
      <c r="I6" s="125" t="str">
        <f t="shared" si="2"/>
        <v/>
      </c>
      <c r="J6" s="110">
        <f t="shared" si="3"/>
        <v>8.2096014531015699E-2</v>
      </c>
      <c r="K6" s="118">
        <f>+Hoja4!G4/Hoja4!N4</f>
        <v>0.17291976579079324</v>
      </c>
      <c r="L6" s="125" t="str">
        <f t="shared" ref="L6:L69" si="12">IF($C6=1,K6,"")</f>
        <v/>
      </c>
      <c r="M6" s="110">
        <f t="shared" ref="M6:M69" si="13">IF($D6=1,K6,"")</f>
        <v>0.17291976579079324</v>
      </c>
      <c r="N6" s="126">
        <f>+Hoja4!H4/Hoja4!N4</f>
        <v>0.16869413248899615</v>
      </c>
      <c r="O6" s="125" t="str">
        <f t="shared" ref="O6:O69" si="14">IF($C6=1,N6,"")</f>
        <v/>
      </c>
      <c r="P6" s="110">
        <f t="shared" ref="P6:P69" si="15">IF($D6=1,N6,"")</f>
        <v>0.16869413248899615</v>
      </c>
      <c r="Q6" s="126">
        <f>+Hoja4!I4/Hoja4!N4</f>
        <v>0.13769549795325511</v>
      </c>
      <c r="R6" s="125" t="str">
        <f t="shared" ref="R6:R69" si="16">IF($C6=1,Q6,"")</f>
        <v/>
      </c>
      <c r="S6" s="110">
        <f t="shared" ref="S6:S69" si="17">IF($D6=1,Q6,"")</f>
        <v>0.13769549795325511</v>
      </c>
      <c r="T6" s="118">
        <f>+Hoja4!J4/Hoja4!N4</f>
        <v>3.0998634535741018E-2</v>
      </c>
      <c r="U6" s="125" t="str">
        <f t="shared" ref="U6:U69" si="18">IF($C6=1,T6,"")</f>
        <v/>
      </c>
      <c r="V6" s="110">
        <f t="shared" ref="V6:V69" si="19">IF($D6=1,T6,"")</f>
        <v>3.0998634535741018E-2</v>
      </c>
      <c r="W6" s="126">
        <f>+Hoja4!K4/Hoja4!N4</f>
        <v>4.2256333017970937E-3</v>
      </c>
      <c r="X6" s="125" t="str">
        <f t="shared" si="4"/>
        <v/>
      </c>
      <c r="Y6" s="110">
        <f t="shared" si="5"/>
        <v>4.2256333017970937E-3</v>
      </c>
      <c r="Z6" s="126">
        <f>+Hoja4!L4/Hoja4!N4</f>
        <v>0.14134473293767735</v>
      </c>
      <c r="AA6" s="125" t="str">
        <f t="shared" si="6"/>
        <v/>
      </c>
      <c r="AB6" s="110">
        <f t="shared" si="7"/>
        <v>0.14134473293767735</v>
      </c>
      <c r="AC6" s="126">
        <f>+Hoja4!M4/Hoja4!N4</f>
        <v>0.1219819887489577</v>
      </c>
      <c r="AD6" s="125" t="str">
        <f t="shared" si="8"/>
        <v/>
      </c>
      <c r="AE6" s="110">
        <f t="shared" si="9"/>
        <v>0.1219819887489577</v>
      </c>
      <c r="AF6" s="154">
        <v>0.18767573601771623</v>
      </c>
      <c r="AG6" s="125" t="str">
        <f t="shared" ref="AG6:AG69" si="20">IF($C6=1,AF6,"")</f>
        <v/>
      </c>
      <c r="AH6" s="125">
        <f t="shared" ref="AH6:AH69" si="21">IF($D6=1,AF6,"")</f>
        <v>0.18767573601771623</v>
      </c>
      <c r="AI6" s="154">
        <v>3.5831932837972098E-2</v>
      </c>
      <c r="AJ6" s="125" t="str">
        <f t="shared" si="10"/>
        <v/>
      </c>
      <c r="AK6" s="110">
        <f t="shared" si="11"/>
        <v>3.5831932837972098E-2</v>
      </c>
    </row>
    <row r="7" spans="1:37">
      <c r="A7" s="2">
        <v>1953</v>
      </c>
      <c r="B7" s="19">
        <f>'C. YP y BRECHAS'!E7</f>
        <v>1.3505096675560324E-2</v>
      </c>
      <c r="C7" s="124" t="str">
        <f>'C. YP y BRECHAS'!F7</f>
        <v/>
      </c>
      <c r="D7" s="115">
        <f>'C. YP y BRECHAS'!G7</f>
        <v>1</v>
      </c>
      <c r="E7" s="118">
        <f>+Hoja4!E5/Hoja4!N5</f>
        <v>0.722272137366477</v>
      </c>
      <c r="F7" s="125" t="str">
        <f t="shared" si="0"/>
        <v/>
      </c>
      <c r="G7" s="110">
        <f t="shared" si="1"/>
        <v>0.722272137366477</v>
      </c>
      <c r="H7" s="118">
        <f>+Hoja4!F5/Hoja4!N5</f>
        <v>7.9185384845762208E-2</v>
      </c>
      <c r="I7" s="125" t="str">
        <f t="shared" si="2"/>
        <v/>
      </c>
      <c r="J7" s="110">
        <f t="shared" si="3"/>
        <v>7.9185384845762208E-2</v>
      </c>
      <c r="K7" s="118">
        <f>+Hoja4!G5/Hoja4!N5</f>
        <v>0.1773453599027229</v>
      </c>
      <c r="L7" s="125" t="str">
        <f t="shared" si="12"/>
        <v/>
      </c>
      <c r="M7" s="110">
        <f t="shared" si="13"/>
        <v>0.1773453599027229</v>
      </c>
      <c r="N7" s="126">
        <f>+Hoja4!H5/Hoja4!N5</f>
        <v>0.172213414409537</v>
      </c>
      <c r="O7" s="125" t="str">
        <f t="shared" si="14"/>
        <v/>
      </c>
      <c r="P7" s="110">
        <f t="shared" si="15"/>
        <v>0.172213414409537</v>
      </c>
      <c r="Q7" s="126">
        <f>+Hoja4!I5/Hoja4!N5</f>
        <v>0.14774454924594091</v>
      </c>
      <c r="R7" s="125" t="str">
        <f t="shared" si="16"/>
        <v/>
      </c>
      <c r="S7" s="110">
        <f t="shared" si="17"/>
        <v>0.14774454924594091</v>
      </c>
      <c r="T7" s="118">
        <f>+Hoja4!J5/Hoja4!N5</f>
        <v>2.4468865163596087E-2</v>
      </c>
      <c r="U7" s="125" t="str">
        <f t="shared" si="18"/>
        <v/>
      </c>
      <c r="V7" s="110">
        <f t="shared" si="19"/>
        <v>2.4468865163596087E-2</v>
      </c>
      <c r="W7" s="126">
        <f>+Hoja4!K5/Hoja4!N5</f>
        <v>5.1319454931859241E-3</v>
      </c>
      <c r="X7" s="125" t="str">
        <f t="shared" si="4"/>
        <v/>
      </c>
      <c r="Y7" s="110">
        <f t="shared" si="5"/>
        <v>5.1319454931859241E-3</v>
      </c>
      <c r="Z7" s="126">
        <f>+Hoja4!L5/Hoja4!N5</f>
        <v>0.14631187099353857</v>
      </c>
      <c r="AA7" s="125" t="str">
        <f t="shared" si="6"/>
        <v/>
      </c>
      <c r="AB7" s="110">
        <f t="shared" si="7"/>
        <v>0.14631187099353857</v>
      </c>
      <c r="AC7" s="126">
        <f>+Hoja4!M5/Hoja4!N5</f>
        <v>0.12511475310850076</v>
      </c>
      <c r="AD7" s="125" t="str">
        <f t="shared" si="8"/>
        <v/>
      </c>
      <c r="AE7" s="110">
        <f t="shared" si="9"/>
        <v>0.12511475310850076</v>
      </c>
      <c r="AF7" s="154">
        <v>0.19891753549994232</v>
      </c>
      <c r="AG7" s="125" t="str">
        <f t="shared" si="20"/>
        <v/>
      </c>
      <c r="AH7" s="125">
        <f t="shared" si="21"/>
        <v>0.19891753549994232</v>
      </c>
      <c r="AI7" s="154">
        <v>4.5120530070255099E-2</v>
      </c>
      <c r="AJ7" s="125" t="str">
        <f t="shared" si="10"/>
        <v/>
      </c>
      <c r="AK7" s="110">
        <f t="shared" si="11"/>
        <v>4.5120530070255099E-2</v>
      </c>
    </row>
    <row r="8" spans="1:37">
      <c r="A8" s="2">
        <v>1954</v>
      </c>
      <c r="B8" s="19">
        <f>'C. YP y BRECHAS'!E8</f>
        <v>1.2145032804601996E-2</v>
      </c>
      <c r="C8" s="124" t="str">
        <f>'C. YP y BRECHAS'!F8</f>
        <v/>
      </c>
      <c r="D8" s="115">
        <f>'C. YP y BRECHAS'!G8</f>
        <v>1</v>
      </c>
      <c r="E8" s="118">
        <f>+Hoja4!E6/Hoja4!N6</f>
        <v>0.72165573708350716</v>
      </c>
      <c r="F8" s="125" t="str">
        <f t="shared" si="0"/>
        <v/>
      </c>
      <c r="G8" s="110">
        <f t="shared" si="1"/>
        <v>0.72165573708350716</v>
      </c>
      <c r="H8" s="118">
        <f>+Hoja4!F6/Hoja4!N6</f>
        <v>8.9136120692922954E-2</v>
      </c>
      <c r="I8" s="125" t="str">
        <f t="shared" si="2"/>
        <v/>
      </c>
      <c r="J8" s="110">
        <f t="shared" si="3"/>
        <v>8.9136120692922954E-2</v>
      </c>
      <c r="K8" s="118">
        <f>+Hoja4!G6/Hoja4!N6</f>
        <v>0.14515370684060588</v>
      </c>
      <c r="L8" s="125" t="str">
        <f t="shared" si="12"/>
        <v/>
      </c>
      <c r="M8" s="110">
        <f t="shared" si="13"/>
        <v>0.14515370684060588</v>
      </c>
      <c r="N8" s="126">
        <f>+Hoja4!H6/Hoja4!N6</f>
        <v>0.13730074560095096</v>
      </c>
      <c r="O8" s="125" t="str">
        <f t="shared" si="14"/>
        <v/>
      </c>
      <c r="P8" s="110">
        <f t="shared" si="15"/>
        <v>0.13730074560095096</v>
      </c>
      <c r="Q8" s="126">
        <f>+Hoja4!I6/Hoja4!N6</f>
        <v>0.11911370575265572</v>
      </c>
      <c r="R8" s="125" t="str">
        <f t="shared" si="16"/>
        <v/>
      </c>
      <c r="S8" s="110">
        <f t="shared" si="17"/>
        <v>0.11911370575265572</v>
      </c>
      <c r="T8" s="118">
        <f>+Hoja4!J6/Hoja4!N6</f>
        <v>1.8187039848295235E-2</v>
      </c>
      <c r="U8" s="125" t="str">
        <f t="shared" si="18"/>
        <v/>
      </c>
      <c r="V8" s="110">
        <f t="shared" si="19"/>
        <v>1.8187039848295235E-2</v>
      </c>
      <c r="W8" s="126">
        <f>+Hoja4!K6/Hoja4!N6</f>
        <v>7.852961239654942E-3</v>
      </c>
      <c r="X8" s="125" t="str">
        <f t="shared" si="4"/>
        <v/>
      </c>
      <c r="Y8" s="110">
        <f t="shared" si="5"/>
        <v>7.852961239654942E-3</v>
      </c>
      <c r="Z8" s="126">
        <f>+Hoja4!L6/Hoja4!N6</f>
        <v>0.14833269391569617</v>
      </c>
      <c r="AA8" s="125" t="str">
        <f t="shared" si="6"/>
        <v/>
      </c>
      <c r="AB8" s="110">
        <f t="shared" si="7"/>
        <v>0.14833269391569617</v>
      </c>
      <c r="AC8" s="126">
        <f>+Hoja4!M6/Hoja4!N6</f>
        <v>0.10427825853273209</v>
      </c>
      <c r="AD8" s="125" t="str">
        <f t="shared" si="8"/>
        <v/>
      </c>
      <c r="AE8" s="110">
        <f t="shared" si="9"/>
        <v>0.10427825853273209</v>
      </c>
      <c r="AF8" s="154">
        <v>0.18778860496400085</v>
      </c>
      <c r="AG8" s="125" t="str">
        <f t="shared" si="20"/>
        <v/>
      </c>
      <c r="AH8" s="125">
        <f t="shared" si="21"/>
        <v>0.18778860496400085</v>
      </c>
      <c r="AI8" s="154">
        <v>1.2735515804960599E-2</v>
      </c>
      <c r="AJ8" s="125" t="str">
        <f t="shared" si="10"/>
        <v/>
      </c>
      <c r="AK8" s="110">
        <f t="shared" si="11"/>
        <v>1.2735515804960599E-2</v>
      </c>
    </row>
    <row r="9" spans="1:37">
      <c r="A9" s="2">
        <v>1955</v>
      </c>
      <c r="B9" s="19">
        <f>'C. YP y BRECHAS'!E9</f>
        <v>1.6157452612388212E-2</v>
      </c>
      <c r="C9" s="124" t="str">
        <f>'C. YP y BRECHAS'!F9</f>
        <v/>
      </c>
      <c r="D9" s="115">
        <f>'C. YP y BRECHAS'!G9</f>
        <v>1</v>
      </c>
      <c r="E9" s="118">
        <f>+Hoja4!E7/Hoja4!N7</f>
        <v>0.7366715600272119</v>
      </c>
      <c r="F9" s="125" t="str">
        <f t="shared" si="0"/>
        <v/>
      </c>
      <c r="G9" s="110">
        <f t="shared" si="1"/>
        <v>0.7366715600272119</v>
      </c>
      <c r="H9" s="118">
        <f>+Hoja4!F7/Hoja4!N7</f>
        <v>8.415983386444198E-2</v>
      </c>
      <c r="I9" s="125" t="str">
        <f t="shared" si="2"/>
        <v/>
      </c>
      <c r="J9" s="110">
        <f t="shared" si="3"/>
        <v>8.415983386444198E-2</v>
      </c>
      <c r="K9" s="118">
        <f>+Hoja4!G7/Hoja4!N7</f>
        <v>0.15821325893368704</v>
      </c>
      <c r="L9" s="125" t="str">
        <f t="shared" si="12"/>
        <v/>
      </c>
      <c r="M9" s="110">
        <f t="shared" si="13"/>
        <v>0.15821325893368704</v>
      </c>
      <c r="N9" s="126">
        <f>+Hoja4!H7/Hoja4!N7</f>
        <v>0.15355418178814725</v>
      </c>
      <c r="O9" s="125" t="str">
        <f t="shared" si="14"/>
        <v/>
      </c>
      <c r="P9" s="110">
        <f t="shared" si="15"/>
        <v>0.15355418178814725</v>
      </c>
      <c r="Q9" s="126">
        <f>+Hoja4!I7/Hoja4!N7</f>
        <v>0.11591499222034372</v>
      </c>
      <c r="R9" s="125" t="str">
        <f t="shared" si="16"/>
        <v/>
      </c>
      <c r="S9" s="110">
        <f t="shared" si="17"/>
        <v>0.11591499222034372</v>
      </c>
      <c r="T9" s="118">
        <f>+Hoja4!J7/Hoja4!N7</f>
        <v>3.7639189567803537E-2</v>
      </c>
      <c r="U9" s="125" t="str">
        <f t="shared" si="18"/>
        <v/>
      </c>
      <c r="V9" s="110">
        <f t="shared" si="19"/>
        <v>3.7639189567803537E-2</v>
      </c>
      <c r="W9" s="126">
        <f>+Hoja4!K7/Hoja4!N7</f>
        <v>4.6590771455397974E-3</v>
      </c>
      <c r="X9" s="125" t="str">
        <f t="shared" si="4"/>
        <v/>
      </c>
      <c r="Y9" s="110">
        <f t="shared" si="5"/>
        <v>4.6590771455397974E-3</v>
      </c>
      <c r="Z9" s="126">
        <f>+Hoja4!L7/Hoja4!N7</f>
        <v>0.14703411394549878</v>
      </c>
      <c r="AA9" s="125" t="str">
        <f t="shared" si="6"/>
        <v/>
      </c>
      <c r="AB9" s="110">
        <f t="shared" si="7"/>
        <v>0.14703411394549878</v>
      </c>
      <c r="AC9" s="126">
        <f>+Hoja4!M7/Hoja4!N7</f>
        <v>0.12607876677083962</v>
      </c>
      <c r="AD9" s="125" t="str">
        <f t="shared" si="8"/>
        <v/>
      </c>
      <c r="AE9" s="110">
        <f t="shared" si="9"/>
        <v>0.12607876677083962</v>
      </c>
      <c r="AF9" s="154">
        <v>0.16506114754696868</v>
      </c>
      <c r="AG9" s="125" t="str">
        <f t="shared" si="20"/>
        <v/>
      </c>
      <c r="AH9" s="125">
        <f t="shared" si="21"/>
        <v>0.16506114754696868</v>
      </c>
      <c r="AI9" s="154">
        <v>5.9839886555649792E-2</v>
      </c>
      <c r="AJ9" s="125" t="str">
        <f t="shared" si="10"/>
        <v/>
      </c>
      <c r="AK9" s="110">
        <f t="shared" si="11"/>
        <v>5.9839886555649792E-2</v>
      </c>
    </row>
    <row r="10" spans="1:37">
      <c r="A10" s="2">
        <v>1956</v>
      </c>
      <c r="B10" s="19">
        <f>'C. YP y BRECHAS'!E10</f>
        <v>9.3151087874314698E-3</v>
      </c>
      <c r="C10" s="124" t="str">
        <f>'C. YP y BRECHAS'!F10</f>
        <v/>
      </c>
      <c r="D10" s="115">
        <f>'C. YP y BRECHAS'!G10</f>
        <v>1</v>
      </c>
      <c r="E10" s="118">
        <f>+Hoja4!E8/Hoja4!N8</f>
        <v>0.72264209014431313</v>
      </c>
      <c r="F10" s="125" t="str">
        <f t="shared" si="0"/>
        <v/>
      </c>
      <c r="G10" s="110">
        <f t="shared" si="1"/>
        <v>0.72264209014431313</v>
      </c>
      <c r="H10" s="118">
        <f>+Hoja4!F8/Hoja4!N8</f>
        <v>8.5083099651186669E-2</v>
      </c>
      <c r="I10" s="125" t="str">
        <f t="shared" si="2"/>
        <v/>
      </c>
      <c r="J10" s="110">
        <f t="shared" si="3"/>
        <v>8.5083099651186669E-2</v>
      </c>
      <c r="K10" s="118">
        <f>+Hoja4!G8/Hoja4!N8</f>
        <v>0.18169209073070586</v>
      </c>
      <c r="L10" s="125" t="str">
        <f t="shared" si="12"/>
        <v/>
      </c>
      <c r="M10" s="110">
        <f t="shared" si="13"/>
        <v>0.18169209073070586</v>
      </c>
      <c r="N10" s="126">
        <f>+Hoja4!H8/Hoja4!N8</f>
        <v>0.17911071817016763</v>
      </c>
      <c r="O10" s="125" t="str">
        <f t="shared" si="14"/>
        <v/>
      </c>
      <c r="P10" s="110">
        <f t="shared" si="15"/>
        <v>0.17911071817016763</v>
      </c>
      <c r="Q10" s="126">
        <f>+Hoja4!I8/Hoja4!N8</f>
        <v>0.15067494373536852</v>
      </c>
      <c r="R10" s="125" t="str">
        <f t="shared" si="16"/>
        <v/>
      </c>
      <c r="S10" s="110">
        <f t="shared" si="17"/>
        <v>0.15067494373536852</v>
      </c>
      <c r="T10" s="118">
        <f>+Hoja4!J8/Hoja4!N8</f>
        <v>2.84357744347991E-2</v>
      </c>
      <c r="U10" s="125" t="str">
        <f t="shared" si="18"/>
        <v/>
      </c>
      <c r="V10" s="110">
        <f t="shared" si="19"/>
        <v>2.84357744347991E-2</v>
      </c>
      <c r="W10" s="126">
        <f>+Hoja4!K8/Hoja4!N8</f>
        <v>2.5813725605382332E-3</v>
      </c>
      <c r="X10" s="125" t="str">
        <f t="shared" si="4"/>
        <v/>
      </c>
      <c r="Y10" s="110">
        <f t="shared" si="5"/>
        <v>2.5813725605382332E-3</v>
      </c>
      <c r="Z10" s="126">
        <f>+Hoja4!L8/Hoja4!N8</f>
        <v>0.15199360791258401</v>
      </c>
      <c r="AA10" s="125" t="str">
        <f t="shared" si="6"/>
        <v/>
      </c>
      <c r="AB10" s="110">
        <f t="shared" si="7"/>
        <v>0.15199360791258401</v>
      </c>
      <c r="AC10" s="126">
        <f>+Hoja4!M8/Hoja4!N8</f>
        <v>0.14141088843878963</v>
      </c>
      <c r="AD10" s="125" t="str">
        <f t="shared" si="8"/>
        <v/>
      </c>
      <c r="AE10" s="110">
        <f t="shared" si="9"/>
        <v>0.14141088843878963</v>
      </c>
      <c r="AF10" s="154">
        <v>0.20178093582975398</v>
      </c>
      <c r="AG10" s="125" t="str">
        <f t="shared" si="20"/>
        <v/>
      </c>
      <c r="AH10" s="125">
        <f t="shared" si="21"/>
        <v>0.20178093582975398</v>
      </c>
      <c r="AI10" s="154">
        <v>5.9303917478136799E-2</v>
      </c>
      <c r="AJ10" s="125" t="str">
        <f t="shared" si="10"/>
        <v/>
      </c>
      <c r="AK10" s="110">
        <f t="shared" si="11"/>
        <v>5.9303917478136799E-2</v>
      </c>
    </row>
    <row r="11" spans="1:37">
      <c r="A11" s="2">
        <v>1957</v>
      </c>
      <c r="B11" s="19">
        <f>'C. YP y BRECHAS'!E11</f>
        <v>2.0749913033768053E-2</v>
      </c>
      <c r="C11" s="124" t="str">
        <f>'C. YP y BRECHAS'!F11</f>
        <v/>
      </c>
      <c r="D11" s="115">
        <f>'C. YP y BRECHAS'!G11</f>
        <v>1</v>
      </c>
      <c r="E11" s="118">
        <f>+Hoja4!E9/Hoja4!N9</f>
        <v>0.71679145756842144</v>
      </c>
      <c r="F11" s="125" t="str">
        <f t="shared" si="0"/>
        <v/>
      </c>
      <c r="G11" s="110">
        <f t="shared" si="1"/>
        <v>0.71679145756842144</v>
      </c>
      <c r="H11" s="118">
        <f>+Hoja4!F9/Hoja4!N9</f>
        <v>9.2350611662471369E-2</v>
      </c>
      <c r="I11" s="125" t="str">
        <f t="shared" si="2"/>
        <v/>
      </c>
      <c r="J11" s="110">
        <f t="shared" si="3"/>
        <v>9.2350611662471369E-2</v>
      </c>
      <c r="K11" s="118">
        <f>+Hoja4!G9/Hoja4!N9</f>
        <v>0.18995381176873563</v>
      </c>
      <c r="L11" s="125" t="str">
        <f t="shared" si="12"/>
        <v/>
      </c>
      <c r="M11" s="110">
        <f t="shared" si="13"/>
        <v>0.18995381176873563</v>
      </c>
      <c r="N11" s="126">
        <f>+Hoja4!H9/Hoja4!N9</f>
        <v>0.18285978233336603</v>
      </c>
      <c r="O11" s="125" t="str">
        <f t="shared" si="14"/>
        <v/>
      </c>
      <c r="P11" s="110">
        <f t="shared" si="15"/>
        <v>0.18285978233336603</v>
      </c>
      <c r="Q11" s="126">
        <f>+Hoja4!I9/Hoja4!N9</f>
        <v>0.16067563463233075</v>
      </c>
      <c r="R11" s="125" t="str">
        <f t="shared" si="16"/>
        <v/>
      </c>
      <c r="S11" s="110">
        <f t="shared" si="17"/>
        <v>0.16067563463233075</v>
      </c>
      <c r="T11" s="118">
        <f>+Hoja4!J9/Hoja4!N9</f>
        <v>2.2184147701035262E-2</v>
      </c>
      <c r="U11" s="125" t="str">
        <f t="shared" si="18"/>
        <v/>
      </c>
      <c r="V11" s="110">
        <f t="shared" si="19"/>
        <v>2.2184147701035262E-2</v>
      </c>
      <c r="W11" s="126">
        <f>+Hoja4!K9/Hoja4!N9</f>
        <v>7.0940294353696127E-3</v>
      </c>
      <c r="X11" s="125" t="str">
        <f t="shared" si="4"/>
        <v/>
      </c>
      <c r="Y11" s="110">
        <f t="shared" si="5"/>
        <v>7.0940294353696127E-3</v>
      </c>
      <c r="Z11" s="126">
        <f>+Hoja4!L9/Hoja4!N9</f>
        <v>0.1466542445225254</v>
      </c>
      <c r="AA11" s="125" t="str">
        <f t="shared" si="6"/>
        <v/>
      </c>
      <c r="AB11" s="110">
        <f t="shared" si="7"/>
        <v>0.1466542445225254</v>
      </c>
      <c r="AC11" s="126">
        <f>+Hoja4!M9/Hoja4!N9</f>
        <v>0.14575012552215377</v>
      </c>
      <c r="AD11" s="125" t="str">
        <f t="shared" si="8"/>
        <v/>
      </c>
      <c r="AE11" s="110">
        <f t="shared" si="9"/>
        <v>0.14575012552215377</v>
      </c>
      <c r="AF11" s="154">
        <v>0.20448165965052123</v>
      </c>
      <c r="AG11" s="125" t="str">
        <f t="shared" si="20"/>
        <v/>
      </c>
      <c r="AH11" s="125">
        <f t="shared" si="21"/>
        <v>0.20448165965052123</v>
      </c>
      <c r="AI11" s="154">
        <v>8.0525561443876417E-2</v>
      </c>
      <c r="AJ11" s="125" t="str">
        <f t="shared" si="10"/>
        <v/>
      </c>
      <c r="AK11" s="110">
        <f t="shared" si="11"/>
        <v>8.0525561443876417E-2</v>
      </c>
    </row>
    <row r="12" spans="1:37">
      <c r="A12" s="2">
        <v>1958</v>
      </c>
      <c r="B12" s="19">
        <f>'C. YP y BRECHAS'!E12</f>
        <v>-4.3460412507883461E-2</v>
      </c>
      <c r="C12" s="124">
        <f>'C. YP y BRECHAS'!F12</f>
        <v>1</v>
      </c>
      <c r="D12" s="115" t="str">
        <f>'C. YP y BRECHAS'!G12</f>
        <v/>
      </c>
      <c r="E12" s="118">
        <f>+Hoja4!E10/Hoja4!N10</f>
        <v>0.71749910867662792</v>
      </c>
      <c r="F12" s="125">
        <f t="shared" si="0"/>
        <v>0.71749910867662792</v>
      </c>
      <c r="G12" s="110" t="str">
        <f t="shared" si="1"/>
        <v/>
      </c>
      <c r="H12" s="118">
        <f>+Hoja4!F10/Hoja4!N10</f>
        <v>9.3281042362168998E-2</v>
      </c>
      <c r="I12" s="125">
        <f t="shared" si="2"/>
        <v>9.3281042362168998E-2</v>
      </c>
      <c r="J12" s="110" t="str">
        <f t="shared" si="3"/>
        <v/>
      </c>
      <c r="K12" s="118">
        <f>+Hoja4!G10/Hoja4!N10</f>
        <v>0.16998820111161483</v>
      </c>
      <c r="L12" s="125">
        <f t="shared" si="12"/>
        <v>0.16998820111161483</v>
      </c>
      <c r="M12" s="110" t="str">
        <f t="shared" si="13"/>
        <v/>
      </c>
      <c r="N12" s="126">
        <f>+Hoja4!H10/Hoja4!N10</f>
        <v>0.16516324601220383</v>
      </c>
      <c r="O12" s="125">
        <f t="shared" si="14"/>
        <v>0.16516324601220383</v>
      </c>
      <c r="P12" s="110" t="str">
        <f t="shared" si="15"/>
        <v/>
      </c>
      <c r="Q12" s="126">
        <f>+Hoja4!I10/Hoja4!N10</f>
        <v>0.14211217147169597</v>
      </c>
      <c r="R12" s="125">
        <f t="shared" si="16"/>
        <v>0.14211217147169597</v>
      </c>
      <c r="S12" s="110" t="str">
        <f t="shared" si="17"/>
        <v/>
      </c>
      <c r="T12" s="118">
        <f>+Hoja4!J10/Hoja4!N10</f>
        <v>2.305107454050789E-2</v>
      </c>
      <c r="U12" s="125">
        <f t="shared" si="18"/>
        <v>2.305107454050789E-2</v>
      </c>
      <c r="V12" s="110" t="str">
        <f t="shared" si="19"/>
        <v/>
      </c>
      <c r="W12" s="126">
        <f>+Hoja4!K10/Hoja4!N10</f>
        <v>4.8249550994109809E-3</v>
      </c>
      <c r="X12" s="125">
        <f t="shared" si="4"/>
        <v>4.8249550994109809E-3</v>
      </c>
      <c r="Y12" s="110" t="str">
        <f t="shared" si="5"/>
        <v/>
      </c>
      <c r="Z12" s="126">
        <f>+Hoja4!L10/Hoja4!N10</f>
        <v>0.14925589434834458</v>
      </c>
      <c r="AA12" s="125">
        <f t="shared" si="6"/>
        <v>0.14925589434834458</v>
      </c>
      <c r="AB12" s="110" t="str">
        <f t="shared" si="7"/>
        <v/>
      </c>
      <c r="AC12" s="126">
        <f>+Hoja4!M10/Hoja4!N10</f>
        <v>0.13002424649875619</v>
      </c>
      <c r="AD12" s="125">
        <f t="shared" si="8"/>
        <v>0.13002424649875619</v>
      </c>
      <c r="AE12" s="110" t="str">
        <f t="shared" si="9"/>
        <v/>
      </c>
      <c r="AF12" s="154">
        <v>0.20244619046782356</v>
      </c>
      <c r="AG12" s="125">
        <f t="shared" si="20"/>
        <v>0.20244619046782356</v>
      </c>
      <c r="AH12" s="125" t="str">
        <f t="shared" si="21"/>
        <v/>
      </c>
      <c r="AI12" s="154">
        <v>6.9034348125067507E-2</v>
      </c>
      <c r="AJ12" s="125">
        <f t="shared" si="10"/>
        <v>6.9034348125067507E-2</v>
      </c>
      <c r="AK12" s="110" t="str">
        <f t="shared" si="11"/>
        <v/>
      </c>
    </row>
    <row r="13" spans="1:37">
      <c r="A13" s="2">
        <v>1959</v>
      </c>
      <c r="B13" s="19">
        <f>'C. YP y BRECHAS'!E13</f>
        <v>-6.7121423427726867E-2</v>
      </c>
      <c r="C13" s="124">
        <f>'C. YP y BRECHAS'!F13</f>
        <v>1</v>
      </c>
      <c r="D13" s="115" t="str">
        <f>'C. YP y BRECHAS'!G13</f>
        <v/>
      </c>
      <c r="E13" s="118">
        <f>+Hoja4!E11/Hoja4!N11</f>
        <v>0.70254347791934357</v>
      </c>
      <c r="F13" s="125">
        <f t="shared" si="0"/>
        <v>0.70254347791934357</v>
      </c>
      <c r="G13" s="110" t="str">
        <f t="shared" si="1"/>
        <v/>
      </c>
      <c r="H13" s="118">
        <f>+Hoja4!F11/Hoja4!N11</f>
        <v>0.10131494195088994</v>
      </c>
      <c r="I13" s="125">
        <f t="shared" si="2"/>
        <v>0.10131494195088994</v>
      </c>
      <c r="J13" s="110" t="str">
        <f t="shared" si="3"/>
        <v/>
      </c>
      <c r="K13" s="118">
        <f>+Hoja4!G11/Hoja4!N11</f>
        <v>0.13796612668542788</v>
      </c>
      <c r="L13" s="125">
        <f t="shared" si="12"/>
        <v>0.13796612668542788</v>
      </c>
      <c r="M13" s="110" t="str">
        <f t="shared" si="13"/>
        <v/>
      </c>
      <c r="N13" s="126">
        <f>+Hoja4!H11/Hoja4!N11</f>
        <v>0.12578836948338096</v>
      </c>
      <c r="O13" s="125">
        <f t="shared" si="14"/>
        <v>0.12578836948338096</v>
      </c>
      <c r="P13" s="110" t="str">
        <f t="shared" si="15"/>
        <v/>
      </c>
      <c r="Q13" s="126">
        <f>+Hoja4!I11/Hoja4!N11</f>
        <v>0.11101766693520033</v>
      </c>
      <c r="R13" s="125">
        <f t="shared" si="16"/>
        <v>0.11101766693520033</v>
      </c>
      <c r="S13" s="110" t="str">
        <f t="shared" si="17"/>
        <v/>
      </c>
      <c r="T13" s="118">
        <f>+Hoja4!J11/Hoja4!N11</f>
        <v>1.4770702548180628E-2</v>
      </c>
      <c r="U13" s="125">
        <f t="shared" si="18"/>
        <v>1.4770702548180628E-2</v>
      </c>
      <c r="V13" s="110" t="str">
        <f t="shared" si="19"/>
        <v/>
      </c>
      <c r="W13" s="126">
        <f>+Hoja4!K11/Hoja4!N11</f>
        <v>1.2177757202046904E-2</v>
      </c>
      <c r="X13" s="125">
        <f t="shared" si="4"/>
        <v>1.2177757202046904E-2</v>
      </c>
      <c r="Y13" s="110" t="str">
        <f t="shared" si="5"/>
        <v/>
      </c>
      <c r="Z13" s="126">
        <f>+Hoja4!L11/Hoja4!N11</f>
        <v>0.16364480786958815</v>
      </c>
      <c r="AA13" s="125">
        <f t="shared" si="6"/>
        <v>0.16364480786958815</v>
      </c>
      <c r="AB13" s="110" t="str">
        <f t="shared" si="7"/>
        <v/>
      </c>
      <c r="AC13" s="126">
        <f>+Hoja4!M11/Hoja4!N11</f>
        <v>0.10546935442524952</v>
      </c>
      <c r="AD13" s="125">
        <f t="shared" si="8"/>
        <v>0.10546935442524952</v>
      </c>
      <c r="AE13" s="110" t="str">
        <f t="shared" si="9"/>
        <v/>
      </c>
      <c r="AF13" s="154">
        <v>0.19321085262921467</v>
      </c>
      <c r="AG13" s="125">
        <f t="shared" si="20"/>
        <v>0.19321085262921467</v>
      </c>
      <c r="AH13" s="125" t="str">
        <f t="shared" si="21"/>
        <v/>
      </c>
      <c r="AI13" s="154">
        <v>2.2390539238087398E-2</v>
      </c>
      <c r="AJ13" s="125">
        <f t="shared" si="10"/>
        <v>2.2390539238087398E-2</v>
      </c>
      <c r="AK13" s="110" t="str">
        <f t="shared" si="11"/>
        <v/>
      </c>
    </row>
    <row r="14" spans="1:37">
      <c r="A14" s="2">
        <v>1960</v>
      </c>
      <c r="B14" s="19">
        <f>'C. YP y BRECHAS'!E14</f>
        <v>-2.9027839001498634E-2</v>
      </c>
      <c r="C14" s="124">
        <f>'C. YP y BRECHAS'!F14</f>
        <v>1</v>
      </c>
      <c r="D14" s="115" t="str">
        <f>'C. YP y BRECHAS'!G14</f>
        <v/>
      </c>
      <c r="E14" s="118">
        <f>+Hoja4!E12/Hoja4!N12</f>
        <v>0.66740056615103038</v>
      </c>
      <c r="F14" s="125">
        <f t="shared" si="0"/>
        <v>0.66740056615103038</v>
      </c>
      <c r="G14" s="110" t="str">
        <f t="shared" si="1"/>
        <v/>
      </c>
      <c r="H14" s="118">
        <f>+Hoja4!F12/Hoja4!N12</f>
        <v>0.10834071998398757</v>
      </c>
      <c r="I14" s="125">
        <f t="shared" si="2"/>
        <v>0.10834071998398757</v>
      </c>
      <c r="J14" s="110" t="str">
        <f t="shared" si="3"/>
        <v/>
      </c>
      <c r="K14" s="118">
        <f>+Hoja4!G12/Hoja4!N12</f>
        <v>0.14765244328312604</v>
      </c>
      <c r="L14" s="125">
        <f t="shared" si="12"/>
        <v>0.14765244328312604</v>
      </c>
      <c r="M14" s="110" t="str">
        <f t="shared" si="13"/>
        <v/>
      </c>
      <c r="N14" s="126">
        <f>+Hoja4!H12/Hoja4!N12</f>
        <v>0.12289745563457961</v>
      </c>
      <c r="O14" s="125">
        <f t="shared" si="14"/>
        <v>0.12289745563457961</v>
      </c>
      <c r="P14" s="110" t="str">
        <f t="shared" si="15"/>
        <v/>
      </c>
      <c r="Q14" s="126">
        <f>+Hoja4!I12/Hoja4!N12</f>
        <v>0.11065198382501652</v>
      </c>
      <c r="R14" s="125">
        <f t="shared" si="16"/>
        <v>0.11065198382501652</v>
      </c>
      <c r="S14" s="110" t="str">
        <f t="shared" si="17"/>
        <v/>
      </c>
      <c r="T14" s="118">
        <f>+Hoja4!J12/Hoja4!N12</f>
        <v>1.2245471809563098E-2</v>
      </c>
      <c r="U14" s="125">
        <f t="shared" si="18"/>
        <v>1.2245471809563098E-2</v>
      </c>
      <c r="V14" s="110" t="str">
        <f t="shared" si="19"/>
        <v/>
      </c>
      <c r="W14" s="126">
        <f>+Hoja4!K12/Hoja4!N12</f>
        <v>2.4754987648546434E-2</v>
      </c>
      <c r="X14" s="125">
        <f t="shared" si="4"/>
        <v>2.4754987648546434E-2</v>
      </c>
      <c r="Y14" s="110" t="str">
        <f t="shared" si="5"/>
        <v/>
      </c>
      <c r="Z14" s="126">
        <f>+Hoja4!L12/Hoja4!N12</f>
        <v>0.19139770365010852</v>
      </c>
      <c r="AA14" s="125">
        <f t="shared" si="6"/>
        <v>0.19139770365010852</v>
      </c>
      <c r="AB14" s="110" t="str">
        <f t="shared" si="7"/>
        <v/>
      </c>
      <c r="AC14" s="126">
        <f>+Hoja4!M12/Hoja4!N12</f>
        <v>0.11479143306825258</v>
      </c>
      <c r="AD14" s="125">
        <f t="shared" si="8"/>
        <v>0.11479143306825258</v>
      </c>
      <c r="AE14" s="110" t="str">
        <f t="shared" si="9"/>
        <v/>
      </c>
      <c r="AF14" s="154">
        <v>0.21886842965377207</v>
      </c>
      <c r="AG14" s="125">
        <f t="shared" si="20"/>
        <v>0.21886842965377207</v>
      </c>
      <c r="AH14" s="125" t="str">
        <f t="shared" si="21"/>
        <v/>
      </c>
      <c r="AI14" s="154">
        <v>-3.5335023434341999E-3</v>
      </c>
      <c r="AJ14" s="125">
        <f t="shared" si="10"/>
        <v>-3.5335023434341999E-3</v>
      </c>
      <c r="AK14" s="110" t="str">
        <f t="shared" si="11"/>
        <v/>
      </c>
    </row>
    <row r="15" spans="1:37">
      <c r="A15" s="2">
        <v>1961</v>
      </c>
      <c r="B15" s="19">
        <f>'C. YP y BRECHAS'!E15</f>
        <v>-1.5321942238749386E-2</v>
      </c>
      <c r="C15" s="124">
        <f>'C. YP y BRECHAS'!F15</f>
        <v>1</v>
      </c>
      <c r="D15" s="115" t="str">
        <f>'C. YP y BRECHAS'!G15</f>
        <v/>
      </c>
      <c r="E15" s="118">
        <f>+Hoja4!E13/Hoja4!N13</f>
        <v>0.64843843643870247</v>
      </c>
      <c r="F15" s="125">
        <f t="shared" si="0"/>
        <v>0.64843843643870247</v>
      </c>
      <c r="G15" s="110" t="str">
        <f t="shared" si="1"/>
        <v/>
      </c>
      <c r="H15" s="118">
        <f>+Hoja4!F13/Hoja4!N13</f>
        <v>0.11664114004128648</v>
      </c>
      <c r="I15" s="125">
        <f t="shared" si="2"/>
        <v>0.11664114004128648</v>
      </c>
      <c r="J15" s="110" t="str">
        <f t="shared" si="3"/>
        <v/>
      </c>
      <c r="K15" s="118">
        <f>+Hoja4!G13/Hoja4!N13</f>
        <v>0.15456933618369614</v>
      </c>
      <c r="L15" s="125">
        <f t="shared" si="12"/>
        <v>0.15456933618369614</v>
      </c>
      <c r="M15" s="110" t="str">
        <f t="shared" si="13"/>
        <v/>
      </c>
      <c r="N15" s="126">
        <f>+Hoja4!H13/Hoja4!N13</f>
        <v>0.14640739408153725</v>
      </c>
      <c r="O15" s="125">
        <f t="shared" si="14"/>
        <v>0.14640739408153725</v>
      </c>
      <c r="P15" s="110" t="str">
        <f t="shared" si="15"/>
        <v/>
      </c>
      <c r="Q15" s="126">
        <f>+Hoja4!I13/Hoja4!N13</f>
        <v>0.11767224935713305</v>
      </c>
      <c r="R15" s="125">
        <f t="shared" si="16"/>
        <v>0.11767224935713305</v>
      </c>
      <c r="S15" s="110" t="str">
        <f t="shared" si="17"/>
        <v/>
      </c>
      <c r="T15" s="118">
        <f>+Hoja4!J13/Hoja4!N13</f>
        <v>2.8735144724404194E-2</v>
      </c>
      <c r="U15" s="125">
        <f t="shared" si="18"/>
        <v>2.8735144724404194E-2</v>
      </c>
      <c r="V15" s="110" t="str">
        <f t="shared" si="19"/>
        <v/>
      </c>
      <c r="W15" s="126">
        <f>+Hoja4!K13/Hoja4!N13</f>
        <v>8.1619421021588943E-3</v>
      </c>
      <c r="X15" s="125">
        <f t="shared" si="4"/>
        <v>8.1619421021588943E-3</v>
      </c>
      <c r="Y15" s="110" t="str">
        <f t="shared" si="5"/>
        <v/>
      </c>
      <c r="Z15" s="126">
        <f>+Hoja4!L13/Hoja4!N13</f>
        <v>0.21039105992521795</v>
      </c>
      <c r="AA15" s="125">
        <f t="shared" si="6"/>
        <v>0.21039105992521795</v>
      </c>
      <c r="AB15" s="110" t="str">
        <f t="shared" si="7"/>
        <v/>
      </c>
      <c r="AC15" s="126">
        <f>+Hoja4!M13/Hoja4!N13</f>
        <v>0.13003997258890304</v>
      </c>
      <c r="AD15" s="125">
        <f t="shared" si="8"/>
        <v>0.13003997258890304</v>
      </c>
      <c r="AE15" s="110" t="str">
        <f t="shared" si="9"/>
        <v/>
      </c>
      <c r="AF15" s="154">
        <v>0.22574910638383394</v>
      </c>
      <c r="AG15" s="125">
        <f t="shared" si="20"/>
        <v>0.22574910638383394</v>
      </c>
      <c r="AH15" s="125" t="str">
        <f t="shared" si="21"/>
        <v/>
      </c>
      <c r="AI15" s="154">
        <v>4.9517461499429798E-3</v>
      </c>
      <c r="AJ15" s="125">
        <f t="shared" si="10"/>
        <v>4.9517461499429798E-3</v>
      </c>
      <c r="AK15" s="110" t="str">
        <f t="shared" si="11"/>
        <v/>
      </c>
    </row>
    <row r="16" spans="1:37">
      <c r="A16" s="2">
        <v>1962</v>
      </c>
      <c r="B16" s="19">
        <f>'C. YP y BRECHAS'!E16</f>
        <v>2.2849262639480727E-2</v>
      </c>
      <c r="C16" s="124" t="str">
        <f>'C. YP y BRECHAS'!F16</f>
        <v/>
      </c>
      <c r="D16" s="115">
        <f>'C. YP y BRECHAS'!G16</f>
        <v>1</v>
      </c>
      <c r="E16" s="118">
        <f>+Hoja4!E14/Hoja4!N14</f>
        <v>0.66165577342047921</v>
      </c>
      <c r="F16" s="125" t="str">
        <f t="shared" si="0"/>
        <v/>
      </c>
      <c r="G16" s="110">
        <f t="shared" si="1"/>
        <v>0.66165577342047921</v>
      </c>
      <c r="H16" s="118">
        <f>+Hoja4!F14/Hoja4!N14</f>
        <v>0.11135318324860806</v>
      </c>
      <c r="I16" s="125" t="str">
        <f t="shared" si="2"/>
        <v/>
      </c>
      <c r="J16" s="110">
        <f t="shared" si="3"/>
        <v>0.11135318324860806</v>
      </c>
      <c r="K16" s="118">
        <f>+Hoja4!G14/Hoja4!N14</f>
        <v>0.15619912877955597</v>
      </c>
      <c r="L16" s="125" t="str">
        <f t="shared" si="12"/>
        <v/>
      </c>
      <c r="M16" s="110">
        <f t="shared" si="13"/>
        <v>0.15619912877955597</v>
      </c>
      <c r="N16" s="126">
        <f>+Hoja4!H14/Hoja4!N14</f>
        <v>0.15100975102563213</v>
      </c>
      <c r="O16" s="125" t="str">
        <f t="shared" si="14"/>
        <v/>
      </c>
      <c r="P16" s="110">
        <f t="shared" si="15"/>
        <v>0.15100975102563213</v>
      </c>
      <c r="Q16" s="126">
        <f>+Hoja4!I14/Hoja4!N14</f>
        <v>0.12797677962259013</v>
      </c>
      <c r="R16" s="125" t="str">
        <f t="shared" si="16"/>
        <v/>
      </c>
      <c r="S16" s="110">
        <f t="shared" si="17"/>
        <v>0.12797677962259013</v>
      </c>
      <c r="T16" s="118">
        <f>+Hoja4!J14/Hoja4!N14</f>
        <v>2.3032971403041995E-2</v>
      </c>
      <c r="U16" s="125" t="str">
        <f t="shared" si="18"/>
        <v/>
      </c>
      <c r="V16" s="110">
        <f t="shared" si="19"/>
        <v>2.3032971403041995E-2</v>
      </c>
      <c r="W16" s="126">
        <f>+Hoja4!K14/Hoja4!N14</f>
        <v>5.1893777539238429E-3</v>
      </c>
      <c r="X16" s="125" t="str">
        <f t="shared" si="4"/>
        <v/>
      </c>
      <c r="Y16" s="110">
        <f t="shared" si="5"/>
        <v>5.1893777539238429E-3</v>
      </c>
      <c r="Z16" s="126">
        <f>+Hoja4!L14/Hoja4!N14</f>
        <v>0.20409642282470586</v>
      </c>
      <c r="AA16" s="125" t="str">
        <f t="shared" si="6"/>
        <v/>
      </c>
      <c r="AB16" s="110">
        <f t="shared" si="7"/>
        <v>0.20409642282470586</v>
      </c>
      <c r="AC16" s="126">
        <f>+Hoja4!M14/Hoja4!N14</f>
        <v>0.13330450827334905</v>
      </c>
      <c r="AD16" s="125" t="str">
        <f t="shared" si="8"/>
        <v/>
      </c>
      <c r="AE16" s="110">
        <f t="shared" si="9"/>
        <v>0.13330450827334905</v>
      </c>
      <c r="AF16" s="154">
        <v>0.22749181150220391</v>
      </c>
      <c r="AG16" s="125" t="str">
        <f t="shared" si="20"/>
        <v/>
      </c>
      <c r="AH16" s="125">
        <f t="shared" si="21"/>
        <v>0.22749181150220391</v>
      </c>
      <c r="AI16" s="154">
        <v>1.2777837655462502E-2</v>
      </c>
      <c r="AJ16" s="125" t="str">
        <f t="shared" si="10"/>
        <v/>
      </c>
      <c r="AK16" s="110">
        <f t="shared" si="11"/>
        <v>1.2777837655462502E-2</v>
      </c>
    </row>
    <row r="17" spans="1:37">
      <c r="A17" s="2">
        <v>1963</v>
      </c>
      <c r="B17" s="19">
        <f>'C. YP y BRECHAS'!E17</f>
        <v>8.3858601889783557E-3</v>
      </c>
      <c r="C17" s="124" t="str">
        <f>'C. YP y BRECHAS'!F17</f>
        <v/>
      </c>
      <c r="D17" s="115">
        <f>'C. YP y BRECHAS'!G17</f>
        <v>1</v>
      </c>
      <c r="E17" s="118">
        <f>+Hoja4!E15/Hoja4!N15</f>
        <v>0.6915866165483312</v>
      </c>
      <c r="F17" s="125" t="str">
        <f t="shared" si="0"/>
        <v/>
      </c>
      <c r="G17" s="110">
        <f t="shared" si="1"/>
        <v>0.6915866165483312</v>
      </c>
      <c r="H17" s="118">
        <f>+Hoja4!F15/Hoja4!N15</f>
        <v>0.11296347858369291</v>
      </c>
      <c r="I17" s="125" t="str">
        <f t="shared" si="2"/>
        <v/>
      </c>
      <c r="J17" s="110">
        <f t="shared" si="3"/>
        <v>0.11296347858369291</v>
      </c>
      <c r="K17" s="118">
        <f>+Hoja4!G15/Hoja4!N15</f>
        <v>0.14464648196709645</v>
      </c>
      <c r="L17" s="125" t="str">
        <f t="shared" si="12"/>
        <v/>
      </c>
      <c r="M17" s="110">
        <f t="shared" si="13"/>
        <v>0.14464648196709645</v>
      </c>
      <c r="N17" s="126">
        <f>+Hoja4!H15/Hoja4!N15</f>
        <v>0.13769954394483691</v>
      </c>
      <c r="O17" s="125" t="str">
        <f t="shared" si="14"/>
        <v/>
      </c>
      <c r="P17" s="110">
        <f t="shared" si="15"/>
        <v>0.13769954394483691</v>
      </c>
      <c r="Q17" s="126">
        <f>+Hoja4!I15/Hoja4!N15</f>
        <v>0.11482735121173063</v>
      </c>
      <c r="R17" s="125" t="str">
        <f t="shared" si="16"/>
        <v/>
      </c>
      <c r="S17" s="110">
        <f t="shared" si="17"/>
        <v>0.11482735121173063</v>
      </c>
      <c r="T17" s="118">
        <f>+Hoja4!J15/Hoja4!N15</f>
        <v>2.2872192733106277E-2</v>
      </c>
      <c r="U17" s="125" t="str">
        <f t="shared" si="18"/>
        <v/>
      </c>
      <c r="V17" s="110">
        <f t="shared" si="19"/>
        <v>2.2872192733106277E-2</v>
      </c>
      <c r="W17" s="126">
        <f>+Hoja4!K15/Hoja4!N15</f>
        <v>6.9469380222595559E-3</v>
      </c>
      <c r="X17" s="125" t="str">
        <f t="shared" si="4"/>
        <v/>
      </c>
      <c r="Y17" s="110">
        <f t="shared" si="5"/>
        <v>6.9469380222595559E-3</v>
      </c>
      <c r="Z17" s="126">
        <f>+Hoja4!L15/Hoja4!N15</f>
        <v>0.19210643444188463</v>
      </c>
      <c r="AA17" s="125" t="str">
        <f t="shared" si="6"/>
        <v/>
      </c>
      <c r="AB17" s="110">
        <f t="shared" si="7"/>
        <v>0.19210643444188463</v>
      </c>
      <c r="AC17" s="126">
        <f>+Hoja4!M15/Hoja4!N15</f>
        <v>0.1413030115410053</v>
      </c>
      <c r="AD17" s="125" t="str">
        <f t="shared" si="8"/>
        <v/>
      </c>
      <c r="AE17" s="110">
        <f t="shared" si="9"/>
        <v>0.1413030115410053</v>
      </c>
      <c r="AF17" s="154">
        <v>0.19358773190855161</v>
      </c>
      <c r="AG17" s="125" t="str">
        <f t="shared" si="20"/>
        <v/>
      </c>
      <c r="AH17" s="125">
        <f t="shared" si="21"/>
        <v>0.19358773190855161</v>
      </c>
      <c r="AI17" s="154">
        <v>2.6034981367257404E-2</v>
      </c>
      <c r="AJ17" s="125" t="str">
        <f t="shared" si="10"/>
        <v/>
      </c>
      <c r="AK17" s="110">
        <f t="shared" si="11"/>
        <v>2.6034981367257404E-2</v>
      </c>
    </row>
    <row r="18" spans="1:37">
      <c r="A18" s="2">
        <v>1964</v>
      </c>
      <c r="B18" s="19">
        <f>'C. YP y BRECHAS'!E18</f>
        <v>1.6263270444257572E-2</v>
      </c>
      <c r="C18" s="124" t="str">
        <f>'C. YP y BRECHAS'!F18</f>
        <v/>
      </c>
      <c r="D18" s="115">
        <f>'C. YP y BRECHAS'!G18</f>
        <v>1</v>
      </c>
      <c r="E18" s="118">
        <f>+Hoja4!E16/Hoja4!N16</f>
        <v>0.68981925087107965</v>
      </c>
      <c r="F18" s="125" t="str">
        <f t="shared" si="0"/>
        <v/>
      </c>
      <c r="G18" s="110">
        <f t="shared" si="1"/>
        <v>0.68981925087107965</v>
      </c>
      <c r="H18" s="118">
        <f>+Hoja4!F16/Hoja4!N16</f>
        <v>0.11929442508710794</v>
      </c>
      <c r="I18" s="125" t="str">
        <f t="shared" si="2"/>
        <v/>
      </c>
      <c r="J18" s="110">
        <f t="shared" si="3"/>
        <v>0.11929442508710794</v>
      </c>
      <c r="K18" s="118">
        <f>+Hoja4!G16/Hoja4!N16</f>
        <v>0.1397950991088181</v>
      </c>
      <c r="L18" s="125" t="str">
        <f t="shared" si="12"/>
        <v/>
      </c>
      <c r="M18" s="110">
        <f t="shared" si="13"/>
        <v>0.1397950991088181</v>
      </c>
      <c r="N18" s="126">
        <f>+Hoja4!H16/Hoja4!N16</f>
        <v>0.12837212980622978</v>
      </c>
      <c r="O18" s="125" t="str">
        <f t="shared" si="14"/>
        <v/>
      </c>
      <c r="P18" s="110">
        <f t="shared" si="15"/>
        <v>0.12837212980622978</v>
      </c>
      <c r="Q18" s="126">
        <f>+Hoja4!I16/Hoja4!N16</f>
        <v>9.9220502076380057E-2</v>
      </c>
      <c r="R18" s="125" t="str">
        <f t="shared" si="16"/>
        <v/>
      </c>
      <c r="S18" s="110">
        <f t="shared" si="17"/>
        <v>9.9220502076380057E-2</v>
      </c>
      <c r="T18" s="118">
        <f>+Hoja4!J16/Hoja4!N16</f>
        <v>2.9151627729849722E-2</v>
      </c>
      <c r="U18" s="125" t="str">
        <f t="shared" si="18"/>
        <v/>
      </c>
      <c r="V18" s="110">
        <f t="shared" si="19"/>
        <v>2.9151627729849722E-2</v>
      </c>
      <c r="W18" s="126">
        <f>+Hoja4!K16/Hoja4!N16</f>
        <v>1.14229693025883E-2</v>
      </c>
      <c r="X18" s="125" t="str">
        <f t="shared" si="4"/>
        <v/>
      </c>
      <c r="Y18" s="110">
        <f t="shared" si="5"/>
        <v>1.14229693025883E-2</v>
      </c>
      <c r="Z18" s="126">
        <f>+Hoja4!L16/Hoja4!N16</f>
        <v>0.19274143356305953</v>
      </c>
      <c r="AA18" s="125" t="str">
        <f t="shared" si="6"/>
        <v/>
      </c>
      <c r="AB18" s="110">
        <f t="shared" si="7"/>
        <v>0.19274143356305953</v>
      </c>
      <c r="AC18" s="126">
        <f>+Hoja4!M16/Hoja4!N16</f>
        <v>0.14165020863006525</v>
      </c>
      <c r="AD18" s="125" t="str">
        <f t="shared" si="8"/>
        <v/>
      </c>
      <c r="AE18" s="110">
        <f t="shared" si="9"/>
        <v>0.14165020863006525</v>
      </c>
      <c r="AF18" s="154">
        <v>0.20235457316091585</v>
      </c>
      <c r="AG18" s="125" t="str">
        <f t="shared" si="20"/>
        <v/>
      </c>
      <c r="AH18" s="125">
        <f t="shared" si="21"/>
        <v>0.20235457316091585</v>
      </c>
      <c r="AI18" s="154">
        <v>-3.76581123928525E-3</v>
      </c>
      <c r="AJ18" s="125" t="str">
        <f t="shared" si="10"/>
        <v/>
      </c>
      <c r="AK18" s="110">
        <f t="shared" si="11"/>
        <v>-3.76581123928525E-3</v>
      </c>
    </row>
    <row r="19" spans="1:37">
      <c r="A19" s="2">
        <v>1965</v>
      </c>
      <c r="B19" s="19">
        <f>'C. YP y BRECHAS'!E19</f>
        <v>1.7279544954856618E-2</v>
      </c>
      <c r="C19" s="124" t="str">
        <f>'C. YP y BRECHAS'!F19</f>
        <v/>
      </c>
      <c r="D19" s="115">
        <f>'C. YP y BRECHAS'!G19</f>
        <v>1</v>
      </c>
      <c r="E19" s="118">
        <f>+Hoja4!E17/Hoja4!N17</f>
        <v>0.69872065812397532</v>
      </c>
      <c r="F19" s="125" t="str">
        <f t="shared" si="0"/>
        <v/>
      </c>
      <c r="G19" s="110">
        <f t="shared" si="1"/>
        <v>0.69872065812397532</v>
      </c>
      <c r="H19" s="118">
        <f>+Hoja4!F17/Hoja4!N17</f>
        <v>0.12059420842654348</v>
      </c>
      <c r="I19" s="125" t="str">
        <f t="shared" si="2"/>
        <v/>
      </c>
      <c r="J19" s="110">
        <f t="shared" si="3"/>
        <v>0.12059420842654348</v>
      </c>
      <c r="K19" s="118">
        <f>+Hoja4!G17/Hoja4!N17</f>
        <v>0.14968650016610024</v>
      </c>
      <c r="L19" s="125" t="str">
        <f t="shared" si="12"/>
        <v/>
      </c>
      <c r="M19" s="110">
        <f t="shared" si="13"/>
        <v>0.14968650016610024</v>
      </c>
      <c r="N19" s="126">
        <f>+Hoja4!H17/Hoja4!N17</f>
        <v>0.14547074423563452</v>
      </c>
      <c r="O19" s="125" t="str">
        <f t="shared" si="14"/>
        <v/>
      </c>
      <c r="P19" s="110">
        <f t="shared" si="15"/>
        <v>0.14547074423563452</v>
      </c>
      <c r="Q19" s="126">
        <f>+Hoja4!I17/Hoja4!N17</f>
        <v>0.10975630834212649</v>
      </c>
      <c r="R19" s="125" t="str">
        <f t="shared" si="16"/>
        <v/>
      </c>
      <c r="S19" s="110">
        <f t="shared" si="17"/>
        <v>0.10975630834212649</v>
      </c>
      <c r="T19" s="118">
        <f>+Hoja4!J17/Hoja4!N17</f>
        <v>3.5714435893508027E-2</v>
      </c>
      <c r="U19" s="125" t="str">
        <f t="shared" si="18"/>
        <v/>
      </c>
      <c r="V19" s="110">
        <f t="shared" si="19"/>
        <v>3.5714435893508027E-2</v>
      </c>
      <c r="W19" s="126">
        <f>+Hoja4!K17/Hoja4!N17</f>
        <v>4.2157559304657061E-3</v>
      </c>
      <c r="X19" s="125" t="str">
        <f t="shared" si="4"/>
        <v/>
      </c>
      <c r="Y19" s="110">
        <f t="shared" si="5"/>
        <v>4.2157559304657061E-3</v>
      </c>
      <c r="Z19" s="126">
        <f>+Hoja4!L17/Hoja4!N17</f>
        <v>0.18777461511138929</v>
      </c>
      <c r="AA19" s="125" t="str">
        <f t="shared" si="6"/>
        <v/>
      </c>
      <c r="AB19" s="110">
        <f t="shared" si="7"/>
        <v>0.18777461511138929</v>
      </c>
      <c r="AC19" s="126">
        <f>+Hoja4!M17/Hoja4!N17</f>
        <v>0.15677598182800837</v>
      </c>
      <c r="AD19" s="125" t="str">
        <f t="shared" si="8"/>
        <v/>
      </c>
      <c r="AE19" s="110">
        <f t="shared" si="9"/>
        <v>0.15677598182800837</v>
      </c>
      <c r="AF19" s="154">
        <v>0.17128762254267144</v>
      </c>
      <c r="AG19" s="125" t="str">
        <f t="shared" si="20"/>
        <v/>
      </c>
      <c r="AH19" s="125">
        <f t="shared" si="21"/>
        <v>0.17128762254267144</v>
      </c>
      <c r="AI19" s="154">
        <v>3.1891096615742902E-2</v>
      </c>
      <c r="AJ19" s="125" t="str">
        <f t="shared" si="10"/>
        <v/>
      </c>
      <c r="AK19" s="110">
        <f t="shared" si="11"/>
        <v>3.1891096615742902E-2</v>
      </c>
    </row>
    <row r="20" spans="1:37">
      <c r="A20" s="2">
        <v>1966</v>
      </c>
      <c r="B20" s="19">
        <f>'C. YP y BRECHAS'!E20</f>
        <v>4.5059494974733383E-2</v>
      </c>
      <c r="C20" s="124" t="str">
        <f>'C. YP y BRECHAS'!F20</f>
        <v/>
      </c>
      <c r="D20" s="115">
        <f>'C. YP y BRECHAS'!G20</f>
        <v>1</v>
      </c>
      <c r="E20" s="118">
        <f>+Hoja4!E18/Hoja4!N18</f>
        <v>0.70960521929615672</v>
      </c>
      <c r="F20" s="125" t="str">
        <f t="shared" si="0"/>
        <v/>
      </c>
      <c r="G20" s="110">
        <f t="shared" si="1"/>
        <v>0.70960521929615672</v>
      </c>
      <c r="H20" s="118">
        <f>+Hoja4!F18/Hoja4!N18</f>
        <v>0.1115576932234868</v>
      </c>
      <c r="I20" s="125" t="str">
        <f t="shared" si="2"/>
        <v/>
      </c>
      <c r="J20" s="110">
        <f t="shared" si="3"/>
        <v>0.1115576932234868</v>
      </c>
      <c r="K20" s="118">
        <f>+Hoja4!G18/Hoja4!N18</f>
        <v>0.16140993181029986</v>
      </c>
      <c r="L20" s="125" t="str">
        <f t="shared" si="12"/>
        <v/>
      </c>
      <c r="M20" s="110">
        <f t="shared" si="13"/>
        <v>0.16140993181029986</v>
      </c>
      <c r="N20" s="126">
        <f>+Hoja4!H18/Hoja4!N18</f>
        <v>0.15092982774988756</v>
      </c>
      <c r="O20" s="125" t="str">
        <f t="shared" si="14"/>
        <v/>
      </c>
      <c r="P20" s="110">
        <f t="shared" si="15"/>
        <v>0.15092982774988756</v>
      </c>
      <c r="Q20" s="126">
        <f>+Hoja4!I18/Hoja4!N18</f>
        <v>0.11281953129910849</v>
      </c>
      <c r="R20" s="125" t="str">
        <f t="shared" si="16"/>
        <v/>
      </c>
      <c r="S20" s="110">
        <f t="shared" si="17"/>
        <v>0.11281953129910849</v>
      </c>
      <c r="T20" s="118">
        <f>+Hoja4!J18/Hoja4!N18</f>
        <v>3.8110296450779076E-2</v>
      </c>
      <c r="U20" s="125" t="str">
        <f t="shared" si="18"/>
        <v/>
      </c>
      <c r="V20" s="110">
        <f t="shared" si="19"/>
        <v>3.8110296450779076E-2</v>
      </c>
      <c r="W20" s="126">
        <f>+Hoja4!K18/Hoja4!N18</f>
        <v>1.0480104060412302E-2</v>
      </c>
      <c r="X20" s="125" t="str">
        <f t="shared" si="4"/>
        <v/>
      </c>
      <c r="Y20" s="110">
        <f t="shared" si="5"/>
        <v>1.0480104060412302E-2</v>
      </c>
      <c r="Z20" s="126">
        <f>+Hoja4!L18/Hoja4!N18</f>
        <v>0.18159468889499306</v>
      </c>
      <c r="AA20" s="125" t="str">
        <f t="shared" si="6"/>
        <v/>
      </c>
      <c r="AB20" s="110">
        <f t="shared" si="7"/>
        <v>0.18159468889499306</v>
      </c>
      <c r="AC20" s="126">
        <f>+Hoja4!M18/Hoja4!N18</f>
        <v>0.16416753322493638</v>
      </c>
      <c r="AD20" s="125" t="str">
        <f t="shared" si="8"/>
        <v/>
      </c>
      <c r="AE20" s="110">
        <f t="shared" si="9"/>
        <v>0.16416753322493638</v>
      </c>
      <c r="AF20" s="154">
        <v>0.16131362639692853</v>
      </c>
      <c r="AG20" s="125" t="str">
        <f t="shared" si="20"/>
        <v/>
      </c>
      <c r="AH20" s="125">
        <f t="shared" si="21"/>
        <v>0.16131362639692853</v>
      </c>
      <c r="AI20" s="154">
        <v>4.2756849112238204E-2</v>
      </c>
      <c r="AJ20" s="125" t="str">
        <f t="shared" si="10"/>
        <v/>
      </c>
      <c r="AK20" s="110">
        <f t="shared" si="11"/>
        <v>4.2756849112238204E-2</v>
      </c>
    </row>
    <row r="21" spans="1:37">
      <c r="A21" s="2">
        <v>1967</v>
      </c>
      <c r="B21" s="19">
        <f>'C. YP y BRECHAS'!E21</f>
        <v>3.4002481548959906E-2</v>
      </c>
      <c r="C21" s="124" t="str">
        <f>'C. YP y BRECHAS'!F21</f>
        <v/>
      </c>
      <c r="D21" s="115">
        <f>'C. YP y BRECHAS'!G21</f>
        <v>1</v>
      </c>
      <c r="E21" s="118">
        <f>+Hoja4!E19/Hoja4!N19</f>
        <v>0.73075935436537098</v>
      </c>
      <c r="F21" s="125" t="str">
        <f t="shared" si="0"/>
        <v/>
      </c>
      <c r="G21" s="110">
        <f t="shared" si="1"/>
        <v>0.73075935436537098</v>
      </c>
      <c r="H21" s="118">
        <f>+Hoja4!F19/Hoja4!N19</f>
        <v>0.11113352898019083</v>
      </c>
      <c r="I21" s="125" t="str">
        <f t="shared" si="2"/>
        <v/>
      </c>
      <c r="J21" s="110">
        <f t="shared" si="3"/>
        <v>0.11113352898019083</v>
      </c>
      <c r="K21" s="118">
        <f>+Hoja4!G19/Hoja4!N19</f>
        <v>0.14824085975280302</v>
      </c>
      <c r="L21" s="125" t="str">
        <f t="shared" si="12"/>
        <v/>
      </c>
      <c r="M21" s="110">
        <f t="shared" si="13"/>
        <v>0.14824085975280302</v>
      </c>
      <c r="N21" s="126">
        <f>+Hoja4!H19/Hoja4!N19</f>
        <v>0.13349289074317697</v>
      </c>
      <c r="O21" s="125" t="str">
        <f t="shared" si="14"/>
        <v/>
      </c>
      <c r="P21" s="110">
        <f t="shared" si="15"/>
        <v>0.13349289074317697</v>
      </c>
      <c r="Q21" s="126">
        <f>+Hoja4!I19/Hoja4!N19</f>
        <v>0.10178708133805948</v>
      </c>
      <c r="R21" s="125" t="str">
        <f t="shared" si="16"/>
        <v/>
      </c>
      <c r="S21" s="110">
        <f t="shared" si="17"/>
        <v>0.10178708133805948</v>
      </c>
      <c r="T21" s="118">
        <f>+Hoja4!J19/Hoja4!N19</f>
        <v>3.1705809405117504E-2</v>
      </c>
      <c r="U21" s="125" t="str">
        <f t="shared" si="18"/>
        <v/>
      </c>
      <c r="V21" s="110">
        <f t="shared" si="19"/>
        <v>3.1705809405117504E-2</v>
      </c>
      <c r="W21" s="126">
        <f>+Hoja4!K19/Hoja4!N19</f>
        <v>1.474796900962602E-2</v>
      </c>
      <c r="X21" s="125" t="str">
        <f t="shared" si="4"/>
        <v/>
      </c>
      <c r="Y21" s="110">
        <f t="shared" si="5"/>
        <v>1.474796900962602E-2</v>
      </c>
      <c r="Z21" s="126">
        <f>+Hoja4!L19/Hoja4!N19</f>
        <v>0.1851520661837758</v>
      </c>
      <c r="AA21" s="125" t="str">
        <f t="shared" si="6"/>
        <v/>
      </c>
      <c r="AB21" s="110">
        <f t="shared" si="7"/>
        <v>0.1851520661837758</v>
      </c>
      <c r="AC21" s="126">
        <f>+Hoja4!M19/Hoja4!N19</f>
        <v>0.17528580928214063</v>
      </c>
      <c r="AD21" s="125" t="str">
        <f t="shared" si="8"/>
        <v/>
      </c>
      <c r="AE21" s="110">
        <f t="shared" si="9"/>
        <v>0.17528580928214063</v>
      </c>
      <c r="AF21" s="154">
        <v>0.127238756793498</v>
      </c>
      <c r="AG21" s="125" t="str">
        <f t="shared" si="20"/>
        <v/>
      </c>
      <c r="AH21" s="125">
        <f t="shared" si="21"/>
        <v>0.127238756793498</v>
      </c>
      <c r="AI21" s="154">
        <v>5.8716469172471794E-2</v>
      </c>
      <c r="AJ21" s="125" t="str">
        <f t="shared" si="10"/>
        <v/>
      </c>
      <c r="AK21" s="110">
        <f t="shared" si="11"/>
        <v>5.8716469172471794E-2</v>
      </c>
    </row>
    <row r="22" spans="1:37">
      <c r="A22" s="2">
        <v>1968</v>
      </c>
      <c r="B22" s="19">
        <f>'C. YP y BRECHAS'!E22</f>
        <v>-1.1009182936890127E-2</v>
      </c>
      <c r="C22" s="124">
        <f>'C. YP y BRECHAS'!F22</f>
        <v>1</v>
      </c>
      <c r="D22" s="115" t="str">
        <f>'C. YP y BRECHAS'!G22</f>
        <v/>
      </c>
      <c r="E22" s="118">
        <f>+Hoja4!E20/Hoja4!N20</f>
        <v>0.72030840796293272</v>
      </c>
      <c r="F22" s="125">
        <f t="shared" si="0"/>
        <v>0.72030840796293272</v>
      </c>
      <c r="G22" s="110" t="str">
        <f t="shared" si="1"/>
        <v/>
      </c>
      <c r="H22" s="118">
        <f>+Hoja4!F20/Hoja4!N20</f>
        <v>0.11806127868432142</v>
      </c>
      <c r="I22" s="125">
        <f t="shared" si="2"/>
        <v>0.11806127868432142</v>
      </c>
      <c r="J22" s="110" t="str">
        <f t="shared" si="3"/>
        <v/>
      </c>
      <c r="K22" s="118">
        <f>+Hoja4!G20/Hoja4!N20</f>
        <v>0.11762443806103752</v>
      </c>
      <c r="L22" s="125">
        <f t="shared" si="12"/>
        <v>0.11762443806103752</v>
      </c>
      <c r="M22" s="110" t="str">
        <f t="shared" si="13"/>
        <v/>
      </c>
      <c r="N22" s="126">
        <f>+Hoja4!H20/Hoja4!N20</f>
        <v>0.11343739167893975</v>
      </c>
      <c r="O22" s="125">
        <f t="shared" si="14"/>
        <v>0.11343739167893975</v>
      </c>
      <c r="P22" s="110" t="str">
        <f t="shared" si="15"/>
        <v/>
      </c>
      <c r="Q22" s="126">
        <f>+Hoja4!I20/Hoja4!N20</f>
        <v>8.5420402777985585E-2</v>
      </c>
      <c r="R22" s="125">
        <f t="shared" si="16"/>
        <v>8.5420402777985585E-2</v>
      </c>
      <c r="S22" s="110" t="str">
        <f t="shared" si="17"/>
        <v/>
      </c>
      <c r="T22" s="118">
        <f>+Hoja4!J20/Hoja4!N20</f>
        <v>2.8016988900954169E-2</v>
      </c>
      <c r="U22" s="125">
        <f t="shared" si="18"/>
        <v>2.8016988900954169E-2</v>
      </c>
      <c r="V22" s="110" t="str">
        <f t="shared" si="19"/>
        <v/>
      </c>
      <c r="W22" s="126">
        <f>+Hoja4!K20/Hoja4!N20</f>
        <v>4.1870463820977708E-3</v>
      </c>
      <c r="X22" s="125">
        <f t="shared" si="4"/>
        <v>4.1870463820977708E-3</v>
      </c>
      <c r="Y22" s="110" t="str">
        <f t="shared" si="5"/>
        <v/>
      </c>
      <c r="Z22" s="126">
        <f>+Hoja4!L20/Hoja4!N20</f>
        <v>0.20311425595633856</v>
      </c>
      <c r="AA22" s="125">
        <f t="shared" si="6"/>
        <v>0.20311425595633856</v>
      </c>
      <c r="AB22" s="110" t="str">
        <f t="shared" si="7"/>
        <v/>
      </c>
      <c r="AC22" s="126">
        <f>+Hoja4!M20/Hoja4!N20</f>
        <v>0.15910838066463023</v>
      </c>
      <c r="AD22" s="125">
        <f t="shared" si="8"/>
        <v>0.15910838066463023</v>
      </c>
      <c r="AE22" s="110" t="str">
        <f t="shared" si="9"/>
        <v/>
      </c>
      <c r="AF22" s="154">
        <v>0.14299767570844824</v>
      </c>
      <c r="AG22" s="125">
        <f t="shared" si="20"/>
        <v>0.14299767570844824</v>
      </c>
      <c r="AH22" s="125" t="str">
        <f t="shared" si="21"/>
        <v/>
      </c>
      <c r="AI22" s="154">
        <v>9.2217638959385586E-3</v>
      </c>
      <c r="AJ22" s="125">
        <f t="shared" si="10"/>
        <v>9.2217638959385586E-3</v>
      </c>
      <c r="AK22" s="110" t="str">
        <f t="shared" si="11"/>
        <v/>
      </c>
    </row>
    <row r="23" spans="1:37">
      <c r="A23" s="2">
        <v>1969</v>
      </c>
      <c r="B23" s="19">
        <f>'C. YP y BRECHAS'!E23</f>
        <v>-2.1220404598128795E-2</v>
      </c>
      <c r="C23" s="124">
        <f>'C. YP y BRECHAS'!F23</f>
        <v>1</v>
      </c>
      <c r="D23" s="115" t="str">
        <f>'C. YP y BRECHAS'!G23</f>
        <v/>
      </c>
      <c r="E23" s="118">
        <f>+Hoja4!E21/Hoja4!N21</f>
        <v>0.72016206079048883</v>
      </c>
      <c r="F23" s="125">
        <f t="shared" si="0"/>
        <v>0.72016206079048883</v>
      </c>
      <c r="G23" s="110" t="str">
        <f t="shared" si="1"/>
        <v/>
      </c>
      <c r="H23" s="118">
        <f>+Hoja4!F21/Hoja4!N21</f>
        <v>0.12034252149605466</v>
      </c>
      <c r="I23" s="125">
        <f t="shared" si="2"/>
        <v>0.12034252149605466</v>
      </c>
      <c r="J23" s="110" t="str">
        <f t="shared" si="3"/>
        <v/>
      </c>
      <c r="K23" s="118">
        <f>+Hoja4!G21/Hoja4!N21</f>
        <v>0.11949373444878081</v>
      </c>
      <c r="L23" s="125">
        <f t="shared" si="12"/>
        <v>0.11949373444878081</v>
      </c>
      <c r="M23" s="110" t="str">
        <f t="shared" si="13"/>
        <v/>
      </c>
      <c r="N23" s="126">
        <f>+Hoja4!H21/Hoja4!N21</f>
        <v>0.11395192171316199</v>
      </c>
      <c r="O23" s="125">
        <f t="shared" si="14"/>
        <v>0.11395192171316199</v>
      </c>
      <c r="P23" s="110" t="str">
        <f t="shared" si="15"/>
        <v/>
      </c>
      <c r="Q23" s="126">
        <f>+Hoja4!I21/Hoja4!N21</f>
        <v>8.174365134939264E-2</v>
      </c>
      <c r="R23" s="125">
        <f t="shared" si="16"/>
        <v>8.174365134939264E-2</v>
      </c>
      <c r="S23" s="110" t="str">
        <f t="shared" si="17"/>
        <v/>
      </c>
      <c r="T23" s="118">
        <f>+Hoja4!J21/Hoja4!N21</f>
        <v>3.2208270363769338E-2</v>
      </c>
      <c r="U23" s="125">
        <f t="shared" si="18"/>
        <v>3.2208270363769338E-2</v>
      </c>
      <c r="V23" s="110" t="str">
        <f t="shared" si="19"/>
        <v/>
      </c>
      <c r="W23" s="126">
        <f>+Hoja4!K21/Hoja4!N21</f>
        <v>5.5418127356188229E-3</v>
      </c>
      <c r="X23" s="125">
        <f t="shared" si="4"/>
        <v>5.5418127356188229E-3</v>
      </c>
      <c r="Y23" s="110" t="str">
        <f t="shared" si="5"/>
        <v/>
      </c>
      <c r="Z23" s="126">
        <f>+Hoja4!L21/Hoja4!N21</f>
        <v>0.19275395768265371</v>
      </c>
      <c r="AA23" s="125">
        <f t="shared" si="6"/>
        <v>0.19275395768265371</v>
      </c>
      <c r="AB23" s="110" t="str">
        <f t="shared" si="7"/>
        <v/>
      </c>
      <c r="AC23" s="126">
        <f>+Hoja4!M21/Hoja4!N21</f>
        <v>0.15275227441797798</v>
      </c>
      <c r="AD23" s="125">
        <f t="shared" si="8"/>
        <v>0.15275227441797798</v>
      </c>
      <c r="AE23" s="110" t="str">
        <f t="shared" si="9"/>
        <v/>
      </c>
      <c r="AF23" s="154">
        <v>0.15007862827018742</v>
      </c>
      <c r="AG23" s="125">
        <f t="shared" si="20"/>
        <v>0.15007862827018742</v>
      </c>
      <c r="AH23" s="125" t="str">
        <f t="shared" si="21"/>
        <v/>
      </c>
      <c r="AI23" s="154">
        <v>-2.6878674290977501E-4</v>
      </c>
      <c r="AJ23" s="125">
        <f t="shared" si="10"/>
        <v>-2.6878674290977501E-4</v>
      </c>
      <c r="AK23" s="110" t="str">
        <f t="shared" si="11"/>
        <v/>
      </c>
    </row>
    <row r="24" spans="1:37">
      <c r="A24" s="2">
        <v>1970</v>
      </c>
      <c r="B24" s="19">
        <f>'C. YP y BRECHAS'!E24</f>
        <v>-3.1522367009394259E-2</v>
      </c>
      <c r="C24" s="124">
        <f>'C. YP y BRECHAS'!F24</f>
        <v>1</v>
      </c>
      <c r="D24" s="115" t="str">
        <f>'C. YP y BRECHAS'!G24</f>
        <v/>
      </c>
      <c r="E24" s="118">
        <f>+Hoja4!E22/Hoja4!N22</f>
        <v>0.71286018707905074</v>
      </c>
      <c r="F24" s="125">
        <f t="shared" si="0"/>
        <v>0.71286018707905074</v>
      </c>
      <c r="G24" s="110" t="str">
        <f t="shared" si="1"/>
        <v/>
      </c>
      <c r="H24" s="118">
        <f>+Hoja4!F22/Hoja4!N22</f>
        <v>0.12220900478395194</v>
      </c>
      <c r="I24" s="125">
        <f t="shared" si="2"/>
        <v>0.12220900478395194</v>
      </c>
      <c r="J24" s="110" t="str">
        <f t="shared" si="3"/>
        <v/>
      </c>
      <c r="K24" s="118">
        <f>+Hoja4!G22/Hoja4!N22</f>
        <v>0.12568228176587387</v>
      </c>
      <c r="L24" s="125">
        <f t="shared" si="12"/>
        <v>0.12568228176587387</v>
      </c>
      <c r="M24" s="110" t="str">
        <f t="shared" si="13"/>
        <v/>
      </c>
      <c r="N24" s="126">
        <f>+Hoja4!H22/Hoja4!N22</f>
        <v>0.12376793923358977</v>
      </c>
      <c r="O24" s="125">
        <f t="shared" si="14"/>
        <v>0.12376793923358977</v>
      </c>
      <c r="P24" s="110" t="str">
        <f t="shared" si="15"/>
        <v/>
      </c>
      <c r="Q24" s="126">
        <f>+Hoja4!I22/Hoja4!N22</f>
        <v>8.6345428046353839E-2</v>
      </c>
      <c r="R24" s="125">
        <f t="shared" si="16"/>
        <v>8.6345428046353839E-2</v>
      </c>
      <c r="S24" s="110" t="str">
        <f t="shared" si="17"/>
        <v/>
      </c>
      <c r="T24" s="118">
        <f>+Hoja4!J22/Hoja4!N22</f>
        <v>3.742251118723592E-2</v>
      </c>
      <c r="U24" s="125">
        <f t="shared" si="18"/>
        <v>3.742251118723592E-2</v>
      </c>
      <c r="V24" s="110" t="str">
        <f t="shared" si="19"/>
        <v/>
      </c>
      <c r="W24" s="126">
        <f>+Hoja4!K22/Hoja4!N22</f>
        <v>1.9143425322841103E-3</v>
      </c>
      <c r="X24" s="125">
        <f t="shared" si="4"/>
        <v>1.9143425322841103E-3</v>
      </c>
      <c r="Y24" s="110" t="str">
        <f t="shared" si="5"/>
        <v/>
      </c>
      <c r="Z24" s="126">
        <f>+Hoja4!L22/Hoja4!N22</f>
        <v>0.19713478858171143</v>
      </c>
      <c r="AA24" s="125">
        <f t="shared" si="6"/>
        <v>0.19713478858171143</v>
      </c>
      <c r="AB24" s="110" t="str">
        <f t="shared" si="7"/>
        <v/>
      </c>
      <c r="AC24" s="126">
        <f>+Hoja4!M22/Hoja4!N22</f>
        <v>0.15788626221058802</v>
      </c>
      <c r="AD24" s="125">
        <f t="shared" si="8"/>
        <v>0.15788626221058802</v>
      </c>
      <c r="AE24" s="110" t="str">
        <f t="shared" si="9"/>
        <v/>
      </c>
      <c r="AF24" s="154">
        <v>0.17877072143673031</v>
      </c>
      <c r="AG24" s="125">
        <f t="shared" si="20"/>
        <v>0.17877072143673031</v>
      </c>
      <c r="AH24" s="125" t="str">
        <f t="shared" si="21"/>
        <v/>
      </c>
      <c r="AI24" s="154">
        <v>-2.6613047445324799E-2</v>
      </c>
      <c r="AJ24" s="125">
        <f t="shared" si="10"/>
        <v>-2.6613047445324799E-2</v>
      </c>
      <c r="AK24" s="110" t="str">
        <f t="shared" si="11"/>
        <v/>
      </c>
    </row>
    <row r="25" spans="1:37">
      <c r="A25" s="2">
        <v>1971</v>
      </c>
      <c r="B25" s="19">
        <f>'C. YP y BRECHAS'!E25</f>
        <v>-2.892513682382436E-2</v>
      </c>
      <c r="C25" s="124">
        <f>'C. YP y BRECHAS'!F25</f>
        <v>1</v>
      </c>
      <c r="D25" s="115" t="str">
        <f>'C. YP y BRECHAS'!G25</f>
        <v/>
      </c>
      <c r="E25" s="118">
        <f>+Hoja4!E23/Hoja4!N23</f>
        <v>0.71265740960454238</v>
      </c>
      <c r="F25" s="125">
        <f t="shared" si="0"/>
        <v>0.71265740960454238</v>
      </c>
      <c r="G25" s="110" t="str">
        <f t="shared" si="1"/>
        <v/>
      </c>
      <c r="H25" s="118">
        <f>+Hoja4!F23/Hoja4!N23</f>
        <v>0.12489669675075474</v>
      </c>
      <c r="I25" s="125">
        <f t="shared" si="2"/>
        <v>0.12489669675075474</v>
      </c>
      <c r="J25" s="110" t="str">
        <f t="shared" si="3"/>
        <v/>
      </c>
      <c r="K25" s="118">
        <f>+Hoja4!G23/Hoja4!N23</f>
        <v>0.13726771891951817</v>
      </c>
      <c r="L25" s="125">
        <f t="shared" si="12"/>
        <v>0.13726771891951817</v>
      </c>
      <c r="M25" s="110" t="str">
        <f t="shared" si="13"/>
        <v/>
      </c>
      <c r="N25" s="126">
        <f>+Hoja4!H23/Hoja4!N23</f>
        <v>0.13365916450031262</v>
      </c>
      <c r="O25" s="125">
        <f t="shared" si="14"/>
        <v>0.13365916450031262</v>
      </c>
      <c r="P25" s="110" t="str">
        <f t="shared" si="15"/>
        <v/>
      </c>
      <c r="Q25" s="126">
        <f>+Hoja4!I23/Hoja4!N23</f>
        <v>9.2333246830150567E-2</v>
      </c>
      <c r="R25" s="125">
        <f t="shared" si="16"/>
        <v>9.2333246830150567E-2</v>
      </c>
      <c r="S25" s="110" t="str">
        <f t="shared" si="17"/>
        <v/>
      </c>
      <c r="T25" s="118">
        <f>+Hoja4!J23/Hoja4!N23</f>
        <v>4.1325917670162068E-2</v>
      </c>
      <c r="U25" s="125">
        <f t="shared" si="18"/>
        <v>4.1325917670162068E-2</v>
      </c>
      <c r="V25" s="110" t="str">
        <f t="shared" si="19"/>
        <v/>
      </c>
      <c r="W25" s="126">
        <f>+Hoja4!K23/Hoja4!N23</f>
        <v>3.6085544192055322E-3</v>
      </c>
      <c r="X25" s="125">
        <f t="shared" si="4"/>
        <v>3.6085544192055322E-3</v>
      </c>
      <c r="Y25" s="110" t="str">
        <f t="shared" si="5"/>
        <v/>
      </c>
      <c r="Z25" s="126">
        <f>+Hoja4!L23/Hoja4!N23</f>
        <v>0.18295960771829989</v>
      </c>
      <c r="AA25" s="125">
        <f t="shared" si="6"/>
        <v>0.18295960771829989</v>
      </c>
      <c r="AB25" s="110" t="str">
        <f t="shared" si="7"/>
        <v/>
      </c>
      <c r="AC25" s="126">
        <f>+Hoja4!M23/Hoja4!N23</f>
        <v>0.1577814329931152</v>
      </c>
      <c r="AD25" s="125">
        <f t="shared" si="8"/>
        <v>0.1577814329931152</v>
      </c>
      <c r="AE25" s="110" t="str">
        <f t="shared" si="9"/>
        <v/>
      </c>
      <c r="AF25" s="154">
        <v>0.15399134927435063</v>
      </c>
      <c r="AG25" s="125">
        <f t="shared" si="20"/>
        <v>0.15399134927435063</v>
      </c>
      <c r="AH25" s="125" t="str">
        <f t="shared" si="21"/>
        <v/>
      </c>
      <c r="AI25" s="154">
        <v>9.5959425058368894E-3</v>
      </c>
      <c r="AJ25" s="125">
        <f t="shared" si="10"/>
        <v>9.5959425058368894E-3</v>
      </c>
      <c r="AK25" s="110" t="str">
        <f t="shared" si="11"/>
        <v/>
      </c>
    </row>
    <row r="26" spans="1:37">
      <c r="A26" s="2">
        <v>1972</v>
      </c>
      <c r="B26" s="19">
        <f>'C. YP y BRECHAS'!E26</f>
        <v>-3.5812947144490792E-2</v>
      </c>
      <c r="C26" s="124">
        <f>'C. YP y BRECHAS'!F26</f>
        <v>1</v>
      </c>
      <c r="D26" s="115" t="str">
        <f>'C. YP y BRECHAS'!G26</f>
        <v/>
      </c>
      <c r="E26" s="118">
        <f>+Hoja4!E24/Hoja4!N24</f>
        <v>0.70435621486126365</v>
      </c>
      <c r="F26" s="125">
        <f t="shared" si="0"/>
        <v>0.70435621486126365</v>
      </c>
      <c r="G26" s="110" t="str">
        <f t="shared" si="1"/>
        <v/>
      </c>
      <c r="H26" s="118">
        <f>+Hoja4!F24/Hoja4!N24</f>
        <v>0.12868586068652488</v>
      </c>
      <c r="I26" s="125">
        <f t="shared" si="2"/>
        <v>0.12868586068652488</v>
      </c>
      <c r="J26" s="110" t="str">
        <f t="shared" si="3"/>
        <v/>
      </c>
      <c r="K26" s="118">
        <f>+Hoja4!G24/Hoja4!N24</f>
        <v>0.12576926588737755</v>
      </c>
      <c r="L26" s="125">
        <f t="shared" si="12"/>
        <v>0.12576926588737755</v>
      </c>
      <c r="M26" s="110" t="str">
        <f t="shared" si="13"/>
        <v/>
      </c>
      <c r="N26" s="126">
        <f>+Hoja4!H24/Hoja4!N24</f>
        <v>0.13428428625243793</v>
      </c>
      <c r="O26" s="125">
        <f t="shared" si="14"/>
        <v>0.13428428625243793</v>
      </c>
      <c r="P26" s="110" t="str">
        <f t="shared" si="15"/>
        <v/>
      </c>
      <c r="Q26" s="126">
        <f>+Hoja4!I24/Hoja4!N24</f>
        <v>9.0872668016630131E-2</v>
      </c>
      <c r="R26" s="125">
        <f t="shared" si="16"/>
        <v>9.0872668016630131E-2</v>
      </c>
      <c r="S26" s="110" t="str">
        <f t="shared" si="17"/>
        <v/>
      </c>
      <c r="T26" s="118">
        <f>+Hoja4!J24/Hoja4!N24</f>
        <v>4.3411618235807775E-2</v>
      </c>
      <c r="U26" s="125">
        <f t="shared" si="18"/>
        <v>4.3411618235807775E-2</v>
      </c>
      <c r="V26" s="110" t="str">
        <f t="shared" si="19"/>
        <v/>
      </c>
      <c r="W26" s="126">
        <f>+Hoja4!K24/Hoja4!N24</f>
        <v>-8.5150203650603724E-3</v>
      </c>
      <c r="X26" s="125">
        <f t="shared" si="4"/>
        <v>-8.5150203650603724E-3</v>
      </c>
      <c r="Y26" s="110" t="str">
        <f t="shared" si="5"/>
        <v/>
      </c>
      <c r="Z26" s="126">
        <f>+Hoja4!L24/Hoja4!N24</f>
        <v>0.19325039856385498</v>
      </c>
      <c r="AA26" s="125">
        <f t="shared" si="6"/>
        <v>0.19325039856385498</v>
      </c>
      <c r="AB26" s="110" t="str">
        <f t="shared" si="7"/>
        <v/>
      </c>
      <c r="AC26" s="126">
        <f>+Hoja4!M24/Hoja4!N24</f>
        <v>0.15206173999902101</v>
      </c>
      <c r="AD26" s="125">
        <f t="shared" si="8"/>
        <v>0.15206173999902101</v>
      </c>
      <c r="AE26" s="110" t="str">
        <f t="shared" si="9"/>
        <v/>
      </c>
      <c r="AF26" s="154">
        <v>0.14230830888100282</v>
      </c>
      <c r="AG26" s="125">
        <f t="shared" si="20"/>
        <v>0.14230830888100282</v>
      </c>
      <c r="AH26" s="125" t="str">
        <f t="shared" si="21"/>
        <v/>
      </c>
      <c r="AI26" s="154">
        <v>8.3145986479089291E-3</v>
      </c>
      <c r="AJ26" s="125">
        <f t="shared" si="10"/>
        <v>8.3145986479089291E-3</v>
      </c>
      <c r="AK26" s="110" t="str">
        <f t="shared" si="11"/>
        <v/>
      </c>
    </row>
    <row r="27" spans="1:37">
      <c r="A27" s="2">
        <v>1973</v>
      </c>
      <c r="B27" s="19">
        <f>'C. YP y BRECHAS'!E27</f>
        <v>-1.4412356299970952E-2</v>
      </c>
      <c r="C27" s="124">
        <f>'C. YP y BRECHAS'!F27</f>
        <v>1</v>
      </c>
      <c r="D27" s="115" t="str">
        <f>'C. YP y BRECHAS'!G27</f>
        <v/>
      </c>
      <c r="E27" s="118">
        <f>+Hoja4!E25/Hoja4!N25</f>
        <v>0.71238309238770547</v>
      </c>
      <c r="F27" s="125">
        <f t="shared" si="0"/>
        <v>0.71238309238770547</v>
      </c>
      <c r="G27" s="110" t="str">
        <f t="shared" si="1"/>
        <v/>
      </c>
      <c r="H27" s="118">
        <f>+Hoja4!F25/Hoja4!N25</f>
        <v>0.1283695805834778</v>
      </c>
      <c r="I27" s="125">
        <f t="shared" si="2"/>
        <v>0.1283695805834778</v>
      </c>
      <c r="J27" s="110" t="str">
        <f t="shared" si="3"/>
        <v/>
      </c>
      <c r="K27" s="118">
        <f>+Hoja4!G25/Hoja4!N25</f>
        <v>0.1717655928563851</v>
      </c>
      <c r="L27" s="125">
        <f t="shared" si="12"/>
        <v>0.1717655928563851</v>
      </c>
      <c r="M27" s="110" t="str">
        <f t="shared" si="13"/>
        <v/>
      </c>
      <c r="N27" s="126">
        <f>+Hoja4!H25/Hoja4!N25</f>
        <v>0.17185975814823742</v>
      </c>
      <c r="O27" s="125">
        <f t="shared" si="14"/>
        <v>0.17185975814823742</v>
      </c>
      <c r="P27" s="110" t="str">
        <f t="shared" si="15"/>
        <v/>
      </c>
      <c r="Q27" s="126">
        <f>+Hoja4!I25/Hoja4!N25</f>
        <v>0.12365954458727541</v>
      </c>
      <c r="R27" s="125">
        <f t="shared" si="16"/>
        <v>0.12365954458727541</v>
      </c>
      <c r="S27" s="110" t="str">
        <f t="shared" si="17"/>
        <v/>
      </c>
      <c r="T27" s="118">
        <f>+Hoja4!J25/Hoja4!N25</f>
        <v>4.8200213560962046E-2</v>
      </c>
      <c r="U27" s="125">
        <f t="shared" si="18"/>
        <v>4.8200213560962046E-2</v>
      </c>
      <c r="V27" s="110" t="str">
        <f t="shared" si="19"/>
        <v/>
      </c>
      <c r="W27" s="126">
        <f>+Hoja4!K25/Hoja4!N25</f>
        <v>-9.4165291852344853E-5</v>
      </c>
      <c r="X27" s="125">
        <f t="shared" si="4"/>
        <v>-9.4165291852344853E-5</v>
      </c>
      <c r="Y27" s="110" t="str">
        <f t="shared" si="5"/>
        <v/>
      </c>
      <c r="Z27" s="126">
        <f>+Hoja4!L25/Hoja4!N25</f>
        <v>0.148171045152138</v>
      </c>
      <c r="AA27" s="125">
        <f t="shared" si="6"/>
        <v>0.148171045152138</v>
      </c>
      <c r="AB27" s="110" t="str">
        <f t="shared" si="7"/>
        <v/>
      </c>
      <c r="AC27" s="126">
        <f>+Hoja4!M25/Hoja4!N25</f>
        <v>0.16068931097970626</v>
      </c>
      <c r="AD27" s="125">
        <f t="shared" si="8"/>
        <v>0.16068931097970626</v>
      </c>
      <c r="AE27" s="110" t="str">
        <f t="shared" si="9"/>
        <v/>
      </c>
      <c r="AF27" s="154">
        <v>0.16951810261044739</v>
      </c>
      <c r="AG27" s="125">
        <f t="shared" si="20"/>
        <v>0.16951810261044739</v>
      </c>
      <c r="AH27" s="125" t="str">
        <f t="shared" si="21"/>
        <v/>
      </c>
      <c r="AI27" s="154">
        <v>2.8885172230210497E-2</v>
      </c>
      <c r="AJ27" s="125">
        <f t="shared" si="10"/>
        <v>2.8885172230210497E-2</v>
      </c>
      <c r="AK27" s="110" t="str">
        <f t="shared" si="11"/>
        <v/>
      </c>
    </row>
    <row r="28" spans="1:37">
      <c r="A28" s="2">
        <v>1974</v>
      </c>
      <c r="B28" s="19">
        <f>'C. YP y BRECHAS'!E28</f>
        <v>3.8164417381731042E-2</v>
      </c>
      <c r="C28" s="124" t="str">
        <f>'C. YP y BRECHAS'!F28</f>
        <v/>
      </c>
      <c r="D28" s="115">
        <f>'C. YP y BRECHAS'!G28</f>
        <v>1</v>
      </c>
      <c r="E28" s="118">
        <f>+Hoja4!E26/Hoja4!N26</f>
        <v>0.71159117653060533</v>
      </c>
      <c r="F28" s="125" t="str">
        <f t="shared" si="0"/>
        <v/>
      </c>
      <c r="G28" s="110">
        <f t="shared" si="1"/>
        <v>0.71159117653060533</v>
      </c>
      <c r="H28" s="118">
        <f>+Hoja4!F26/Hoja4!N26</f>
        <v>0.12440738145928702</v>
      </c>
      <c r="I28" s="125" t="str">
        <f t="shared" si="2"/>
        <v/>
      </c>
      <c r="J28" s="110">
        <f t="shared" si="3"/>
        <v>0.12440738145928702</v>
      </c>
      <c r="K28" s="118">
        <f>+Hoja4!G26/Hoja4!N26</f>
        <v>0.20828936917118762</v>
      </c>
      <c r="L28" s="125" t="str">
        <f t="shared" si="12"/>
        <v/>
      </c>
      <c r="M28" s="110">
        <f t="shared" si="13"/>
        <v>0.20828936917118762</v>
      </c>
      <c r="N28" s="126">
        <f>+Hoja4!H26/Hoja4!N26</f>
        <v>0.2006035125855459</v>
      </c>
      <c r="O28" s="125" t="str">
        <f t="shared" si="14"/>
        <v/>
      </c>
      <c r="P28" s="110">
        <f t="shared" si="15"/>
        <v>0.2006035125855459</v>
      </c>
      <c r="Q28" s="126">
        <f>+Hoja4!I26/Hoja4!N26</f>
        <v>0.1314230345632301</v>
      </c>
      <c r="R28" s="125" t="str">
        <f t="shared" si="16"/>
        <v/>
      </c>
      <c r="S28" s="110">
        <f t="shared" si="17"/>
        <v>0.1314230345632301</v>
      </c>
      <c r="T28" s="118">
        <f>+Hoja4!J26/Hoja4!N26</f>
        <v>6.9180478022315792E-2</v>
      </c>
      <c r="U28" s="125" t="str">
        <f t="shared" si="18"/>
        <v/>
      </c>
      <c r="V28" s="110">
        <f t="shared" si="19"/>
        <v>6.9180478022315792E-2</v>
      </c>
      <c r="W28" s="126">
        <f>+Hoja4!K26/Hoja4!N26</f>
        <v>7.6858565856417291E-3</v>
      </c>
      <c r="X28" s="125" t="str">
        <f t="shared" si="4"/>
        <v/>
      </c>
      <c r="Y28" s="110">
        <f t="shared" si="5"/>
        <v>7.6858565856417291E-3</v>
      </c>
      <c r="Z28" s="126">
        <f>+Hoja4!L26/Hoja4!N26</f>
        <v>0.14250371524368202</v>
      </c>
      <c r="AA28" s="125" t="str">
        <f t="shared" si="6"/>
        <v/>
      </c>
      <c r="AB28" s="110">
        <f t="shared" si="7"/>
        <v>0.14250371524368202</v>
      </c>
      <c r="AC28" s="126">
        <f>+Hoja4!M26/Hoja4!N26</f>
        <v>0.18679164240476204</v>
      </c>
      <c r="AD28" s="125" t="str">
        <f t="shared" si="8"/>
        <v/>
      </c>
      <c r="AE28" s="110">
        <f t="shared" si="9"/>
        <v>0.18679164240476204</v>
      </c>
      <c r="AF28" s="154">
        <v>0.16347195720173466</v>
      </c>
      <c r="AG28" s="125" t="str">
        <f t="shared" si="20"/>
        <v/>
      </c>
      <c r="AH28" s="125">
        <f t="shared" si="21"/>
        <v>0.16347195720173466</v>
      </c>
      <c r="AI28" s="154">
        <v>7.9937626331275186E-2</v>
      </c>
      <c r="AJ28" s="125" t="str">
        <f t="shared" si="10"/>
        <v/>
      </c>
      <c r="AK28" s="110">
        <f t="shared" si="11"/>
        <v>7.9937626331275186E-2</v>
      </c>
    </row>
    <row r="29" spans="1:37">
      <c r="A29" s="2">
        <v>1975</v>
      </c>
      <c r="B29" s="19">
        <f>'C. YP y BRECHAS'!E29</f>
        <v>4.6347586085078163E-2</v>
      </c>
      <c r="C29" s="124" t="str">
        <f>'C. YP y BRECHAS'!F29</f>
        <v/>
      </c>
      <c r="D29" s="115">
        <f>'C. YP y BRECHAS'!G29</f>
        <v>1</v>
      </c>
      <c r="E29" s="118">
        <f>+Hoja4!E27/Hoja4!N27</f>
        <v>0.70567366636233164</v>
      </c>
      <c r="F29" s="125" t="str">
        <f t="shared" si="0"/>
        <v/>
      </c>
      <c r="G29" s="110">
        <f t="shared" si="1"/>
        <v>0.70567366636233164</v>
      </c>
      <c r="H29" s="118">
        <f>+Hoja4!F27/Hoja4!N27</f>
        <v>0.13248337028824825</v>
      </c>
      <c r="I29" s="125" t="str">
        <f t="shared" si="2"/>
        <v/>
      </c>
      <c r="J29" s="110">
        <f t="shared" si="3"/>
        <v>0.13248337028824825</v>
      </c>
      <c r="K29" s="118">
        <f>+Hoja4!G27/Hoja4!N27</f>
        <v>0.1960474157704491</v>
      </c>
      <c r="L29" s="125" t="str">
        <f t="shared" si="12"/>
        <v/>
      </c>
      <c r="M29" s="110">
        <f t="shared" si="13"/>
        <v>0.1960474157704491</v>
      </c>
      <c r="N29" s="126">
        <f>+Hoja4!H27/Hoja4!N27</f>
        <v>0.19993426927185196</v>
      </c>
      <c r="O29" s="125" t="str">
        <f t="shared" si="14"/>
        <v/>
      </c>
      <c r="P29" s="110">
        <f t="shared" si="15"/>
        <v>0.19993426927185196</v>
      </c>
      <c r="Q29" s="126">
        <f>+Hoja4!I27/Hoja4!N27</f>
        <v>0.12571345023208289</v>
      </c>
      <c r="R29" s="125" t="str">
        <f t="shared" si="16"/>
        <v/>
      </c>
      <c r="S29" s="110">
        <f t="shared" si="17"/>
        <v>0.12571345023208289</v>
      </c>
      <c r="T29" s="118">
        <f>+Hoja4!J27/Hoja4!N27</f>
        <v>7.4220819039769098E-2</v>
      </c>
      <c r="U29" s="125" t="str">
        <f t="shared" si="18"/>
        <v/>
      </c>
      <c r="V29" s="110">
        <f t="shared" si="19"/>
        <v>7.4220819039769098E-2</v>
      </c>
      <c r="W29" s="126">
        <f>+Hoja4!K27/Hoja4!N27</f>
        <v>-3.8868535014028672E-3</v>
      </c>
      <c r="X29" s="125" t="str">
        <f t="shared" si="4"/>
        <v/>
      </c>
      <c r="Y29" s="110">
        <f t="shared" si="5"/>
        <v>-3.8868535014028672E-3</v>
      </c>
      <c r="Z29" s="126">
        <f>+Hoja4!L27/Hoja4!N27</f>
        <v>0.13976995976185203</v>
      </c>
      <c r="AA29" s="125" t="str">
        <f t="shared" si="6"/>
        <v/>
      </c>
      <c r="AB29" s="110">
        <f t="shared" si="7"/>
        <v>0.13976995976185203</v>
      </c>
      <c r="AC29" s="126">
        <f>+Hoja4!M27/Hoja4!N27</f>
        <v>0.17397441218288109</v>
      </c>
      <c r="AD29" s="125" t="str">
        <f t="shared" si="8"/>
        <v/>
      </c>
      <c r="AE29" s="110">
        <f t="shared" si="9"/>
        <v>0.17397441218288109</v>
      </c>
      <c r="AF29" s="154">
        <v>0.11049166085323915</v>
      </c>
      <c r="AG29" s="125" t="str">
        <f t="shared" si="20"/>
        <v/>
      </c>
      <c r="AH29" s="125">
        <f t="shared" si="21"/>
        <v>0.11049166085323915</v>
      </c>
      <c r="AI29" s="154">
        <v>0.11620893666708</v>
      </c>
      <c r="AJ29" s="125" t="str">
        <f t="shared" si="10"/>
        <v/>
      </c>
      <c r="AK29" s="110">
        <f t="shared" si="11"/>
        <v>0.11620893666708</v>
      </c>
    </row>
    <row r="30" spans="1:37">
      <c r="A30" s="2">
        <v>1976</v>
      </c>
      <c r="B30" s="19">
        <f>'C. YP y BRECHAS'!E30</f>
        <v>3.0507745396384678E-2</v>
      </c>
      <c r="C30" s="124" t="str">
        <f>'C. YP y BRECHAS'!F30</f>
        <v/>
      </c>
      <c r="D30" s="115">
        <f>'C. YP y BRECHAS'!G30</f>
        <v>1</v>
      </c>
      <c r="E30" s="118">
        <f>+Hoja4!E28/Hoja4!N28</f>
        <v>0.70203588349115131</v>
      </c>
      <c r="F30" s="125" t="str">
        <f t="shared" si="0"/>
        <v/>
      </c>
      <c r="G30" s="110">
        <f t="shared" si="1"/>
        <v>0.70203588349115131</v>
      </c>
      <c r="H30" s="118">
        <f>+Hoja4!F28/Hoja4!N28</f>
        <v>0.13687411207323266</v>
      </c>
      <c r="I30" s="125" t="str">
        <f t="shared" si="2"/>
        <v/>
      </c>
      <c r="J30" s="110">
        <f t="shared" si="3"/>
        <v>0.13687411207323266</v>
      </c>
      <c r="K30" s="118">
        <f>+Hoja4!G28/Hoja4!N28</f>
        <v>0.16848665477104585</v>
      </c>
      <c r="L30" s="125" t="str">
        <f t="shared" si="12"/>
        <v/>
      </c>
      <c r="M30" s="110">
        <f t="shared" si="13"/>
        <v>0.16848665477104585</v>
      </c>
      <c r="N30" s="126">
        <f>+Hoja4!H28/Hoja4!N28</f>
        <v>0.17035571374003625</v>
      </c>
      <c r="O30" s="125" t="str">
        <f t="shared" si="14"/>
        <v/>
      </c>
      <c r="P30" s="110">
        <f t="shared" si="15"/>
        <v>0.17035571374003625</v>
      </c>
      <c r="Q30" s="126">
        <f>+Hoja4!I28/Hoja4!N28</f>
        <v>0.10136386994289563</v>
      </c>
      <c r="R30" s="125" t="str">
        <f t="shared" si="16"/>
        <v/>
      </c>
      <c r="S30" s="110">
        <f t="shared" si="17"/>
        <v>0.10136386994289563</v>
      </c>
      <c r="T30" s="118">
        <f>+Hoja4!J28/Hoja4!N28</f>
        <v>6.8991843797140628E-2</v>
      </c>
      <c r="U30" s="125" t="str">
        <f t="shared" si="18"/>
        <v/>
      </c>
      <c r="V30" s="110">
        <f t="shared" si="19"/>
        <v>6.8991843797140628E-2</v>
      </c>
      <c r="W30" s="126">
        <f>+Hoja4!K28/Hoja4!N28</f>
        <v>-1.8690589689904025E-3</v>
      </c>
      <c r="X30" s="125" t="str">
        <f t="shared" si="4"/>
        <v/>
      </c>
      <c r="Y30" s="110">
        <f t="shared" si="5"/>
        <v>-1.8690589689904025E-3</v>
      </c>
      <c r="Z30" s="126">
        <f>+Hoja4!L28/Hoja4!N28</f>
        <v>0.14249655016406571</v>
      </c>
      <c r="AA30" s="125" t="str">
        <f t="shared" si="6"/>
        <v/>
      </c>
      <c r="AB30" s="110">
        <f t="shared" si="7"/>
        <v>0.14249655016406571</v>
      </c>
      <c r="AC30" s="126">
        <f>+Hoja4!M28/Hoja4!N28</f>
        <v>0.14989320049949537</v>
      </c>
      <c r="AD30" s="125" t="str">
        <f t="shared" si="8"/>
        <v/>
      </c>
      <c r="AE30" s="110">
        <f t="shared" si="9"/>
        <v>0.14989320049949537</v>
      </c>
      <c r="AF30" s="154">
        <v>0.12840746672236975</v>
      </c>
      <c r="AG30" s="125" t="str">
        <f t="shared" si="20"/>
        <v/>
      </c>
      <c r="AH30" s="125">
        <f t="shared" si="21"/>
        <v>0.12840746672236975</v>
      </c>
      <c r="AI30" s="154">
        <v>8.3804457897648774E-2</v>
      </c>
      <c r="AJ30" s="125" t="str">
        <f t="shared" si="10"/>
        <v/>
      </c>
      <c r="AK30" s="110">
        <f t="shared" si="11"/>
        <v>8.3804457897648774E-2</v>
      </c>
    </row>
    <row r="31" spans="1:37">
      <c r="A31" s="2">
        <v>1977</v>
      </c>
      <c r="B31" s="19">
        <f>'C. YP y BRECHAS'!E31</f>
        <v>7.5423631828819282E-3</v>
      </c>
      <c r="C31" s="124" t="str">
        <f>'C. YP y BRECHAS'!F31</f>
        <v/>
      </c>
      <c r="D31" s="115">
        <f>'C. YP y BRECHAS'!G31</f>
        <v>1</v>
      </c>
      <c r="E31" s="118">
        <f>+Hoja4!E29/Hoja4!N29</f>
        <v>0.68516739055233133</v>
      </c>
      <c r="F31" s="125" t="str">
        <f t="shared" si="0"/>
        <v/>
      </c>
      <c r="G31" s="110">
        <f t="shared" si="1"/>
        <v>0.68516739055233133</v>
      </c>
      <c r="H31" s="118">
        <f>+Hoja4!F29/Hoja4!N29</f>
        <v>0.15606462441224331</v>
      </c>
      <c r="I31" s="125" t="str">
        <f t="shared" si="2"/>
        <v/>
      </c>
      <c r="J31" s="110">
        <f t="shared" si="3"/>
        <v>0.15606462441224331</v>
      </c>
      <c r="K31" s="118">
        <f>+Hoja4!G29/Hoja4!N29</f>
        <v>0.14826877293702254</v>
      </c>
      <c r="L31" s="125" t="str">
        <f t="shared" si="12"/>
        <v/>
      </c>
      <c r="M31" s="110">
        <f t="shared" si="13"/>
        <v>0.14826877293702254</v>
      </c>
      <c r="N31" s="126">
        <f>+Hoja4!H29/Hoja4!N29</f>
        <v>0.15417169609548656</v>
      </c>
      <c r="O31" s="125" t="str">
        <f t="shared" si="14"/>
        <v/>
      </c>
      <c r="P31" s="110">
        <f t="shared" si="15"/>
        <v>0.15417169609548656</v>
      </c>
      <c r="Q31" s="126">
        <f>+Hoja4!I29/Hoja4!N29</f>
        <v>0.10377658562904513</v>
      </c>
      <c r="R31" s="125" t="str">
        <f t="shared" si="16"/>
        <v/>
      </c>
      <c r="S31" s="110">
        <f t="shared" si="17"/>
        <v>0.10377658562904513</v>
      </c>
      <c r="T31" s="118">
        <f>+Hoja4!J29/Hoja4!N29</f>
        <v>5.0395110466441434E-2</v>
      </c>
      <c r="U31" s="125" t="str">
        <f t="shared" si="18"/>
        <v/>
      </c>
      <c r="V31" s="110">
        <f t="shared" si="19"/>
        <v>5.0395110466441434E-2</v>
      </c>
      <c r="W31" s="126">
        <f>+Hoja4!K29/Hoja4!N29</f>
        <v>-5.902923158464024E-3</v>
      </c>
      <c r="X31" s="125" t="str">
        <f t="shared" si="4"/>
        <v/>
      </c>
      <c r="Y31" s="110">
        <f t="shared" si="5"/>
        <v>-5.902923158464024E-3</v>
      </c>
      <c r="Z31" s="126">
        <f>+Hoja4!L29/Hoja4!N29</f>
        <v>0.16039532657021247</v>
      </c>
      <c r="AA31" s="125" t="str">
        <f t="shared" si="6"/>
        <v/>
      </c>
      <c r="AB31" s="110">
        <f t="shared" si="7"/>
        <v>0.16039532657021247</v>
      </c>
      <c r="AC31" s="126">
        <f>+Hoja4!M29/Hoja4!N29</f>
        <v>0.14989611447180948</v>
      </c>
      <c r="AD31" s="125" t="str">
        <f t="shared" si="8"/>
        <v/>
      </c>
      <c r="AE31" s="110">
        <f t="shared" si="9"/>
        <v>0.14989611447180948</v>
      </c>
      <c r="AF31" s="154">
        <v>0.13727294895024061</v>
      </c>
      <c r="AG31" s="125" t="str">
        <f t="shared" si="20"/>
        <v/>
      </c>
      <c r="AH31" s="125">
        <f t="shared" si="21"/>
        <v>0.13727294895024061</v>
      </c>
      <c r="AI31" s="154">
        <v>6.5811509058969389E-2</v>
      </c>
      <c r="AJ31" s="125" t="str">
        <f t="shared" si="10"/>
        <v/>
      </c>
      <c r="AK31" s="110">
        <f t="shared" si="11"/>
        <v>6.5811509058969389E-2</v>
      </c>
    </row>
    <row r="32" spans="1:37">
      <c r="A32" s="2">
        <v>1978</v>
      </c>
      <c r="B32" s="19">
        <f>'C. YP y BRECHAS'!E32</f>
        <v>-4.2197536388744794E-2</v>
      </c>
      <c r="C32" s="124">
        <f>'C. YP y BRECHAS'!F32</f>
        <v>1</v>
      </c>
      <c r="D32" s="115" t="str">
        <f>'C. YP y BRECHAS'!G32</f>
        <v/>
      </c>
      <c r="E32" s="118">
        <f>+Hoja4!E30/Hoja4!N30</f>
        <v>0.64684787829737389</v>
      </c>
      <c r="F32" s="125">
        <f t="shared" si="0"/>
        <v>0.64684787829737389</v>
      </c>
      <c r="G32" s="110" t="str">
        <f t="shared" si="1"/>
        <v/>
      </c>
      <c r="H32" s="118">
        <f>+Hoja4!F30/Hoja4!N30</f>
        <v>0.13998170775841082</v>
      </c>
      <c r="I32" s="125">
        <f t="shared" si="2"/>
        <v>0.13998170775841082</v>
      </c>
      <c r="J32" s="110" t="str">
        <f t="shared" si="3"/>
        <v/>
      </c>
      <c r="K32" s="118">
        <f>+Hoja4!G30/Hoja4!N30</f>
        <v>0.14354487616172074</v>
      </c>
      <c r="L32" s="125">
        <f t="shared" si="12"/>
        <v>0.14354487616172074</v>
      </c>
      <c r="M32" s="110" t="str">
        <f t="shared" si="13"/>
        <v/>
      </c>
      <c r="N32" s="126">
        <f>+Hoja4!H30/Hoja4!N30</f>
        <v>0.14374848254737532</v>
      </c>
      <c r="O32" s="125">
        <f t="shared" si="14"/>
        <v>0.14374848254737532</v>
      </c>
      <c r="P32" s="110" t="str">
        <f t="shared" si="15"/>
        <v/>
      </c>
      <c r="Q32" s="126">
        <f>+Hoja4!I30/Hoja4!N30</f>
        <v>0.10088876168054113</v>
      </c>
      <c r="R32" s="125">
        <f t="shared" si="16"/>
        <v>0.10088876168054113</v>
      </c>
      <c r="S32" s="110" t="str">
        <f t="shared" si="17"/>
        <v/>
      </c>
      <c r="T32" s="118">
        <f>+Hoja4!J30/Hoja4!N30</f>
        <v>4.2859720866834192E-2</v>
      </c>
      <c r="U32" s="125">
        <f t="shared" si="18"/>
        <v>4.2859720866834192E-2</v>
      </c>
      <c r="V32" s="110" t="str">
        <f t="shared" si="19"/>
        <v/>
      </c>
      <c r="W32" s="126">
        <f>+Hoja4!K30/Hoja4!N30</f>
        <v>-2.0360638565460564E-4</v>
      </c>
      <c r="X32" s="125">
        <f t="shared" si="4"/>
        <v>-2.0360638565460564E-4</v>
      </c>
      <c r="Y32" s="110" t="str">
        <f t="shared" si="5"/>
        <v/>
      </c>
      <c r="Z32" s="126">
        <f>+Hoja4!L30/Hoja4!N30</f>
        <v>0.18606299971184984</v>
      </c>
      <c r="AA32" s="125">
        <f t="shared" si="6"/>
        <v>0.18606299971184984</v>
      </c>
      <c r="AB32" s="110" t="str">
        <f t="shared" si="7"/>
        <v/>
      </c>
      <c r="AC32" s="126">
        <f>+Hoja4!M30/Hoja4!N30</f>
        <v>0.11643746192935508</v>
      </c>
      <c r="AD32" s="125">
        <f t="shared" si="8"/>
        <v>0.11643746192935508</v>
      </c>
      <c r="AE32" s="110" t="str">
        <f t="shared" si="9"/>
        <v/>
      </c>
      <c r="AF32" s="154">
        <v>0.18352597778886443</v>
      </c>
      <c r="AG32" s="125">
        <f t="shared" si="20"/>
        <v>0.18352597778886443</v>
      </c>
      <c r="AH32" s="125" t="str">
        <f t="shared" si="21"/>
        <v/>
      </c>
      <c r="AI32" s="154">
        <v>1.5352950564179499E-2</v>
      </c>
      <c r="AJ32" s="125">
        <f t="shared" si="10"/>
        <v>1.5352950564179499E-2</v>
      </c>
      <c r="AK32" s="110" t="str">
        <f t="shared" si="11"/>
        <v/>
      </c>
    </row>
    <row r="33" spans="1:37">
      <c r="A33" s="2">
        <v>1979</v>
      </c>
      <c r="B33" s="19">
        <f>'C. YP y BRECHAS'!E33</f>
        <v>-2.1915806225111467E-2</v>
      </c>
      <c r="C33" s="124">
        <f>'C. YP y BRECHAS'!F33</f>
        <v>1</v>
      </c>
      <c r="D33" s="115" t="str">
        <f>'C. YP y BRECHAS'!G33</f>
        <v/>
      </c>
      <c r="E33" s="118">
        <f>+Hoja4!E31/Hoja4!N31</f>
        <v>0.61779839943360659</v>
      </c>
      <c r="F33" s="125">
        <f t="shared" si="0"/>
        <v>0.61779839943360659</v>
      </c>
      <c r="G33" s="110" t="str">
        <f t="shared" si="1"/>
        <v/>
      </c>
      <c r="H33" s="118">
        <f>+Hoja4!F31/Hoja4!N31</f>
        <v>0.12307040722151279</v>
      </c>
      <c r="I33" s="125">
        <f t="shared" si="2"/>
        <v>0.12307040722151279</v>
      </c>
      <c r="J33" s="110" t="str">
        <f t="shared" si="3"/>
        <v/>
      </c>
      <c r="K33" s="118">
        <f>+Hoja4!G31/Hoja4!N31</f>
        <v>0.16161410668575774</v>
      </c>
      <c r="L33" s="125">
        <f t="shared" si="12"/>
        <v>0.16161410668575774</v>
      </c>
      <c r="M33" s="110" t="str">
        <f t="shared" si="13"/>
        <v/>
      </c>
      <c r="N33" s="126">
        <f>+Hoja4!H31/Hoja4!N31</f>
        <v>0.15184842377881569</v>
      </c>
      <c r="O33" s="125">
        <f t="shared" si="14"/>
        <v>0.15184842377881569</v>
      </c>
      <c r="P33" s="110" t="str">
        <f t="shared" si="15"/>
        <v/>
      </c>
      <c r="Q33" s="126">
        <f>+Hoja4!I31/Hoja4!N31</f>
        <v>0.10486736039005205</v>
      </c>
      <c r="R33" s="125">
        <f t="shared" si="16"/>
        <v>0.10486736039005205</v>
      </c>
      <c r="S33" s="110" t="str">
        <f t="shared" si="17"/>
        <v/>
      </c>
      <c r="T33" s="118">
        <f>+Hoja4!J31/Hoja4!N31</f>
        <v>4.698106338876365E-2</v>
      </c>
      <c r="U33" s="125">
        <f t="shared" si="18"/>
        <v>4.698106338876365E-2</v>
      </c>
      <c r="V33" s="110" t="str">
        <f t="shared" si="19"/>
        <v/>
      </c>
      <c r="W33" s="126">
        <f>+Hoja4!K31/Hoja4!N31</f>
        <v>9.7656829069420418E-3</v>
      </c>
      <c r="X33" s="125">
        <f t="shared" si="4"/>
        <v>9.7656829069420418E-3</v>
      </c>
      <c r="Y33" s="110" t="str">
        <f t="shared" si="5"/>
        <v/>
      </c>
      <c r="Z33" s="126">
        <f>+Hoja4!L31/Hoja4!N31</f>
        <v>0.20853768933690273</v>
      </c>
      <c r="AA33" s="125">
        <f t="shared" si="6"/>
        <v>0.20853768933690273</v>
      </c>
      <c r="AB33" s="110" t="str">
        <f t="shared" si="7"/>
        <v/>
      </c>
      <c r="AC33" s="126">
        <f>+Hoja4!M31/Hoja4!N31</f>
        <v>0.11102060267777979</v>
      </c>
      <c r="AD33" s="125">
        <f t="shared" si="8"/>
        <v>0.11102060267777979</v>
      </c>
      <c r="AE33" s="110" t="str">
        <f t="shared" si="9"/>
        <v/>
      </c>
      <c r="AF33" s="154">
        <v>0.27789427870320915</v>
      </c>
      <c r="AG33" s="125">
        <f t="shared" si="20"/>
        <v>0.27789427870320915</v>
      </c>
      <c r="AH33" s="125" t="str">
        <f t="shared" si="21"/>
        <v/>
      </c>
      <c r="AI33" s="154">
        <v>-6.7236177346059786E-2</v>
      </c>
      <c r="AJ33" s="125">
        <f t="shared" si="10"/>
        <v>-6.7236177346059786E-2</v>
      </c>
      <c r="AK33" s="110" t="str">
        <f t="shared" si="11"/>
        <v/>
      </c>
    </row>
    <row r="34" spans="1:37">
      <c r="A34" s="2">
        <v>1980</v>
      </c>
      <c r="B34" s="19">
        <f>'C. YP y BRECHAS'!E34</f>
        <v>1.9235169356024429E-2</v>
      </c>
      <c r="C34" s="124" t="str">
        <f>'C. YP y BRECHAS'!F34</f>
        <v/>
      </c>
      <c r="D34" s="115">
        <f>'C. YP y BRECHAS'!G34</f>
        <v>1</v>
      </c>
      <c r="E34" s="118">
        <f>+Hoja4!E32/Hoja4!N32</f>
        <v>0.62425117544571473</v>
      </c>
      <c r="F34" s="125" t="str">
        <f t="shared" si="0"/>
        <v/>
      </c>
      <c r="G34" s="110">
        <f t="shared" si="1"/>
        <v>0.62425117544571473</v>
      </c>
      <c r="H34" s="118">
        <f>+Hoja4!F32/Hoja4!N32</f>
        <v>0.14430535334972194</v>
      </c>
      <c r="I34" s="125" t="str">
        <f t="shared" si="2"/>
        <v/>
      </c>
      <c r="J34" s="110">
        <f t="shared" si="3"/>
        <v>0.14430535334972194</v>
      </c>
      <c r="K34" s="118">
        <f>+Hoja4!G32/Hoja4!N32</f>
        <v>0.20460901154501246</v>
      </c>
      <c r="L34" s="125" t="str">
        <f t="shared" si="12"/>
        <v/>
      </c>
      <c r="M34" s="110">
        <f t="shared" si="13"/>
        <v>0.20460901154501246</v>
      </c>
      <c r="N34" s="126">
        <f>+Hoja4!H32/Hoja4!N32</f>
        <v>0.18763954555384607</v>
      </c>
      <c r="O34" s="125" t="str">
        <f t="shared" si="14"/>
        <v/>
      </c>
      <c r="P34" s="110">
        <f t="shared" si="15"/>
        <v>0.18763954555384607</v>
      </c>
      <c r="Q34" s="126">
        <f>+Hoja4!I32/Hoja4!N32</f>
        <v>0.12989648665403886</v>
      </c>
      <c r="R34" s="125" t="str">
        <f t="shared" si="16"/>
        <v/>
      </c>
      <c r="S34" s="110">
        <f t="shared" si="17"/>
        <v>0.12989648665403886</v>
      </c>
      <c r="T34" s="118">
        <f>+Hoja4!J32/Hoja4!N32</f>
        <v>5.7743058899807215E-2</v>
      </c>
      <c r="U34" s="125" t="str">
        <f t="shared" si="18"/>
        <v/>
      </c>
      <c r="V34" s="110">
        <f t="shared" si="19"/>
        <v>5.7743058899807215E-2</v>
      </c>
      <c r="W34" s="126">
        <f>+Hoja4!K32/Hoja4!N32</f>
        <v>1.6969465991166378E-2</v>
      </c>
      <c r="X34" s="125" t="str">
        <f t="shared" si="4"/>
        <v/>
      </c>
      <c r="Y34" s="110">
        <f t="shared" si="5"/>
        <v>1.6969465991166378E-2</v>
      </c>
      <c r="Z34" s="126">
        <f>+Hoja4!L32/Hoja4!N32</f>
        <v>0.17749010065373755</v>
      </c>
      <c r="AA34" s="125" t="str">
        <f t="shared" si="6"/>
        <v/>
      </c>
      <c r="AB34" s="110">
        <f t="shared" si="7"/>
        <v>0.17749010065373755</v>
      </c>
      <c r="AC34" s="126">
        <f>+Hoja4!M32/Hoja4!N32</f>
        <v>0.15065564099418663</v>
      </c>
      <c r="AD34" s="125" t="str">
        <f t="shared" si="8"/>
        <v/>
      </c>
      <c r="AE34" s="110">
        <f t="shared" si="9"/>
        <v>0.15065564099418663</v>
      </c>
      <c r="AF34" s="154">
        <v>0.24628376988848988</v>
      </c>
      <c r="AG34" s="125" t="str">
        <f t="shared" si="20"/>
        <v/>
      </c>
      <c r="AH34" s="125">
        <f t="shared" si="21"/>
        <v>0.24628376988848988</v>
      </c>
      <c r="AI34" s="154">
        <v>2.2535100442858398E-2</v>
      </c>
      <c r="AJ34" s="125" t="str">
        <f t="shared" si="10"/>
        <v/>
      </c>
      <c r="AK34" s="110">
        <f t="shared" si="11"/>
        <v>2.2535100442858398E-2</v>
      </c>
    </row>
    <row r="35" spans="1:37">
      <c r="A35" s="2">
        <v>1981</v>
      </c>
      <c r="B35" s="19">
        <f>'C. YP y BRECHAS'!E35</f>
        <v>6.0212765446060246E-2</v>
      </c>
      <c r="C35" s="124" t="str">
        <f>'C. YP y BRECHAS'!F35</f>
        <v/>
      </c>
      <c r="D35" s="115">
        <f>'C. YP y BRECHAS'!G35</f>
        <v>1</v>
      </c>
      <c r="E35" s="118">
        <f>+Hoja4!E33/Hoja4!N33</f>
        <v>0.63560974782505464</v>
      </c>
      <c r="F35" s="125" t="str">
        <f t="shared" si="0"/>
        <v/>
      </c>
      <c r="G35" s="110">
        <f t="shared" si="1"/>
        <v>0.63560974782505464</v>
      </c>
      <c r="H35" s="118">
        <f>+Hoja4!F33/Hoja4!N33</f>
        <v>0.13417674292400833</v>
      </c>
      <c r="I35" s="125" t="str">
        <f t="shared" si="2"/>
        <v/>
      </c>
      <c r="J35" s="110">
        <f t="shared" si="3"/>
        <v>0.13417674292400833</v>
      </c>
      <c r="K35" s="118">
        <f>+Hoja4!G33/Hoja4!N33</f>
        <v>0.23545361287752861</v>
      </c>
      <c r="L35" s="125" t="str">
        <f t="shared" si="12"/>
        <v/>
      </c>
      <c r="M35" s="110">
        <f t="shared" si="13"/>
        <v>0.23545361287752861</v>
      </c>
      <c r="N35" s="126">
        <f>+Hoja4!H33/Hoja4!N33</f>
        <v>0.21337026616082103</v>
      </c>
      <c r="O35" s="125" t="str">
        <f t="shared" si="14"/>
        <v/>
      </c>
      <c r="P35" s="110">
        <f t="shared" si="15"/>
        <v>0.21337026616082103</v>
      </c>
      <c r="Q35" s="126">
        <f>+Hoja4!I33/Hoja4!N33</f>
        <v>0.14527932599846977</v>
      </c>
      <c r="R35" s="125" t="str">
        <f t="shared" si="16"/>
        <v/>
      </c>
      <c r="S35" s="110">
        <f t="shared" si="17"/>
        <v>0.14527932599846977</v>
      </c>
      <c r="T35" s="118">
        <f>+Hoja4!J33/Hoja4!N33</f>
        <v>6.809094016235126E-2</v>
      </c>
      <c r="U35" s="125" t="str">
        <f t="shared" si="18"/>
        <v/>
      </c>
      <c r="V35" s="110">
        <f t="shared" si="19"/>
        <v>6.809094016235126E-2</v>
      </c>
      <c r="W35" s="126">
        <f>+Hoja4!K33/Hoja4!N33</f>
        <v>2.2083346716707593E-2</v>
      </c>
      <c r="X35" s="125" t="str">
        <f t="shared" si="4"/>
        <v/>
      </c>
      <c r="Y35" s="110">
        <f t="shared" si="5"/>
        <v>2.2083346716707593E-2</v>
      </c>
      <c r="Z35" s="126">
        <f>+Hoja4!L33/Hoja4!N33</f>
        <v>0.16377846723483813</v>
      </c>
      <c r="AA35" s="125" t="str">
        <f t="shared" si="6"/>
        <v/>
      </c>
      <c r="AB35" s="110">
        <f t="shared" si="7"/>
        <v>0.16377846723483813</v>
      </c>
      <c r="AC35" s="126">
        <f>+Hoja4!M33/Hoja4!N33</f>
        <v>0.16901857086142982</v>
      </c>
      <c r="AD35" s="125" t="str">
        <f t="shared" si="8"/>
        <v/>
      </c>
      <c r="AE35" s="110">
        <f t="shared" si="9"/>
        <v>0.16901857086142982</v>
      </c>
      <c r="AF35" s="154">
        <v>0.2070677301253474</v>
      </c>
      <c r="AG35" s="125" t="str">
        <f t="shared" si="20"/>
        <v/>
      </c>
      <c r="AH35" s="125">
        <f t="shared" si="21"/>
        <v>0.2070677301253474</v>
      </c>
      <c r="AI35" s="154">
        <v>0.10451880769626599</v>
      </c>
      <c r="AJ35" s="125" t="str">
        <f t="shared" si="10"/>
        <v/>
      </c>
      <c r="AK35" s="110">
        <f t="shared" si="11"/>
        <v>0.10451880769626599</v>
      </c>
    </row>
    <row r="36" spans="1:37">
      <c r="A36" s="2">
        <v>1982</v>
      </c>
      <c r="B36" s="19">
        <f>'C. YP y BRECHAS'!E36</f>
        <v>4.8560135181244135E-2</v>
      </c>
      <c r="C36" s="124" t="str">
        <f>'C. YP y BRECHAS'!F36</f>
        <v/>
      </c>
      <c r="D36" s="115">
        <f>'C. YP y BRECHAS'!G36</f>
        <v>1</v>
      </c>
      <c r="E36" s="118">
        <f>+Hoja4!E34/Hoja4!N34</f>
        <v>0.62165239905499459</v>
      </c>
      <c r="F36" s="125" t="str">
        <f t="shared" si="0"/>
        <v/>
      </c>
      <c r="G36" s="110">
        <f t="shared" si="1"/>
        <v>0.62165239905499459</v>
      </c>
      <c r="H36" s="118">
        <f>+Hoja4!F34/Hoja4!N34</f>
        <v>0.14704232693320934</v>
      </c>
      <c r="I36" s="125" t="str">
        <f t="shared" si="2"/>
        <v/>
      </c>
      <c r="J36" s="110">
        <f t="shared" si="3"/>
        <v>0.14704232693320934</v>
      </c>
      <c r="K36" s="118">
        <f>+Hoja4!G34/Hoja4!N34</f>
        <v>0.22063947028042843</v>
      </c>
      <c r="L36" s="125" t="str">
        <f t="shared" si="12"/>
        <v/>
      </c>
      <c r="M36" s="110">
        <f t="shared" si="13"/>
        <v>0.22063947028042843</v>
      </c>
      <c r="N36" s="126">
        <f>+Hoja4!H34/Hoja4!N34</f>
        <v>0.20571345453873205</v>
      </c>
      <c r="O36" s="125" t="str">
        <f t="shared" si="14"/>
        <v/>
      </c>
      <c r="P36" s="110">
        <f t="shared" si="15"/>
        <v>0.20571345453873205</v>
      </c>
      <c r="Q36" s="126">
        <f>+Hoja4!I34/Hoja4!N34</f>
        <v>0.13503637099510152</v>
      </c>
      <c r="R36" s="125" t="str">
        <f t="shared" si="16"/>
        <v/>
      </c>
      <c r="S36" s="110">
        <f t="shared" si="17"/>
        <v>0.13503637099510152</v>
      </c>
      <c r="T36" s="118">
        <f>+Hoja4!J34/Hoja4!N34</f>
        <v>7.0677083543630517E-2</v>
      </c>
      <c r="U36" s="125" t="str">
        <f t="shared" si="18"/>
        <v/>
      </c>
      <c r="V36" s="110">
        <f t="shared" si="19"/>
        <v>7.0677083543630517E-2</v>
      </c>
      <c r="W36" s="126">
        <f>+Hoja4!K34/Hoja4!N34</f>
        <v>1.492601574169641E-2</v>
      </c>
      <c r="X36" s="125" t="str">
        <f t="shared" si="4"/>
        <v/>
      </c>
      <c r="Y36" s="110">
        <f t="shared" si="5"/>
        <v>1.492601574169641E-2</v>
      </c>
      <c r="Z36" s="126">
        <f>+Hoja4!L34/Hoja4!N34</f>
        <v>0.18048007063028934</v>
      </c>
      <c r="AA36" s="125" t="str">
        <f t="shared" si="6"/>
        <v/>
      </c>
      <c r="AB36" s="110">
        <f t="shared" si="7"/>
        <v>0.18048007063028934</v>
      </c>
      <c r="AC36" s="126">
        <f>+Hoja4!M34/Hoja4!N34</f>
        <v>0.16981426689892176</v>
      </c>
      <c r="AD36" s="125" t="str">
        <f t="shared" si="8"/>
        <v/>
      </c>
      <c r="AE36" s="110">
        <f t="shared" si="9"/>
        <v>0.16981426689892176</v>
      </c>
      <c r="AF36" s="154">
        <v>0.21758485121494131</v>
      </c>
      <c r="AG36" s="125" t="str">
        <f t="shared" si="20"/>
        <v/>
      </c>
      <c r="AH36" s="125">
        <f t="shared" si="21"/>
        <v>0.21758485121494131</v>
      </c>
      <c r="AI36" s="154">
        <v>9.7405973968645809E-2</v>
      </c>
      <c r="AJ36" s="125" t="str">
        <f t="shared" si="10"/>
        <v/>
      </c>
      <c r="AK36" s="110">
        <f t="shared" si="11"/>
        <v>9.7405973968645809E-2</v>
      </c>
    </row>
    <row r="37" spans="1:37">
      <c r="A37" s="2">
        <v>1983</v>
      </c>
      <c r="B37" s="19">
        <f>'C. YP y BRECHAS'!E37</f>
        <v>-6.7630049604909814E-2</v>
      </c>
      <c r="C37" s="124">
        <f>'C. YP y BRECHAS'!F37</f>
        <v>1</v>
      </c>
      <c r="D37" s="115" t="str">
        <f>'C. YP y BRECHAS'!G37</f>
        <v/>
      </c>
      <c r="E37" s="118">
        <f>+Hoja4!E35/Hoja4!N35</f>
        <v>0.65506273081398314</v>
      </c>
      <c r="F37" s="125">
        <f t="shared" si="0"/>
        <v>0.65506273081398314</v>
      </c>
      <c r="G37" s="110" t="str">
        <f t="shared" si="1"/>
        <v/>
      </c>
      <c r="H37" s="118">
        <f>+Hoja4!F35/Hoja4!N35</f>
        <v>0.15073734001112971</v>
      </c>
      <c r="I37" s="125">
        <f t="shared" si="2"/>
        <v>0.15073734001112971</v>
      </c>
      <c r="J37" s="110" t="str">
        <f t="shared" si="3"/>
        <v/>
      </c>
      <c r="K37" s="118">
        <f>+Hoja4!G35/Hoja4!N35</f>
        <v>0.16059837917261391</v>
      </c>
      <c r="L37" s="125">
        <f t="shared" si="12"/>
        <v>0.16059837917261391</v>
      </c>
      <c r="M37" s="110" t="str">
        <f t="shared" si="13"/>
        <v/>
      </c>
      <c r="N37" s="126">
        <f>+Hoja4!H35/Hoja4!N35</f>
        <v>0.16209526922230111</v>
      </c>
      <c r="O37" s="125">
        <f t="shared" si="14"/>
        <v>0.16209526922230111</v>
      </c>
      <c r="P37" s="110" t="str">
        <f t="shared" si="15"/>
        <v/>
      </c>
      <c r="Q37" s="126">
        <f>+Hoja4!I35/Hoja4!N35</f>
        <v>9.264531637627299E-2</v>
      </c>
      <c r="R37" s="125">
        <f t="shared" si="16"/>
        <v>9.264531637627299E-2</v>
      </c>
      <c r="S37" s="110" t="str">
        <f t="shared" si="17"/>
        <v/>
      </c>
      <c r="T37" s="118">
        <f>+Hoja4!J35/Hoja4!N35</f>
        <v>6.9449952846028132E-2</v>
      </c>
      <c r="U37" s="125">
        <f t="shared" si="18"/>
        <v>6.9449952846028132E-2</v>
      </c>
      <c r="V37" s="110" t="str">
        <f t="shared" si="19"/>
        <v/>
      </c>
      <c r="W37" s="126">
        <f>+Hoja4!K35/Hoja4!N35</f>
        <v>-1.4968900496872127E-3</v>
      </c>
      <c r="X37" s="125">
        <f t="shared" si="4"/>
        <v>-1.4968900496872127E-3</v>
      </c>
      <c r="Y37" s="110" t="str">
        <f t="shared" si="5"/>
        <v/>
      </c>
      <c r="Z37" s="126">
        <f>+Hoja4!L35/Hoja4!N35</f>
        <v>0.178309596233752</v>
      </c>
      <c r="AA37" s="125">
        <f t="shared" si="6"/>
        <v>0.178309596233752</v>
      </c>
      <c r="AB37" s="110" t="str">
        <f t="shared" si="7"/>
        <v/>
      </c>
      <c r="AC37" s="126">
        <f>+Hoja4!M35/Hoja4!N35</f>
        <v>0.14470804623147865</v>
      </c>
      <c r="AD37" s="125">
        <f t="shared" si="8"/>
        <v>0.14470804623147865</v>
      </c>
      <c r="AE37" s="110" t="str">
        <f t="shared" si="9"/>
        <v/>
      </c>
      <c r="AF37" s="154">
        <v>0.17619522533611875</v>
      </c>
      <c r="AG37" s="125">
        <f t="shared" si="20"/>
        <v>0.17619522533611875</v>
      </c>
      <c r="AH37" s="125" t="str">
        <f t="shared" si="21"/>
        <v/>
      </c>
      <c r="AI37" s="154">
        <v>6.4490023152202203E-2</v>
      </c>
      <c r="AJ37" s="125">
        <f t="shared" si="10"/>
        <v>6.4490023152202203E-2</v>
      </c>
      <c r="AK37" s="110" t="str">
        <f t="shared" si="11"/>
        <v/>
      </c>
    </row>
    <row r="38" spans="1:37">
      <c r="A38" s="2">
        <v>1984</v>
      </c>
      <c r="B38" s="19">
        <f>'C. YP y BRECHAS'!E38</f>
        <v>-3.6311339709216739E-2</v>
      </c>
      <c r="C38" s="124">
        <f>'C. YP y BRECHAS'!F38</f>
        <v>1</v>
      </c>
      <c r="D38" s="115" t="str">
        <f>'C. YP y BRECHAS'!G38</f>
        <v/>
      </c>
      <c r="E38" s="118">
        <f>+Hoja4!E36/Hoja4!N36</f>
        <v>0.64968079002941881</v>
      </c>
      <c r="F38" s="125">
        <f t="shared" si="0"/>
        <v>0.64968079002941881</v>
      </c>
      <c r="G38" s="110" t="str">
        <f t="shared" si="1"/>
        <v/>
      </c>
      <c r="H38" s="118">
        <f>+Hoja4!F36/Hoja4!N36</f>
        <v>0.13592363374470531</v>
      </c>
      <c r="I38" s="125">
        <f t="shared" si="2"/>
        <v>0.13592363374470531</v>
      </c>
      <c r="J38" s="110" t="str">
        <f t="shared" si="3"/>
        <v/>
      </c>
      <c r="K38" s="118">
        <f>+Hoja4!G36/Hoja4!N36</f>
        <v>0.14710144920806831</v>
      </c>
      <c r="L38" s="125">
        <f t="shared" si="12"/>
        <v>0.14710144920806831</v>
      </c>
      <c r="M38" s="110" t="str">
        <f t="shared" si="13"/>
        <v/>
      </c>
      <c r="N38" s="126">
        <f>+Hoja4!H36/Hoja4!N36</f>
        <v>0.15078073421724533</v>
      </c>
      <c r="O38" s="125">
        <f t="shared" si="14"/>
        <v>0.15078073421724533</v>
      </c>
      <c r="P38" s="110" t="str">
        <f t="shared" si="15"/>
        <v/>
      </c>
      <c r="Q38" s="126">
        <f>+Hoja4!I36/Hoja4!N36</f>
        <v>8.324565015404356E-2</v>
      </c>
      <c r="R38" s="125">
        <f t="shared" si="16"/>
        <v>8.324565015404356E-2</v>
      </c>
      <c r="S38" s="110" t="str">
        <f t="shared" si="17"/>
        <v/>
      </c>
      <c r="T38" s="118">
        <f>+Hoja4!J36/Hoja4!N36</f>
        <v>6.7535084063201758E-2</v>
      </c>
      <c r="U38" s="125">
        <f t="shared" si="18"/>
        <v>6.7535084063201758E-2</v>
      </c>
      <c r="V38" s="110" t="str">
        <f t="shared" si="19"/>
        <v/>
      </c>
      <c r="W38" s="126">
        <f>+Hoja4!K36/Hoja4!N36</f>
        <v>-3.6792850091770012E-3</v>
      </c>
      <c r="X38" s="125">
        <f t="shared" si="4"/>
        <v>-3.6792850091770012E-3</v>
      </c>
      <c r="Y38" s="110" t="str">
        <f t="shared" si="5"/>
        <v/>
      </c>
      <c r="Z38" s="126">
        <f>+Hoja4!L36/Hoja4!N36</f>
        <v>0.18485999266107597</v>
      </c>
      <c r="AA38" s="125">
        <f t="shared" si="6"/>
        <v>0.18485999266107597</v>
      </c>
      <c r="AB38" s="110" t="str">
        <f t="shared" si="7"/>
        <v/>
      </c>
      <c r="AC38" s="126">
        <f>+Hoja4!M36/Hoja4!N36</f>
        <v>0.11756586564326856</v>
      </c>
      <c r="AD38" s="125">
        <f t="shared" si="8"/>
        <v>0.11756586564326856</v>
      </c>
      <c r="AE38" s="110" t="str">
        <f t="shared" si="9"/>
        <v/>
      </c>
      <c r="AF38" s="154">
        <v>0.1958999334908989</v>
      </c>
      <c r="AG38" s="125">
        <f t="shared" si="20"/>
        <v>0.1958999334908989</v>
      </c>
      <c r="AH38" s="125" t="str">
        <f t="shared" si="21"/>
        <v/>
      </c>
      <c r="AI38" s="154">
        <v>1.6284204622708801E-2</v>
      </c>
      <c r="AJ38" s="125">
        <f t="shared" si="10"/>
        <v>1.6284204622708801E-2</v>
      </c>
      <c r="AK38" s="110" t="str">
        <f t="shared" si="11"/>
        <v/>
      </c>
    </row>
    <row r="39" spans="1:37">
      <c r="A39" s="2">
        <v>1985</v>
      </c>
      <c r="B39" s="19">
        <f>'C. YP y BRECHAS'!E39</f>
        <v>-1.8186204941375905E-2</v>
      </c>
      <c r="C39" s="124">
        <f>'C. YP y BRECHAS'!F39</f>
        <v>1</v>
      </c>
      <c r="D39" s="115" t="str">
        <f>'C. YP y BRECHAS'!G39</f>
        <v/>
      </c>
      <c r="E39" s="118">
        <f>+Hoja4!E37/Hoja4!N37</f>
        <v>0.64769553699041404</v>
      </c>
      <c r="F39" s="125">
        <f t="shared" si="0"/>
        <v>0.64769553699041404</v>
      </c>
      <c r="G39" s="110" t="str">
        <f t="shared" si="1"/>
        <v/>
      </c>
      <c r="H39" s="118">
        <f>+Hoja4!F37/Hoja4!N37</f>
        <v>0.13905118437498137</v>
      </c>
      <c r="I39" s="125">
        <f t="shared" si="2"/>
        <v>0.13905118437498137</v>
      </c>
      <c r="J39" s="110" t="str">
        <f t="shared" si="3"/>
        <v/>
      </c>
      <c r="K39" s="118">
        <f>+Hoja4!G37/Hoja4!N37</f>
        <v>0.12451450976201418</v>
      </c>
      <c r="L39" s="125">
        <f t="shared" si="12"/>
        <v>0.12451450976201418</v>
      </c>
      <c r="M39" s="110" t="str">
        <f t="shared" si="13"/>
        <v/>
      </c>
      <c r="N39" s="126">
        <f>+Hoja4!H37/Hoja4!N37</f>
        <v>0.12568382578563936</v>
      </c>
      <c r="O39" s="125">
        <f t="shared" si="14"/>
        <v>0.12568382578563936</v>
      </c>
      <c r="P39" s="110" t="str">
        <f t="shared" si="15"/>
        <v/>
      </c>
      <c r="Q39" s="126">
        <f>+Hoja4!I37/Hoja4!N37</f>
        <v>7.2236926202660007E-2</v>
      </c>
      <c r="R39" s="125">
        <f t="shared" si="16"/>
        <v>7.2236926202660007E-2</v>
      </c>
      <c r="S39" s="110" t="str">
        <f t="shared" si="17"/>
        <v/>
      </c>
      <c r="T39" s="118">
        <f>+Hoja4!J37/Hoja4!N37</f>
        <v>5.3446899582979344E-2</v>
      </c>
      <c r="U39" s="125">
        <f t="shared" si="18"/>
        <v>5.3446899582979344E-2</v>
      </c>
      <c r="V39" s="110" t="str">
        <f t="shared" si="19"/>
        <v/>
      </c>
      <c r="W39" s="126">
        <f>+Hoja4!K37/Hoja4!N37</f>
        <v>-1.1693160236251508E-3</v>
      </c>
      <c r="X39" s="125">
        <f t="shared" si="4"/>
        <v>-1.1693160236251508E-3</v>
      </c>
      <c r="Y39" s="110" t="str">
        <f t="shared" si="5"/>
        <v/>
      </c>
      <c r="Z39" s="126">
        <f>+Hoja4!L37/Hoja4!N37</f>
        <v>0.18858170589943074</v>
      </c>
      <c r="AA39" s="125">
        <f t="shared" si="6"/>
        <v>0.18858170589943074</v>
      </c>
      <c r="AB39" s="110" t="str">
        <f t="shared" si="7"/>
        <v/>
      </c>
      <c r="AC39" s="126">
        <f>+Hoja4!M37/Hoja4!N37</f>
        <v>9.9842937026840287E-2</v>
      </c>
      <c r="AD39" s="125">
        <f t="shared" si="8"/>
        <v>9.9842937026840287E-2</v>
      </c>
      <c r="AE39" s="110" t="str">
        <f t="shared" si="9"/>
        <v/>
      </c>
      <c r="AF39" s="154">
        <v>0.18440663087246076</v>
      </c>
      <c r="AG39" s="125">
        <f t="shared" si="20"/>
        <v>0.18440663087246076</v>
      </c>
      <c r="AH39" s="125" t="str">
        <f t="shared" si="21"/>
        <v/>
      </c>
      <c r="AI39" s="154">
        <v>4.83704106671383E-3</v>
      </c>
      <c r="AJ39" s="125">
        <f t="shared" si="10"/>
        <v>4.83704106671383E-3</v>
      </c>
      <c r="AK39" s="110" t="str">
        <f t="shared" si="11"/>
        <v/>
      </c>
    </row>
    <row r="40" spans="1:37">
      <c r="A40" s="2">
        <v>1986</v>
      </c>
      <c r="B40" s="19">
        <f>'C. YP y BRECHAS'!E40</f>
        <v>7.152513774053304E-2</v>
      </c>
      <c r="C40" s="124" t="str">
        <f>'C. YP y BRECHAS'!F40</f>
        <v/>
      </c>
      <c r="D40" s="115">
        <f>'C. YP y BRECHAS'!G40</f>
        <v>1</v>
      </c>
      <c r="E40" s="118">
        <f>+Hoja4!E38/Hoja4!N38</f>
        <v>0.68074280936272036</v>
      </c>
      <c r="F40" s="125" t="str">
        <f t="shared" si="0"/>
        <v/>
      </c>
      <c r="G40" s="110">
        <f t="shared" si="1"/>
        <v>0.68074280936272036</v>
      </c>
      <c r="H40" s="118">
        <f>+Hoja4!F38/Hoja4!N38</f>
        <v>0.13717817696919346</v>
      </c>
      <c r="I40" s="125" t="str">
        <f t="shared" si="2"/>
        <v/>
      </c>
      <c r="J40" s="110">
        <f t="shared" si="3"/>
        <v>0.13717817696919346</v>
      </c>
      <c r="K40" s="118">
        <f>+Hoja4!G38/Hoja4!N38</f>
        <v>0.14454054038404698</v>
      </c>
      <c r="L40" s="125" t="str">
        <f t="shared" si="12"/>
        <v/>
      </c>
      <c r="M40" s="110">
        <f t="shared" si="13"/>
        <v>0.14454054038404698</v>
      </c>
      <c r="N40" s="126">
        <f>+Hoja4!H38/Hoja4!N38</f>
        <v>0.13840095740802258</v>
      </c>
      <c r="O40" s="125" t="str">
        <f t="shared" si="14"/>
        <v/>
      </c>
      <c r="P40" s="110">
        <f t="shared" si="15"/>
        <v>0.13840095740802258</v>
      </c>
      <c r="Q40" s="126">
        <f>+Hoja4!I38/Hoja4!N38</f>
        <v>9.1824391506582614E-2</v>
      </c>
      <c r="R40" s="125" t="str">
        <f t="shared" si="16"/>
        <v/>
      </c>
      <c r="S40" s="110">
        <f t="shared" si="17"/>
        <v>9.1824391506582614E-2</v>
      </c>
      <c r="T40" s="118">
        <f>+Hoja4!J38/Hoja4!N38</f>
        <v>4.6576565901439965E-2</v>
      </c>
      <c r="U40" s="125" t="str">
        <f t="shared" si="18"/>
        <v/>
      </c>
      <c r="V40" s="110">
        <f t="shared" si="19"/>
        <v>4.6576565901439965E-2</v>
      </c>
      <c r="W40" s="126">
        <f>+Hoja4!K38/Hoja4!N38</f>
        <v>6.1395829760243935E-3</v>
      </c>
      <c r="X40" s="125" t="str">
        <f t="shared" si="4"/>
        <v/>
      </c>
      <c r="Y40" s="110">
        <f t="shared" si="5"/>
        <v>6.1395829760243935E-3</v>
      </c>
      <c r="Z40" s="126">
        <f>+Hoja4!L38/Hoja4!N38</f>
        <v>0.14934975259307789</v>
      </c>
      <c r="AA40" s="125" t="str">
        <f t="shared" si="6"/>
        <v/>
      </c>
      <c r="AB40" s="110">
        <f t="shared" si="7"/>
        <v>0.14934975259307789</v>
      </c>
      <c r="AC40" s="126">
        <f>+Hoja4!M38/Hoja4!N38</f>
        <v>0.1118112793090386</v>
      </c>
      <c r="AD40" s="125" t="str">
        <f t="shared" si="8"/>
        <v/>
      </c>
      <c r="AE40" s="110">
        <f t="shared" si="9"/>
        <v>0.1118112793090386</v>
      </c>
      <c r="AF40" s="154">
        <v>0.1304959223285575</v>
      </c>
      <c r="AG40" s="125" t="str">
        <f t="shared" si="20"/>
        <v/>
      </c>
      <c r="AH40" s="125">
        <f t="shared" si="21"/>
        <v>0.1304959223285575</v>
      </c>
      <c r="AI40" s="154">
        <v>7.2390875361906901E-2</v>
      </c>
      <c r="AJ40" s="125" t="str">
        <f t="shared" si="10"/>
        <v/>
      </c>
      <c r="AK40" s="110">
        <f t="shared" si="11"/>
        <v>7.2390875361906901E-2</v>
      </c>
    </row>
    <row r="41" spans="1:37">
      <c r="A41" s="2">
        <v>1987</v>
      </c>
      <c r="B41" s="19">
        <f>'C. YP y BRECHAS'!E41</f>
        <v>0.16612607462844764</v>
      </c>
      <c r="C41" s="124" t="str">
        <f>'C. YP y BRECHAS'!F41</f>
        <v/>
      </c>
      <c r="D41" s="115">
        <f>'C. YP y BRECHAS'!G41</f>
        <v>1</v>
      </c>
      <c r="E41" s="118">
        <f>+Hoja4!E39/Hoja4!N39</f>
        <v>0.69051888155076746</v>
      </c>
      <c r="F41" s="125" t="str">
        <f t="shared" si="0"/>
        <v/>
      </c>
      <c r="G41" s="110">
        <f t="shared" si="1"/>
        <v>0.69051888155076746</v>
      </c>
      <c r="H41" s="118">
        <f>+Hoja4!F39/Hoja4!N39</f>
        <v>0.13217583599796789</v>
      </c>
      <c r="I41" s="125" t="str">
        <f t="shared" si="2"/>
        <v/>
      </c>
      <c r="J41" s="110">
        <f t="shared" si="3"/>
        <v>0.13217583599796789</v>
      </c>
      <c r="K41" s="118">
        <f>+Hoja4!G39/Hoja4!N39</f>
        <v>0.16026067739586805</v>
      </c>
      <c r="L41" s="125" t="str">
        <f t="shared" si="12"/>
        <v/>
      </c>
      <c r="M41" s="110">
        <f t="shared" si="13"/>
        <v>0.16026067739586805</v>
      </c>
      <c r="N41" s="126">
        <f>+Hoja4!H39/Hoja4!N39</f>
        <v>0.14629256695352422</v>
      </c>
      <c r="O41" s="125" t="str">
        <f t="shared" si="14"/>
        <v/>
      </c>
      <c r="P41" s="110">
        <f t="shared" si="15"/>
        <v>0.14629256695352422</v>
      </c>
      <c r="Q41" s="126">
        <f>+Hoja4!I39/Hoja4!N39</f>
        <v>0.10589037430929982</v>
      </c>
      <c r="R41" s="125" t="str">
        <f t="shared" si="16"/>
        <v/>
      </c>
      <c r="S41" s="110">
        <f t="shared" si="17"/>
        <v>0.10589037430929982</v>
      </c>
      <c r="T41" s="118">
        <f>+Hoja4!J39/Hoja4!N39</f>
        <v>4.040219264422442E-2</v>
      </c>
      <c r="U41" s="125" t="str">
        <f t="shared" si="18"/>
        <v/>
      </c>
      <c r="V41" s="110">
        <f t="shared" si="19"/>
        <v>4.040219264422442E-2</v>
      </c>
      <c r="W41" s="126">
        <f>+Hoja4!K39/Hoja4!N39</f>
        <v>1.3968110442343832E-2</v>
      </c>
      <c r="X41" s="125" t="str">
        <f t="shared" si="4"/>
        <v/>
      </c>
      <c r="Y41" s="110">
        <f t="shared" si="5"/>
        <v>1.3968110442343832E-2</v>
      </c>
      <c r="Z41" s="126">
        <f>+Hoja4!L39/Hoja4!N39</f>
        <v>0.13124405574464731</v>
      </c>
      <c r="AA41" s="125" t="str">
        <f t="shared" si="6"/>
        <v/>
      </c>
      <c r="AB41" s="110">
        <f t="shared" si="7"/>
        <v>0.13124405574464731</v>
      </c>
      <c r="AC41" s="126">
        <f>+Hoja4!M39/Hoja4!N39</f>
        <v>0.1141994506892508</v>
      </c>
      <c r="AD41" s="125" t="str">
        <f t="shared" si="8"/>
        <v/>
      </c>
      <c r="AE41" s="110">
        <f t="shared" si="9"/>
        <v>0.1141994506892508</v>
      </c>
      <c r="AF41" s="154">
        <v>0.12847624264453991</v>
      </c>
      <c r="AG41" s="125" t="str">
        <f t="shared" si="20"/>
        <v/>
      </c>
      <c r="AH41" s="125">
        <f t="shared" si="21"/>
        <v>0.12847624264453991</v>
      </c>
      <c r="AI41" s="154">
        <v>7.5131442292433098E-2</v>
      </c>
      <c r="AJ41" s="125" t="str">
        <f t="shared" si="10"/>
        <v/>
      </c>
      <c r="AK41" s="110">
        <f t="shared" si="11"/>
        <v>7.5131442292433098E-2</v>
      </c>
    </row>
    <row r="42" spans="1:37">
      <c r="A42" s="2">
        <v>1988</v>
      </c>
      <c r="B42" s="19">
        <f>'C. YP y BRECHAS'!E42</f>
        <v>7.0412807374145459E-2</v>
      </c>
      <c r="C42" s="124" t="str">
        <f>'C. YP y BRECHAS'!F42</f>
        <v/>
      </c>
      <c r="D42" s="115">
        <f>'C. YP y BRECHAS'!G42</f>
        <v>1</v>
      </c>
      <c r="E42" s="118">
        <f>+Hoja4!E40/Hoja4!N40</f>
        <v>0.6989363223372308</v>
      </c>
      <c r="F42" s="125" t="str">
        <f t="shared" si="0"/>
        <v/>
      </c>
      <c r="G42" s="110">
        <f t="shared" si="1"/>
        <v>0.6989363223372308</v>
      </c>
      <c r="H42" s="118">
        <f>+Hoja4!F40/Hoja4!N40</f>
        <v>0.12294441816721847</v>
      </c>
      <c r="I42" s="125" t="str">
        <f t="shared" si="2"/>
        <v/>
      </c>
      <c r="J42" s="110">
        <f t="shared" si="3"/>
        <v>0.12294441816721847</v>
      </c>
      <c r="K42" s="118">
        <f>+Hoja4!G40/Hoja4!N40</f>
        <v>0.15622019493574205</v>
      </c>
      <c r="L42" s="125" t="str">
        <f t="shared" si="12"/>
        <v/>
      </c>
      <c r="M42" s="110">
        <f t="shared" si="13"/>
        <v>0.15622019493574205</v>
      </c>
      <c r="N42" s="126">
        <f>+Hoja4!H40/Hoja4!N40</f>
        <v>0.13661604329652635</v>
      </c>
      <c r="O42" s="125" t="str">
        <f t="shared" si="14"/>
        <v/>
      </c>
      <c r="P42" s="110">
        <f t="shared" si="15"/>
        <v>0.13661604329652635</v>
      </c>
      <c r="Q42" s="126">
        <f>+Hoja4!I40/Hoja4!N40</f>
        <v>0.10626547700510168</v>
      </c>
      <c r="R42" s="125" t="str">
        <f t="shared" si="16"/>
        <v/>
      </c>
      <c r="S42" s="110">
        <f t="shared" si="17"/>
        <v>0.10626547700510168</v>
      </c>
      <c r="T42" s="118">
        <f>+Hoja4!J40/Hoja4!N40</f>
        <v>3.0350566291424682E-2</v>
      </c>
      <c r="U42" s="125" t="str">
        <f t="shared" si="18"/>
        <v/>
      </c>
      <c r="V42" s="110">
        <f t="shared" si="19"/>
        <v>3.0350566291424682E-2</v>
      </c>
      <c r="W42" s="126">
        <f>+Hoja4!K40/Hoja4!N40</f>
        <v>1.960415163921566E-2</v>
      </c>
      <c r="X42" s="125" t="str">
        <f t="shared" si="4"/>
        <v/>
      </c>
      <c r="Y42" s="110">
        <f t="shared" si="5"/>
        <v>1.960415163921566E-2</v>
      </c>
      <c r="Z42" s="126">
        <f>+Hoja4!L40/Hoja4!N40</f>
        <v>0.13530064944567102</v>
      </c>
      <c r="AA42" s="125" t="str">
        <f t="shared" si="6"/>
        <v/>
      </c>
      <c r="AB42" s="110">
        <f t="shared" si="7"/>
        <v>0.13530064944567102</v>
      </c>
      <c r="AC42" s="126">
        <f>+Hoja4!M40/Hoja4!N40</f>
        <v>0.11340158488586254</v>
      </c>
      <c r="AD42" s="125" t="str">
        <f t="shared" si="8"/>
        <v/>
      </c>
      <c r="AE42" s="110">
        <f t="shared" si="9"/>
        <v>0.11340158488586254</v>
      </c>
      <c r="AF42" s="154">
        <v>0.15788522608812655</v>
      </c>
      <c r="AG42" s="125" t="str">
        <f t="shared" si="20"/>
        <v/>
      </c>
      <c r="AH42" s="125">
        <f t="shared" si="21"/>
        <v>0.15788522608812655</v>
      </c>
      <c r="AI42" s="154">
        <v>8.1254193839941299E-2</v>
      </c>
      <c r="AJ42" s="125" t="str">
        <f t="shared" si="10"/>
        <v/>
      </c>
      <c r="AK42" s="110">
        <f t="shared" si="11"/>
        <v>8.1254193839941299E-2</v>
      </c>
    </row>
    <row r="43" spans="1:37">
      <c r="A43" s="2">
        <v>1989</v>
      </c>
      <c r="B43" s="19">
        <f>'C. YP y BRECHAS'!E43</f>
        <v>-5.7975919753989302E-2</v>
      </c>
      <c r="C43" s="124">
        <f>'C. YP y BRECHAS'!F43</f>
        <v>1</v>
      </c>
      <c r="D43" s="115" t="str">
        <f>'C. YP y BRECHAS'!G43</f>
        <v/>
      </c>
      <c r="E43" s="118">
        <f>+Hoja4!E41/Hoja4!N41</f>
        <v>0.66684437642690475</v>
      </c>
      <c r="F43" s="125">
        <f t="shared" si="0"/>
        <v>0.66684437642690475</v>
      </c>
      <c r="G43" s="110" t="str">
        <f t="shared" si="1"/>
        <v/>
      </c>
      <c r="H43" s="118">
        <f>+Hoja4!F41/Hoja4!N41</f>
        <v>0.11346872726360419</v>
      </c>
      <c r="I43" s="125">
        <f t="shared" si="2"/>
        <v>0.11346872726360419</v>
      </c>
      <c r="J43" s="110" t="str">
        <f t="shared" si="3"/>
        <v/>
      </c>
      <c r="K43" s="118">
        <f>+Hoja4!G41/Hoja4!N41</f>
        <v>0.14267712926408724</v>
      </c>
      <c r="L43" s="125">
        <f t="shared" si="12"/>
        <v>0.14267712926408724</v>
      </c>
      <c r="M43" s="110" t="str">
        <f t="shared" si="13"/>
        <v/>
      </c>
      <c r="N43" s="126">
        <f>+Hoja4!H41/Hoja4!N41</f>
        <v>0.13559066840788012</v>
      </c>
      <c r="O43" s="125">
        <f t="shared" si="14"/>
        <v>0.13559066840788012</v>
      </c>
      <c r="P43" s="110" t="str">
        <f t="shared" si="15"/>
        <v/>
      </c>
      <c r="Q43" s="126">
        <f>+Hoja4!I41/Hoja4!N41</f>
        <v>9.5601389563219702E-2</v>
      </c>
      <c r="R43" s="125">
        <f t="shared" si="16"/>
        <v>9.5601389563219702E-2</v>
      </c>
      <c r="S43" s="110" t="str">
        <f t="shared" si="17"/>
        <v/>
      </c>
      <c r="T43" s="118">
        <f>+Hoja4!J41/Hoja4!N41</f>
        <v>3.9989278844660421E-2</v>
      </c>
      <c r="U43" s="125">
        <f t="shared" si="18"/>
        <v>3.9989278844660421E-2</v>
      </c>
      <c r="V43" s="110" t="str">
        <f t="shared" si="19"/>
        <v/>
      </c>
      <c r="W43" s="126">
        <f>+Hoja4!K41/Hoja4!N41</f>
        <v>7.0864608562071288E-3</v>
      </c>
      <c r="X43" s="125">
        <f t="shared" si="4"/>
        <v>7.0864608562071288E-3</v>
      </c>
      <c r="Y43" s="110" t="str">
        <f t="shared" si="5"/>
        <v/>
      </c>
      <c r="Z43" s="126">
        <f>+Hoja4!L41/Hoja4!N41</f>
        <v>0.18325853654705396</v>
      </c>
      <c r="AA43" s="125">
        <f t="shared" si="6"/>
        <v>0.18325853654705396</v>
      </c>
      <c r="AB43" s="110" t="str">
        <f t="shared" si="7"/>
        <v/>
      </c>
      <c r="AC43" s="126">
        <f>+Hoja4!M41/Hoja4!N41</f>
        <v>0.10624876950165017</v>
      </c>
      <c r="AD43" s="125">
        <f t="shared" si="8"/>
        <v>0.10624876950165017</v>
      </c>
      <c r="AE43" s="110" t="str">
        <f t="shared" si="9"/>
        <v/>
      </c>
      <c r="AF43" s="154">
        <v>0.14726241956324215</v>
      </c>
      <c r="AG43" s="125">
        <f t="shared" si="20"/>
        <v>0.14726241956324215</v>
      </c>
      <c r="AH43" s="125" t="str">
        <f t="shared" si="21"/>
        <v/>
      </c>
      <c r="AI43" s="154">
        <v>2.3713702881180798E-2</v>
      </c>
      <c r="AJ43" s="125">
        <f t="shared" si="10"/>
        <v>2.3713702881180798E-2</v>
      </c>
      <c r="AK43" s="110" t="str">
        <f t="shared" si="11"/>
        <v/>
      </c>
    </row>
    <row r="44" spans="1:37">
      <c r="A44" s="2">
        <v>1990</v>
      </c>
      <c r="B44" s="19">
        <f>'C. YP y BRECHAS'!E44</f>
        <v>-0.10939086221184624</v>
      </c>
      <c r="C44" s="124">
        <f>'C. YP y BRECHAS'!F44</f>
        <v>1</v>
      </c>
      <c r="D44" s="115" t="str">
        <f>'C. YP y BRECHAS'!G44</f>
        <v/>
      </c>
      <c r="E44" s="118">
        <f>+Hoja4!E42/Hoja4!N42</f>
        <v>0.69795764792860349</v>
      </c>
      <c r="F44" s="125">
        <f t="shared" si="0"/>
        <v>0.69795764792860349</v>
      </c>
      <c r="G44" s="110" t="str">
        <f t="shared" si="1"/>
        <v/>
      </c>
      <c r="H44" s="118">
        <f>+Hoja4!F42/Hoja4!N42</f>
        <v>0.1072597892958044</v>
      </c>
      <c r="I44" s="125">
        <f t="shared" si="2"/>
        <v>0.1072597892958044</v>
      </c>
      <c r="J44" s="110" t="str">
        <f t="shared" si="3"/>
        <v/>
      </c>
      <c r="K44" s="118">
        <f>+Hoja4!G42/Hoja4!N42</f>
        <v>0.1499194541147717</v>
      </c>
      <c r="L44" s="125">
        <f t="shared" si="12"/>
        <v>0.1499194541147717</v>
      </c>
      <c r="M44" s="110" t="str">
        <f t="shared" si="13"/>
        <v/>
      </c>
      <c r="N44" s="126">
        <f>+Hoja4!H42/Hoja4!N42</f>
        <v>0.14405238801822828</v>
      </c>
      <c r="O44" s="125">
        <f t="shared" si="14"/>
        <v>0.14405238801822828</v>
      </c>
      <c r="P44" s="110" t="str">
        <f t="shared" si="15"/>
        <v/>
      </c>
      <c r="Q44" s="126">
        <f>+Hoja4!I42/Hoja4!N42</f>
        <v>0.11326597338627255</v>
      </c>
      <c r="R44" s="125">
        <f t="shared" si="16"/>
        <v>0.11326597338627255</v>
      </c>
      <c r="S44" s="110" t="str">
        <f t="shared" si="17"/>
        <v/>
      </c>
      <c r="T44" s="118">
        <f>+Hoja4!J42/Hoja4!N42</f>
        <v>3.0786414631955746E-2</v>
      </c>
      <c r="U44" s="125">
        <f t="shared" si="18"/>
        <v>3.0786414631955746E-2</v>
      </c>
      <c r="V44" s="110" t="str">
        <f t="shared" si="19"/>
        <v/>
      </c>
      <c r="W44" s="126">
        <f>+Hoja4!K42/Hoja4!N42</f>
        <v>5.8670660965434085E-3</v>
      </c>
      <c r="X44" s="125">
        <f t="shared" si="4"/>
        <v>5.8670660965434085E-3</v>
      </c>
      <c r="Y44" s="110" t="str">
        <f t="shared" si="5"/>
        <v/>
      </c>
      <c r="Z44" s="126">
        <f>+Hoja4!L42/Hoja4!N42</f>
        <v>0.1702859836013981</v>
      </c>
      <c r="AA44" s="125">
        <f t="shared" si="6"/>
        <v>0.1702859836013981</v>
      </c>
      <c r="AB44" s="110" t="str">
        <f t="shared" si="7"/>
        <v/>
      </c>
      <c r="AC44" s="126">
        <f>+Hoja4!M42/Hoja4!N42</f>
        <v>0.12542287494057772</v>
      </c>
      <c r="AD44" s="125">
        <f t="shared" si="8"/>
        <v>0.12542287494057772</v>
      </c>
      <c r="AE44" s="110" t="str">
        <f t="shared" si="9"/>
        <v/>
      </c>
      <c r="AF44" s="154">
        <v>8.9177284019317016E-2</v>
      </c>
      <c r="AG44" s="125">
        <f t="shared" si="20"/>
        <v>8.9177284019317016E-2</v>
      </c>
      <c r="AH44" s="125" t="str">
        <f t="shared" si="21"/>
        <v/>
      </c>
      <c r="AI44" s="154">
        <v>4.9624769305656811E-2</v>
      </c>
      <c r="AJ44" s="125">
        <f t="shared" si="10"/>
        <v>4.9624769305656811E-2</v>
      </c>
      <c r="AK44" s="110" t="str">
        <f t="shared" si="11"/>
        <v/>
      </c>
    </row>
    <row r="45" spans="1:37">
      <c r="A45" s="2">
        <v>1991</v>
      </c>
      <c r="B45" s="19">
        <f>'C. YP y BRECHAS'!E45</f>
        <v>-9.3308951156521047E-2</v>
      </c>
      <c r="C45" s="124">
        <f>'C. YP y BRECHAS'!F45</f>
        <v>1</v>
      </c>
      <c r="D45" s="115" t="str">
        <f>'C. YP y BRECHAS'!G45</f>
        <v/>
      </c>
      <c r="E45" s="118">
        <f>+Hoja4!E43/Hoja4!N43</f>
        <v>0.70818319190979895</v>
      </c>
      <c r="F45" s="125">
        <f t="shared" si="0"/>
        <v>0.70818319190979895</v>
      </c>
      <c r="G45" s="110" t="str">
        <f t="shared" si="1"/>
        <v/>
      </c>
      <c r="H45" s="118">
        <f>+Hoja4!F43/Hoja4!N43</f>
        <v>0.10699110129541374</v>
      </c>
      <c r="I45" s="125">
        <f t="shared" si="2"/>
        <v>0.10699110129541374</v>
      </c>
      <c r="J45" s="110" t="str">
        <f t="shared" si="3"/>
        <v/>
      </c>
      <c r="K45" s="118">
        <f>+Hoja4!G43/Hoja4!N43</f>
        <v>0.15202998874975016</v>
      </c>
      <c r="L45" s="125">
        <f t="shared" si="12"/>
        <v>0.15202998874975016</v>
      </c>
      <c r="M45" s="110" t="str">
        <f t="shared" si="13"/>
        <v/>
      </c>
      <c r="N45" s="126">
        <f>+Hoja4!H43/Hoja4!N43</f>
        <v>0.1435351719729907</v>
      </c>
      <c r="O45" s="125">
        <f t="shared" si="14"/>
        <v>0.1435351719729907</v>
      </c>
      <c r="P45" s="110" t="str">
        <f t="shared" si="15"/>
        <v/>
      </c>
      <c r="Q45" s="126">
        <f>+Hoja4!I43/Hoja4!N43</f>
        <v>0.11077788445478645</v>
      </c>
      <c r="R45" s="125">
        <f t="shared" si="16"/>
        <v>0.11077788445478645</v>
      </c>
      <c r="S45" s="110" t="str">
        <f t="shared" si="17"/>
        <v/>
      </c>
      <c r="T45" s="118">
        <f>+Hoja4!J43/Hoja4!N43</f>
        <v>3.2757287518204246E-2</v>
      </c>
      <c r="U45" s="125">
        <f t="shared" si="18"/>
        <v>3.2757287518204246E-2</v>
      </c>
      <c r="V45" s="110" t="str">
        <f t="shared" si="19"/>
        <v/>
      </c>
      <c r="W45" s="126">
        <f>+Hoja4!K43/Hoja4!N43</f>
        <v>8.4948167767594628E-3</v>
      </c>
      <c r="X45" s="125">
        <f t="shared" si="4"/>
        <v>8.4948167767594628E-3</v>
      </c>
      <c r="Y45" s="110" t="str">
        <f t="shared" si="5"/>
        <v/>
      </c>
      <c r="Z45" s="126">
        <f>+Hoja4!L43/Hoja4!N43</f>
        <v>0.17627614951144499</v>
      </c>
      <c r="AA45" s="125">
        <f t="shared" si="6"/>
        <v>0.17627614951144499</v>
      </c>
      <c r="AB45" s="110" t="str">
        <f t="shared" si="7"/>
        <v/>
      </c>
      <c r="AC45" s="126">
        <f>+Hoja4!M43/Hoja4!N43</f>
        <v>0.14348043146640771</v>
      </c>
      <c r="AD45" s="125">
        <f t="shared" si="8"/>
        <v>0.14348043146640771</v>
      </c>
      <c r="AE45" s="110" t="str">
        <f t="shared" si="9"/>
        <v/>
      </c>
      <c r="AF45" s="154">
        <v>0.11422077835418407</v>
      </c>
      <c r="AG45" s="125">
        <f t="shared" si="20"/>
        <v>0.11422077835418407</v>
      </c>
      <c r="AH45" s="125" t="str">
        <f t="shared" si="21"/>
        <v/>
      </c>
      <c r="AI45" s="154">
        <v>4.5347092181494707E-2</v>
      </c>
      <c r="AJ45" s="125">
        <f t="shared" si="10"/>
        <v>4.5347092181494707E-2</v>
      </c>
      <c r="AK45" s="110" t="str">
        <f t="shared" si="11"/>
        <v/>
      </c>
    </row>
    <row r="46" spans="1:37">
      <c r="A46" s="2">
        <v>1992</v>
      </c>
      <c r="B46" s="19">
        <f>'C. YP y BRECHAS'!E46</f>
        <v>-0.11132642829191042</v>
      </c>
      <c r="C46" s="124">
        <f>'C. YP y BRECHAS'!F46</f>
        <v>1</v>
      </c>
      <c r="D46" s="115" t="str">
        <f>'C. YP y BRECHAS'!G46</f>
        <v/>
      </c>
      <c r="E46" s="118">
        <f>+Hoja4!E44/Hoja4!N44</f>
        <v>0.70675315062622956</v>
      </c>
      <c r="F46" s="125">
        <f t="shared" si="0"/>
        <v>0.70675315062622956</v>
      </c>
      <c r="G46" s="110" t="str">
        <f t="shared" si="1"/>
        <v/>
      </c>
      <c r="H46" s="118">
        <f>+Hoja4!F44/Hoja4!N44</f>
        <v>0.11061765908958102</v>
      </c>
      <c r="I46" s="125">
        <f t="shared" si="2"/>
        <v>0.11061765908958102</v>
      </c>
      <c r="J46" s="110" t="str">
        <f t="shared" si="3"/>
        <v/>
      </c>
      <c r="K46" s="118">
        <f>+Hoja4!G44/Hoja4!N44</f>
        <v>0.15486342035928513</v>
      </c>
      <c r="L46" s="125">
        <f t="shared" si="12"/>
        <v>0.15486342035928513</v>
      </c>
      <c r="M46" s="110" t="str">
        <f t="shared" si="13"/>
        <v/>
      </c>
      <c r="N46" s="126">
        <f>+Hoja4!H44/Hoja4!N44</f>
        <v>0.14638589142785569</v>
      </c>
      <c r="O46" s="125">
        <f t="shared" si="14"/>
        <v>0.14638589142785569</v>
      </c>
      <c r="P46" s="110" t="str">
        <f t="shared" si="15"/>
        <v/>
      </c>
      <c r="Q46" s="126">
        <f>+Hoja4!I44/Hoja4!N44</f>
        <v>0.10680812806368127</v>
      </c>
      <c r="R46" s="125">
        <f t="shared" si="16"/>
        <v>0.10680812806368127</v>
      </c>
      <c r="S46" s="110" t="str">
        <f t="shared" si="17"/>
        <v/>
      </c>
      <c r="T46" s="118">
        <f>+Hoja4!J44/Hoja4!N44</f>
        <v>3.9577763364174408E-2</v>
      </c>
      <c r="U46" s="125">
        <f t="shared" si="18"/>
        <v>3.9577763364174408E-2</v>
      </c>
      <c r="V46" s="110" t="str">
        <f t="shared" si="19"/>
        <v/>
      </c>
      <c r="W46" s="126">
        <f>+Hoja4!K44/Hoja4!N44</f>
        <v>8.4775289314294525E-3</v>
      </c>
      <c r="X46" s="125">
        <f t="shared" si="4"/>
        <v>8.4775289314294525E-3</v>
      </c>
      <c r="Y46" s="110" t="str">
        <f t="shared" si="5"/>
        <v/>
      </c>
      <c r="Z46" s="126">
        <f>+Hoja4!L44/Hoja4!N44</f>
        <v>0.18492449746687184</v>
      </c>
      <c r="AA46" s="125">
        <f t="shared" si="6"/>
        <v>0.18492449746687184</v>
      </c>
      <c r="AB46" s="110" t="str">
        <f t="shared" si="7"/>
        <v/>
      </c>
      <c r="AC46" s="126">
        <f>+Hoja4!M44/Hoja4!N44</f>
        <v>0.15715872754196744</v>
      </c>
      <c r="AD46" s="125">
        <f t="shared" si="8"/>
        <v>0.15715872754196744</v>
      </c>
      <c r="AE46" s="110" t="str">
        <f t="shared" si="9"/>
        <v/>
      </c>
      <c r="AF46" s="154">
        <v>0.10570433817731086</v>
      </c>
      <c r="AG46" s="125">
        <f t="shared" si="20"/>
        <v>0.10570433817731086</v>
      </c>
      <c r="AH46" s="125" t="str">
        <f t="shared" si="21"/>
        <v/>
      </c>
      <c r="AI46" s="154">
        <v>5.3784059907678192E-2</v>
      </c>
      <c r="AJ46" s="125">
        <f t="shared" si="10"/>
        <v>5.3784059907678192E-2</v>
      </c>
      <c r="AK46" s="110" t="str">
        <f t="shared" si="11"/>
        <v/>
      </c>
    </row>
    <row r="47" spans="1:37">
      <c r="A47" s="2">
        <v>1993</v>
      </c>
      <c r="B47" s="19">
        <f>'C. YP y BRECHAS'!E47</f>
        <v>-7.9780405051321779E-2</v>
      </c>
      <c r="C47" s="124">
        <f>'C. YP y BRECHAS'!F47</f>
        <v>1</v>
      </c>
      <c r="D47" s="115" t="str">
        <f>'C. YP y BRECHAS'!G47</f>
        <v/>
      </c>
      <c r="E47" s="118">
        <f>+Hoja4!E45/Hoja4!N45</f>
        <v>0.70132578211273766</v>
      </c>
      <c r="F47" s="125">
        <f t="shared" si="0"/>
        <v>0.70132578211273766</v>
      </c>
      <c r="G47" s="110" t="str">
        <f t="shared" si="1"/>
        <v/>
      </c>
      <c r="H47" s="118">
        <f>+Hoja4!F45/Hoja4!N45</f>
        <v>0.10835137852960952</v>
      </c>
      <c r="I47" s="125">
        <f t="shared" si="2"/>
        <v>0.10835137852960952</v>
      </c>
      <c r="J47" s="110" t="str">
        <f t="shared" si="3"/>
        <v/>
      </c>
      <c r="K47" s="118">
        <f>+Hoja4!G45/Hoja4!N45</f>
        <v>0.16398505320855444</v>
      </c>
      <c r="L47" s="125">
        <f t="shared" si="12"/>
        <v>0.16398505320855444</v>
      </c>
      <c r="M47" s="110" t="str">
        <f t="shared" si="13"/>
        <v/>
      </c>
      <c r="N47" s="126">
        <f>+Hoja4!H45/Hoja4!N45</f>
        <v>0.15510239739701182</v>
      </c>
      <c r="O47" s="125">
        <f t="shared" si="14"/>
        <v>0.15510239739701182</v>
      </c>
      <c r="P47" s="110" t="str">
        <f t="shared" si="15"/>
        <v/>
      </c>
      <c r="Q47" s="126">
        <f>+Hoja4!I45/Hoja4!N45</f>
        <v>0.11122283814118314</v>
      </c>
      <c r="R47" s="125">
        <f t="shared" si="16"/>
        <v>0.11122283814118314</v>
      </c>
      <c r="S47" s="110" t="str">
        <f t="shared" si="17"/>
        <v/>
      </c>
      <c r="T47" s="118">
        <f>+Hoja4!J45/Hoja4!N45</f>
        <v>4.3879559255828683E-2</v>
      </c>
      <c r="U47" s="125">
        <f t="shared" si="18"/>
        <v>4.3879559255828683E-2</v>
      </c>
      <c r="V47" s="110" t="str">
        <f t="shared" si="19"/>
        <v/>
      </c>
      <c r="W47" s="126">
        <f>+Hoja4!K45/Hoja4!N45</f>
        <v>8.8826558115426314E-3</v>
      </c>
      <c r="X47" s="125">
        <f t="shared" si="4"/>
        <v>8.8826558115426314E-3</v>
      </c>
      <c r="Y47" s="110" t="str">
        <f t="shared" si="5"/>
        <v/>
      </c>
      <c r="Z47" s="126">
        <f>+Hoja4!L45/Hoja4!N45</f>
        <v>0.1811978814666475</v>
      </c>
      <c r="AA47" s="125">
        <f t="shared" si="6"/>
        <v>0.1811978814666475</v>
      </c>
      <c r="AB47" s="110" t="str">
        <f t="shared" si="7"/>
        <v/>
      </c>
      <c r="AC47" s="126">
        <f>+Hoja4!M45/Hoja4!N45</f>
        <v>0.15486009531754916</v>
      </c>
      <c r="AD47" s="125">
        <f t="shared" si="8"/>
        <v>0.15486009531754916</v>
      </c>
      <c r="AE47" s="110" t="str">
        <f t="shared" si="9"/>
        <v/>
      </c>
      <c r="AF47" s="154">
        <v>0.10423587031552396</v>
      </c>
      <c r="AG47" s="125">
        <f t="shared" si="20"/>
        <v>0.10423587031552396</v>
      </c>
      <c r="AH47" s="125" t="str">
        <f t="shared" si="21"/>
        <v/>
      </c>
      <c r="AI47" s="154">
        <v>7.2137800003505406E-2</v>
      </c>
      <c r="AJ47" s="125">
        <f t="shared" si="10"/>
        <v>7.2137800003505406E-2</v>
      </c>
      <c r="AK47" s="110" t="str">
        <f t="shared" si="11"/>
        <v/>
      </c>
    </row>
    <row r="48" spans="1:37">
      <c r="A48" s="2">
        <v>1994</v>
      </c>
      <c r="B48" s="19">
        <f>'C. YP y BRECHAS'!E48</f>
        <v>1.0650687382979029E-2</v>
      </c>
      <c r="C48" s="124" t="str">
        <f>'C. YP y BRECHAS'!F48</f>
        <v/>
      </c>
      <c r="D48" s="115">
        <f>'C. YP y BRECHAS'!G48</f>
        <v>1</v>
      </c>
      <c r="E48" s="118">
        <f>+Hoja4!E46/Hoja4!N46</f>
        <v>0.68353378668752229</v>
      </c>
      <c r="F48" s="125" t="str">
        <f t="shared" si="0"/>
        <v/>
      </c>
      <c r="G48" s="110">
        <f t="shared" si="1"/>
        <v>0.68353378668752229</v>
      </c>
      <c r="H48" s="118">
        <f>+Hoja4!F46/Hoja4!N46</f>
        <v>0.10484297455432282</v>
      </c>
      <c r="I48" s="125" t="str">
        <f t="shared" si="2"/>
        <v/>
      </c>
      <c r="J48" s="110">
        <f t="shared" si="3"/>
        <v>0.10484297455432282</v>
      </c>
      <c r="K48" s="118">
        <f>+Hoja4!G46/Hoja4!N46</f>
        <v>0.18027271944050369</v>
      </c>
      <c r="L48" s="125" t="str">
        <f t="shared" si="12"/>
        <v/>
      </c>
      <c r="M48" s="110">
        <f t="shared" si="13"/>
        <v>0.18027271944050369</v>
      </c>
      <c r="N48" s="126">
        <f>+Hoja4!H46/Hoja4!N46</f>
        <v>0.18870421757107467</v>
      </c>
      <c r="O48" s="125" t="str">
        <f t="shared" si="14"/>
        <v/>
      </c>
      <c r="P48" s="110">
        <f t="shared" si="15"/>
        <v>0.18870421757107467</v>
      </c>
      <c r="Q48" s="126">
        <f>+Hoja4!I46/Hoja4!N46</f>
        <v>0.1378130852781542</v>
      </c>
      <c r="R48" s="125" t="str">
        <f t="shared" si="16"/>
        <v/>
      </c>
      <c r="S48" s="110">
        <f t="shared" si="17"/>
        <v>0.1378130852781542</v>
      </c>
      <c r="T48" s="118">
        <f>+Hoja4!J46/Hoja4!N46</f>
        <v>5.0891132292920457E-2</v>
      </c>
      <c r="U48" s="125" t="str">
        <f t="shared" si="18"/>
        <v/>
      </c>
      <c r="V48" s="110">
        <f t="shared" si="19"/>
        <v>5.0891132292920457E-2</v>
      </c>
      <c r="W48" s="126">
        <f>+Hoja4!K46/Hoja4!N46</f>
        <v>-8.4314981305710045E-3</v>
      </c>
      <c r="X48" s="125" t="str">
        <f t="shared" si="4"/>
        <v/>
      </c>
      <c r="Y48" s="110">
        <f t="shared" si="5"/>
        <v>-8.4314981305710045E-3</v>
      </c>
      <c r="Z48" s="126">
        <f>+Hoja4!L46/Hoja4!N46</f>
        <v>0.20597597165953763</v>
      </c>
      <c r="AA48" s="125" t="str">
        <f t="shared" si="6"/>
        <v/>
      </c>
      <c r="AB48" s="110">
        <f t="shared" si="7"/>
        <v>0.20597597165953763</v>
      </c>
      <c r="AC48" s="126">
        <f>+Hoja4!M46/Hoja4!N46</f>
        <v>0.17462545234188645</v>
      </c>
      <c r="AD48" s="125" t="str">
        <f t="shared" si="8"/>
        <v/>
      </c>
      <c r="AE48" s="110">
        <f t="shared" si="9"/>
        <v>0.17462545234188645</v>
      </c>
      <c r="AF48" s="154">
        <v>0.12759785571911275</v>
      </c>
      <c r="AG48" s="125" t="str">
        <f t="shared" si="20"/>
        <v/>
      </c>
      <c r="AH48" s="125">
        <f t="shared" si="21"/>
        <v>0.12759785571911275</v>
      </c>
      <c r="AI48" s="154">
        <v>6.3230129629830503E-2</v>
      </c>
      <c r="AJ48" s="125" t="str">
        <f t="shared" si="10"/>
        <v/>
      </c>
      <c r="AK48" s="110">
        <f t="shared" si="11"/>
        <v>6.3230129629830503E-2</v>
      </c>
    </row>
    <row r="49" spans="1:37">
      <c r="A49" s="18">
        <v>1995</v>
      </c>
      <c r="B49" s="19">
        <f>'C. YP y BRECHAS'!E49</f>
        <v>5.2096502718514515E-2</v>
      </c>
      <c r="C49" s="124" t="str">
        <f>'C. YP y BRECHAS'!F49</f>
        <v/>
      </c>
      <c r="D49" s="115">
        <f>'C. YP y BRECHAS'!G49</f>
        <v>1</v>
      </c>
      <c r="E49" s="118">
        <f>+Hoja4!E47/Hoja4!N47</f>
        <v>0.69693051902390279</v>
      </c>
      <c r="F49" s="125" t="str">
        <f t="shared" si="0"/>
        <v/>
      </c>
      <c r="G49" s="110">
        <f t="shared" si="1"/>
        <v>0.69693051902390279</v>
      </c>
      <c r="H49" s="118">
        <f>+Hoja4!F47/Hoja4!N47</f>
        <v>0.10590377683321944</v>
      </c>
      <c r="I49" s="125" t="str">
        <f t="shared" si="2"/>
        <v/>
      </c>
      <c r="J49" s="110">
        <f t="shared" si="3"/>
        <v>0.10590377683321944</v>
      </c>
      <c r="K49" s="118">
        <f>+Hoja4!G47/Hoja4!N47</f>
        <v>0.20050050498190078</v>
      </c>
      <c r="L49" s="125" t="str">
        <f t="shared" si="12"/>
        <v/>
      </c>
      <c r="M49" s="110">
        <f t="shared" si="13"/>
        <v>0.20050050498190078</v>
      </c>
      <c r="N49" s="126">
        <f>+Hoja4!H47/Hoja4!N47</f>
        <v>0.21011882894406772</v>
      </c>
      <c r="O49" s="125" t="str">
        <f t="shared" si="14"/>
        <v/>
      </c>
      <c r="P49" s="110">
        <f t="shared" si="15"/>
        <v>0.21011882894406772</v>
      </c>
      <c r="Q49" s="126">
        <f>+Hoja4!I47/Hoja4!N47</f>
        <v>0.16337657208393028</v>
      </c>
      <c r="R49" s="125" t="str">
        <f t="shared" si="16"/>
        <v/>
      </c>
      <c r="S49" s="110">
        <f t="shared" si="17"/>
        <v>0.16337657208393028</v>
      </c>
      <c r="T49" s="118">
        <f>+Hoja4!J47/Hoja4!N47</f>
        <v>4.6742256860137422E-2</v>
      </c>
      <c r="U49" s="125" t="str">
        <f t="shared" si="18"/>
        <v/>
      </c>
      <c r="V49" s="110">
        <f t="shared" si="19"/>
        <v>4.6742256860137422E-2</v>
      </c>
      <c r="W49" s="126">
        <f>+Hoja4!K47/Hoja4!N47</f>
        <v>-9.6183239621669431E-3</v>
      </c>
      <c r="X49" s="125" t="str">
        <f t="shared" si="4"/>
        <v/>
      </c>
      <c r="Y49" s="110">
        <f t="shared" si="5"/>
        <v>-9.6183239621669431E-3</v>
      </c>
      <c r="Z49" s="126">
        <f>+Hoja4!L47/Hoja4!N47</f>
        <v>0.2032540084703332</v>
      </c>
      <c r="AA49" s="125" t="str">
        <f t="shared" si="6"/>
        <v/>
      </c>
      <c r="AB49" s="110">
        <f t="shared" si="7"/>
        <v>0.2032540084703332</v>
      </c>
      <c r="AC49" s="126">
        <f>+Hoja4!M47/Hoja4!N47</f>
        <v>0.20658880930935619</v>
      </c>
      <c r="AD49" s="125" t="str">
        <f t="shared" si="8"/>
        <v/>
      </c>
      <c r="AE49" s="110">
        <f t="shared" si="9"/>
        <v>0.20658880930935619</v>
      </c>
      <c r="AF49" s="154">
        <v>0.12674505835155159</v>
      </c>
      <c r="AG49" s="125" t="str">
        <f t="shared" si="20"/>
        <v/>
      </c>
      <c r="AH49" s="125">
        <f t="shared" si="21"/>
        <v>0.12674505835155159</v>
      </c>
      <c r="AI49" s="154">
        <v>8.9959398621655196E-2</v>
      </c>
      <c r="AJ49" s="125" t="str">
        <f t="shared" si="10"/>
        <v/>
      </c>
      <c r="AK49" s="110">
        <f t="shared" si="11"/>
        <v>8.9959398621655196E-2</v>
      </c>
    </row>
    <row r="50" spans="1:37">
      <c r="A50" s="122">
        <v>1996</v>
      </c>
      <c r="B50" s="19">
        <f>'C. YP y BRECHAS'!E50</f>
        <v>4.6815135886591364E-2</v>
      </c>
      <c r="C50" s="124" t="str">
        <f>'C. YP y BRECHAS'!F50</f>
        <v/>
      </c>
      <c r="D50" s="115">
        <f>'C. YP y BRECHAS'!G50</f>
        <v>1</v>
      </c>
      <c r="E50" s="118">
        <f>+Hoja4!E48/Hoja4!N48</f>
        <v>0.69400275077601437</v>
      </c>
      <c r="F50" s="125" t="str">
        <f t="shared" si="0"/>
        <v/>
      </c>
      <c r="G50" s="110">
        <f t="shared" si="1"/>
        <v>0.69400275077601437</v>
      </c>
      <c r="H50" s="118">
        <f>+Hoja4!F48/Hoja4!N48</f>
        <v>0.10755224313106468</v>
      </c>
      <c r="I50" s="125" t="str">
        <f t="shared" si="2"/>
        <v/>
      </c>
      <c r="J50" s="110">
        <f t="shared" si="3"/>
        <v>0.10755224313106468</v>
      </c>
      <c r="K50" s="118">
        <f>+Hoja4!G48/Hoja4!N48</f>
        <v>0.18619313164680759</v>
      </c>
      <c r="L50" s="125" t="str">
        <f t="shared" si="12"/>
        <v/>
      </c>
      <c r="M50" s="110">
        <f t="shared" si="13"/>
        <v>0.18619313164680759</v>
      </c>
      <c r="N50" s="126">
        <f>+Hoja4!H48/Hoja4!N48</f>
        <v>0.19958594158610543</v>
      </c>
      <c r="O50" s="125" t="str">
        <f t="shared" si="14"/>
        <v/>
      </c>
      <c r="P50" s="110">
        <f t="shared" si="15"/>
        <v>0.19958594158610543</v>
      </c>
      <c r="Q50" s="126">
        <f>+Hoja4!I48/Hoja4!N48</f>
        <v>0.15545052690301947</v>
      </c>
      <c r="R50" s="125" t="str">
        <f t="shared" si="16"/>
        <v/>
      </c>
      <c r="S50" s="110">
        <f t="shared" si="17"/>
        <v>0.15545052690301947</v>
      </c>
      <c r="T50" s="118">
        <f>+Hoja4!J48/Hoja4!N48</f>
        <v>4.4135414683085961E-2</v>
      </c>
      <c r="U50" s="125" t="str">
        <f t="shared" si="18"/>
        <v/>
      </c>
      <c r="V50" s="110">
        <f t="shared" si="19"/>
        <v>4.4135414683085961E-2</v>
      </c>
      <c r="W50" s="126">
        <f>+Hoja4!K48/Hoja4!N48</f>
        <v>-1.3392809939297829E-2</v>
      </c>
      <c r="X50" s="125" t="str">
        <f t="shared" si="4"/>
        <v/>
      </c>
      <c r="Y50" s="110">
        <f t="shared" si="5"/>
        <v>-1.3392809939297829E-2</v>
      </c>
      <c r="Z50" s="126">
        <f>+Hoja4!L48/Hoja4!N48</f>
        <v>0.21348520504361157</v>
      </c>
      <c r="AA50" s="125" t="str">
        <f t="shared" si="6"/>
        <v/>
      </c>
      <c r="AB50" s="110">
        <f t="shared" si="7"/>
        <v>0.21348520504361157</v>
      </c>
      <c r="AC50" s="126">
        <f>+Hoja4!M48/Hoja4!N48</f>
        <v>0.20123333059749807</v>
      </c>
      <c r="AD50" s="125" t="str">
        <f t="shared" si="8"/>
        <v/>
      </c>
      <c r="AE50" s="110">
        <f t="shared" si="9"/>
        <v>0.20123333059749807</v>
      </c>
      <c r="AF50" s="154">
        <v>0.12904062443085479</v>
      </c>
      <c r="AG50" s="125" t="str">
        <f t="shared" si="20"/>
        <v/>
      </c>
      <c r="AH50" s="125">
        <f t="shared" si="21"/>
        <v>0.12904062443085479</v>
      </c>
      <c r="AI50" s="154">
        <v>6.8221505797941812E-2</v>
      </c>
      <c r="AJ50" s="125" t="str">
        <f t="shared" si="10"/>
        <v/>
      </c>
      <c r="AK50" s="110">
        <f t="shared" si="11"/>
        <v>6.8221505797941812E-2</v>
      </c>
    </row>
    <row r="51" spans="1:37">
      <c r="A51" s="122">
        <v>1997</v>
      </c>
      <c r="B51" s="19">
        <f>'C. YP y BRECHAS'!E51</f>
        <v>7.489800133340907E-2</v>
      </c>
      <c r="C51" s="124" t="str">
        <f>'C. YP y BRECHAS'!F51</f>
        <v/>
      </c>
      <c r="D51" s="115">
        <f>'C. YP y BRECHAS'!G51</f>
        <v>1</v>
      </c>
      <c r="E51" s="118">
        <f>+Hoja4!E49/Hoja4!N49</f>
        <v>0.67540136428613717</v>
      </c>
      <c r="F51" s="111" t="str">
        <f t="shared" si="0"/>
        <v/>
      </c>
      <c r="G51" s="112">
        <f t="shared" si="1"/>
        <v>0.67540136428613717</v>
      </c>
      <c r="H51" s="118">
        <f>+Hoja4!F49/Hoja4!N49</f>
        <v>0.10868656591625417</v>
      </c>
      <c r="I51" s="111" t="str">
        <f t="shared" si="2"/>
        <v/>
      </c>
      <c r="J51" s="112">
        <f t="shared" si="3"/>
        <v>0.10868656591625417</v>
      </c>
      <c r="K51" s="118">
        <f>+Hoja4!G49/Hoja4!N49</f>
        <v>0.20352741840651831</v>
      </c>
      <c r="L51" s="111" t="str">
        <f t="shared" si="12"/>
        <v/>
      </c>
      <c r="M51" s="112">
        <f t="shared" si="13"/>
        <v>0.20352741840651831</v>
      </c>
      <c r="N51" s="126">
        <f>+Hoja4!H49/Hoja4!N49</f>
        <v>0.21674008443776974</v>
      </c>
      <c r="O51" s="111" t="str">
        <f t="shared" si="14"/>
        <v/>
      </c>
      <c r="P51" s="112">
        <f t="shared" si="15"/>
        <v>0.21674008443776974</v>
      </c>
      <c r="Q51" s="126">
        <f>+Hoja4!I49/Hoja4!N49</f>
        <v>0.16932808165123236</v>
      </c>
      <c r="R51" s="111" t="str">
        <f t="shared" si="16"/>
        <v/>
      </c>
      <c r="S51" s="112">
        <f t="shared" si="17"/>
        <v>0.16932808165123236</v>
      </c>
      <c r="T51" s="118">
        <f>+Hoja4!J49/Hoja4!N49</f>
        <v>4.7412002786537358E-2</v>
      </c>
      <c r="U51" s="111" t="str">
        <f t="shared" si="18"/>
        <v/>
      </c>
      <c r="V51" s="112">
        <f t="shared" si="19"/>
        <v>4.7412002786537358E-2</v>
      </c>
      <c r="W51" s="126">
        <f>+Hoja4!K49/Hoja4!N49</f>
        <v>-1.3212666031251447E-2</v>
      </c>
      <c r="X51" s="111" t="str">
        <f t="shared" si="4"/>
        <v/>
      </c>
      <c r="Y51" s="112">
        <f t="shared" si="5"/>
        <v>-1.3212666031251447E-2</v>
      </c>
      <c r="Z51" s="126">
        <f>+Hoja4!L49/Hoja4!N49</f>
        <v>0.22436764887274269</v>
      </c>
      <c r="AA51" s="111" t="str">
        <f t="shared" si="6"/>
        <v/>
      </c>
      <c r="AB51" s="112">
        <f t="shared" si="7"/>
        <v>0.22436764887274269</v>
      </c>
      <c r="AC51" s="126">
        <f>+Hoja4!M49/Hoja4!N49</f>
        <v>0.21198299748165225</v>
      </c>
      <c r="AD51" s="111" t="str">
        <f t="shared" si="8"/>
        <v/>
      </c>
      <c r="AE51" s="112">
        <f t="shared" si="9"/>
        <v>0.21198299748165225</v>
      </c>
      <c r="AF51" s="154">
        <v>0.15152436344902409</v>
      </c>
      <c r="AG51" s="125" t="str">
        <f t="shared" si="20"/>
        <v/>
      </c>
      <c r="AH51" s="125">
        <f t="shared" si="21"/>
        <v>0.15152436344902409</v>
      </c>
      <c r="AI51" s="154">
        <v>5.98202610093456E-2</v>
      </c>
      <c r="AJ51" s="125" t="str">
        <f t="shared" si="10"/>
        <v/>
      </c>
      <c r="AK51" s="110">
        <f t="shared" si="11"/>
        <v>5.98202610093456E-2</v>
      </c>
    </row>
    <row r="52" spans="1:37">
      <c r="A52" s="122">
        <v>1998</v>
      </c>
      <c r="B52" s="19">
        <f>'C. YP y BRECHAS'!E52</f>
        <v>3.5094792015021525E-2</v>
      </c>
      <c r="C52" s="124" t="str">
        <f>'C. YP y BRECHAS'!F52</f>
        <v/>
      </c>
      <c r="D52" s="115">
        <f>'C. YP y BRECHAS'!G52</f>
        <v>1</v>
      </c>
      <c r="E52" s="118">
        <f>+Hoja4!E50/Hoja4!N50</f>
        <v>0.6646559613098898</v>
      </c>
      <c r="F52" s="111" t="str">
        <f t="shared" si="0"/>
        <v/>
      </c>
      <c r="G52" s="112">
        <f t="shared" si="1"/>
        <v>0.6646559613098898</v>
      </c>
      <c r="H52" s="118">
        <f>+Hoja4!F50/Hoja4!N50</f>
        <v>0.11184389858341692</v>
      </c>
      <c r="I52" s="111" t="str">
        <f t="shared" si="2"/>
        <v/>
      </c>
      <c r="J52" s="112">
        <f t="shared" si="3"/>
        <v>0.11184389858341692</v>
      </c>
      <c r="K52" s="118">
        <f>+Hoja4!G50/Hoja4!N50</f>
        <v>0.20300418974304799</v>
      </c>
      <c r="L52" s="111" t="str">
        <f t="shared" si="12"/>
        <v/>
      </c>
      <c r="M52" s="112">
        <f t="shared" si="13"/>
        <v>0.20300418974304799</v>
      </c>
      <c r="N52" s="126">
        <f>+Hoja4!H50/Hoja4!N50</f>
        <v>0.21686765317426199</v>
      </c>
      <c r="O52" s="111" t="str">
        <f t="shared" si="14"/>
        <v/>
      </c>
      <c r="P52" s="112">
        <f t="shared" si="15"/>
        <v>0.21686765317426199</v>
      </c>
      <c r="Q52" s="126">
        <f>+Hoja4!I50/Hoja4!N50</f>
        <v>0.16592242176611335</v>
      </c>
      <c r="R52" s="111" t="str">
        <f t="shared" si="16"/>
        <v/>
      </c>
      <c r="S52" s="112">
        <f t="shared" si="17"/>
        <v>0.16592242176611335</v>
      </c>
      <c r="T52" s="118">
        <f>+Hoja4!J50/Hoja4!N50</f>
        <v>5.094523140814862E-2</v>
      </c>
      <c r="U52" s="111" t="str">
        <f t="shared" si="18"/>
        <v/>
      </c>
      <c r="V52" s="112">
        <f t="shared" si="19"/>
        <v>5.094523140814862E-2</v>
      </c>
      <c r="W52" s="126">
        <f>+Hoja4!K50/Hoja4!N50</f>
        <v>-1.3863463431214019E-2</v>
      </c>
      <c r="X52" s="111" t="str">
        <f t="shared" si="4"/>
        <v/>
      </c>
      <c r="Y52" s="112">
        <f t="shared" si="5"/>
        <v>-1.3863463431214019E-2</v>
      </c>
      <c r="Z52" s="126">
        <f>+Hoja4!L50/Hoja4!N50</f>
        <v>0.23825451378818097</v>
      </c>
      <c r="AA52" s="111" t="str">
        <f t="shared" si="6"/>
        <v/>
      </c>
      <c r="AB52" s="112">
        <f t="shared" si="7"/>
        <v>0.23825451378818097</v>
      </c>
      <c r="AC52" s="126">
        <f>+Hoja4!M50/Hoja4!N50</f>
        <v>0.21775856342453548</v>
      </c>
      <c r="AD52" s="111" t="str">
        <f t="shared" si="8"/>
        <v/>
      </c>
      <c r="AE52" s="112">
        <f t="shared" si="9"/>
        <v>0.21775856342453548</v>
      </c>
      <c r="AF52" s="154">
        <v>0.14667417962907453</v>
      </c>
      <c r="AG52" s="125" t="str">
        <f t="shared" si="20"/>
        <v/>
      </c>
      <c r="AH52" s="125">
        <f t="shared" si="21"/>
        <v>0.14667417962907453</v>
      </c>
      <c r="AI52" s="154">
        <v>6.1740519077369903E-2</v>
      </c>
      <c r="AJ52" s="125" t="str">
        <f t="shared" si="10"/>
        <v/>
      </c>
      <c r="AK52" s="110">
        <f t="shared" si="11"/>
        <v>6.1740519077369903E-2</v>
      </c>
    </row>
    <row r="53" spans="1:37">
      <c r="A53" s="122">
        <v>1999</v>
      </c>
      <c r="B53" s="19">
        <f>'C. YP y BRECHAS'!E53</f>
        <v>1.2681473340595772E-2</v>
      </c>
      <c r="C53" s="124" t="str">
        <f>'C. YP y BRECHAS'!F53</f>
        <v/>
      </c>
      <c r="D53" s="115">
        <f>'C. YP y BRECHAS'!G53</f>
        <v>1</v>
      </c>
      <c r="E53" s="118">
        <f>+Hoja4!E51/Hoja4!N51</f>
        <v>0.64547603218820204</v>
      </c>
      <c r="F53" s="111" t="str">
        <f t="shared" si="0"/>
        <v/>
      </c>
      <c r="G53" s="112">
        <f t="shared" si="1"/>
        <v>0.64547603218820204</v>
      </c>
      <c r="H53" s="118">
        <f>+Hoja4!F51/Hoja4!N51</f>
        <v>0.11405569715158047</v>
      </c>
      <c r="I53" s="111" t="str">
        <f t="shared" si="2"/>
        <v/>
      </c>
      <c r="J53" s="112">
        <f t="shared" si="3"/>
        <v>0.11405569715158047</v>
      </c>
      <c r="K53" s="118">
        <f>+Hoja4!G51/Hoja4!N51</f>
        <v>0.17005862904250879</v>
      </c>
      <c r="L53" s="111" t="str">
        <f t="shared" si="12"/>
        <v/>
      </c>
      <c r="M53" s="112">
        <f t="shared" si="13"/>
        <v>0.17005862904250879</v>
      </c>
      <c r="N53" s="126">
        <f>+Hoja4!H51/Hoja4!N51</f>
        <v>0.19404771408870086</v>
      </c>
      <c r="O53" s="111" t="str">
        <f t="shared" si="14"/>
        <v/>
      </c>
      <c r="P53" s="112">
        <f t="shared" si="15"/>
        <v>0.19404771408870086</v>
      </c>
      <c r="Q53" s="126">
        <f>+Hoja4!I51/Hoja4!N51</f>
        <v>0.13855925508738337</v>
      </c>
      <c r="R53" s="111" t="str">
        <f t="shared" si="16"/>
        <v/>
      </c>
      <c r="S53" s="112">
        <f t="shared" si="17"/>
        <v>0.13855925508738337</v>
      </c>
      <c r="T53" s="118">
        <f>+Hoja4!J51/Hoja4!N51</f>
        <v>5.5488459001317519E-2</v>
      </c>
      <c r="U53" s="111" t="str">
        <f t="shared" si="18"/>
        <v/>
      </c>
      <c r="V53" s="112">
        <f t="shared" si="19"/>
        <v>5.5488459001317519E-2</v>
      </c>
      <c r="W53" s="126">
        <f>+Hoja4!K51/Hoja4!N51</f>
        <v>-2.3989085046192082E-2</v>
      </c>
      <c r="X53" s="111" t="str">
        <f t="shared" si="4"/>
        <v/>
      </c>
      <c r="Y53" s="112">
        <f t="shared" si="5"/>
        <v>-2.3989085046192082E-2</v>
      </c>
      <c r="Z53" s="126">
        <f>+Hoja4!L51/Hoja4!N51</f>
        <v>0.25241347572636103</v>
      </c>
      <c r="AA53" s="111" t="str">
        <f t="shared" si="6"/>
        <v/>
      </c>
      <c r="AB53" s="112">
        <f t="shared" si="7"/>
        <v>0.25241347572636103</v>
      </c>
      <c r="AC53" s="126">
        <f>+Hoja4!M51/Hoja4!N51</f>
        <v>0.18200383410865237</v>
      </c>
      <c r="AD53" s="111" t="str">
        <f t="shared" si="8"/>
        <v/>
      </c>
      <c r="AE53" s="112">
        <f t="shared" si="9"/>
        <v>0.18200383410865237</v>
      </c>
      <c r="AF53" s="154">
        <v>0.15351840552910942</v>
      </c>
      <c r="AG53" s="125" t="str">
        <f t="shared" si="20"/>
        <v/>
      </c>
      <c r="AH53" s="125">
        <f t="shared" si="21"/>
        <v>0.15351840552910942</v>
      </c>
      <c r="AI53" s="154">
        <v>2.8320452999455899E-2</v>
      </c>
      <c r="AJ53" s="125" t="str">
        <f t="shared" si="10"/>
        <v/>
      </c>
      <c r="AK53" s="110">
        <f t="shared" si="11"/>
        <v>2.8320452999455899E-2</v>
      </c>
    </row>
    <row r="54" spans="1:37">
      <c r="A54" s="122">
        <v>2000</v>
      </c>
      <c r="B54" s="19">
        <f>'C. YP y BRECHAS'!E54</f>
        <v>1.2771742505357508E-4</v>
      </c>
      <c r="C54" s="124" t="str">
        <f>'C. YP y BRECHAS'!F54</f>
        <v/>
      </c>
      <c r="D54" s="115">
        <f>'C. YP y BRECHAS'!G54</f>
        <v>1</v>
      </c>
      <c r="E54" s="118">
        <f>+Hoja4!E52/Hoja4!N52</f>
        <v>0.64440449034375891</v>
      </c>
      <c r="F54" s="111" t="str">
        <f t="shared" si="0"/>
        <v/>
      </c>
      <c r="G54" s="112">
        <f t="shared" si="1"/>
        <v>0.64440449034375891</v>
      </c>
      <c r="H54" s="118">
        <f>+Hoja4!F52/Hoja4!N52</f>
        <v>0.11450599445709997</v>
      </c>
      <c r="I54" s="111" t="str">
        <f t="shared" si="2"/>
        <v/>
      </c>
      <c r="J54" s="112">
        <f t="shared" si="3"/>
        <v>0.11450599445709997</v>
      </c>
      <c r="K54" s="118">
        <f>+Hoja4!G52/Hoja4!N52</f>
        <v>0.16216804363485973</v>
      </c>
      <c r="L54" s="111" t="str">
        <f t="shared" si="12"/>
        <v/>
      </c>
      <c r="M54" s="112">
        <f t="shared" si="13"/>
        <v>0.16216804363485973</v>
      </c>
      <c r="N54" s="126">
        <f>+Hoja4!H52/Hoja4!N52</f>
        <v>0.17849813143659141</v>
      </c>
      <c r="O54" s="111" t="str">
        <f t="shared" si="14"/>
        <v/>
      </c>
      <c r="P54" s="112">
        <f t="shared" si="15"/>
        <v>0.17849813143659141</v>
      </c>
      <c r="Q54" s="126">
        <f>+Hoja4!I52/Hoja4!N52</f>
        <v>0.13258375659096927</v>
      </c>
      <c r="R54" s="111" t="str">
        <f t="shared" si="16"/>
        <v/>
      </c>
      <c r="S54" s="112">
        <f t="shared" si="17"/>
        <v>0.13258375659096927</v>
      </c>
      <c r="T54" s="118">
        <f>+Hoja4!J52/Hoja4!N52</f>
        <v>4.5914374845622143E-2</v>
      </c>
      <c r="U54" s="111" t="str">
        <f t="shared" si="18"/>
        <v/>
      </c>
      <c r="V54" s="112">
        <f t="shared" si="19"/>
        <v>4.5914374845622143E-2</v>
      </c>
      <c r="W54" s="126">
        <f>+Hoja4!K52/Hoja4!N52</f>
        <v>-1.6330087801731678E-2</v>
      </c>
      <c r="X54" s="111" t="str">
        <f t="shared" si="4"/>
        <v/>
      </c>
      <c r="Y54" s="112">
        <f t="shared" si="5"/>
        <v>-1.6330087801731678E-2</v>
      </c>
      <c r="Z54" s="126">
        <f>+Hoja4!L52/Hoja4!N52</f>
        <v>0.26295476146701019</v>
      </c>
      <c r="AA54" s="111" t="str">
        <f t="shared" si="6"/>
        <v/>
      </c>
      <c r="AB54" s="112">
        <f t="shared" si="7"/>
        <v>0.26295476146701019</v>
      </c>
      <c r="AC54" s="126">
        <f>+Hoja4!M52/Hoja4!N52</f>
        <v>0.18403328990272863</v>
      </c>
      <c r="AD54" s="111" t="str">
        <f t="shared" si="8"/>
        <v/>
      </c>
      <c r="AE54" s="112">
        <f t="shared" si="9"/>
        <v>0.18403328990272863</v>
      </c>
      <c r="AF54" s="154">
        <v>0.14377817426192388</v>
      </c>
      <c r="AG54" s="125" t="str">
        <f t="shared" si="20"/>
        <v/>
      </c>
      <c r="AH54" s="125">
        <f t="shared" si="21"/>
        <v>0.14377817426192388</v>
      </c>
      <c r="AI54" s="154">
        <v>3.0651781948282799E-2</v>
      </c>
      <c r="AJ54" s="125" t="str">
        <f t="shared" si="10"/>
        <v/>
      </c>
      <c r="AK54" s="110">
        <f t="shared" si="11"/>
        <v>3.0651781948282799E-2</v>
      </c>
    </row>
    <row r="55" spans="1:37">
      <c r="A55" s="122">
        <v>2001</v>
      </c>
      <c r="B55" s="19">
        <f>'C. YP y BRECHAS'!E55</f>
        <v>-3.5388942051078232E-2</v>
      </c>
      <c r="C55" s="124">
        <f>'C. YP y BRECHAS'!F55</f>
        <v>1</v>
      </c>
      <c r="D55" s="115" t="str">
        <f>'C. YP y BRECHAS'!G55</f>
        <v/>
      </c>
      <c r="E55" s="118">
        <f>+Hoja4!E53/Hoja4!N53</f>
        <v>0.64687930243377811</v>
      </c>
      <c r="F55" s="111">
        <f t="shared" si="0"/>
        <v>0.64687930243377811</v>
      </c>
      <c r="G55" s="112" t="str">
        <f t="shared" si="1"/>
        <v/>
      </c>
      <c r="H55" s="118">
        <f>+Hoja4!F53/Hoja4!N53</f>
        <v>0.11289045484258731</v>
      </c>
      <c r="I55" s="111">
        <f t="shared" si="2"/>
        <v>0.11289045484258731</v>
      </c>
      <c r="J55" s="112" t="str">
        <f t="shared" si="3"/>
        <v/>
      </c>
      <c r="K55" s="118">
        <f>+Hoja4!G53/Hoja4!N53</f>
        <v>0.15019324381140398</v>
      </c>
      <c r="L55" s="111">
        <f t="shared" si="12"/>
        <v>0.15019324381140398</v>
      </c>
      <c r="M55" s="112" t="str">
        <f t="shared" si="13"/>
        <v/>
      </c>
      <c r="N55" s="126">
        <f>+Hoja4!H53/Hoja4!N53</f>
        <v>0.16049347556285093</v>
      </c>
      <c r="O55" s="111">
        <f t="shared" si="14"/>
        <v>0.16049347556285093</v>
      </c>
      <c r="P55" s="112" t="str">
        <f t="shared" si="15"/>
        <v/>
      </c>
      <c r="Q55" s="126">
        <f>+Hoja4!I53/Hoja4!N53</f>
        <v>0.12563312147676051</v>
      </c>
      <c r="R55" s="111">
        <f t="shared" si="16"/>
        <v>0.12563312147676051</v>
      </c>
      <c r="S55" s="112" t="str">
        <f t="shared" si="17"/>
        <v/>
      </c>
      <c r="T55" s="118">
        <f>+Hoja4!J53/Hoja4!N53</f>
        <v>3.486035408609043E-2</v>
      </c>
      <c r="U55" s="111">
        <f t="shared" si="18"/>
        <v>3.486035408609043E-2</v>
      </c>
      <c r="V55" s="112" t="str">
        <f t="shared" si="19"/>
        <v/>
      </c>
      <c r="W55" s="126">
        <f>+Hoja4!K53/Hoja4!N53</f>
        <v>-1.0300231751446964E-2</v>
      </c>
      <c r="X55" s="111">
        <f t="shared" si="4"/>
        <v>-1.0300231751446964E-2</v>
      </c>
      <c r="Y55" s="112" t="str">
        <f t="shared" si="5"/>
        <v/>
      </c>
      <c r="Z55" s="126">
        <f>+Hoja4!L53/Hoja4!N53</f>
        <v>0.27821552875895633</v>
      </c>
      <c r="AA55" s="111">
        <f t="shared" si="6"/>
        <v>0.27821552875895633</v>
      </c>
      <c r="AB55" s="112" t="str">
        <f t="shared" si="7"/>
        <v/>
      </c>
      <c r="AC55" s="126">
        <f>+Hoja4!M53/Hoja4!N53</f>
        <v>0.18817852984672576</v>
      </c>
      <c r="AD55" s="111">
        <f t="shared" si="8"/>
        <v>0.18817852984672576</v>
      </c>
      <c r="AE55" s="112" t="str">
        <f t="shared" si="9"/>
        <v/>
      </c>
      <c r="AF55" s="154">
        <v>0.14150397016598343</v>
      </c>
      <c r="AG55" s="125">
        <f t="shared" si="20"/>
        <v>0.14150397016598343</v>
      </c>
      <c r="AH55" s="125" t="str">
        <f t="shared" si="21"/>
        <v/>
      </c>
      <c r="AI55" s="154">
        <v>2.3561734717292799E-2</v>
      </c>
      <c r="AJ55" s="125">
        <f t="shared" si="10"/>
        <v>2.3561734717292799E-2</v>
      </c>
      <c r="AK55" s="110" t="str">
        <f t="shared" si="11"/>
        <v/>
      </c>
    </row>
    <row r="56" spans="1:37">
      <c r="A56" s="122">
        <v>2002</v>
      </c>
      <c r="B56" s="19">
        <f>'C. YP y BRECHAS'!E56</f>
        <v>-2.7144671325238789E-2</v>
      </c>
      <c r="C56" s="124">
        <f>'C. YP y BRECHAS'!F56</f>
        <v>1</v>
      </c>
      <c r="D56" s="115" t="str">
        <f>'C. YP y BRECHAS'!G56</f>
        <v/>
      </c>
      <c r="E56" s="118">
        <f>+Hoja4!E54/Hoja4!N54</f>
        <v>0.64330535732340544</v>
      </c>
      <c r="F56" s="111">
        <f t="shared" si="0"/>
        <v>0.64330535732340544</v>
      </c>
      <c r="G56" s="112" t="str">
        <f t="shared" si="1"/>
        <v/>
      </c>
      <c r="H56" s="118">
        <f>+Hoja4!F54/Hoja4!N54</f>
        <v>0.10705214617431302</v>
      </c>
      <c r="I56" s="111">
        <f t="shared" si="2"/>
        <v>0.10705214617431302</v>
      </c>
      <c r="J56" s="112" t="str">
        <f t="shared" si="3"/>
        <v/>
      </c>
      <c r="K56" s="118">
        <f>+Hoja4!G54/Hoja4!N54</f>
        <v>0.15062594835748011</v>
      </c>
      <c r="L56" s="111">
        <f t="shared" si="12"/>
        <v>0.15062594835748011</v>
      </c>
      <c r="M56" s="112" t="str">
        <f t="shared" si="13"/>
        <v/>
      </c>
      <c r="N56" s="126">
        <f>+Hoja4!H54/Hoja4!N54</f>
        <v>0.15038982756285393</v>
      </c>
      <c r="O56" s="111">
        <f t="shared" si="14"/>
        <v>0.15038982756285393</v>
      </c>
      <c r="P56" s="112" t="str">
        <f t="shared" si="15"/>
        <v/>
      </c>
      <c r="Q56" s="126">
        <f>+Hoja4!I54/Hoja4!N54</f>
        <v>0.11937332226925673</v>
      </c>
      <c r="R56" s="111">
        <f t="shared" si="16"/>
        <v>0.11937332226925673</v>
      </c>
      <c r="S56" s="112" t="str">
        <f t="shared" si="17"/>
        <v/>
      </c>
      <c r="T56" s="118">
        <f>+Hoja4!J54/Hoja4!N54</f>
        <v>3.1016505293597202E-2</v>
      </c>
      <c r="U56" s="111">
        <f t="shared" si="18"/>
        <v>3.1016505293597202E-2</v>
      </c>
      <c r="V56" s="112" t="str">
        <f t="shared" si="19"/>
        <v/>
      </c>
      <c r="W56" s="126">
        <f>+Hoja4!K54/Hoja4!N54</f>
        <v>2.3612079462618905E-4</v>
      </c>
      <c r="X56" s="111">
        <f t="shared" si="4"/>
        <v>2.3612079462618905E-4</v>
      </c>
      <c r="Y56" s="112" t="str">
        <f t="shared" si="5"/>
        <v/>
      </c>
      <c r="Z56" s="126">
        <f>+Hoja4!L54/Hoja4!N54</f>
        <v>0.28160363146375117</v>
      </c>
      <c r="AA56" s="111">
        <f t="shared" si="6"/>
        <v>0.28160363146375117</v>
      </c>
      <c r="AB56" s="112" t="str">
        <f t="shared" si="7"/>
        <v/>
      </c>
      <c r="AC56" s="126">
        <f>+Hoja4!M54/Hoja4!N54</f>
        <v>0.18258708331894949</v>
      </c>
      <c r="AD56" s="111">
        <f t="shared" si="8"/>
        <v>0.18258708331894949</v>
      </c>
      <c r="AE56" s="112" t="str">
        <f t="shared" si="9"/>
        <v/>
      </c>
      <c r="AF56" s="154">
        <v>0.14655927412847214</v>
      </c>
      <c r="AG56" s="125">
        <f t="shared" si="20"/>
        <v>0.14655927412847214</v>
      </c>
      <c r="AH56" s="125" t="str">
        <f t="shared" si="21"/>
        <v/>
      </c>
      <c r="AI56" s="154">
        <v>2.0258036955725398E-2</v>
      </c>
      <c r="AJ56" s="125">
        <f t="shared" si="10"/>
        <v>2.0258036955725398E-2</v>
      </c>
      <c r="AK56" s="110" t="str">
        <f t="shared" si="11"/>
        <v/>
      </c>
    </row>
    <row r="57" spans="1:37">
      <c r="A57" s="122">
        <v>2003</v>
      </c>
      <c r="B57" s="19">
        <f>'C. YP y BRECHAS'!E57</f>
        <v>-3.467146713490088E-2</v>
      </c>
      <c r="C57" s="124">
        <f>'C. YP y BRECHAS'!F57</f>
        <v>1</v>
      </c>
      <c r="D57" s="115" t="str">
        <f>'C. YP y BRECHAS'!G57</f>
        <v/>
      </c>
      <c r="E57" s="118">
        <f>+Hoja4!E55/Hoja4!N55</f>
        <v>0.63310943119968788</v>
      </c>
      <c r="F57" s="111">
        <f t="shared" si="0"/>
        <v>0.63310943119968788</v>
      </c>
      <c r="G57" s="112" t="str">
        <f t="shared" si="1"/>
        <v/>
      </c>
      <c r="H57" s="118">
        <f>+Hoja4!F55/Hoja4!N55</f>
        <v>0.106778455586516</v>
      </c>
      <c r="I57" s="111">
        <f t="shared" si="2"/>
        <v>0.106778455586516</v>
      </c>
      <c r="J57" s="112" t="str">
        <f t="shared" si="3"/>
        <v/>
      </c>
      <c r="K57" s="118">
        <f>+Hoja4!G55/Hoja4!N55</f>
        <v>0.15650065792434051</v>
      </c>
      <c r="L57" s="111">
        <f t="shared" si="12"/>
        <v>0.15650065792434051</v>
      </c>
      <c r="M57" s="112" t="str">
        <f t="shared" si="13"/>
        <v/>
      </c>
      <c r="N57" s="126">
        <f>+Hoja4!H55/Hoja4!N55</f>
        <v>0.1522590999255147</v>
      </c>
      <c r="O57" s="111">
        <f t="shared" si="14"/>
        <v>0.1522590999255147</v>
      </c>
      <c r="P57" s="112" t="str">
        <f t="shared" si="15"/>
        <v/>
      </c>
      <c r="Q57" s="126">
        <f>+Hoja4!I55/Hoja4!N55</f>
        <v>0.12180740920037471</v>
      </c>
      <c r="R57" s="111">
        <f t="shared" si="16"/>
        <v>0.12180740920037471</v>
      </c>
      <c r="S57" s="112" t="str">
        <f t="shared" si="17"/>
        <v/>
      </c>
      <c r="T57" s="118">
        <f>+Hoja4!J55/Hoja4!N55</f>
        <v>3.0451690725140004E-2</v>
      </c>
      <c r="U57" s="111">
        <f t="shared" si="18"/>
        <v>3.0451690725140004E-2</v>
      </c>
      <c r="V57" s="112" t="str">
        <f t="shared" si="19"/>
        <v/>
      </c>
      <c r="W57" s="126">
        <f>+Hoja4!K55/Hoja4!N55</f>
        <v>4.2415579988258042E-3</v>
      </c>
      <c r="X57" s="111">
        <f t="shared" si="4"/>
        <v>4.2415579988258042E-3</v>
      </c>
      <c r="Y57" s="112" t="str">
        <f t="shared" si="5"/>
        <v/>
      </c>
      <c r="Z57" s="126">
        <f>+Hoja4!L55/Hoja4!N55</f>
        <v>0.28620991842825888</v>
      </c>
      <c r="AA57" s="111">
        <f t="shared" si="6"/>
        <v>0.28620991842825888</v>
      </c>
      <c r="AB57" s="112" t="str">
        <f t="shared" si="7"/>
        <v/>
      </c>
      <c r="AC57" s="126">
        <f>+Hoja4!M55/Hoja4!N55</f>
        <v>0.18259846313880304</v>
      </c>
      <c r="AD57" s="111">
        <f t="shared" si="8"/>
        <v>0.18259846313880304</v>
      </c>
      <c r="AE57" s="112" t="str">
        <f t="shared" si="9"/>
        <v/>
      </c>
      <c r="AF57" s="154">
        <v>0.1563840979300499</v>
      </c>
      <c r="AG57" s="125">
        <f t="shared" si="20"/>
        <v>0.1563840979300499</v>
      </c>
      <c r="AH57" s="125" t="str">
        <f t="shared" si="21"/>
        <v/>
      </c>
      <c r="AI57" s="154">
        <v>1.5882785376170799E-2</v>
      </c>
      <c r="AJ57" s="125">
        <f t="shared" si="10"/>
        <v>1.5882785376170799E-2</v>
      </c>
      <c r="AK57" s="110" t="str">
        <f t="shared" si="11"/>
        <v/>
      </c>
    </row>
    <row r="58" spans="1:37">
      <c r="A58" s="122">
        <v>2004</v>
      </c>
      <c r="B58" s="19">
        <f>'C. YP y BRECHAS'!E58</f>
        <v>-3.8105473944066048E-2</v>
      </c>
      <c r="C58" s="124">
        <f>'C. YP y BRECHAS'!F58</f>
        <v>1</v>
      </c>
      <c r="D58" s="115" t="str">
        <f>'C. YP y BRECHAS'!G58</f>
        <v/>
      </c>
      <c r="E58" s="118">
        <f>+Hoja4!E56/Hoja4!N56</f>
        <v>0.62369218033425489</v>
      </c>
      <c r="F58" s="111">
        <f t="shared" si="0"/>
        <v>0.62369218033425489</v>
      </c>
      <c r="G58" s="112" t="str">
        <f t="shared" si="1"/>
        <v/>
      </c>
      <c r="H58" s="118">
        <f>+Hoja4!F56/Hoja4!N56</f>
        <v>0.10590457632345057</v>
      </c>
      <c r="I58" s="111">
        <f t="shared" si="2"/>
        <v>0.10590457632345057</v>
      </c>
      <c r="J58" s="112" t="str">
        <f t="shared" si="3"/>
        <v/>
      </c>
      <c r="K58" s="118">
        <f>+Hoja4!G56/Hoja4!N56</f>
        <v>0.14751959121018651</v>
      </c>
      <c r="L58" s="111">
        <f t="shared" si="12"/>
        <v>0.14751959121018651</v>
      </c>
      <c r="M58" s="112" t="str">
        <f t="shared" si="13"/>
        <v/>
      </c>
      <c r="N58" s="126">
        <f>+Hoja4!H56/Hoja4!N56</f>
        <v>0.1544072179360523</v>
      </c>
      <c r="O58" s="111">
        <f t="shared" si="14"/>
        <v>0.1544072179360523</v>
      </c>
      <c r="P58" s="112" t="str">
        <f t="shared" si="15"/>
        <v/>
      </c>
      <c r="Q58" s="126">
        <f>+Hoja4!I56/Hoja4!N56</f>
        <v>0.12544138889405379</v>
      </c>
      <c r="R58" s="111">
        <f t="shared" si="16"/>
        <v>0.12544138889405379</v>
      </c>
      <c r="S58" s="112" t="str">
        <f t="shared" si="17"/>
        <v/>
      </c>
      <c r="T58" s="118">
        <f>+Hoja4!J56/Hoja4!N56</f>
        <v>2.8965829041998514E-2</v>
      </c>
      <c r="U58" s="111">
        <f t="shared" si="18"/>
        <v>2.8965829041998514E-2</v>
      </c>
      <c r="V58" s="112" t="str">
        <f t="shared" si="19"/>
        <v/>
      </c>
      <c r="W58" s="126">
        <f>+Hoja4!K56/Hoja4!N56</f>
        <v>-6.8876267258657746E-3</v>
      </c>
      <c r="X58" s="111">
        <f t="shared" si="4"/>
        <v>-6.8876267258657746E-3</v>
      </c>
      <c r="Y58" s="112" t="str">
        <f t="shared" si="5"/>
        <v/>
      </c>
      <c r="Z58" s="126">
        <f>+Hoja4!L56/Hoja4!N56</f>
        <v>0.3134848260451828</v>
      </c>
      <c r="AA58" s="111">
        <f t="shared" si="6"/>
        <v>0.3134848260451828</v>
      </c>
      <c r="AB58" s="112" t="str">
        <f t="shared" si="7"/>
        <v/>
      </c>
      <c r="AC58" s="126">
        <f>+Hoja4!M56/Hoja4!N56</f>
        <v>0.19060117391307468</v>
      </c>
      <c r="AD58" s="111">
        <f t="shared" si="8"/>
        <v>0.19060117391307468</v>
      </c>
      <c r="AE58" s="112" t="str">
        <f t="shared" si="9"/>
        <v/>
      </c>
      <c r="AF58" s="154">
        <v>0.16210875537183828</v>
      </c>
      <c r="AG58" s="125">
        <f t="shared" si="20"/>
        <v>0.16210875537183828</v>
      </c>
      <c r="AH58" s="125" t="str">
        <f t="shared" si="21"/>
        <v/>
      </c>
      <c r="AI58" s="154">
        <v>-9.0406417986549793E-4</v>
      </c>
      <c r="AJ58" s="125">
        <f t="shared" si="10"/>
        <v>-9.0406417986549793E-4</v>
      </c>
      <c r="AK58" s="110" t="str">
        <f t="shared" si="11"/>
        <v/>
      </c>
    </row>
    <row r="59" spans="1:37">
      <c r="A59" s="122">
        <v>2005</v>
      </c>
      <c r="B59" s="19">
        <f>'C. YP y BRECHAS'!E59</f>
        <v>-3.2145729608066276E-2</v>
      </c>
      <c r="C59" s="124">
        <f>'C. YP y BRECHAS'!F59</f>
        <v>1</v>
      </c>
      <c r="D59" s="115" t="str">
        <f>'C. YP y BRECHAS'!G59</f>
        <v/>
      </c>
      <c r="E59" s="118">
        <f>+Hoja4!E57/Hoja4!N57</f>
        <v>0.60829031682971946</v>
      </c>
      <c r="F59" s="111">
        <f t="shared" si="0"/>
        <v>0.60829031682971946</v>
      </c>
      <c r="G59" s="112" t="str">
        <f t="shared" si="1"/>
        <v/>
      </c>
      <c r="H59" s="118">
        <f>+Hoja4!F57/Hoja4!N57</f>
        <v>0.10870852488472844</v>
      </c>
      <c r="I59" s="111">
        <f t="shared" si="2"/>
        <v>0.10870852488472844</v>
      </c>
      <c r="J59" s="112" t="str">
        <f t="shared" si="3"/>
        <v/>
      </c>
      <c r="K59" s="118">
        <f>+Hoja4!G57/Hoja4!N57</f>
        <v>0.14190379415245921</v>
      </c>
      <c r="L59" s="111">
        <f t="shared" si="12"/>
        <v>0.14190379415245921</v>
      </c>
      <c r="M59" s="112" t="str">
        <f t="shared" si="13"/>
        <v/>
      </c>
      <c r="N59" s="126">
        <f>+Hoja4!H57/Hoja4!N57</f>
        <v>0.16221214692423738</v>
      </c>
      <c r="O59" s="111">
        <f t="shared" si="14"/>
        <v>0.16221214692423738</v>
      </c>
      <c r="P59" s="112" t="str">
        <f t="shared" si="15"/>
        <v/>
      </c>
      <c r="Q59" s="126">
        <f>+Hoja4!I57/Hoja4!N57</f>
        <v>0.13219274907666151</v>
      </c>
      <c r="R59" s="111">
        <f t="shared" si="16"/>
        <v>0.13219274907666151</v>
      </c>
      <c r="S59" s="112" t="str">
        <f t="shared" si="17"/>
        <v/>
      </c>
      <c r="T59" s="118">
        <f>+Hoja4!J57/Hoja4!N57</f>
        <v>3.0019397847575884E-2</v>
      </c>
      <c r="U59" s="111">
        <f t="shared" si="18"/>
        <v>3.0019397847575884E-2</v>
      </c>
      <c r="V59" s="112" t="str">
        <f t="shared" si="19"/>
        <v/>
      </c>
      <c r="W59" s="126">
        <f>+Hoja4!K57/Hoja4!N57</f>
        <v>-2.0308352771778174E-2</v>
      </c>
      <c r="X59" s="111">
        <f t="shared" si="4"/>
        <v>-2.0308352771778174E-2</v>
      </c>
      <c r="Y59" s="112" t="str">
        <f t="shared" si="5"/>
        <v/>
      </c>
      <c r="Z59" s="126">
        <f>+Hoja4!L57/Hoja4!N57</f>
        <v>0.3399187799231605</v>
      </c>
      <c r="AA59" s="111">
        <f t="shared" si="6"/>
        <v>0.3399187799231605</v>
      </c>
      <c r="AB59" s="112" t="str">
        <f t="shared" si="7"/>
        <v/>
      </c>
      <c r="AC59" s="126">
        <f>+Hoja4!M57/Hoja4!N57</f>
        <v>0.1988214157900676</v>
      </c>
      <c r="AD59" s="111">
        <f t="shared" si="8"/>
        <v>0.1988214157900676</v>
      </c>
      <c r="AE59" s="112" t="str">
        <f t="shared" si="9"/>
        <v/>
      </c>
      <c r="AF59" s="154">
        <v>0.16947638250791017</v>
      </c>
      <c r="AG59" s="125">
        <f t="shared" si="20"/>
        <v>0.16947638250791017</v>
      </c>
      <c r="AH59" s="125" t="str">
        <f t="shared" si="21"/>
        <v/>
      </c>
      <c r="AI59" s="154">
        <v>-1.56106989104365E-2</v>
      </c>
      <c r="AJ59" s="125">
        <f t="shared" si="10"/>
        <v>-1.56106989104365E-2</v>
      </c>
      <c r="AK59" s="110" t="str">
        <f t="shared" si="11"/>
        <v/>
      </c>
    </row>
    <row r="60" spans="1:37">
      <c r="A60" s="122">
        <v>2006</v>
      </c>
      <c r="B60" s="19">
        <f>'C. YP y BRECHAS'!E60</f>
        <v>-1.7016290298762726E-2</v>
      </c>
      <c r="C60" s="124">
        <f>'C. YP y BRECHAS'!F60</f>
        <v>1</v>
      </c>
      <c r="D60" s="115" t="str">
        <f>'C. YP y BRECHAS'!G60</f>
        <v/>
      </c>
      <c r="E60" s="118">
        <f>+Hoja4!E58/Hoja4!N58</f>
        <v>0.6008394546323117</v>
      </c>
      <c r="F60" s="111">
        <f t="shared" si="0"/>
        <v>0.6008394546323117</v>
      </c>
      <c r="G60" s="112" t="str">
        <f t="shared" si="1"/>
        <v/>
      </c>
      <c r="H60" s="118">
        <f>+Hoja4!F58/Hoja4!N58</f>
        <v>0.10877880503003888</v>
      </c>
      <c r="I60" s="111">
        <f t="shared" si="2"/>
        <v>0.10877880503003888</v>
      </c>
      <c r="J60" s="112" t="str">
        <f t="shared" si="3"/>
        <v/>
      </c>
      <c r="K60" s="118">
        <f>+Hoja4!G58/Hoja4!N58</f>
        <v>0.18478409069784429</v>
      </c>
      <c r="L60" s="111">
        <f t="shared" si="12"/>
        <v>0.18478409069784429</v>
      </c>
      <c r="M60" s="112" t="str">
        <f t="shared" si="13"/>
        <v/>
      </c>
      <c r="N60" s="126">
        <f>+Hoja4!H58/Hoja4!N58</f>
        <v>0.18040446692802556</v>
      </c>
      <c r="O60" s="111">
        <f t="shared" si="14"/>
        <v>0.18040446692802556</v>
      </c>
      <c r="P60" s="112" t="str">
        <f t="shared" si="15"/>
        <v/>
      </c>
      <c r="Q60" s="126">
        <f>+Hoja4!I58/Hoja4!N58</f>
        <v>0.14759782813194006</v>
      </c>
      <c r="R60" s="111">
        <f t="shared" si="16"/>
        <v>0.14759782813194006</v>
      </c>
      <c r="S60" s="112" t="str">
        <f t="shared" si="17"/>
        <v/>
      </c>
      <c r="T60" s="118">
        <f>+Hoja4!J58/Hoja4!N58</f>
        <v>3.2806638796085537E-2</v>
      </c>
      <c r="U60" s="111">
        <f t="shared" si="18"/>
        <v>3.2806638796085537E-2</v>
      </c>
      <c r="V60" s="112" t="str">
        <f t="shared" si="19"/>
        <v/>
      </c>
      <c r="W60" s="126">
        <f>+Hoja4!K58/Hoja4!N58</f>
        <v>4.3796237698187305E-3</v>
      </c>
      <c r="X60" s="111">
        <f t="shared" si="4"/>
        <v>4.3796237698187305E-3</v>
      </c>
      <c r="Y60" s="112" t="str">
        <f t="shared" si="5"/>
        <v/>
      </c>
      <c r="Z60" s="126">
        <f>+Hoja4!L58/Hoja4!N58</f>
        <v>0.31465319269917241</v>
      </c>
      <c r="AA60" s="111">
        <f t="shared" si="6"/>
        <v>0.31465319269917241</v>
      </c>
      <c r="AB60" s="112" t="str">
        <f t="shared" si="7"/>
        <v/>
      </c>
      <c r="AC60" s="126">
        <f>+Hoja4!M58/Hoja4!N58</f>
        <v>0.20905554305936741</v>
      </c>
      <c r="AD60" s="111">
        <f t="shared" si="8"/>
        <v>0.20905554305936741</v>
      </c>
      <c r="AE60" s="112" t="str">
        <f t="shared" si="9"/>
        <v/>
      </c>
      <c r="AF60" s="154">
        <v>0.22124646571757944</v>
      </c>
      <c r="AG60" s="125">
        <f t="shared" si="20"/>
        <v>0.22124646571757944</v>
      </c>
      <c r="AH60" s="125" t="str">
        <f t="shared" si="21"/>
        <v/>
      </c>
      <c r="AI60" s="154">
        <v>-3.3258564373710095E-2</v>
      </c>
      <c r="AJ60" s="125">
        <f t="shared" si="10"/>
        <v>-3.3258564373710095E-2</v>
      </c>
      <c r="AK60" s="110" t="str">
        <f t="shared" si="11"/>
        <v/>
      </c>
    </row>
    <row r="61" spans="1:37">
      <c r="A61" s="122">
        <v>2007</v>
      </c>
      <c r="B61" s="19">
        <f>'C. YP y BRECHAS'!E61</f>
        <v>5.8403613194109028E-3</v>
      </c>
      <c r="C61" s="124" t="str">
        <f>'C. YP y BRECHAS'!F61</f>
        <v/>
      </c>
      <c r="D61" s="115">
        <f>'C. YP y BRECHAS'!G61</f>
        <v>1</v>
      </c>
      <c r="E61" s="118">
        <f>+Hoja4!E59/Hoja4!N59</f>
        <v>0.60156462606312922</v>
      </c>
      <c r="F61" s="111" t="str">
        <f t="shared" si="0"/>
        <v/>
      </c>
      <c r="G61" s="112">
        <f t="shared" si="1"/>
        <v>0.60156462606312922</v>
      </c>
      <c r="H61" s="118">
        <f>+Hoja4!F59/Hoja4!N59</f>
        <v>0.10455030294688965</v>
      </c>
      <c r="I61" s="111" t="str">
        <f t="shared" si="2"/>
        <v/>
      </c>
      <c r="J61" s="112">
        <f t="shared" si="3"/>
        <v>0.10455030294688965</v>
      </c>
      <c r="K61" s="118">
        <f>+Hoja4!G59/Hoja4!N59</f>
        <v>0.22267535498310503</v>
      </c>
      <c r="L61" s="111" t="str">
        <f t="shared" si="12"/>
        <v/>
      </c>
      <c r="M61" s="112">
        <f t="shared" si="13"/>
        <v>0.22267535498310503</v>
      </c>
      <c r="N61" s="126">
        <f>+Hoja4!H59/Hoja4!N59</f>
        <v>0.2031565136327573</v>
      </c>
      <c r="O61" s="111" t="str">
        <f t="shared" si="14"/>
        <v/>
      </c>
      <c r="P61" s="112">
        <f t="shared" si="15"/>
        <v>0.2031565136327573</v>
      </c>
      <c r="Q61" s="126">
        <f>+Hoja4!I59/Hoja4!N59</f>
        <v>0.16774217419643717</v>
      </c>
      <c r="R61" s="111" t="str">
        <f t="shared" si="16"/>
        <v/>
      </c>
      <c r="S61" s="112">
        <f t="shared" si="17"/>
        <v>0.16774217419643717</v>
      </c>
      <c r="T61" s="118">
        <f>+Hoja4!J59/Hoja4!N59</f>
        <v>3.541433943632015E-2</v>
      </c>
      <c r="U61" s="111" t="str">
        <f t="shared" si="18"/>
        <v/>
      </c>
      <c r="V61" s="112">
        <f t="shared" si="19"/>
        <v>3.541433943632015E-2</v>
      </c>
      <c r="W61" s="126">
        <f>+Hoja4!K59/Hoja4!N59</f>
        <v>1.9518841350347708E-2</v>
      </c>
      <c r="X61" s="111" t="str">
        <f t="shared" si="4"/>
        <v/>
      </c>
      <c r="Y61" s="112">
        <f t="shared" si="5"/>
        <v>1.9518841350347708E-2</v>
      </c>
      <c r="Z61" s="126">
        <f>+Hoja4!L59/Hoja4!N59</f>
        <v>0.30498456743760038</v>
      </c>
      <c r="AA61" s="111" t="str">
        <f t="shared" si="6"/>
        <v/>
      </c>
      <c r="AB61" s="112">
        <f t="shared" si="7"/>
        <v>0.30498456743760038</v>
      </c>
      <c r="AC61" s="126">
        <f>+Hoja4!M59/Hoja4!N59</f>
        <v>0.23377485143072441</v>
      </c>
      <c r="AD61" s="111" t="str">
        <f t="shared" si="8"/>
        <v/>
      </c>
      <c r="AE61" s="112">
        <f t="shared" si="9"/>
        <v>0.23377485143072441</v>
      </c>
      <c r="AF61" s="154">
        <v>0.23752597348094304</v>
      </c>
      <c r="AG61" s="125" t="str">
        <f t="shared" si="20"/>
        <v/>
      </c>
      <c r="AH61" s="125">
        <f t="shared" si="21"/>
        <v>0.23752597348094304</v>
      </c>
      <c r="AI61" s="154">
        <v>-1.4850618497837998E-2</v>
      </c>
      <c r="AJ61" s="125" t="str">
        <f t="shared" si="10"/>
        <v/>
      </c>
      <c r="AK61" s="110">
        <f t="shared" si="11"/>
        <v>-1.4850618497837998E-2</v>
      </c>
    </row>
    <row r="62" spans="1:37">
      <c r="A62" s="122">
        <v>2008</v>
      </c>
      <c r="B62" s="19">
        <f>'C. YP y BRECHAS'!E62</f>
        <v>3.3980451601095751E-2</v>
      </c>
      <c r="C62" s="124" t="str">
        <f>'C. YP y BRECHAS'!F62</f>
        <v/>
      </c>
      <c r="D62" s="115">
        <f>'C. YP y BRECHAS'!G62</f>
        <v>1</v>
      </c>
      <c r="E62" s="118">
        <f>+Hoja4!E60/Hoja4!N60</f>
        <v>0.6003283773325313</v>
      </c>
      <c r="F62" s="111" t="str">
        <f t="shared" si="0"/>
        <v/>
      </c>
      <c r="G62" s="112">
        <f t="shared" si="1"/>
        <v>0.6003283773325313</v>
      </c>
      <c r="H62" s="118">
        <f>+Hoja4!F60/Hoja4!N60</f>
        <v>0.10088723392099158</v>
      </c>
      <c r="I62" s="111" t="str">
        <f t="shared" si="2"/>
        <v/>
      </c>
      <c r="J62" s="112">
        <f t="shared" si="3"/>
        <v>0.10088723392099158</v>
      </c>
      <c r="K62" s="118">
        <f>+Hoja4!G60/Hoja4!N60</f>
        <v>0.26058636554771114</v>
      </c>
      <c r="L62" s="111" t="str">
        <f t="shared" si="12"/>
        <v/>
      </c>
      <c r="M62" s="112">
        <f t="shared" si="13"/>
        <v>0.26058636554771114</v>
      </c>
      <c r="N62" s="126">
        <f>+Hoja4!H60/Hoja4!N60</f>
        <v>0.23159439714314811</v>
      </c>
      <c r="O62" s="111" t="str">
        <f t="shared" si="14"/>
        <v/>
      </c>
      <c r="P62" s="112">
        <f t="shared" si="15"/>
        <v>0.23159439714314811</v>
      </c>
      <c r="Q62" s="126">
        <f>+Hoja4!I60/Hoja4!N60</f>
        <v>0.19044401199328106</v>
      </c>
      <c r="R62" s="111" t="str">
        <f t="shared" si="16"/>
        <v/>
      </c>
      <c r="S62" s="112">
        <f t="shared" si="17"/>
        <v>0.19044401199328106</v>
      </c>
      <c r="T62" s="118">
        <f>+Hoja4!J60/Hoja4!N60</f>
        <v>4.115038514986704E-2</v>
      </c>
      <c r="U62" s="111" t="str">
        <f t="shared" si="18"/>
        <v/>
      </c>
      <c r="V62" s="112">
        <f t="shared" si="19"/>
        <v>4.115038514986704E-2</v>
      </c>
      <c r="W62" s="126">
        <f>+Hoja4!K60/Hoja4!N60</f>
        <v>2.899196840456305E-2</v>
      </c>
      <c r="X62" s="111" t="str">
        <f t="shared" si="4"/>
        <v/>
      </c>
      <c r="Y62" s="112">
        <f t="shared" si="5"/>
        <v>2.899196840456305E-2</v>
      </c>
      <c r="Z62" s="126">
        <f>+Hoja4!L60/Hoja4!N60</f>
        <v>0.30239143325834295</v>
      </c>
      <c r="AA62" s="111" t="str">
        <f t="shared" si="6"/>
        <v/>
      </c>
      <c r="AB62" s="112">
        <f t="shared" si="7"/>
        <v>0.30239143325834295</v>
      </c>
      <c r="AC62" s="126">
        <f>+Hoja4!M60/Hoja4!N60</f>
        <v>0.26419341005957692</v>
      </c>
      <c r="AD62" s="111" t="str">
        <f t="shared" si="8"/>
        <v/>
      </c>
      <c r="AE62" s="112">
        <f t="shared" si="9"/>
        <v>0.26419341005957692</v>
      </c>
      <c r="AF62" s="154">
        <v>0.22653929320401853</v>
      </c>
      <c r="AG62" s="125" t="str">
        <f t="shared" si="20"/>
        <v/>
      </c>
      <c r="AH62" s="125">
        <f t="shared" si="21"/>
        <v>0.22653929320401853</v>
      </c>
      <c r="AI62" s="154">
        <v>4.3514165226737705E-2</v>
      </c>
      <c r="AJ62" s="125" t="str">
        <f t="shared" si="10"/>
        <v/>
      </c>
      <c r="AK62" s="110">
        <f t="shared" si="11"/>
        <v>4.3514165226737705E-2</v>
      </c>
    </row>
    <row r="63" spans="1:37">
      <c r="A63" s="122">
        <v>2009</v>
      </c>
      <c r="B63" s="19">
        <f>'C. YP y BRECHAS'!E63</f>
        <v>-1.3343042742230082E-2</v>
      </c>
      <c r="C63" s="124">
        <f>'C. YP y BRECHAS'!F63</f>
        <v>1</v>
      </c>
      <c r="D63" s="115" t="str">
        <f>'C. YP y BRECHAS'!G63</f>
        <v/>
      </c>
      <c r="E63" s="118">
        <f>+Hoja4!E61/Hoja4!N61</f>
        <v>0.61210483491024748</v>
      </c>
      <c r="F63" s="111">
        <f t="shared" si="0"/>
        <v>0.61210483491024748</v>
      </c>
      <c r="G63" s="112" t="str">
        <f t="shared" si="1"/>
        <v/>
      </c>
      <c r="H63" s="118">
        <f>+Hoja4!F61/Hoja4!N61</f>
        <v>0.11313221168885684</v>
      </c>
      <c r="I63" s="111">
        <f t="shared" si="2"/>
        <v>0.11313221168885684</v>
      </c>
      <c r="J63" s="112" t="str">
        <f t="shared" si="3"/>
        <v/>
      </c>
      <c r="K63" s="118">
        <f>+Hoja4!G61/Hoja4!N61</f>
        <v>0.20067496339089289</v>
      </c>
      <c r="L63" s="111">
        <f t="shared" si="12"/>
        <v>0.20067496339089289</v>
      </c>
      <c r="M63" s="112" t="str">
        <f t="shared" si="13"/>
        <v/>
      </c>
      <c r="N63" s="126">
        <f>+Hoja4!H61/Hoja4!N61</f>
        <v>0.22594180736334285</v>
      </c>
      <c r="O63" s="111">
        <f t="shared" si="14"/>
        <v>0.22594180736334285</v>
      </c>
      <c r="P63" s="112" t="str">
        <f t="shared" si="15"/>
        <v/>
      </c>
      <c r="Q63" s="126">
        <f>+Hoja4!I61/Hoja4!N61</f>
        <v>0.17172388448069506</v>
      </c>
      <c r="R63" s="111">
        <f t="shared" si="16"/>
        <v>0.17172388448069506</v>
      </c>
      <c r="S63" s="112" t="str">
        <f t="shared" si="17"/>
        <v/>
      </c>
      <c r="T63" s="118">
        <f>+Hoja4!J61/Hoja4!N61</f>
        <v>5.4217922882647783E-2</v>
      </c>
      <c r="U63" s="111">
        <f t="shared" si="18"/>
        <v>5.4217922882647783E-2</v>
      </c>
      <c r="V63" s="112" t="str">
        <f t="shared" si="19"/>
        <v/>
      </c>
      <c r="W63" s="126">
        <f>+Hoja4!K61/Hoja4!N61</f>
        <v>-2.5266843972449972E-2</v>
      </c>
      <c r="X63" s="111">
        <f t="shared" si="4"/>
        <v>-2.5266843972449972E-2</v>
      </c>
      <c r="Y63" s="112" t="str">
        <f t="shared" si="5"/>
        <v/>
      </c>
      <c r="Z63" s="126">
        <f>+Hoja4!L61/Hoja4!N61</f>
        <v>0.29606890070560504</v>
      </c>
      <c r="AA63" s="111">
        <f t="shared" si="6"/>
        <v>0.29606890070560504</v>
      </c>
      <c r="AB63" s="112" t="str">
        <f t="shared" si="7"/>
        <v/>
      </c>
      <c r="AC63" s="126">
        <f>+Hoja4!M61/Hoja4!N61</f>
        <v>0.22198091069560233</v>
      </c>
      <c r="AD63" s="111">
        <f t="shared" si="8"/>
        <v>0.22198091069560233</v>
      </c>
      <c r="AE63" s="112" t="str">
        <f t="shared" si="9"/>
        <v/>
      </c>
      <c r="AF63" s="154">
        <v>0.2018453616665383</v>
      </c>
      <c r="AG63" s="125">
        <f t="shared" si="20"/>
        <v>0.2018453616665383</v>
      </c>
      <c r="AH63" s="125" t="str">
        <f t="shared" si="21"/>
        <v/>
      </c>
      <c r="AI63" s="154">
        <v>5.19685589213955E-3</v>
      </c>
      <c r="AJ63" s="125">
        <f t="shared" si="10"/>
        <v>5.19685589213955E-3</v>
      </c>
      <c r="AK63" s="110" t="str">
        <f t="shared" si="11"/>
        <v/>
      </c>
    </row>
    <row r="64" spans="1:37">
      <c r="A64" s="122">
        <v>2010</v>
      </c>
      <c r="B64" s="19">
        <f>'C. YP y BRECHAS'!E64</f>
        <v>1.0189039959097812E-2</v>
      </c>
      <c r="C64" s="124" t="str">
        <f>'C. YP y BRECHAS'!F64</f>
        <v/>
      </c>
      <c r="D64" s="115">
        <f>'C. YP y BRECHAS'!G64</f>
        <v>1</v>
      </c>
      <c r="E64" s="118">
        <f>+Hoja4!E62/Hoja4!N62</f>
        <v>0.61634058361153798</v>
      </c>
      <c r="F64" s="111" t="str">
        <f t="shared" si="0"/>
        <v/>
      </c>
      <c r="G64" s="112">
        <f t="shared" si="1"/>
        <v>0.61634058361153798</v>
      </c>
      <c r="H64" s="118">
        <f>+Hoja4!F62/Hoja4!N62</f>
        <v>0.10931660091288131</v>
      </c>
      <c r="I64" s="111" t="str">
        <f t="shared" si="2"/>
        <v/>
      </c>
      <c r="J64" s="112">
        <f t="shared" si="3"/>
        <v>0.10931660091288131</v>
      </c>
      <c r="K64" s="118">
        <f>+Hoja4!G62/Hoja4!N62</f>
        <v>0.25383537173603299</v>
      </c>
      <c r="L64" s="111" t="str">
        <f t="shared" si="12"/>
        <v/>
      </c>
      <c r="M64" s="112">
        <f t="shared" si="13"/>
        <v>0.25383537173603299</v>
      </c>
      <c r="N64" s="126">
        <f>+Hoja4!H62/Hoja4!N62</f>
        <v>0.25683597654183959</v>
      </c>
      <c r="O64" s="111" t="str">
        <f t="shared" si="14"/>
        <v/>
      </c>
      <c r="P64" s="112">
        <f t="shared" si="15"/>
        <v>0.25683597654183959</v>
      </c>
      <c r="Q64" s="126">
        <f>+Hoja4!I62/Hoja4!N62</f>
        <v>0.19934706501621308</v>
      </c>
      <c r="R64" s="111" t="str">
        <f t="shared" si="16"/>
        <v/>
      </c>
      <c r="S64" s="112">
        <f t="shared" si="17"/>
        <v>0.19934706501621308</v>
      </c>
      <c r="T64" s="118">
        <f>+Hoja4!J62/Hoja4!N62</f>
        <v>5.7488911525626511E-2</v>
      </c>
      <c r="U64" s="111" t="str">
        <f t="shared" si="18"/>
        <v/>
      </c>
      <c r="V64" s="112">
        <f t="shared" si="19"/>
        <v>5.7488911525626511E-2</v>
      </c>
      <c r="W64" s="126">
        <f>+Hoja4!K62/Hoja4!N62</f>
        <v>-3.0006048058066224E-3</v>
      </c>
      <c r="X64" s="111" t="str">
        <f t="shared" si="4"/>
        <v/>
      </c>
      <c r="Y64" s="112">
        <f t="shared" si="5"/>
        <v>-3.0006048058066224E-3</v>
      </c>
      <c r="Z64" s="126">
        <f>+Hoja4!L62/Hoja4!N62</f>
        <v>0.27706433675738917</v>
      </c>
      <c r="AA64" s="111" t="str">
        <f t="shared" si="6"/>
        <v/>
      </c>
      <c r="AB64" s="112">
        <f t="shared" si="7"/>
        <v>0.27706433675738917</v>
      </c>
      <c r="AC64" s="126">
        <f>+Hoja4!M62/Hoja4!N62</f>
        <v>0.25655689301784151</v>
      </c>
      <c r="AD64" s="111" t="str">
        <f t="shared" si="8"/>
        <v/>
      </c>
      <c r="AE64" s="112">
        <f t="shared" si="9"/>
        <v>0.25655689301784151</v>
      </c>
      <c r="AF64" s="154">
        <v>0.2223586258787254</v>
      </c>
      <c r="AG64" s="125" t="str">
        <f t="shared" si="20"/>
        <v/>
      </c>
      <c r="AH64" s="125">
        <f t="shared" si="21"/>
        <v>0.2223586258787254</v>
      </c>
      <c r="AI64" s="154">
        <v>2.39143952034289E-2</v>
      </c>
      <c r="AJ64" s="125" t="str">
        <f t="shared" si="10"/>
        <v/>
      </c>
      <c r="AK64" s="110">
        <f t="shared" si="11"/>
        <v>2.39143952034289E-2</v>
      </c>
    </row>
    <row r="65" spans="1:37">
      <c r="A65" s="122">
        <v>2011</v>
      </c>
      <c r="B65" s="19">
        <f>'C. YP y BRECHAS'!E65</f>
        <v>1.7629419942927882E-2</v>
      </c>
      <c r="C65" s="124" t="str">
        <f>'C. YP y BRECHAS'!F65</f>
        <v/>
      </c>
      <c r="D65" s="115">
        <f>'C. YP y BRECHAS'!G65</f>
        <v>1</v>
      </c>
      <c r="E65" s="118">
        <f>+Hoja4!E63/Hoja4!N63</f>
        <v>0.62154609240273628</v>
      </c>
      <c r="F65" s="111" t="str">
        <f t="shared" si="0"/>
        <v/>
      </c>
      <c r="G65" s="112">
        <f t="shared" si="1"/>
        <v>0.62154609240273628</v>
      </c>
      <c r="H65" s="118">
        <f>+Hoja4!F63/Hoja4!N63</f>
        <v>0.10948277811640887</v>
      </c>
      <c r="I65" s="111" t="str">
        <f t="shared" si="2"/>
        <v/>
      </c>
      <c r="J65" s="112">
        <f t="shared" si="3"/>
        <v>0.10948277811640887</v>
      </c>
      <c r="K65" s="118">
        <f>+Hoja4!G63/Hoja4!N63</f>
        <v>0.26022599399551577</v>
      </c>
      <c r="L65" s="111" t="str">
        <f t="shared" si="12"/>
        <v/>
      </c>
      <c r="M65" s="112">
        <f t="shared" si="13"/>
        <v>0.26022599399551577</v>
      </c>
      <c r="N65" s="126">
        <f>+Hoja4!H63/Hoja4!N63</f>
        <v>0.25606251524030615</v>
      </c>
      <c r="O65" s="111" t="str">
        <f t="shared" si="14"/>
        <v/>
      </c>
      <c r="P65" s="112">
        <f t="shared" si="15"/>
        <v>0.25606251524030615</v>
      </c>
      <c r="Q65" s="126">
        <f>+Hoja4!I63/Hoja4!N63</f>
        <v>0.20804112064320038</v>
      </c>
      <c r="R65" s="111" t="str">
        <f t="shared" si="16"/>
        <v/>
      </c>
      <c r="S65" s="112">
        <f t="shared" si="17"/>
        <v>0.20804112064320038</v>
      </c>
      <c r="T65" s="118">
        <f>+Hoja4!J63/Hoja4!N63</f>
        <v>4.8021394597105777E-2</v>
      </c>
      <c r="U65" s="111" t="str">
        <f t="shared" si="18"/>
        <v/>
      </c>
      <c r="V65" s="112">
        <f t="shared" si="19"/>
        <v>4.8021394597105777E-2</v>
      </c>
      <c r="W65" s="126">
        <f>+Hoja4!K63/Hoja4!N63</f>
        <v>4.1634787552096222E-3</v>
      </c>
      <c r="X65" s="111" t="str">
        <f t="shared" si="4"/>
        <v/>
      </c>
      <c r="Y65" s="112">
        <f t="shared" si="5"/>
        <v>4.1634787552096222E-3</v>
      </c>
      <c r="Z65" s="126">
        <f>+Hoja4!L63/Hoja4!N63</f>
        <v>0.27681599880292235</v>
      </c>
      <c r="AA65" s="111" t="str">
        <f t="shared" si="6"/>
        <v/>
      </c>
      <c r="AB65" s="112">
        <f t="shared" si="7"/>
        <v>0.27681599880292235</v>
      </c>
      <c r="AC65" s="126">
        <f>+Hoja4!M63/Hoja4!N63</f>
        <v>0.26807086331758306</v>
      </c>
      <c r="AD65" s="111" t="str">
        <f t="shared" si="8"/>
        <v/>
      </c>
      <c r="AE65" s="112">
        <f t="shared" si="9"/>
        <v>0.26807086331758306</v>
      </c>
      <c r="AF65" s="154">
        <v>0.22467156115976075</v>
      </c>
      <c r="AG65" s="125" t="str">
        <f t="shared" si="20"/>
        <v/>
      </c>
      <c r="AH65" s="125">
        <f t="shared" si="21"/>
        <v>0.22467156115976075</v>
      </c>
      <c r="AI65" s="154">
        <v>1.9719686228302297E-2</v>
      </c>
      <c r="AJ65" s="125" t="str">
        <f t="shared" si="10"/>
        <v/>
      </c>
      <c r="AK65" s="110">
        <f t="shared" si="11"/>
        <v>1.9719686228302297E-2</v>
      </c>
    </row>
    <row r="66" spans="1:37">
      <c r="A66" s="122">
        <v>2012</v>
      </c>
      <c r="B66" s="19">
        <f>'C. YP y BRECHAS'!E66</f>
        <v>2.6819424762194899E-2</v>
      </c>
      <c r="C66" s="124" t="str">
        <f>'C. YP y BRECHAS'!F66</f>
        <v/>
      </c>
      <c r="D66" s="115">
        <f>'C. YP y BRECHAS'!G66</f>
        <v>1</v>
      </c>
      <c r="E66" s="118">
        <f>+Hoja4!E64/Hoja4!N64</f>
        <v>0.62918666305005311</v>
      </c>
      <c r="F66" s="111" t="str">
        <f t="shared" si="0"/>
        <v/>
      </c>
      <c r="G66" s="112">
        <f t="shared" si="1"/>
        <v>0.62918666305005311</v>
      </c>
      <c r="H66" s="118">
        <f>+Hoja4!F64/Hoja4!N64</f>
        <v>0.11282712521165442</v>
      </c>
      <c r="I66" s="111" t="str">
        <f t="shared" si="2"/>
        <v/>
      </c>
      <c r="J66" s="112">
        <f t="shared" si="3"/>
        <v>0.11282712521165442</v>
      </c>
      <c r="K66" s="118">
        <f>+Hoja4!G64/Hoja4!N64</f>
        <v>0.26230210982749486</v>
      </c>
      <c r="L66" s="111" t="str">
        <f t="shared" si="12"/>
        <v/>
      </c>
      <c r="M66" s="112">
        <f t="shared" si="13"/>
        <v>0.26230210982749486</v>
      </c>
      <c r="N66" s="126">
        <f>+Hoja4!H64/Hoja4!N64</f>
        <v>0.28066624721688693</v>
      </c>
      <c r="O66" s="111" t="str">
        <f t="shared" si="14"/>
        <v/>
      </c>
      <c r="P66" s="112">
        <f t="shared" si="15"/>
        <v>0.28066624721688693</v>
      </c>
      <c r="Q66" s="126">
        <f>+Hoja4!I64/Hoja4!N64</f>
        <v>0.22663417459073082</v>
      </c>
      <c r="R66" s="111" t="str">
        <f t="shared" si="16"/>
        <v/>
      </c>
      <c r="S66" s="112">
        <f t="shared" si="17"/>
        <v>0.22663417459073082</v>
      </c>
      <c r="T66" s="118">
        <f>+Hoja4!J64/Hoja4!N64</f>
        <v>5.4032072626156107E-2</v>
      </c>
      <c r="U66" s="111" t="str">
        <f t="shared" si="18"/>
        <v/>
      </c>
      <c r="V66" s="112">
        <f t="shared" si="19"/>
        <v>5.4032072626156107E-2</v>
      </c>
      <c r="W66" s="126">
        <f>+Hoja4!K64/Hoja4!N64</f>
        <v>-1.8364137389392104E-2</v>
      </c>
      <c r="X66" s="111" t="str">
        <f t="shared" si="4"/>
        <v/>
      </c>
      <c r="Y66" s="112">
        <f t="shared" si="5"/>
        <v>-1.8364137389392104E-2</v>
      </c>
      <c r="Z66" s="126">
        <f>+Hoja4!L64/Hoja4!N64</f>
        <v>0.27618448070319723</v>
      </c>
      <c r="AA66" s="111" t="str">
        <f t="shared" si="6"/>
        <v/>
      </c>
      <c r="AB66" s="112">
        <f t="shared" si="7"/>
        <v>0.27618448070319723</v>
      </c>
      <c r="AC66" s="126">
        <f>+Hoja4!M64/Hoja4!N64</f>
        <v>0.28050037879239964</v>
      </c>
      <c r="AD66" s="111" t="str">
        <f t="shared" si="8"/>
        <v/>
      </c>
      <c r="AE66" s="112">
        <f t="shared" si="9"/>
        <v>0.28050037879239964</v>
      </c>
      <c r="AF66" s="154">
        <v>0.21381279363681849</v>
      </c>
      <c r="AG66" s="125" t="str">
        <f t="shared" si="20"/>
        <v/>
      </c>
      <c r="AH66" s="125">
        <f t="shared" si="21"/>
        <v>0.21381279363681849</v>
      </c>
      <c r="AI66" s="154">
        <v>2.8751450927944303E-2</v>
      </c>
      <c r="AJ66" s="125" t="str">
        <f t="shared" si="10"/>
        <v/>
      </c>
      <c r="AK66" s="110">
        <f t="shared" si="11"/>
        <v>2.8751450927944303E-2</v>
      </c>
    </row>
    <row r="67" spans="1:37">
      <c r="A67" s="122">
        <v>2013</v>
      </c>
      <c r="B67" s="19">
        <f>'C. YP y BRECHAS'!E67</f>
        <v>3.7385600651393958E-2</v>
      </c>
      <c r="C67" s="124" t="str">
        <f>'C. YP y BRECHAS'!F67</f>
        <v/>
      </c>
      <c r="D67" s="115">
        <f>'C. YP y BRECHAS'!G67</f>
        <v>1</v>
      </c>
      <c r="E67" s="118">
        <f>+Hoja4!E65/Hoja4!N65</f>
        <v>0.62847319293037474</v>
      </c>
      <c r="F67" s="111" t="str">
        <f t="shared" si="0"/>
        <v/>
      </c>
      <c r="G67" s="112">
        <f t="shared" si="1"/>
        <v>0.62847319293037474</v>
      </c>
      <c r="H67" s="118">
        <f>+Hoja4!F65/Hoja4!N65</f>
        <v>0.11502556512348268</v>
      </c>
      <c r="I67" s="111" t="str">
        <f t="shared" si="2"/>
        <v/>
      </c>
      <c r="J67" s="112">
        <f t="shared" si="3"/>
        <v>0.11502556512348268</v>
      </c>
      <c r="K67" s="118">
        <f>+Hoja4!G65/Hoja4!N65</f>
        <v>0.27452255893255689</v>
      </c>
      <c r="L67" s="111" t="str">
        <f t="shared" si="12"/>
        <v/>
      </c>
      <c r="M67" s="112">
        <f t="shared" si="13"/>
        <v>0.27452255893255689</v>
      </c>
      <c r="N67" s="126">
        <f>+Hoja4!H65/Hoja4!N65</f>
        <v>0.28600236919175476</v>
      </c>
      <c r="O67" s="111" t="str">
        <f t="shared" si="14"/>
        <v/>
      </c>
      <c r="P67" s="112">
        <f t="shared" si="15"/>
        <v>0.28600236919175476</v>
      </c>
      <c r="Q67" s="126">
        <f>+Hoja4!I65/Hoja4!N65</f>
        <v>0.22930205416102015</v>
      </c>
      <c r="R67" s="111" t="str">
        <f t="shared" si="16"/>
        <v/>
      </c>
      <c r="S67" s="112">
        <f t="shared" si="17"/>
        <v>0.22930205416102015</v>
      </c>
      <c r="T67" s="118">
        <f>+Hoja4!J65/Hoja4!N65</f>
        <v>5.6700315030734617E-2</v>
      </c>
      <c r="U67" s="111" t="str">
        <f t="shared" si="18"/>
        <v/>
      </c>
      <c r="V67" s="112">
        <f t="shared" si="19"/>
        <v>5.6700315030734617E-2</v>
      </c>
      <c r="W67" s="126">
        <f>+Hoja4!K65/Hoja4!N65</f>
        <v>-1.1479810259197851E-2</v>
      </c>
      <c r="X67" s="111" t="str">
        <f t="shared" si="4"/>
        <v/>
      </c>
      <c r="Y67" s="112">
        <f t="shared" si="5"/>
        <v>-1.1479810259197851E-2</v>
      </c>
      <c r="Z67" s="126">
        <f>+Hoja4!L65/Hoja4!N65</f>
        <v>0.25809506605390092</v>
      </c>
      <c r="AA67" s="111" t="str">
        <f t="shared" si="6"/>
        <v/>
      </c>
      <c r="AB67" s="112">
        <f t="shared" si="7"/>
        <v>0.25809506605390092</v>
      </c>
      <c r="AC67" s="126">
        <f>+Hoja4!M65/Hoja4!N65</f>
        <v>0.27611638304031522</v>
      </c>
      <c r="AD67" s="111" t="str">
        <f t="shared" si="8"/>
        <v/>
      </c>
      <c r="AE67" s="112">
        <f t="shared" si="9"/>
        <v>0.27611638304031522</v>
      </c>
      <c r="AF67" s="154">
        <v>0.21075786762250937</v>
      </c>
      <c r="AG67" s="125" t="str">
        <f t="shared" si="20"/>
        <v/>
      </c>
      <c r="AH67" s="125">
        <f t="shared" si="21"/>
        <v>0.21075786762250937</v>
      </c>
      <c r="AI67" s="154">
        <v>4.8327469157925504E-2</v>
      </c>
      <c r="AJ67" s="125" t="str">
        <f t="shared" si="10"/>
        <v/>
      </c>
      <c r="AK67" s="110">
        <f t="shared" si="11"/>
        <v>4.8327469157925504E-2</v>
      </c>
    </row>
    <row r="68" spans="1:37">
      <c r="A68" s="122">
        <v>2014</v>
      </c>
      <c r="B68" s="19">
        <f>'C. YP y BRECHAS'!E68</f>
        <v>1.9142431025073847E-2</v>
      </c>
      <c r="C68" s="124" t="str">
        <f>'C. YP y BRECHAS'!F68</f>
        <v/>
      </c>
      <c r="D68" s="115">
        <f>'C. YP y BRECHAS'!G68</f>
        <v>1</v>
      </c>
      <c r="E68" s="118">
        <f>+Hoja4!E66/Hoja4!N66</f>
        <v>0.6377906617854161</v>
      </c>
      <c r="F68" s="111" t="str">
        <f t="shared" si="0"/>
        <v/>
      </c>
      <c r="G68" s="112">
        <f t="shared" si="1"/>
        <v>0.6377906617854161</v>
      </c>
      <c r="H68" s="118">
        <f>+Hoja4!F66/Hoja4!N66</f>
        <v>0.11937272337454963</v>
      </c>
      <c r="I68" s="111" t="str">
        <f t="shared" si="2"/>
        <v/>
      </c>
      <c r="J68" s="112">
        <f t="shared" si="3"/>
        <v>0.11937272337454963</v>
      </c>
      <c r="K68" s="118">
        <f>+Hoja4!G66/Hoja4!N66</f>
        <v>0.26088214471522575</v>
      </c>
      <c r="L68" s="111" t="str">
        <f t="shared" si="12"/>
        <v/>
      </c>
      <c r="M68" s="112">
        <f t="shared" si="13"/>
        <v>0.26088214471522575</v>
      </c>
      <c r="N68" s="126">
        <f>+Hoja4!H66/Hoja4!N66</f>
        <v>0.27319028481674462</v>
      </c>
      <c r="O68" s="111" t="str">
        <f t="shared" si="14"/>
        <v/>
      </c>
      <c r="P68" s="112">
        <f t="shared" si="15"/>
        <v>0.27319028481674462</v>
      </c>
      <c r="Q68" s="126">
        <f>+Hoja4!I66/Hoja4!N66</f>
        <v>0.21943217653256539</v>
      </c>
      <c r="R68" s="111" t="str">
        <f t="shared" si="16"/>
        <v/>
      </c>
      <c r="S68" s="112">
        <f t="shared" si="17"/>
        <v>0.21943217653256539</v>
      </c>
      <c r="T68" s="118">
        <f>+Hoja4!J66/Hoja4!N66</f>
        <v>5.3758108284179207E-2</v>
      </c>
      <c r="U68" s="111" t="str">
        <f t="shared" si="18"/>
        <v/>
      </c>
      <c r="V68" s="112">
        <f t="shared" si="19"/>
        <v>5.3758108284179207E-2</v>
      </c>
      <c r="W68" s="126">
        <f>+Hoja4!K66/Hoja4!N66</f>
        <v>-1.2308140101518835E-2</v>
      </c>
      <c r="X68" s="111" t="str">
        <f t="shared" si="4"/>
        <v/>
      </c>
      <c r="Y68" s="112">
        <f t="shared" si="5"/>
        <v>-1.2308140101518835E-2</v>
      </c>
      <c r="Z68" s="126">
        <f>+Hoja4!L66/Hoja4!N66</f>
        <v>0.2486598722691952</v>
      </c>
      <c r="AA68" s="111" t="str">
        <f t="shared" si="6"/>
        <v/>
      </c>
      <c r="AB68" s="112">
        <f t="shared" si="7"/>
        <v>0.2486598722691952</v>
      </c>
      <c r="AC68" s="126">
        <f>+Hoja4!M66/Hoja4!N66</f>
        <v>0.26670540214438676</v>
      </c>
      <c r="AD68" s="111" t="str">
        <f t="shared" si="8"/>
        <v/>
      </c>
      <c r="AE68" s="112">
        <f t="shared" si="9"/>
        <v>0.26670540214438676</v>
      </c>
      <c r="AF68" s="154">
        <v>0.20810381797914945</v>
      </c>
      <c r="AG68" s="125" t="str">
        <f t="shared" si="20"/>
        <v/>
      </c>
      <c r="AH68" s="125">
        <f t="shared" si="21"/>
        <v>0.20810381797914945</v>
      </c>
      <c r="AI68" s="154">
        <v>4.3141300859293796E-2</v>
      </c>
      <c r="AJ68" s="125" t="str">
        <f t="shared" si="10"/>
        <v/>
      </c>
      <c r="AK68" s="110">
        <f t="shared" si="11"/>
        <v>4.3141300859293796E-2</v>
      </c>
    </row>
    <row r="69" spans="1:37">
      <c r="A69" s="122">
        <v>2015</v>
      </c>
      <c r="B69" s="19">
        <f>'C. YP y BRECHAS'!E69</f>
        <v>1.3854971202565736E-2</v>
      </c>
      <c r="C69" s="124" t="str">
        <f>'C. YP y BRECHAS'!F69</f>
        <v/>
      </c>
      <c r="D69" s="115">
        <f>'C. YP y BRECHAS'!G69</f>
        <v>1</v>
      </c>
      <c r="E69" s="118">
        <f>+Hoja4!E67/Hoja4!N67</f>
        <v>0.64230788508279402</v>
      </c>
      <c r="F69" s="111" t="str">
        <f t="shared" ref="F69:F74" si="22">IF(C69=1,E69,"")</f>
        <v/>
      </c>
      <c r="G69" s="112">
        <f t="shared" ref="G69:G74" si="23">IF(D69=1,E69,"")</f>
        <v>0.64230788508279402</v>
      </c>
      <c r="H69" s="118">
        <f>+Hoja4!F67/Hoja4!N67</f>
        <v>0.12731704427589133</v>
      </c>
      <c r="I69" s="111" t="str">
        <f t="shared" ref="I69:I74" si="24">IF($C69=1,H69,"")</f>
        <v/>
      </c>
      <c r="J69" s="112">
        <f t="shared" ref="J69:J74" si="25">IF($D69=1,H69,"")</f>
        <v>0.12731704427589133</v>
      </c>
      <c r="K69" s="118">
        <f>+Hoja4!G67/Hoja4!N67</f>
        <v>0.24438481653252433</v>
      </c>
      <c r="L69" s="111" t="str">
        <f t="shared" si="12"/>
        <v/>
      </c>
      <c r="M69" s="112">
        <f t="shared" si="13"/>
        <v>0.24438481653252433</v>
      </c>
      <c r="N69" s="126">
        <f>+Hoja4!H67/Hoja4!N67</f>
        <v>0.25180166301646223</v>
      </c>
      <c r="O69" s="111" t="str">
        <f t="shared" si="14"/>
        <v/>
      </c>
      <c r="P69" s="112">
        <f t="shared" si="15"/>
        <v>0.25180166301646223</v>
      </c>
      <c r="Q69" s="126">
        <f>+Hoja4!I67/Hoja4!N67</f>
        <v>0.203315671445462</v>
      </c>
      <c r="R69" s="111" t="str">
        <f t="shared" si="16"/>
        <v/>
      </c>
      <c r="S69" s="112">
        <f t="shared" si="17"/>
        <v>0.203315671445462</v>
      </c>
      <c r="T69" s="118">
        <f>+Hoja4!J67/Hoja4!N67</f>
        <v>4.8485991571000253E-2</v>
      </c>
      <c r="U69" s="111" t="str">
        <f t="shared" si="18"/>
        <v/>
      </c>
      <c r="V69" s="112">
        <f t="shared" si="19"/>
        <v>4.8485991571000253E-2</v>
      </c>
      <c r="W69" s="126">
        <f>+Hoja4!K67/Hoja4!N67</f>
        <v>-7.4168464839379136E-3</v>
      </c>
      <c r="X69" s="111" t="str">
        <f t="shared" ref="X69:X74" si="26">IF($C69=1,W69,"")</f>
        <v/>
      </c>
      <c r="Y69" s="112">
        <f t="shared" ref="Y69:Y74" si="27">IF($D69=1,W69,"")</f>
        <v>-7.4168464839379136E-3</v>
      </c>
      <c r="Z69" s="126">
        <f>+Hoja4!L67/Hoja4!N67</f>
        <v>0.24824879944983944</v>
      </c>
      <c r="AA69" s="111" t="str">
        <f t="shared" ref="AA69:AA74" si="28">IF($C69=1,Z69,"")</f>
        <v/>
      </c>
      <c r="AB69" s="112">
        <f t="shared" ref="AB69:AB74" si="29">IF($D69=1,Z69,"")</f>
        <v>0.24824879944983944</v>
      </c>
      <c r="AC69" s="126">
        <f>+Hoja4!M67/Hoja4!N67</f>
        <v>0.26225854534104909</v>
      </c>
      <c r="AD69" s="111" t="str">
        <f t="shared" ref="AD69:AD74" si="30">IF($C69=1,AC69,"")</f>
        <v/>
      </c>
      <c r="AE69" s="112">
        <f t="shared" ref="AE69:AE74" si="31">IF($D69=1,AC69,"")</f>
        <v>0.26225854534104909</v>
      </c>
      <c r="AF69" s="154">
        <v>0.19638124805289445</v>
      </c>
      <c r="AG69" s="125" t="str">
        <f t="shared" si="20"/>
        <v/>
      </c>
      <c r="AH69" s="125">
        <f t="shared" si="21"/>
        <v>0.19638124805289445</v>
      </c>
      <c r="AI69" s="154">
        <v>4.6545551550818298E-2</v>
      </c>
      <c r="AJ69" s="125" t="str">
        <f t="shared" ref="AJ69:AJ74" si="32">IF($C69=1,AI69,"")</f>
        <v/>
      </c>
      <c r="AK69" s="110">
        <f t="shared" ref="AK69:AK74" si="33">IF($D69=1,AI69,"")</f>
        <v>4.6545551550818298E-2</v>
      </c>
    </row>
    <row r="70" spans="1:37">
      <c r="A70" s="122">
        <v>2016</v>
      </c>
      <c r="B70" s="19">
        <f>'C. YP y BRECHAS'!E70</f>
        <v>1.9675096693989147E-2</v>
      </c>
      <c r="C70" s="124" t="str">
        <f>'C. YP y BRECHAS'!F70</f>
        <v/>
      </c>
      <c r="D70" s="115">
        <f>'C. YP y BRECHAS'!G70</f>
        <v>1</v>
      </c>
      <c r="E70" s="118">
        <f>+Hoja4!E68/Hoja4!N68</f>
        <v>0.64074068040440069</v>
      </c>
      <c r="F70" s="111" t="str">
        <f t="shared" si="22"/>
        <v/>
      </c>
      <c r="G70" s="112">
        <f t="shared" si="23"/>
        <v>0.64074068040440069</v>
      </c>
      <c r="H70" s="118">
        <f>+Hoja4!F68/Hoja4!N68</f>
        <v>0.12483538105444053</v>
      </c>
      <c r="I70" s="111" t="str">
        <f t="shared" si="24"/>
        <v/>
      </c>
      <c r="J70" s="112">
        <f t="shared" si="25"/>
        <v>0.12483538105444053</v>
      </c>
      <c r="K70" s="118">
        <f>+Hoja4!G68/Hoja4!N68</f>
        <v>0.22198410833465182</v>
      </c>
      <c r="L70" s="111" t="str">
        <f t="shared" ref="L70:L74" si="34">IF($C70=1,K70,"")</f>
        <v/>
      </c>
      <c r="M70" s="112">
        <f t="shared" ref="M70:M74" si="35">IF($D70=1,K70,"")</f>
        <v>0.22198410833465182</v>
      </c>
      <c r="N70" s="126">
        <f>+Hoja4!H68/Hoja4!N68</f>
        <v>0.23249310540383489</v>
      </c>
      <c r="O70" s="111" t="str">
        <f t="shared" ref="O70:O74" si="36">IF($C70=1,N70,"")</f>
        <v/>
      </c>
      <c r="P70" s="112">
        <f t="shared" ref="P70:P74" si="37">IF($D70=1,N70,"")</f>
        <v>0.23249310540383489</v>
      </c>
      <c r="Q70" s="126">
        <f>+Hoja4!I68/Hoja4!N68</f>
        <v>0.18573089707308313</v>
      </c>
      <c r="R70" s="111" t="str">
        <f t="shared" ref="R70:R74" si="38">IF($C70=1,Q70,"")</f>
        <v/>
      </c>
      <c r="S70" s="112">
        <f t="shared" ref="S70:S74" si="39">IF($D70=1,Q70,"")</f>
        <v>0.18573089707308313</v>
      </c>
      <c r="T70" s="118">
        <f>+Hoja4!J68/Hoja4!N68</f>
        <v>4.6762208330751724E-2</v>
      </c>
      <c r="U70" s="111" t="str">
        <f t="shared" ref="U70:U74" si="40">IF($C70=1,T70,"")</f>
        <v/>
      </c>
      <c r="V70" s="112">
        <f t="shared" ref="V70:V74" si="41">IF($D70=1,T70,"")</f>
        <v>4.6762208330751724E-2</v>
      </c>
      <c r="W70" s="126">
        <f>+Hoja4!K68/Hoja4!N68</f>
        <v>-1.0508997069183054E-2</v>
      </c>
      <c r="X70" s="111" t="str">
        <f t="shared" si="26"/>
        <v/>
      </c>
      <c r="Y70" s="112">
        <f t="shared" si="27"/>
        <v>-1.0508997069183054E-2</v>
      </c>
      <c r="Z70" s="126">
        <f>+Hoja4!L68/Hoja4!N68</f>
        <v>0.26039449590095293</v>
      </c>
      <c r="AA70" s="111" t="str">
        <f t="shared" si="28"/>
        <v/>
      </c>
      <c r="AB70" s="112">
        <f t="shared" si="29"/>
        <v>0.26039449590095293</v>
      </c>
      <c r="AC70" s="126">
        <f>+Hoja4!M68/Hoja4!N68</f>
        <v>0.24795466569444594</v>
      </c>
      <c r="AD70" s="111" t="str">
        <f t="shared" si="30"/>
        <v/>
      </c>
      <c r="AE70" s="112">
        <f t="shared" si="31"/>
        <v>0.24795466569444594</v>
      </c>
      <c r="AF70" s="154">
        <v>0.20438528287870913</v>
      </c>
      <c r="AG70" s="125" t="str">
        <f t="shared" ref="AG70:AG74" si="42">IF($C70=1,AF70,"")</f>
        <v/>
      </c>
      <c r="AH70" s="125">
        <f t="shared" ref="AH70:AH74" si="43">IF($D70=1,AF70,"")</f>
        <v>0.20438528287870913</v>
      </c>
      <c r="AI70" s="154">
        <v>2.2567855528772298E-2</v>
      </c>
      <c r="AJ70" s="125" t="str">
        <f t="shared" si="32"/>
        <v/>
      </c>
      <c r="AK70" s="110">
        <f t="shared" si="33"/>
        <v>2.2567855528772298E-2</v>
      </c>
    </row>
    <row r="71" spans="1:37">
      <c r="A71" s="122">
        <v>2017</v>
      </c>
      <c r="B71" s="19">
        <f>'C. YP y BRECHAS'!E71</f>
        <v>1.5639004252115285E-2</v>
      </c>
      <c r="C71" s="124" t="str">
        <f>'C. YP y BRECHAS'!F71</f>
        <v/>
      </c>
      <c r="D71" s="115">
        <f>'C. YP y BRECHAS'!G71</f>
        <v>1</v>
      </c>
      <c r="E71" s="118">
        <f>+Hoja4!E69/Hoja4!N69</f>
        <v>0.64150292594261915</v>
      </c>
      <c r="F71" s="111" t="str">
        <f t="shared" si="22"/>
        <v/>
      </c>
      <c r="G71" s="112">
        <f t="shared" si="23"/>
        <v>0.64150292594261915</v>
      </c>
      <c r="H71" s="118">
        <f>+Hoja4!F69/Hoja4!N69</f>
        <v>0.12528813870405062</v>
      </c>
      <c r="I71" s="111" t="str">
        <f t="shared" si="24"/>
        <v/>
      </c>
      <c r="J71" s="112">
        <f t="shared" si="25"/>
        <v>0.12528813870405062</v>
      </c>
      <c r="K71" s="118">
        <f>+Hoja4!G69/Hoja4!N69</f>
        <v>0.21218292465114527</v>
      </c>
      <c r="L71" s="111" t="str">
        <f t="shared" si="34"/>
        <v/>
      </c>
      <c r="M71" s="112">
        <f t="shared" si="35"/>
        <v>0.21218292465114527</v>
      </c>
      <c r="N71" s="126">
        <f>+Hoja4!H69/Hoja4!N69</f>
        <v>0.22604119848156584</v>
      </c>
      <c r="O71" s="111" t="str">
        <f t="shared" si="36"/>
        <v/>
      </c>
      <c r="P71" s="112">
        <f t="shared" si="37"/>
        <v>0.22604119848156584</v>
      </c>
      <c r="Q71" s="126">
        <f>+Hoja4!I69/Hoja4!N69</f>
        <v>0.18124573959908732</v>
      </c>
      <c r="R71" s="111" t="str">
        <f t="shared" si="38"/>
        <v/>
      </c>
      <c r="S71" s="112">
        <f t="shared" si="39"/>
        <v>0.18124573959908732</v>
      </c>
      <c r="T71" s="118">
        <f>+Hoja4!J69/Hoja4!N69</f>
        <v>4.4795458882478524E-2</v>
      </c>
      <c r="U71" s="111" t="str">
        <f t="shared" si="40"/>
        <v/>
      </c>
      <c r="V71" s="112">
        <f t="shared" si="41"/>
        <v>4.4795458882478524E-2</v>
      </c>
      <c r="W71" s="126">
        <f>+Hoja4!K69/Hoja4!N69</f>
        <v>-1.3858273830420561E-2</v>
      </c>
      <c r="X71" s="111" t="str">
        <f t="shared" si="26"/>
        <v/>
      </c>
      <c r="Y71" s="112">
        <f t="shared" si="27"/>
        <v>-1.3858273830420561E-2</v>
      </c>
      <c r="Z71" s="126">
        <f>+Hoja4!L69/Hoja4!N69</f>
        <v>0.27388154855208419</v>
      </c>
      <c r="AA71" s="111" t="str">
        <f t="shared" si="28"/>
        <v/>
      </c>
      <c r="AB71" s="112">
        <f t="shared" si="29"/>
        <v>0.27388154855208419</v>
      </c>
      <c r="AC71" s="126">
        <f>+Hoja4!M69/Hoja4!N69</f>
        <v>0.25285553784989928</v>
      </c>
      <c r="AD71" s="111" t="str">
        <f t="shared" si="30"/>
        <v/>
      </c>
      <c r="AE71" s="112">
        <f t="shared" si="31"/>
        <v>0.25285553784989928</v>
      </c>
      <c r="AF71" s="154">
        <v>0.20537662006762122</v>
      </c>
      <c r="AG71" s="125" t="str">
        <f t="shared" si="42"/>
        <v/>
      </c>
      <c r="AH71" s="125">
        <f t="shared" si="43"/>
        <v>0.20537662006762122</v>
      </c>
      <c r="AI71" s="154">
        <v>9.0992137988320509E-3</v>
      </c>
      <c r="AJ71" s="125" t="str">
        <f t="shared" si="32"/>
        <v/>
      </c>
      <c r="AK71" s="110">
        <f t="shared" si="33"/>
        <v>9.0992137988320509E-3</v>
      </c>
    </row>
    <row r="72" spans="1:37">
      <c r="A72" s="122">
        <v>2018</v>
      </c>
      <c r="B72" s="19">
        <f>'C. YP y BRECHAS'!E72</f>
        <v>2.9109656091700131E-2</v>
      </c>
      <c r="C72" s="124" t="str">
        <f>'C. YP y BRECHAS'!F72</f>
        <v/>
      </c>
      <c r="D72" s="115">
        <f>'C. YP y BRECHAS'!G72</f>
        <v>1</v>
      </c>
      <c r="E72" s="118">
        <f>+Hoja4!E70/Hoja4!N70</f>
        <v>0.64063684580396452</v>
      </c>
      <c r="F72" s="111" t="str">
        <f t="shared" si="22"/>
        <v/>
      </c>
      <c r="G72" s="112">
        <f t="shared" si="23"/>
        <v>0.64063684580396452</v>
      </c>
      <c r="H72" s="118">
        <f>+Hoja4!F70/Hoja4!N70</f>
        <v>0.12340273404809447</v>
      </c>
      <c r="I72" s="111" t="str">
        <f t="shared" si="24"/>
        <v/>
      </c>
      <c r="J72" s="112">
        <f t="shared" si="25"/>
        <v>0.12340273404809447</v>
      </c>
      <c r="K72" s="118">
        <f>+Hoja4!G70/Hoja4!N70</f>
        <v>0.216039337597663</v>
      </c>
      <c r="L72" s="111" t="str">
        <f t="shared" si="34"/>
        <v/>
      </c>
      <c r="M72" s="112">
        <f t="shared" si="35"/>
        <v>0.216039337597663</v>
      </c>
      <c r="N72" s="126">
        <f>+Hoja4!H70/Hoja4!N70</f>
        <v>0.22693778972457887</v>
      </c>
      <c r="O72" s="111" t="str">
        <f t="shared" si="36"/>
        <v/>
      </c>
      <c r="P72" s="112">
        <f t="shared" si="37"/>
        <v>0.22693778972457887</v>
      </c>
      <c r="Q72" s="126">
        <f>+Hoja4!I70/Hoja4!N70</f>
        <v>0.18148459924097535</v>
      </c>
      <c r="R72" s="111" t="str">
        <f t="shared" si="38"/>
        <v/>
      </c>
      <c r="S72" s="112">
        <f t="shared" si="39"/>
        <v>0.18148459924097535</v>
      </c>
      <c r="T72" s="118">
        <f>+Hoja4!J70/Hoja4!N70</f>
        <v>4.545319048360353E-2</v>
      </c>
      <c r="U72" s="111" t="str">
        <f t="shared" si="40"/>
        <v/>
      </c>
      <c r="V72" s="112">
        <f t="shared" si="41"/>
        <v>4.545319048360353E-2</v>
      </c>
      <c r="W72" s="126">
        <f>+Hoja4!K70/Hoja4!N70</f>
        <v>-1.0898452126915852E-2</v>
      </c>
      <c r="X72" s="111" t="str">
        <f t="shared" si="26"/>
        <v/>
      </c>
      <c r="Y72" s="112">
        <f t="shared" si="27"/>
        <v>-1.0898452126915852E-2</v>
      </c>
      <c r="Z72" s="126">
        <f>+Hoja4!L70/Hoja4!N70</f>
        <v>0.26907488878539976</v>
      </c>
      <c r="AA72" s="111" t="str">
        <f t="shared" si="28"/>
        <v/>
      </c>
      <c r="AB72" s="112">
        <f t="shared" si="29"/>
        <v>0.26907488878539976</v>
      </c>
      <c r="AC72" s="126">
        <f>+Hoja4!M70/Hoja4!N70</f>
        <v>0.24915380623512159</v>
      </c>
      <c r="AD72" s="111" t="str">
        <f t="shared" si="30"/>
        <v/>
      </c>
      <c r="AE72" s="112">
        <f t="shared" si="31"/>
        <v>0.24915380623512159</v>
      </c>
      <c r="AF72" s="154">
        <v>0.21109824325102905</v>
      </c>
      <c r="AG72" s="125" t="str">
        <f t="shared" si="42"/>
        <v/>
      </c>
      <c r="AH72" s="125">
        <f t="shared" si="43"/>
        <v>0.21109824325102905</v>
      </c>
      <c r="AI72" s="154">
        <v>1.2759366779938903E-2</v>
      </c>
      <c r="AJ72" s="125" t="str">
        <f t="shared" si="32"/>
        <v/>
      </c>
      <c r="AK72" s="110">
        <f t="shared" si="33"/>
        <v>1.2759366779938903E-2</v>
      </c>
    </row>
    <row r="73" spans="1:37">
      <c r="A73" s="122">
        <v>2019</v>
      </c>
      <c r="B73" s="19">
        <f>'C. YP y BRECHAS'!E73</f>
        <v>2.8630982965275109E-2</v>
      </c>
      <c r="C73" s="124" t="str">
        <f>'C. YP y BRECHAS'!F73</f>
        <v/>
      </c>
      <c r="D73" s="115">
        <f>'C. YP y BRECHAS'!G73</f>
        <v>1</v>
      </c>
      <c r="E73" s="118">
        <f>+Hoja4!E71/Hoja4!N71</f>
        <v>0.64692946087674807</v>
      </c>
      <c r="F73" s="111" t="str">
        <f t="shared" si="22"/>
        <v/>
      </c>
      <c r="G73" s="112">
        <f t="shared" si="23"/>
        <v>0.64692946087674807</v>
      </c>
      <c r="H73" s="118">
        <f>+Hoja4!F71/Hoja4!N71</f>
        <v>0.12583821805144257</v>
      </c>
      <c r="I73" s="111" t="str">
        <f t="shared" si="24"/>
        <v/>
      </c>
      <c r="J73" s="112">
        <f t="shared" si="25"/>
        <v>0.12583821805144257</v>
      </c>
      <c r="K73" s="118">
        <f>+Hoja4!G71/Hoja4!N71</f>
        <v>0.20701632349068586</v>
      </c>
      <c r="L73" s="111" t="str">
        <f t="shared" si="34"/>
        <v/>
      </c>
      <c r="M73" s="112">
        <f t="shared" si="35"/>
        <v>0.20701632349068586</v>
      </c>
      <c r="N73" s="126">
        <f>+Hoja4!H71/Hoja4!N71</f>
        <v>0.229299997398237</v>
      </c>
      <c r="O73" s="111" t="str">
        <f t="shared" si="36"/>
        <v/>
      </c>
      <c r="P73" s="112">
        <f t="shared" si="37"/>
        <v>0.229299997398237</v>
      </c>
      <c r="Q73" s="126">
        <f>+Hoja4!I71/Hoja4!N71</f>
        <v>0.18551990901426799</v>
      </c>
      <c r="R73" s="111" t="str">
        <f t="shared" si="38"/>
        <v/>
      </c>
      <c r="S73" s="112">
        <f t="shared" si="39"/>
        <v>0.18551990901426799</v>
      </c>
      <c r="T73" s="118">
        <f>+Hoja4!J71/Hoja4!N71</f>
        <v>4.3780088383969032E-2</v>
      </c>
      <c r="U73" s="111" t="str">
        <f t="shared" si="40"/>
        <v/>
      </c>
      <c r="V73" s="112">
        <f t="shared" si="41"/>
        <v>4.3780088383969032E-2</v>
      </c>
      <c r="W73" s="126">
        <f>+Hoja4!K71/Hoja4!N71</f>
        <v>-2.2283673907551149E-2</v>
      </c>
      <c r="X73" s="111" t="str">
        <f t="shared" si="26"/>
        <v/>
      </c>
      <c r="Y73" s="112">
        <f t="shared" si="27"/>
        <v>-2.2283673907551149E-2</v>
      </c>
      <c r="Z73" s="126">
        <f>+Hoja4!L71/Hoja4!N71</f>
        <v>0.26619795545870589</v>
      </c>
      <c r="AA73" s="111" t="str">
        <f t="shared" si="28"/>
        <v/>
      </c>
      <c r="AB73" s="112">
        <f t="shared" si="29"/>
        <v>0.26619795545870589</v>
      </c>
      <c r="AC73" s="126">
        <f>+Hoja4!M71/Hoja4!N71</f>
        <v>0.24598195787758242</v>
      </c>
      <c r="AD73" s="111" t="str">
        <f t="shared" si="30"/>
        <v/>
      </c>
      <c r="AE73" s="112">
        <f t="shared" si="31"/>
        <v>0.24598195787758242</v>
      </c>
      <c r="AF73" s="154">
        <v>0.21100241489144508</v>
      </c>
      <c r="AG73" s="125" t="str">
        <f t="shared" si="42"/>
        <v/>
      </c>
      <c r="AH73" s="125">
        <f t="shared" si="43"/>
        <v>0.21100241489144508</v>
      </c>
      <c r="AI73" s="154">
        <v>7.2294188340261195E-3</v>
      </c>
      <c r="AJ73" s="125" t="str">
        <f t="shared" si="32"/>
        <v/>
      </c>
      <c r="AK73" s="110">
        <f t="shared" si="33"/>
        <v>7.2294188340261195E-3</v>
      </c>
    </row>
    <row r="74" spans="1:37">
      <c r="A74" s="122">
        <v>2020</v>
      </c>
      <c r="B74" s="19">
        <f>'C. YP y BRECHAS'!E74</f>
        <v>-0.10722234871029457</v>
      </c>
      <c r="C74" s="124">
        <f>'C. YP y BRECHAS'!F74</f>
        <v>1</v>
      </c>
      <c r="D74" s="115" t="str">
        <f>'C. YP y BRECHAS'!G74</f>
        <v/>
      </c>
      <c r="E74" s="118">
        <f>+Hoja4!E72/Hoja4!N72</f>
        <v>0.65423775495275271</v>
      </c>
      <c r="F74" s="111">
        <f t="shared" si="22"/>
        <v>0.65423775495275271</v>
      </c>
      <c r="G74" s="112" t="str">
        <f t="shared" si="23"/>
        <v/>
      </c>
      <c r="H74" s="118">
        <f>+Hoja4!F72/Hoja4!N72</f>
        <v>0.1522821800532797</v>
      </c>
      <c r="I74" s="111">
        <f t="shared" si="24"/>
        <v>0.1522821800532797</v>
      </c>
      <c r="J74" s="112" t="str">
        <f t="shared" si="25"/>
        <v/>
      </c>
      <c r="K74" s="118">
        <f>+Hoja4!G72/Hoja4!N72</f>
        <v>0.1874294653498404</v>
      </c>
      <c r="L74" s="111">
        <f t="shared" si="34"/>
        <v>0.1874294653498404</v>
      </c>
      <c r="M74" s="112" t="str">
        <f t="shared" si="35"/>
        <v/>
      </c>
      <c r="N74" s="126">
        <f>+Hoja4!H72/Hoja4!N72</f>
        <v>0.21547966371375757</v>
      </c>
      <c r="O74" s="111">
        <f t="shared" si="36"/>
        <v>0.21547966371375757</v>
      </c>
      <c r="P74" s="112" t="str">
        <f t="shared" si="37"/>
        <v/>
      </c>
      <c r="Q74" s="126">
        <f>+Hoja4!I72/Hoja4!N72</f>
        <v>0.17375955084208758</v>
      </c>
      <c r="R74" s="111">
        <f t="shared" si="38"/>
        <v>0.17375955084208758</v>
      </c>
      <c r="S74" s="112" t="str">
        <f t="shared" si="39"/>
        <v/>
      </c>
      <c r="T74" s="118">
        <f>+Hoja4!J72/Hoja4!N72</f>
        <v>4.172011287166999E-2</v>
      </c>
      <c r="U74" s="111">
        <f t="shared" si="40"/>
        <v>4.172011287166999E-2</v>
      </c>
      <c r="V74" s="112" t="str">
        <f t="shared" si="41"/>
        <v/>
      </c>
      <c r="W74" s="126">
        <f>+Hoja4!K72/Hoja4!N72</f>
        <v>-2.8050198363917193E-2</v>
      </c>
      <c r="X74" s="111">
        <f t="shared" si="26"/>
        <v>-2.8050198363917193E-2</v>
      </c>
      <c r="Y74" s="112" t="str">
        <f t="shared" si="27"/>
        <v/>
      </c>
      <c r="Z74" s="126">
        <f>+Hoja4!L72/Hoja4!N72</f>
        <v>0.23996596019897709</v>
      </c>
      <c r="AA74" s="111">
        <f t="shared" si="28"/>
        <v>0.23996596019897709</v>
      </c>
      <c r="AB74" s="112" t="str">
        <f t="shared" si="29"/>
        <v/>
      </c>
      <c r="AC74" s="126">
        <f>+Hoja4!M72/Hoja4!N72</f>
        <v>0.23391536055484982</v>
      </c>
      <c r="AD74" s="111">
        <f t="shared" si="30"/>
        <v>0.23391536055484982</v>
      </c>
      <c r="AE74" s="112" t="str">
        <f t="shared" si="31"/>
        <v/>
      </c>
      <c r="AF74" s="154">
        <v>0.21023906547850674</v>
      </c>
      <c r="AG74" s="125">
        <f t="shared" si="42"/>
        <v>0.21023906547850674</v>
      </c>
      <c r="AH74" s="125" t="str">
        <f t="shared" si="43"/>
        <v/>
      </c>
      <c r="AI74" s="154">
        <v>-1.1657563692209902E-2</v>
      </c>
      <c r="AJ74" s="125">
        <f t="shared" si="32"/>
        <v>-1.1657563692209902E-2</v>
      </c>
      <c r="AK74" s="110" t="str">
        <f t="shared" si="33"/>
        <v/>
      </c>
    </row>
    <row r="75" spans="1:37">
      <c r="A75" s="122">
        <v>2021</v>
      </c>
      <c r="B75" s="19">
        <f>'C. YP y BRECHAS'!E75</f>
        <v>-1.5033983575918342E-3</v>
      </c>
      <c r="C75" s="124">
        <f>'C. YP y BRECHAS'!F75</f>
        <v>1</v>
      </c>
      <c r="D75" s="115" t="str">
        <f>'C. YP y BRECHAS'!G75</f>
        <v/>
      </c>
      <c r="E75" s="118">
        <f>+Hoja4!E73/Hoja4!N73</f>
        <v>0.64873143473407646</v>
      </c>
      <c r="F75" s="111">
        <f t="shared" ref="F75:F76" si="44">IF(C75=1,E75,"")</f>
        <v>0.64873143473407646</v>
      </c>
      <c r="G75" s="112" t="str">
        <f t="shared" ref="G75:G76" si="45">IF(D75=1,E75,"")</f>
        <v/>
      </c>
      <c r="H75" s="118">
        <f>+Hoja4!F73/Hoja4!N73</f>
        <v>0.14074465706333822</v>
      </c>
      <c r="I75" s="111">
        <f t="shared" ref="I75:I76" si="46">IF($C75=1,H75,"")</f>
        <v>0.14074465706333822</v>
      </c>
      <c r="J75" s="112" t="str">
        <f t="shared" ref="J75:J76" si="47">IF($D75=1,H75,"")</f>
        <v/>
      </c>
      <c r="K75" s="118">
        <f>+Hoja4!G73/Hoja4!N73</f>
        <v>0.21388639361278766</v>
      </c>
      <c r="L75" s="111">
        <f t="shared" ref="L75:L76" si="48">IF($C75=1,K75,"")</f>
        <v>0.21388639361278766</v>
      </c>
      <c r="M75" s="112" t="str">
        <f t="shared" ref="M75:M76" si="49">IF($D75=1,K75,"")</f>
        <v/>
      </c>
      <c r="N75" s="126">
        <f>+Hoja4!H73/Hoja4!N73</f>
        <v>0.25587915610975565</v>
      </c>
      <c r="O75" s="111">
        <f t="shared" ref="O75:O76" si="50">IF($C75=1,N75,"")</f>
        <v>0.25587915610975565</v>
      </c>
      <c r="P75" s="112" t="str">
        <f t="shared" ref="P75:P76" si="51">IF($D75=1,N75,"")</f>
        <v/>
      </c>
      <c r="Q75" s="126">
        <f>+Hoja4!I73/Hoja4!N73</f>
        <v>0.20998995339615728</v>
      </c>
      <c r="R75" s="111">
        <f t="shared" ref="R75:R76" si="52">IF($C75=1,Q75,"")</f>
        <v>0.20998995339615728</v>
      </c>
      <c r="S75" s="112" t="str">
        <f t="shared" ref="S75:S76" si="53">IF($D75=1,Q75,"")</f>
        <v/>
      </c>
      <c r="T75" s="118">
        <f>+Hoja4!J73/Hoja4!N73</f>
        <v>4.5889202713598407E-2</v>
      </c>
      <c r="U75" s="111">
        <f t="shared" ref="U75:U76" si="54">IF($C75=1,T75,"")</f>
        <v>4.5889202713598407E-2</v>
      </c>
      <c r="V75" s="112" t="str">
        <f t="shared" ref="V75:V76" si="55">IF($D75=1,T75,"")</f>
        <v/>
      </c>
      <c r="W75" s="126">
        <f>+Hoja4!K73/Hoja4!N73</f>
        <v>-4.1992762496968025E-2</v>
      </c>
      <c r="X75" s="111">
        <f t="shared" ref="X75:X76" si="56">IF($C75=1,W75,"")</f>
        <v>-4.1992762496968025E-2</v>
      </c>
      <c r="Y75" s="112" t="str">
        <f t="shared" ref="Y75:Y76" si="57">IF($D75=1,W75,"")</f>
        <v/>
      </c>
      <c r="Z75" s="126">
        <f>+Hoja4!L73/Hoja4!N73</f>
        <v>0.23984361972804635</v>
      </c>
      <c r="AA75" s="111">
        <f t="shared" ref="AA75:AA76" si="58">IF($C75=1,Z75,"")</f>
        <v>0.23984361972804635</v>
      </c>
      <c r="AB75" s="112" t="str">
        <f t="shared" ref="AB75:AB76" si="59">IF($D75=1,Z75,"")</f>
        <v/>
      </c>
      <c r="AC75" s="126">
        <f>+Hoja4!M73/Hoja4!N73</f>
        <v>0.24320610513824889</v>
      </c>
      <c r="AD75" s="111">
        <f t="shared" ref="AD75:AD76" si="60">IF($C75=1,AC75,"")</f>
        <v>0.24320610513824889</v>
      </c>
      <c r="AE75" s="112" t="str">
        <f t="shared" ref="AE75:AE76" si="61">IF($D75=1,AC75,"")</f>
        <v/>
      </c>
      <c r="AF75" s="13">
        <v>0.19270167045075937</v>
      </c>
      <c r="AG75" s="125">
        <f t="shared" ref="AG75" si="62">IF($C75=1,AF75,"")</f>
        <v>0.19270167045075937</v>
      </c>
      <c r="AH75" s="125" t="str">
        <f t="shared" ref="AH75:AH77" si="63">IF($D75=1,AF75,"")</f>
        <v/>
      </c>
      <c r="AI75" s="154">
        <v>2.3392180599738199E-2</v>
      </c>
      <c r="AJ75" s="125">
        <f t="shared" ref="AJ75" si="64">IF($C75=1,AI75,"")</f>
        <v>2.3392180599738199E-2</v>
      </c>
      <c r="AK75" s="110" t="str">
        <f t="shared" ref="AK75:AK77" si="65">IF($D75=1,AI75,"")</f>
        <v/>
      </c>
    </row>
    <row r="76" spans="1:37">
      <c r="A76" s="122">
        <v>2022</v>
      </c>
      <c r="B76" s="19">
        <f>'C. YP y BRECHAS'!E76</f>
        <v>5.2176803669876648E-3</v>
      </c>
      <c r="C76" s="124" t="str">
        <f>'C. YP y BRECHAS'!F76</f>
        <v/>
      </c>
      <c r="D76" s="115">
        <f>'C. YP y BRECHAS'!G76</f>
        <v>1</v>
      </c>
      <c r="E76" s="118">
        <f>+Hoja4!E74/Hoja4!N74</f>
        <v>0.65366496072864755</v>
      </c>
      <c r="F76" s="111" t="str">
        <f t="shared" si="44"/>
        <v/>
      </c>
      <c r="G76" s="112">
        <f t="shared" si="45"/>
        <v>0.65366496072864755</v>
      </c>
      <c r="H76" s="118">
        <f>+Hoja4!F74/Hoja4!N74</f>
        <v>0.13668970472414935</v>
      </c>
      <c r="I76" s="111" t="str">
        <f t="shared" si="46"/>
        <v/>
      </c>
      <c r="J76" s="112">
        <f t="shared" si="47"/>
        <v>0.13668970472414935</v>
      </c>
      <c r="K76" s="118">
        <f>+Hoja4!G74/Hoja4!N74</f>
        <v>0.21099318045752538</v>
      </c>
      <c r="L76" s="111" t="str">
        <f t="shared" si="48"/>
        <v/>
      </c>
      <c r="M76" s="112">
        <f t="shared" si="49"/>
        <v>0.21099318045752538</v>
      </c>
      <c r="N76" s="126">
        <f>+Hoja4!H74/Hoja4!N74</f>
        <v>0.25063604822403185</v>
      </c>
      <c r="O76" s="111" t="str">
        <f t="shared" si="50"/>
        <v/>
      </c>
      <c r="P76" s="112">
        <f t="shared" si="51"/>
        <v>0.25063604822403185</v>
      </c>
      <c r="Q76" s="126">
        <f>+Hoja4!I74/Hoja4!N74</f>
        <v>0.20333111723868405</v>
      </c>
      <c r="R76" s="111" t="str">
        <f t="shared" si="52"/>
        <v/>
      </c>
      <c r="S76" s="112">
        <f t="shared" si="53"/>
        <v>0.20333111723868405</v>
      </c>
      <c r="T76" s="118">
        <f>+Hoja4!J74/Hoja4!N74</f>
        <v>4.7304930985347833E-2</v>
      </c>
      <c r="U76" s="111" t="str">
        <f t="shared" si="54"/>
        <v/>
      </c>
      <c r="V76" s="112">
        <f t="shared" si="55"/>
        <v>4.7304930985347833E-2</v>
      </c>
      <c r="W76" s="126">
        <f>+Hoja4!K74/Hoja4!N74</f>
        <v>-3.9642867766506482E-2</v>
      </c>
      <c r="X76" s="111" t="str">
        <f t="shared" si="56"/>
        <v/>
      </c>
      <c r="Y76" s="112">
        <f t="shared" si="57"/>
        <v>-3.9642867766506482E-2</v>
      </c>
      <c r="Z76" s="126">
        <f>+Hoja4!L74/Hoja4!N74</f>
        <v>0.24553072251437644</v>
      </c>
      <c r="AA76" s="111" t="str">
        <f t="shared" si="58"/>
        <v/>
      </c>
      <c r="AB76" s="112">
        <f t="shared" si="59"/>
        <v>0.24553072251437644</v>
      </c>
      <c r="AC76" s="126">
        <f>+Hoja4!M74/Hoja4!N74</f>
        <v>0.24687856842469866</v>
      </c>
      <c r="AD76" s="111" t="str">
        <f t="shared" si="60"/>
        <v/>
      </c>
      <c r="AE76" s="112">
        <f t="shared" si="61"/>
        <v>0.24687856842469866</v>
      </c>
      <c r="AF76" s="126"/>
      <c r="AG76" s="125"/>
      <c r="AH76" s="125">
        <f t="shared" si="63"/>
        <v>0</v>
      </c>
      <c r="AI76" s="118"/>
      <c r="AJ76" s="125"/>
      <c r="AK76" s="110">
        <f t="shared" si="65"/>
        <v>0</v>
      </c>
    </row>
    <row r="77" spans="1:37">
      <c r="A77" s="123">
        <v>2023</v>
      </c>
      <c r="B77" s="84">
        <f>'C. YP y BRECHAS'!E77</f>
        <v>-1.9815236487971788E-2</v>
      </c>
      <c r="C77" s="116">
        <f>'C. YP y BRECHAS'!F77</f>
        <v>1</v>
      </c>
      <c r="D77" s="117" t="str">
        <f>'C. YP y BRECHAS'!G77</f>
        <v/>
      </c>
      <c r="E77" s="118">
        <f>+Hoja4!E75/Hoja4!N75</f>
        <v>0.65729449816459096</v>
      </c>
      <c r="F77" s="113">
        <f t="shared" ref="F77" si="66">IF(C77=1,E77,"")</f>
        <v>0.65729449816459096</v>
      </c>
      <c r="G77" s="114" t="str">
        <f t="shared" ref="G77" si="67">IF(D77=1,E77,"")</f>
        <v/>
      </c>
      <c r="H77" s="118">
        <f>+Hoja4!F75/Hoja4!N75</f>
        <v>0.143518663938147</v>
      </c>
      <c r="I77" s="113">
        <f t="shared" ref="I77" si="68">IF($C77=1,H77,"")</f>
        <v>0.143518663938147</v>
      </c>
      <c r="J77" s="114" t="str">
        <f t="shared" ref="J77" si="69">IF($D77=1,H77,"")</f>
        <v/>
      </c>
      <c r="K77" s="118">
        <f>+Hoja4!G75/Hoja4!N75</f>
        <v>0.18512590245535598</v>
      </c>
      <c r="L77" s="113">
        <f t="shared" ref="L77" si="70">IF($C77=1,K77,"")</f>
        <v>0.18512590245535598</v>
      </c>
      <c r="M77" s="114" t="str">
        <f t="shared" ref="M77" si="71">IF($D77=1,K77,"")</f>
        <v/>
      </c>
      <c r="N77" s="126">
        <f>+Hoja4!H75/Hoja4!N75</f>
        <v>0.23807644619508966</v>
      </c>
      <c r="O77" s="113">
        <f t="shared" ref="O77" si="72">IF($C77=1,N77,"")</f>
        <v>0.23807644619508966</v>
      </c>
      <c r="P77" s="114" t="str">
        <f t="shared" ref="P77" si="73">IF($D77=1,N77,"")</f>
        <v/>
      </c>
      <c r="Q77" s="126">
        <f>+Hoja4!I75/Hoja4!N75</f>
        <v>0.18926657895947943</v>
      </c>
      <c r="R77" s="113">
        <f t="shared" ref="R77" si="74">IF($C77=1,Q77,"")</f>
        <v>0.18926657895947943</v>
      </c>
      <c r="S77" s="114" t="str">
        <f t="shared" ref="S77" si="75">IF($D77=1,Q77,"")</f>
        <v/>
      </c>
      <c r="T77" s="118">
        <f>+Hoja4!J75/Hoja4!N75</f>
        <v>4.880986723561026E-2</v>
      </c>
      <c r="U77" s="113">
        <f t="shared" ref="U77" si="76">IF($C77=1,T77,"")</f>
        <v>4.880986723561026E-2</v>
      </c>
      <c r="V77" s="114" t="str">
        <f t="shared" ref="V77" si="77">IF($D77=1,T77,"")</f>
        <v/>
      </c>
      <c r="W77" s="126">
        <f>+Hoja4!K75/Hoja4!N75</f>
        <v>-5.295054373973368E-2</v>
      </c>
      <c r="X77" s="113">
        <f t="shared" ref="X77" si="78">IF($C77=1,W77,"")</f>
        <v>-5.295054373973368E-2</v>
      </c>
      <c r="Y77" s="114" t="str">
        <f t="shared" ref="Y77" si="79">IF($D77=1,W77,"")</f>
        <v/>
      </c>
      <c r="Z77" s="126">
        <f>+Hoja4!L75/Hoja4!N75</f>
        <v>0.25867269050181774</v>
      </c>
      <c r="AA77" s="113">
        <f t="shared" ref="AA77" si="80">IF($C77=1,Z77,"")</f>
        <v>0.25867269050181774</v>
      </c>
      <c r="AB77" s="114" t="str">
        <f t="shared" ref="AB77" si="81">IF($D77=1,Z77,"")</f>
        <v/>
      </c>
      <c r="AC77" s="126">
        <f>+Hoja4!M75/Hoja4!N75</f>
        <v>0.24461175505991148</v>
      </c>
      <c r="AD77" s="113">
        <f t="shared" ref="AD77" si="82">IF($C77=1,AC77,"")</f>
        <v>0.24461175505991148</v>
      </c>
      <c r="AE77" s="114" t="str">
        <f t="shared" ref="AE77" si="83">IF($D77=1,AC77,"")</f>
        <v/>
      </c>
      <c r="AF77" s="121"/>
      <c r="AG77" s="120"/>
      <c r="AH77" s="120" t="str">
        <f t="shared" si="63"/>
        <v/>
      </c>
      <c r="AI77" s="119"/>
      <c r="AJ77" s="120"/>
      <c r="AK77" s="127" t="str">
        <f t="shared" si="65"/>
        <v/>
      </c>
    </row>
    <row r="78" spans="1:37">
      <c r="A78" s="2"/>
      <c r="B78" s="19"/>
      <c r="C78" s="77"/>
      <c r="D78" s="77"/>
      <c r="E78" s="29"/>
      <c r="F78" s="79"/>
      <c r="G78" s="79"/>
      <c r="H78" s="29"/>
      <c r="I78" s="79"/>
      <c r="J78" s="79"/>
      <c r="K78" s="29"/>
      <c r="L78" s="79"/>
      <c r="M78" s="79"/>
      <c r="N78" s="29"/>
      <c r="O78" s="79"/>
      <c r="P78" s="79"/>
      <c r="Q78" s="29"/>
      <c r="R78" s="79"/>
      <c r="S78" s="79"/>
      <c r="T78" s="29"/>
      <c r="U78" s="79"/>
      <c r="V78" s="79"/>
      <c r="W78" s="29"/>
      <c r="X78" s="79"/>
      <c r="Y78" s="79"/>
      <c r="Z78" s="29"/>
      <c r="AA78" s="79"/>
      <c r="AB78" s="79"/>
      <c r="AC78" s="29"/>
      <c r="AD78" s="79"/>
      <c r="AE78" s="79"/>
      <c r="AF78" s="13"/>
      <c r="AG78" s="78"/>
      <c r="AH78" s="78"/>
      <c r="AI78" s="13"/>
      <c r="AJ78" s="78"/>
      <c r="AK78" s="78"/>
    </row>
    <row r="79" spans="1:37">
      <c r="A79" s="2"/>
    </row>
    <row r="80" spans="1:37">
      <c r="A80" s="15" t="s">
        <v>28</v>
      </c>
      <c r="B80" s="16"/>
      <c r="C80" s="16"/>
      <c r="D80" s="16"/>
      <c r="E80" s="17">
        <f>AVERAGE(E4:E77)</f>
        <v>0.6719057711357741</v>
      </c>
      <c r="F80" s="17">
        <f t="shared" ref="F80:AK80" si="84">AVERAGE(F4:F77)</f>
        <v>0.67039332769623083</v>
      </c>
      <c r="G80" s="17">
        <f t="shared" si="84"/>
        <v>0.67299613733637531</v>
      </c>
      <c r="H80" s="17">
        <f t="shared" si="84"/>
        <v>0.11658494826896479</v>
      </c>
      <c r="I80" s="17">
        <f t="shared" si="84"/>
        <v>0.11872185786578932</v>
      </c>
      <c r="J80" s="17">
        <f t="shared" si="84"/>
        <v>0.11504438553637035</v>
      </c>
      <c r="K80" s="17">
        <f t="shared" si="84"/>
        <v>0.17697795031877181</v>
      </c>
      <c r="L80" s="17">
        <f t="shared" si="84"/>
        <v>0.15342876855590717</v>
      </c>
      <c r="M80" s="17">
        <f t="shared" si="84"/>
        <v>0.19395526740362778</v>
      </c>
      <c r="N80" s="17">
        <f t="shared" si="84"/>
        <v>0.17819113444104223</v>
      </c>
      <c r="O80" s="17">
        <f t="shared" si="84"/>
        <v>0.15582250907883158</v>
      </c>
      <c r="P80" s="17">
        <f t="shared" si="84"/>
        <v>0.19431735272542677</v>
      </c>
      <c r="Q80" s="17">
        <f t="shared" si="84"/>
        <v>0.13671775655104818</v>
      </c>
      <c r="R80" s="17">
        <f t="shared" si="84"/>
        <v>0.11806262513814303</v>
      </c>
      <c r="S80" s="17">
        <f t="shared" si="84"/>
        <v>0.15016680477895655</v>
      </c>
      <c r="T80" s="17">
        <f t="shared" si="84"/>
        <v>4.1473377889994133E-2</v>
      </c>
      <c r="U80" s="17">
        <f t="shared" si="84"/>
        <v>3.775988394068857E-2</v>
      </c>
      <c r="V80" s="17">
        <f t="shared" si="84"/>
        <v>4.4150547946470241E-2</v>
      </c>
      <c r="W80" s="155">
        <f t="shared" si="84"/>
        <v>-1.2131841222704366E-3</v>
      </c>
      <c r="X80" s="155">
        <f t="shared" si="84"/>
        <v>-2.3937405229243858E-3</v>
      </c>
      <c r="Y80" s="155">
        <f t="shared" si="84"/>
        <v>-3.6208532179898671E-4</v>
      </c>
      <c r="Z80" s="17">
        <f t="shared" si="84"/>
        <v>0.2088471730501352</v>
      </c>
      <c r="AA80" s="17">
        <f t="shared" si="84"/>
        <v>0.21510474287368722</v>
      </c>
      <c r="AB80" s="17">
        <f t="shared" si="84"/>
        <v>0.20433590178199301</v>
      </c>
      <c r="AC80" s="17">
        <f t="shared" si="84"/>
        <v>0.1743158427736459</v>
      </c>
      <c r="AD80" s="17">
        <f t="shared" si="84"/>
        <v>0.15764869699161432</v>
      </c>
      <c r="AE80" s="17">
        <f t="shared" si="84"/>
        <v>0.18633169205836642</v>
      </c>
      <c r="AF80" s="17">
        <f t="shared" si="84"/>
        <v>0.17671166573189626</v>
      </c>
      <c r="AG80" s="17">
        <f t="shared" si="84"/>
        <v>0.17085717053488084</v>
      </c>
      <c r="AH80" s="17">
        <f t="shared" si="84"/>
        <v>0.1766866236430257</v>
      </c>
      <c r="AI80" s="17">
        <f t="shared" si="84"/>
        <v>3.2905936729207108E-2</v>
      </c>
      <c r="AJ80" s="17">
        <f t="shared" si="84"/>
        <v>1.3863018234823542E-2</v>
      </c>
      <c r="AK80" s="17">
        <f t="shared" si="84"/>
        <v>4.5426439475772212E-2</v>
      </c>
    </row>
    <row r="81" spans="5:7">
      <c r="E81" s="12"/>
      <c r="F81" s="12"/>
      <c r="G8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A. CUENTAS NACIONALES (2)</vt:lpstr>
      <vt:lpstr>Hoja4</vt:lpstr>
      <vt:lpstr>A. CUENTAS NACIONALES</vt:lpstr>
      <vt:lpstr>Anuales</vt:lpstr>
      <vt:lpstr>INSTRUCCIONES</vt:lpstr>
      <vt:lpstr>B. PROPIEDADES CICLICAS</vt:lpstr>
      <vt:lpstr>C. YP y BRECHAS</vt:lpstr>
      <vt:lpstr>CICLOS y PROMEDIOS (lambda-100)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Curso</cp:lastModifiedBy>
  <dcterms:created xsi:type="dcterms:W3CDTF">2021-03-24T19:26:05Z</dcterms:created>
  <dcterms:modified xsi:type="dcterms:W3CDTF">2025-03-22T02:32:08Z</dcterms:modified>
  <cp:category/>
</cp:coreProperties>
</file>