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urso\Downloads\Primer trabajo-20250121\"/>
    </mc:Choice>
  </mc:AlternateContent>
  <bookViews>
    <workbookView xWindow="-105" yWindow="-105" windowWidth="23250" windowHeight="12450" activeTab="4"/>
  </bookViews>
  <sheets>
    <sheet name="Trimestral" sheetId="5" r:id="rId1"/>
    <sheet name="Mensual" sheetId="6" r:id="rId2"/>
    <sheet name="Trimestral_Transformada" sheetId="1" r:id="rId3"/>
    <sheet name="Mensual_Transformada" sheetId="3" r:id="rId4"/>
    <sheet name="Final" sheetId="4" r:id="rId5"/>
  </sheets>
  <definedNames>
    <definedName name="_DLX1.INC">#REF!</definedName>
    <definedName name="_DLX2.INC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4" l="1"/>
  <c r="C81" i="4"/>
  <c r="D81" i="4"/>
  <c r="E81" i="4"/>
  <c r="F81" i="4"/>
  <c r="G81" i="4"/>
  <c r="H81" i="4"/>
  <c r="I81" i="4"/>
  <c r="J81" i="4"/>
  <c r="K81" i="4"/>
  <c r="L81" i="4"/>
  <c r="M81" i="4"/>
  <c r="B79" i="4"/>
  <c r="C79" i="4"/>
  <c r="D79" i="4"/>
  <c r="E79" i="4"/>
  <c r="F79" i="4"/>
  <c r="G79" i="4"/>
  <c r="H79" i="4"/>
  <c r="I79" i="4"/>
  <c r="J79" i="4"/>
  <c r="K79" i="4"/>
  <c r="L79" i="4"/>
  <c r="M79" i="4"/>
  <c r="B80" i="4"/>
  <c r="C80" i="4"/>
  <c r="D80" i="4"/>
  <c r="E80" i="4"/>
  <c r="F80" i="4"/>
  <c r="G80" i="4"/>
  <c r="H80" i="4"/>
  <c r="I80" i="4"/>
  <c r="J80" i="4"/>
  <c r="K80" i="4"/>
  <c r="L80" i="4"/>
  <c r="M80" i="4"/>
  <c r="B74" i="4"/>
  <c r="C74" i="4"/>
  <c r="D74" i="4"/>
  <c r="E74" i="4"/>
  <c r="F74" i="4"/>
  <c r="G74" i="4"/>
  <c r="H74" i="4"/>
  <c r="I74" i="4"/>
  <c r="J74" i="4"/>
  <c r="K74" i="4"/>
  <c r="L74" i="4"/>
  <c r="M74" i="4"/>
  <c r="B75" i="4"/>
  <c r="C75" i="4"/>
  <c r="D75" i="4"/>
  <c r="E75" i="4"/>
  <c r="F75" i="4"/>
  <c r="G75" i="4"/>
  <c r="H75" i="4"/>
  <c r="I75" i="4"/>
  <c r="J75" i="4"/>
  <c r="K75" i="4"/>
  <c r="L75" i="4"/>
  <c r="M75" i="4"/>
  <c r="B76" i="4"/>
  <c r="C76" i="4"/>
  <c r="D76" i="4"/>
  <c r="E76" i="4"/>
  <c r="F76" i="4"/>
  <c r="G76" i="4"/>
  <c r="H76" i="4"/>
  <c r="I76" i="4"/>
  <c r="J76" i="4"/>
  <c r="K76" i="4"/>
  <c r="L76" i="4"/>
  <c r="M76" i="4"/>
  <c r="B77" i="4"/>
  <c r="C77" i="4"/>
  <c r="D77" i="4"/>
  <c r="E77" i="4"/>
  <c r="F77" i="4"/>
  <c r="G77" i="4"/>
  <c r="H77" i="4"/>
  <c r="I77" i="4"/>
  <c r="J77" i="4"/>
  <c r="K77" i="4"/>
  <c r="L77" i="4"/>
  <c r="M77" i="4"/>
  <c r="B78" i="4"/>
  <c r="C78" i="4"/>
  <c r="D78" i="4"/>
  <c r="E78" i="4"/>
  <c r="F78" i="4"/>
  <c r="G78" i="4"/>
  <c r="H78" i="4"/>
  <c r="I78" i="4"/>
  <c r="J78" i="4"/>
  <c r="K78" i="4"/>
  <c r="L78" i="4"/>
  <c r="M78" i="4"/>
  <c r="B216" i="3" l="1"/>
  <c r="C216" i="3"/>
  <c r="D216" i="3"/>
  <c r="E216" i="3"/>
  <c r="F216" i="3"/>
  <c r="G216" i="3"/>
  <c r="H216" i="3"/>
  <c r="I216" i="3"/>
  <c r="B217" i="3"/>
  <c r="C217" i="3"/>
  <c r="D217" i="3"/>
  <c r="E217" i="3"/>
  <c r="F217" i="3"/>
  <c r="G217" i="3"/>
  <c r="H217" i="3"/>
  <c r="I217" i="3"/>
  <c r="B218" i="3"/>
  <c r="C218" i="3"/>
  <c r="D218" i="3"/>
  <c r="E218" i="3"/>
  <c r="F218" i="3"/>
  <c r="G218" i="3"/>
  <c r="H218" i="3"/>
  <c r="I218" i="3"/>
  <c r="B219" i="3"/>
  <c r="C219" i="3"/>
  <c r="D219" i="3"/>
  <c r="E219" i="3"/>
  <c r="F219" i="3"/>
  <c r="G219" i="3"/>
  <c r="H219" i="3"/>
  <c r="I219" i="3"/>
  <c r="B220" i="3"/>
  <c r="C220" i="3"/>
  <c r="D220" i="3"/>
  <c r="E220" i="3"/>
  <c r="F220" i="3"/>
  <c r="G220" i="3"/>
  <c r="H220" i="3"/>
  <c r="I220" i="3"/>
  <c r="B221" i="3"/>
  <c r="C221" i="3"/>
  <c r="D221" i="3"/>
  <c r="E221" i="3"/>
  <c r="F221" i="3"/>
  <c r="G221" i="3"/>
  <c r="H221" i="3"/>
  <c r="I221" i="3"/>
  <c r="B222" i="3"/>
  <c r="C222" i="3"/>
  <c r="D222" i="3"/>
  <c r="E222" i="3"/>
  <c r="F222" i="3"/>
  <c r="G222" i="3"/>
  <c r="H222" i="3"/>
  <c r="I222" i="3"/>
  <c r="B223" i="3"/>
  <c r="C223" i="3"/>
  <c r="D223" i="3"/>
  <c r="E223" i="3"/>
  <c r="F223" i="3"/>
  <c r="G223" i="3"/>
  <c r="H223" i="3"/>
  <c r="I223" i="3"/>
  <c r="B224" i="3"/>
  <c r="C224" i="3"/>
  <c r="D224" i="3"/>
  <c r="E224" i="3"/>
  <c r="F224" i="3"/>
  <c r="G224" i="3"/>
  <c r="H224" i="3"/>
  <c r="I224" i="3"/>
  <c r="B225" i="3"/>
  <c r="C225" i="3"/>
  <c r="D225" i="3"/>
  <c r="E225" i="3"/>
  <c r="F225" i="3"/>
  <c r="G225" i="3"/>
  <c r="H225" i="3"/>
  <c r="I225" i="3"/>
  <c r="B226" i="3"/>
  <c r="C226" i="3"/>
  <c r="D226" i="3"/>
  <c r="E226" i="3"/>
  <c r="F226" i="3"/>
  <c r="G226" i="3"/>
  <c r="H226" i="3"/>
  <c r="I226" i="3"/>
  <c r="B227" i="3"/>
  <c r="C227" i="3"/>
  <c r="D227" i="3"/>
  <c r="E227" i="3"/>
  <c r="F227" i="3"/>
  <c r="G227" i="3"/>
  <c r="H227" i="3"/>
  <c r="I227" i="3"/>
  <c r="B228" i="3"/>
  <c r="C228" i="3"/>
  <c r="D228" i="3"/>
  <c r="E228" i="3"/>
  <c r="F228" i="3"/>
  <c r="G228" i="3"/>
  <c r="H228" i="3"/>
  <c r="I228" i="3"/>
  <c r="B229" i="3"/>
  <c r="C229" i="3"/>
  <c r="D229" i="3"/>
  <c r="E229" i="3"/>
  <c r="F229" i="3"/>
  <c r="G229" i="3"/>
  <c r="H229" i="3"/>
  <c r="I229" i="3"/>
  <c r="B230" i="3"/>
  <c r="C230" i="3"/>
  <c r="D230" i="3"/>
  <c r="E230" i="3"/>
  <c r="F230" i="3"/>
  <c r="G230" i="3"/>
  <c r="H230" i="3"/>
  <c r="I230" i="3"/>
  <c r="B231" i="3"/>
  <c r="C231" i="3"/>
  <c r="D231" i="3"/>
  <c r="E231" i="3"/>
  <c r="F231" i="3"/>
  <c r="G231" i="3"/>
  <c r="H231" i="3"/>
  <c r="I231" i="3"/>
  <c r="B232" i="3"/>
  <c r="C232" i="3"/>
  <c r="D232" i="3"/>
  <c r="E232" i="3"/>
  <c r="F232" i="3"/>
  <c r="G232" i="3"/>
  <c r="H232" i="3"/>
  <c r="I232" i="3"/>
  <c r="B233" i="3"/>
  <c r="C233" i="3"/>
  <c r="D233" i="3"/>
  <c r="E233" i="3"/>
  <c r="F233" i="3"/>
  <c r="G233" i="3"/>
  <c r="H233" i="3"/>
  <c r="I233" i="3"/>
  <c r="B234" i="3"/>
  <c r="C234" i="3"/>
  <c r="D234" i="3"/>
  <c r="E234" i="3"/>
  <c r="F234" i="3"/>
  <c r="G234" i="3"/>
  <c r="H234" i="3"/>
  <c r="I234" i="3"/>
  <c r="B235" i="3"/>
  <c r="C235" i="3"/>
  <c r="D235" i="3"/>
  <c r="E235" i="3"/>
  <c r="F235" i="3"/>
  <c r="G235" i="3"/>
  <c r="H235" i="3"/>
  <c r="I235" i="3"/>
  <c r="B236" i="3"/>
  <c r="C236" i="3"/>
  <c r="D236" i="3"/>
  <c r="E236" i="3"/>
  <c r="F236" i="3"/>
  <c r="G236" i="3"/>
  <c r="H236" i="3"/>
  <c r="I236" i="3"/>
  <c r="B237" i="3"/>
  <c r="C237" i="3"/>
  <c r="D237" i="3"/>
  <c r="E237" i="3"/>
  <c r="F237" i="3"/>
  <c r="G237" i="3"/>
  <c r="H237" i="3"/>
  <c r="I237" i="3"/>
  <c r="B238" i="3"/>
  <c r="C238" i="3"/>
  <c r="D238" i="3"/>
  <c r="E238" i="3"/>
  <c r="F238" i="3"/>
  <c r="G238" i="3"/>
  <c r="H238" i="3"/>
  <c r="I238" i="3"/>
  <c r="B239" i="3"/>
  <c r="C239" i="3"/>
  <c r="D239" i="3"/>
  <c r="E239" i="3"/>
  <c r="F239" i="3"/>
  <c r="G239" i="3"/>
  <c r="H239" i="3"/>
  <c r="I239" i="3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3" i="4"/>
  <c r="C3" i="4"/>
  <c r="D3" i="4"/>
  <c r="E3" i="4"/>
  <c r="F3" i="4"/>
  <c r="G3" i="4"/>
  <c r="H3" i="4"/>
  <c r="I3" i="4"/>
  <c r="J3" i="4"/>
  <c r="K3" i="4"/>
  <c r="L3" i="4"/>
  <c r="M3" i="4"/>
  <c r="B4" i="4"/>
  <c r="C4" i="4"/>
  <c r="D4" i="4"/>
  <c r="E4" i="4"/>
  <c r="F4" i="4"/>
  <c r="G4" i="4"/>
  <c r="H4" i="4"/>
  <c r="I4" i="4"/>
  <c r="J4" i="4"/>
  <c r="K4" i="4"/>
  <c r="L4" i="4"/>
  <c r="M4" i="4"/>
  <c r="B5" i="4"/>
  <c r="C5" i="4"/>
  <c r="D5" i="4"/>
  <c r="E5" i="4"/>
  <c r="F5" i="4"/>
  <c r="G5" i="4"/>
  <c r="H5" i="4"/>
  <c r="I5" i="4"/>
  <c r="J5" i="4"/>
  <c r="K5" i="4"/>
  <c r="L5" i="4"/>
  <c r="M5" i="4"/>
  <c r="B6" i="4"/>
  <c r="C6" i="4"/>
  <c r="D6" i="4"/>
  <c r="E6" i="4"/>
  <c r="F6" i="4"/>
  <c r="G6" i="4"/>
  <c r="H6" i="4"/>
  <c r="I6" i="4"/>
  <c r="J6" i="4"/>
  <c r="K6" i="4"/>
  <c r="L6" i="4"/>
  <c r="M6" i="4"/>
  <c r="B7" i="4"/>
  <c r="C7" i="4"/>
  <c r="D7" i="4"/>
  <c r="E7" i="4"/>
  <c r="F7" i="4"/>
  <c r="G7" i="4"/>
  <c r="H7" i="4"/>
  <c r="I7" i="4"/>
  <c r="J7" i="4"/>
  <c r="K7" i="4"/>
  <c r="L7" i="4"/>
  <c r="M7" i="4"/>
  <c r="B8" i="4"/>
  <c r="C8" i="4"/>
  <c r="D8" i="4"/>
  <c r="E8" i="4"/>
  <c r="F8" i="4"/>
  <c r="G8" i="4"/>
  <c r="H8" i="4"/>
  <c r="I8" i="4"/>
  <c r="J8" i="4"/>
  <c r="K8" i="4"/>
  <c r="L8" i="4"/>
  <c r="M8" i="4"/>
  <c r="B9" i="4"/>
  <c r="C9" i="4"/>
  <c r="D9" i="4"/>
  <c r="E9" i="4"/>
  <c r="F9" i="4"/>
  <c r="G9" i="4"/>
  <c r="H9" i="4"/>
  <c r="I9" i="4"/>
  <c r="J9" i="4"/>
  <c r="K9" i="4"/>
  <c r="L9" i="4"/>
  <c r="M9" i="4"/>
  <c r="B10" i="4"/>
  <c r="C10" i="4"/>
  <c r="D10" i="4"/>
  <c r="E10" i="4"/>
  <c r="F10" i="4"/>
  <c r="G10" i="4"/>
  <c r="H10" i="4"/>
  <c r="I10" i="4"/>
  <c r="J10" i="4"/>
  <c r="K10" i="4"/>
  <c r="L10" i="4"/>
  <c r="M10" i="4"/>
  <c r="B11" i="4"/>
  <c r="C11" i="4"/>
  <c r="D11" i="4"/>
  <c r="E11" i="4"/>
  <c r="F11" i="4"/>
  <c r="G11" i="4"/>
  <c r="H11" i="4"/>
  <c r="I11" i="4"/>
  <c r="J11" i="4"/>
  <c r="K11" i="4"/>
  <c r="L11" i="4"/>
  <c r="M11" i="4"/>
  <c r="B12" i="4"/>
  <c r="C12" i="4"/>
  <c r="D12" i="4"/>
  <c r="E12" i="4"/>
  <c r="F12" i="4"/>
  <c r="G12" i="4"/>
  <c r="H12" i="4"/>
  <c r="I12" i="4"/>
  <c r="J12" i="4"/>
  <c r="K12" i="4"/>
  <c r="L12" i="4"/>
  <c r="M12" i="4"/>
  <c r="B13" i="4"/>
  <c r="C13" i="4"/>
  <c r="D13" i="4"/>
  <c r="E13" i="4"/>
  <c r="F13" i="4"/>
  <c r="G13" i="4"/>
  <c r="H13" i="4"/>
  <c r="I13" i="4"/>
  <c r="J13" i="4"/>
  <c r="K13" i="4"/>
  <c r="L13" i="4"/>
  <c r="M13" i="4"/>
  <c r="B14" i="4"/>
  <c r="C14" i="4"/>
  <c r="D14" i="4"/>
  <c r="E14" i="4"/>
  <c r="F14" i="4"/>
  <c r="G14" i="4"/>
  <c r="H14" i="4"/>
  <c r="I14" i="4"/>
  <c r="J14" i="4"/>
  <c r="K14" i="4"/>
  <c r="L14" i="4"/>
  <c r="M14" i="4"/>
  <c r="B15" i="4"/>
  <c r="C15" i="4"/>
  <c r="D15" i="4"/>
  <c r="E15" i="4"/>
  <c r="F15" i="4"/>
  <c r="G15" i="4"/>
  <c r="H15" i="4"/>
  <c r="I15" i="4"/>
  <c r="J15" i="4"/>
  <c r="K15" i="4"/>
  <c r="L15" i="4"/>
  <c r="M15" i="4"/>
  <c r="B16" i="4"/>
  <c r="C16" i="4"/>
  <c r="D16" i="4"/>
  <c r="E16" i="4"/>
  <c r="F16" i="4"/>
  <c r="G16" i="4"/>
  <c r="H16" i="4"/>
  <c r="I16" i="4"/>
  <c r="J16" i="4"/>
  <c r="K16" i="4"/>
  <c r="L16" i="4"/>
  <c r="M16" i="4"/>
  <c r="B17" i="4"/>
  <c r="C17" i="4"/>
  <c r="D17" i="4"/>
  <c r="E17" i="4"/>
  <c r="F17" i="4"/>
  <c r="G17" i="4"/>
  <c r="H17" i="4"/>
  <c r="I17" i="4"/>
  <c r="J17" i="4"/>
  <c r="K17" i="4"/>
  <c r="L17" i="4"/>
  <c r="M17" i="4"/>
  <c r="B18" i="4"/>
  <c r="C18" i="4"/>
  <c r="D18" i="4"/>
  <c r="E18" i="4"/>
  <c r="F18" i="4"/>
  <c r="G18" i="4"/>
  <c r="H18" i="4"/>
  <c r="I18" i="4"/>
  <c r="J18" i="4"/>
  <c r="K18" i="4"/>
  <c r="L18" i="4"/>
  <c r="M18" i="4"/>
  <c r="B19" i="4"/>
  <c r="C19" i="4"/>
  <c r="D19" i="4"/>
  <c r="E19" i="4"/>
  <c r="F19" i="4"/>
  <c r="G19" i="4"/>
  <c r="H19" i="4"/>
  <c r="I19" i="4"/>
  <c r="J19" i="4"/>
  <c r="K19" i="4"/>
  <c r="L19" i="4"/>
  <c r="M19" i="4"/>
  <c r="B20" i="4"/>
  <c r="C20" i="4"/>
  <c r="D20" i="4"/>
  <c r="E20" i="4"/>
  <c r="F20" i="4"/>
  <c r="G20" i="4"/>
  <c r="H20" i="4"/>
  <c r="I20" i="4"/>
  <c r="J20" i="4"/>
  <c r="K20" i="4"/>
  <c r="L20" i="4"/>
  <c r="M20" i="4"/>
  <c r="B21" i="4"/>
  <c r="C21" i="4"/>
  <c r="D21" i="4"/>
  <c r="E21" i="4"/>
  <c r="F21" i="4"/>
  <c r="G21" i="4"/>
  <c r="H21" i="4"/>
  <c r="I21" i="4"/>
  <c r="J21" i="4"/>
  <c r="K21" i="4"/>
  <c r="L21" i="4"/>
  <c r="M21" i="4"/>
  <c r="B22" i="4"/>
  <c r="C22" i="4"/>
  <c r="D22" i="4"/>
  <c r="E22" i="4"/>
  <c r="F22" i="4"/>
  <c r="G22" i="4"/>
  <c r="H22" i="4"/>
  <c r="I22" i="4"/>
  <c r="J22" i="4"/>
  <c r="K22" i="4"/>
  <c r="L22" i="4"/>
  <c r="M22" i="4"/>
  <c r="B23" i="4"/>
  <c r="C23" i="4"/>
  <c r="D23" i="4"/>
  <c r="E23" i="4"/>
  <c r="F23" i="4"/>
  <c r="G23" i="4"/>
  <c r="H23" i="4"/>
  <c r="I23" i="4"/>
  <c r="J23" i="4"/>
  <c r="K23" i="4"/>
  <c r="L23" i="4"/>
  <c r="M23" i="4"/>
  <c r="B24" i="4"/>
  <c r="C24" i="4"/>
  <c r="D24" i="4"/>
  <c r="E24" i="4"/>
  <c r="F24" i="4"/>
  <c r="G24" i="4"/>
  <c r="H24" i="4"/>
  <c r="I24" i="4"/>
  <c r="J24" i="4"/>
  <c r="K24" i="4"/>
  <c r="L24" i="4"/>
  <c r="M24" i="4"/>
  <c r="B25" i="4"/>
  <c r="C25" i="4"/>
  <c r="D25" i="4"/>
  <c r="E25" i="4"/>
  <c r="F25" i="4"/>
  <c r="G25" i="4"/>
  <c r="H25" i="4"/>
  <c r="I25" i="4"/>
  <c r="J25" i="4"/>
  <c r="K25" i="4"/>
  <c r="L25" i="4"/>
  <c r="M25" i="4"/>
  <c r="B26" i="4"/>
  <c r="C26" i="4"/>
  <c r="D26" i="4"/>
  <c r="E26" i="4"/>
  <c r="F26" i="4"/>
  <c r="G26" i="4"/>
  <c r="H26" i="4"/>
  <c r="I26" i="4"/>
  <c r="J26" i="4"/>
  <c r="K26" i="4"/>
  <c r="L26" i="4"/>
  <c r="M26" i="4"/>
  <c r="B27" i="4"/>
  <c r="C27" i="4"/>
  <c r="D27" i="4"/>
  <c r="E27" i="4"/>
  <c r="F27" i="4"/>
  <c r="G27" i="4"/>
  <c r="H27" i="4"/>
  <c r="I27" i="4"/>
  <c r="J27" i="4"/>
  <c r="K27" i="4"/>
  <c r="L27" i="4"/>
  <c r="M27" i="4"/>
  <c r="B28" i="4"/>
  <c r="C28" i="4"/>
  <c r="D28" i="4"/>
  <c r="E28" i="4"/>
  <c r="F28" i="4"/>
  <c r="G28" i="4"/>
  <c r="H28" i="4"/>
  <c r="I28" i="4"/>
  <c r="J28" i="4"/>
  <c r="K28" i="4"/>
  <c r="L28" i="4"/>
  <c r="M28" i="4"/>
  <c r="B29" i="4"/>
  <c r="C29" i="4"/>
  <c r="D29" i="4"/>
  <c r="E29" i="4"/>
  <c r="F29" i="4"/>
  <c r="G29" i="4"/>
  <c r="H29" i="4"/>
  <c r="I29" i="4"/>
  <c r="J29" i="4"/>
  <c r="K29" i="4"/>
  <c r="L29" i="4"/>
  <c r="M29" i="4"/>
  <c r="B30" i="4"/>
  <c r="C30" i="4"/>
  <c r="D30" i="4"/>
  <c r="E30" i="4"/>
  <c r="F30" i="4"/>
  <c r="G30" i="4"/>
  <c r="H30" i="4"/>
  <c r="I30" i="4"/>
  <c r="J30" i="4"/>
  <c r="K30" i="4"/>
  <c r="L30" i="4"/>
  <c r="M30" i="4"/>
  <c r="B31" i="4"/>
  <c r="C31" i="4"/>
  <c r="D31" i="4"/>
  <c r="E31" i="4"/>
  <c r="F31" i="4"/>
  <c r="G31" i="4"/>
  <c r="H31" i="4"/>
  <c r="I31" i="4"/>
  <c r="J31" i="4"/>
  <c r="K31" i="4"/>
  <c r="L31" i="4"/>
  <c r="M31" i="4"/>
  <c r="B32" i="4"/>
  <c r="C32" i="4"/>
  <c r="D32" i="4"/>
  <c r="E32" i="4"/>
  <c r="F32" i="4"/>
  <c r="G32" i="4"/>
  <c r="H32" i="4"/>
  <c r="I32" i="4"/>
  <c r="J32" i="4"/>
  <c r="K32" i="4"/>
  <c r="L32" i="4"/>
  <c r="M32" i="4"/>
  <c r="B33" i="4"/>
  <c r="C33" i="4"/>
  <c r="D33" i="4"/>
  <c r="E33" i="4"/>
  <c r="F33" i="4"/>
  <c r="G33" i="4"/>
  <c r="H33" i="4"/>
  <c r="I33" i="4"/>
  <c r="J33" i="4"/>
  <c r="K33" i="4"/>
  <c r="L33" i="4"/>
  <c r="M33" i="4"/>
  <c r="B34" i="4"/>
  <c r="C34" i="4"/>
  <c r="D34" i="4"/>
  <c r="E34" i="4"/>
  <c r="F34" i="4"/>
  <c r="G34" i="4"/>
  <c r="H34" i="4"/>
  <c r="I34" i="4"/>
  <c r="J34" i="4"/>
  <c r="K34" i="4"/>
  <c r="L34" i="4"/>
  <c r="M34" i="4"/>
  <c r="B35" i="4"/>
  <c r="C35" i="4"/>
  <c r="D35" i="4"/>
  <c r="E35" i="4"/>
  <c r="F35" i="4"/>
  <c r="G35" i="4"/>
  <c r="H35" i="4"/>
  <c r="I35" i="4"/>
  <c r="J35" i="4"/>
  <c r="K35" i="4"/>
  <c r="L35" i="4"/>
  <c r="M35" i="4"/>
  <c r="B36" i="4"/>
  <c r="C36" i="4"/>
  <c r="D36" i="4"/>
  <c r="E36" i="4"/>
  <c r="F36" i="4"/>
  <c r="G36" i="4"/>
  <c r="H36" i="4"/>
  <c r="I36" i="4"/>
  <c r="J36" i="4"/>
  <c r="K36" i="4"/>
  <c r="L36" i="4"/>
  <c r="M36" i="4"/>
  <c r="B37" i="4"/>
  <c r="C37" i="4"/>
  <c r="D37" i="4"/>
  <c r="E37" i="4"/>
  <c r="F37" i="4"/>
  <c r="G37" i="4"/>
  <c r="H37" i="4"/>
  <c r="I37" i="4"/>
  <c r="J37" i="4"/>
  <c r="K37" i="4"/>
  <c r="L37" i="4"/>
  <c r="M37" i="4"/>
  <c r="B38" i="4"/>
  <c r="C38" i="4"/>
  <c r="D38" i="4"/>
  <c r="E38" i="4"/>
  <c r="F38" i="4"/>
  <c r="G38" i="4"/>
  <c r="H38" i="4"/>
  <c r="I38" i="4"/>
  <c r="J38" i="4"/>
  <c r="K38" i="4"/>
  <c r="L38" i="4"/>
  <c r="M38" i="4"/>
  <c r="B39" i="4"/>
  <c r="C39" i="4"/>
  <c r="D39" i="4"/>
  <c r="E39" i="4"/>
  <c r="F39" i="4"/>
  <c r="G39" i="4"/>
  <c r="H39" i="4"/>
  <c r="I39" i="4"/>
  <c r="J39" i="4"/>
  <c r="K39" i="4"/>
  <c r="L39" i="4"/>
  <c r="M39" i="4"/>
  <c r="B40" i="4"/>
  <c r="C40" i="4"/>
  <c r="D40" i="4"/>
  <c r="E40" i="4"/>
  <c r="F40" i="4"/>
  <c r="G40" i="4"/>
  <c r="H40" i="4"/>
  <c r="I40" i="4"/>
  <c r="J40" i="4"/>
  <c r="K40" i="4"/>
  <c r="L40" i="4"/>
  <c r="M40" i="4"/>
  <c r="B41" i="4"/>
  <c r="C41" i="4"/>
  <c r="D41" i="4"/>
  <c r="E41" i="4"/>
  <c r="F41" i="4"/>
  <c r="G41" i="4"/>
  <c r="H41" i="4"/>
  <c r="I41" i="4"/>
  <c r="J41" i="4"/>
  <c r="K41" i="4"/>
  <c r="L41" i="4"/>
  <c r="M41" i="4"/>
  <c r="B42" i="4"/>
  <c r="C42" i="4"/>
  <c r="D42" i="4"/>
  <c r="E42" i="4"/>
  <c r="F42" i="4"/>
  <c r="G42" i="4"/>
  <c r="H42" i="4"/>
  <c r="I42" i="4"/>
  <c r="J42" i="4"/>
  <c r="K42" i="4"/>
  <c r="L42" i="4"/>
  <c r="M42" i="4"/>
  <c r="B43" i="4"/>
  <c r="C43" i="4"/>
  <c r="D43" i="4"/>
  <c r="E43" i="4"/>
  <c r="F43" i="4"/>
  <c r="G43" i="4"/>
  <c r="H43" i="4"/>
  <c r="I43" i="4"/>
  <c r="J43" i="4"/>
  <c r="K43" i="4"/>
  <c r="L43" i="4"/>
  <c r="M43" i="4"/>
  <c r="B44" i="4"/>
  <c r="C44" i="4"/>
  <c r="D44" i="4"/>
  <c r="E44" i="4"/>
  <c r="F44" i="4"/>
  <c r="G44" i="4"/>
  <c r="H44" i="4"/>
  <c r="I44" i="4"/>
  <c r="J44" i="4"/>
  <c r="K44" i="4"/>
  <c r="L44" i="4"/>
  <c r="M44" i="4"/>
  <c r="B45" i="4"/>
  <c r="C45" i="4"/>
  <c r="D45" i="4"/>
  <c r="E45" i="4"/>
  <c r="F45" i="4"/>
  <c r="G45" i="4"/>
  <c r="H45" i="4"/>
  <c r="I45" i="4"/>
  <c r="J45" i="4"/>
  <c r="K45" i="4"/>
  <c r="L45" i="4"/>
  <c r="M45" i="4"/>
  <c r="B46" i="4"/>
  <c r="C46" i="4"/>
  <c r="D46" i="4"/>
  <c r="E46" i="4"/>
  <c r="F46" i="4"/>
  <c r="G46" i="4"/>
  <c r="H46" i="4"/>
  <c r="I46" i="4"/>
  <c r="J46" i="4"/>
  <c r="K46" i="4"/>
  <c r="L46" i="4"/>
  <c r="M46" i="4"/>
  <c r="B47" i="4"/>
  <c r="C47" i="4"/>
  <c r="D47" i="4"/>
  <c r="E47" i="4"/>
  <c r="F47" i="4"/>
  <c r="G47" i="4"/>
  <c r="H47" i="4"/>
  <c r="I47" i="4"/>
  <c r="J47" i="4"/>
  <c r="K47" i="4"/>
  <c r="L47" i="4"/>
  <c r="M47" i="4"/>
  <c r="B48" i="4"/>
  <c r="C48" i="4"/>
  <c r="D48" i="4"/>
  <c r="E48" i="4"/>
  <c r="F48" i="4"/>
  <c r="G48" i="4"/>
  <c r="H48" i="4"/>
  <c r="I48" i="4"/>
  <c r="J48" i="4"/>
  <c r="K48" i="4"/>
  <c r="L48" i="4"/>
  <c r="M48" i="4"/>
  <c r="B49" i="4"/>
  <c r="C49" i="4"/>
  <c r="D49" i="4"/>
  <c r="E49" i="4"/>
  <c r="F49" i="4"/>
  <c r="G49" i="4"/>
  <c r="H49" i="4"/>
  <c r="I49" i="4"/>
  <c r="J49" i="4"/>
  <c r="K49" i="4"/>
  <c r="L49" i="4"/>
  <c r="M49" i="4"/>
  <c r="B50" i="4"/>
  <c r="C50" i="4"/>
  <c r="D50" i="4"/>
  <c r="E50" i="4"/>
  <c r="F50" i="4"/>
  <c r="G50" i="4"/>
  <c r="H50" i="4"/>
  <c r="I50" i="4"/>
  <c r="J50" i="4"/>
  <c r="K50" i="4"/>
  <c r="L50" i="4"/>
  <c r="M50" i="4"/>
  <c r="B51" i="4"/>
  <c r="C51" i="4"/>
  <c r="D51" i="4"/>
  <c r="E51" i="4"/>
  <c r="F51" i="4"/>
  <c r="G51" i="4"/>
  <c r="H51" i="4"/>
  <c r="I51" i="4"/>
  <c r="J51" i="4"/>
  <c r="K51" i="4"/>
  <c r="L51" i="4"/>
  <c r="M51" i="4"/>
  <c r="B52" i="4"/>
  <c r="C52" i="4"/>
  <c r="D52" i="4"/>
  <c r="E52" i="4"/>
  <c r="F52" i="4"/>
  <c r="G52" i="4"/>
  <c r="H52" i="4"/>
  <c r="I52" i="4"/>
  <c r="J52" i="4"/>
  <c r="K52" i="4"/>
  <c r="L52" i="4"/>
  <c r="M52" i="4"/>
  <c r="B53" i="4"/>
  <c r="C53" i="4"/>
  <c r="D53" i="4"/>
  <c r="E53" i="4"/>
  <c r="F53" i="4"/>
  <c r="G53" i="4"/>
  <c r="H53" i="4"/>
  <c r="I53" i="4"/>
  <c r="J53" i="4"/>
  <c r="K53" i="4"/>
  <c r="L53" i="4"/>
  <c r="M53" i="4"/>
  <c r="B54" i="4"/>
  <c r="C54" i="4"/>
  <c r="D54" i="4"/>
  <c r="E54" i="4"/>
  <c r="F54" i="4"/>
  <c r="G54" i="4"/>
  <c r="H54" i="4"/>
  <c r="I54" i="4"/>
  <c r="J54" i="4"/>
  <c r="K54" i="4"/>
  <c r="L54" i="4"/>
  <c r="M54" i="4"/>
  <c r="B55" i="4"/>
  <c r="C55" i="4"/>
  <c r="D55" i="4"/>
  <c r="E55" i="4"/>
  <c r="F55" i="4"/>
  <c r="G55" i="4"/>
  <c r="H55" i="4"/>
  <c r="I55" i="4"/>
  <c r="J55" i="4"/>
  <c r="K55" i="4"/>
  <c r="L55" i="4"/>
  <c r="M55" i="4"/>
  <c r="B56" i="4"/>
  <c r="C56" i="4"/>
  <c r="D56" i="4"/>
  <c r="E56" i="4"/>
  <c r="F56" i="4"/>
  <c r="G56" i="4"/>
  <c r="H56" i="4"/>
  <c r="I56" i="4"/>
  <c r="J56" i="4"/>
  <c r="K56" i="4"/>
  <c r="L56" i="4"/>
  <c r="M56" i="4"/>
  <c r="B57" i="4"/>
  <c r="C57" i="4"/>
  <c r="D57" i="4"/>
  <c r="E57" i="4"/>
  <c r="F57" i="4"/>
  <c r="G57" i="4"/>
  <c r="H57" i="4"/>
  <c r="I57" i="4"/>
  <c r="J57" i="4"/>
  <c r="K57" i="4"/>
  <c r="L57" i="4"/>
  <c r="M57" i="4"/>
  <c r="B58" i="4"/>
  <c r="C58" i="4"/>
  <c r="D58" i="4"/>
  <c r="E58" i="4"/>
  <c r="F58" i="4"/>
  <c r="G58" i="4"/>
  <c r="H58" i="4"/>
  <c r="I58" i="4"/>
  <c r="J58" i="4"/>
  <c r="K58" i="4"/>
  <c r="L58" i="4"/>
  <c r="M58" i="4"/>
  <c r="B59" i="4"/>
  <c r="C59" i="4"/>
  <c r="D59" i="4"/>
  <c r="E59" i="4"/>
  <c r="F59" i="4"/>
  <c r="G59" i="4"/>
  <c r="H59" i="4"/>
  <c r="I59" i="4"/>
  <c r="J59" i="4"/>
  <c r="K59" i="4"/>
  <c r="L59" i="4"/>
  <c r="M59" i="4"/>
  <c r="B60" i="4"/>
  <c r="C60" i="4"/>
  <c r="D60" i="4"/>
  <c r="E60" i="4"/>
  <c r="F60" i="4"/>
  <c r="G60" i="4"/>
  <c r="H60" i="4"/>
  <c r="I60" i="4"/>
  <c r="J60" i="4"/>
  <c r="K60" i="4"/>
  <c r="L60" i="4"/>
  <c r="M60" i="4"/>
  <c r="B61" i="4"/>
  <c r="C61" i="4"/>
  <c r="D61" i="4"/>
  <c r="E61" i="4"/>
  <c r="F61" i="4"/>
  <c r="G61" i="4"/>
  <c r="H61" i="4"/>
  <c r="I61" i="4"/>
  <c r="J61" i="4"/>
  <c r="K61" i="4"/>
  <c r="L61" i="4"/>
  <c r="M61" i="4"/>
  <c r="B62" i="4"/>
  <c r="C62" i="4"/>
  <c r="D62" i="4"/>
  <c r="E62" i="4"/>
  <c r="F62" i="4"/>
  <c r="G62" i="4"/>
  <c r="H62" i="4"/>
  <c r="I62" i="4"/>
  <c r="J62" i="4"/>
  <c r="K62" i="4"/>
  <c r="L62" i="4"/>
  <c r="M62" i="4"/>
  <c r="B63" i="4"/>
  <c r="C63" i="4"/>
  <c r="D63" i="4"/>
  <c r="E63" i="4"/>
  <c r="F63" i="4"/>
  <c r="G63" i="4"/>
  <c r="H63" i="4"/>
  <c r="I63" i="4"/>
  <c r="J63" i="4"/>
  <c r="K63" i="4"/>
  <c r="L63" i="4"/>
  <c r="M63" i="4"/>
  <c r="B64" i="4"/>
  <c r="C64" i="4"/>
  <c r="D64" i="4"/>
  <c r="E64" i="4"/>
  <c r="F64" i="4"/>
  <c r="G64" i="4"/>
  <c r="H64" i="4"/>
  <c r="I64" i="4"/>
  <c r="J64" i="4"/>
  <c r="K64" i="4"/>
  <c r="L64" i="4"/>
  <c r="M64" i="4"/>
  <c r="B65" i="4"/>
  <c r="C65" i="4"/>
  <c r="D65" i="4"/>
  <c r="E65" i="4"/>
  <c r="F65" i="4"/>
  <c r="G65" i="4"/>
  <c r="H65" i="4"/>
  <c r="I65" i="4"/>
  <c r="J65" i="4"/>
  <c r="K65" i="4"/>
  <c r="L65" i="4"/>
  <c r="M65" i="4"/>
  <c r="B66" i="4"/>
  <c r="C66" i="4"/>
  <c r="D66" i="4"/>
  <c r="E66" i="4"/>
  <c r="F66" i="4"/>
  <c r="G66" i="4"/>
  <c r="H66" i="4"/>
  <c r="I66" i="4"/>
  <c r="J66" i="4"/>
  <c r="K66" i="4"/>
  <c r="L66" i="4"/>
  <c r="M66" i="4"/>
  <c r="B67" i="4"/>
  <c r="C67" i="4"/>
  <c r="D67" i="4"/>
  <c r="E67" i="4"/>
  <c r="F67" i="4"/>
  <c r="G67" i="4"/>
  <c r="H67" i="4"/>
  <c r="I67" i="4"/>
  <c r="J67" i="4"/>
  <c r="K67" i="4"/>
  <c r="L67" i="4"/>
  <c r="M67" i="4"/>
  <c r="B68" i="4"/>
  <c r="C68" i="4"/>
  <c r="D68" i="4"/>
  <c r="E68" i="4"/>
  <c r="F68" i="4"/>
  <c r="G68" i="4"/>
  <c r="H68" i="4"/>
  <c r="I68" i="4"/>
  <c r="J68" i="4"/>
  <c r="K68" i="4"/>
  <c r="L68" i="4"/>
  <c r="M68" i="4"/>
  <c r="B69" i="4"/>
  <c r="C69" i="4"/>
  <c r="D69" i="4"/>
  <c r="E69" i="4"/>
  <c r="F69" i="4"/>
  <c r="G69" i="4"/>
  <c r="H69" i="4"/>
  <c r="I69" i="4"/>
  <c r="J69" i="4"/>
  <c r="K69" i="4"/>
  <c r="L69" i="4"/>
  <c r="M69" i="4"/>
  <c r="B70" i="4"/>
  <c r="C70" i="4"/>
  <c r="D70" i="4"/>
  <c r="E70" i="4"/>
  <c r="F70" i="4"/>
  <c r="G70" i="4"/>
  <c r="H70" i="4"/>
  <c r="I70" i="4"/>
  <c r="J70" i="4"/>
  <c r="K70" i="4"/>
  <c r="L70" i="4"/>
  <c r="M70" i="4"/>
  <c r="B71" i="4"/>
  <c r="C71" i="4"/>
  <c r="D71" i="4"/>
  <c r="E71" i="4"/>
  <c r="F71" i="4"/>
  <c r="G71" i="4"/>
  <c r="H71" i="4"/>
  <c r="I71" i="4"/>
  <c r="J71" i="4"/>
  <c r="K71" i="4"/>
  <c r="L71" i="4"/>
  <c r="M71" i="4"/>
  <c r="B72" i="4"/>
  <c r="C72" i="4"/>
  <c r="D72" i="4"/>
  <c r="E72" i="4"/>
  <c r="F72" i="4"/>
  <c r="G72" i="4"/>
  <c r="H72" i="4"/>
  <c r="I72" i="4"/>
  <c r="J72" i="4"/>
  <c r="K72" i="4"/>
  <c r="L72" i="4"/>
  <c r="M72" i="4"/>
  <c r="B73" i="4"/>
  <c r="C73" i="4"/>
  <c r="D73" i="4"/>
  <c r="E73" i="4"/>
  <c r="F73" i="4"/>
  <c r="G73" i="4"/>
  <c r="H73" i="4"/>
  <c r="I73" i="4"/>
  <c r="J73" i="4"/>
  <c r="K73" i="4"/>
  <c r="L73" i="4"/>
  <c r="M73" i="4"/>
  <c r="M2" i="4"/>
  <c r="L2" i="4"/>
  <c r="K2" i="4"/>
  <c r="J2" i="4"/>
  <c r="I2" i="4"/>
  <c r="H2" i="4"/>
  <c r="G2" i="4"/>
  <c r="E2" i="4"/>
  <c r="D2" i="4"/>
  <c r="F2" i="4"/>
  <c r="C2" i="4"/>
  <c r="B2" i="4"/>
  <c r="B3" i="3"/>
  <c r="C3" i="3"/>
  <c r="D3" i="3"/>
  <c r="E3" i="3"/>
  <c r="F3" i="3"/>
  <c r="G3" i="3"/>
  <c r="H3" i="3"/>
  <c r="I3" i="3"/>
  <c r="B4" i="3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B23" i="3"/>
  <c r="C23" i="3"/>
  <c r="D23" i="3"/>
  <c r="E23" i="3"/>
  <c r="F23" i="3"/>
  <c r="G23" i="3"/>
  <c r="H23" i="3"/>
  <c r="I2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H26" i="3"/>
  <c r="I26" i="3"/>
  <c r="B27" i="3"/>
  <c r="C27" i="3"/>
  <c r="D27" i="3"/>
  <c r="E27" i="3"/>
  <c r="F27" i="3"/>
  <c r="G27" i="3"/>
  <c r="H27" i="3"/>
  <c r="I27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C35" i="3"/>
  <c r="D35" i="3"/>
  <c r="E35" i="3"/>
  <c r="F35" i="3"/>
  <c r="G35" i="3"/>
  <c r="H35" i="3"/>
  <c r="I35" i="3"/>
  <c r="B36" i="3"/>
  <c r="C36" i="3"/>
  <c r="D36" i="3"/>
  <c r="E36" i="3"/>
  <c r="F36" i="3"/>
  <c r="G36" i="3"/>
  <c r="H36" i="3"/>
  <c r="I36" i="3"/>
  <c r="B37" i="3"/>
  <c r="C37" i="3"/>
  <c r="D37" i="3"/>
  <c r="E37" i="3"/>
  <c r="F37" i="3"/>
  <c r="G37" i="3"/>
  <c r="H37" i="3"/>
  <c r="I37" i="3"/>
  <c r="B38" i="3"/>
  <c r="C38" i="3"/>
  <c r="D38" i="3"/>
  <c r="E38" i="3"/>
  <c r="F38" i="3"/>
  <c r="G38" i="3"/>
  <c r="H38" i="3"/>
  <c r="I38" i="3"/>
  <c r="B39" i="3"/>
  <c r="C39" i="3"/>
  <c r="D39" i="3"/>
  <c r="E39" i="3"/>
  <c r="F39" i="3"/>
  <c r="G39" i="3"/>
  <c r="H39" i="3"/>
  <c r="I39" i="3"/>
  <c r="B40" i="3"/>
  <c r="C40" i="3"/>
  <c r="D40" i="3"/>
  <c r="E40" i="3"/>
  <c r="F40" i="3"/>
  <c r="G40" i="3"/>
  <c r="H40" i="3"/>
  <c r="I40" i="3"/>
  <c r="B41" i="3"/>
  <c r="C41" i="3"/>
  <c r="D41" i="3"/>
  <c r="E41" i="3"/>
  <c r="F41" i="3"/>
  <c r="G41" i="3"/>
  <c r="H41" i="3"/>
  <c r="I41" i="3"/>
  <c r="B42" i="3"/>
  <c r="C42" i="3"/>
  <c r="D42" i="3"/>
  <c r="E42" i="3"/>
  <c r="F42" i="3"/>
  <c r="G42" i="3"/>
  <c r="H42" i="3"/>
  <c r="I42" i="3"/>
  <c r="B43" i="3"/>
  <c r="C43" i="3"/>
  <c r="D43" i="3"/>
  <c r="E43" i="3"/>
  <c r="F43" i="3"/>
  <c r="G43" i="3"/>
  <c r="H43" i="3"/>
  <c r="I43" i="3"/>
  <c r="B44" i="3"/>
  <c r="C44" i="3"/>
  <c r="D44" i="3"/>
  <c r="E44" i="3"/>
  <c r="F44" i="3"/>
  <c r="G44" i="3"/>
  <c r="H44" i="3"/>
  <c r="I44" i="3"/>
  <c r="B45" i="3"/>
  <c r="C45" i="3"/>
  <c r="D45" i="3"/>
  <c r="E45" i="3"/>
  <c r="F45" i="3"/>
  <c r="G45" i="3"/>
  <c r="H45" i="3"/>
  <c r="I45" i="3"/>
  <c r="B46" i="3"/>
  <c r="C46" i="3"/>
  <c r="D46" i="3"/>
  <c r="E46" i="3"/>
  <c r="F46" i="3"/>
  <c r="G46" i="3"/>
  <c r="H46" i="3"/>
  <c r="I46" i="3"/>
  <c r="B47" i="3"/>
  <c r="C47" i="3"/>
  <c r="D47" i="3"/>
  <c r="E47" i="3"/>
  <c r="F47" i="3"/>
  <c r="G47" i="3"/>
  <c r="H47" i="3"/>
  <c r="I47" i="3"/>
  <c r="B48" i="3"/>
  <c r="C48" i="3"/>
  <c r="D48" i="3"/>
  <c r="E48" i="3"/>
  <c r="F48" i="3"/>
  <c r="G48" i="3"/>
  <c r="H48" i="3"/>
  <c r="I48" i="3"/>
  <c r="B49" i="3"/>
  <c r="C49" i="3"/>
  <c r="D49" i="3"/>
  <c r="E49" i="3"/>
  <c r="F49" i="3"/>
  <c r="G49" i="3"/>
  <c r="H49" i="3"/>
  <c r="I49" i="3"/>
  <c r="B50" i="3"/>
  <c r="C50" i="3"/>
  <c r="D50" i="3"/>
  <c r="E50" i="3"/>
  <c r="F50" i="3"/>
  <c r="G50" i="3"/>
  <c r="H50" i="3"/>
  <c r="I50" i="3"/>
  <c r="B51" i="3"/>
  <c r="C51" i="3"/>
  <c r="D51" i="3"/>
  <c r="E51" i="3"/>
  <c r="F51" i="3"/>
  <c r="G51" i="3"/>
  <c r="H51" i="3"/>
  <c r="I51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4" i="3"/>
  <c r="C54" i="3"/>
  <c r="D54" i="3"/>
  <c r="E54" i="3"/>
  <c r="F54" i="3"/>
  <c r="G54" i="3"/>
  <c r="H54" i="3"/>
  <c r="I54" i="3"/>
  <c r="B55" i="3"/>
  <c r="C55" i="3"/>
  <c r="D55" i="3"/>
  <c r="E55" i="3"/>
  <c r="F55" i="3"/>
  <c r="G55" i="3"/>
  <c r="H55" i="3"/>
  <c r="I55" i="3"/>
  <c r="B56" i="3"/>
  <c r="C56" i="3"/>
  <c r="D56" i="3"/>
  <c r="E56" i="3"/>
  <c r="F56" i="3"/>
  <c r="G56" i="3"/>
  <c r="H56" i="3"/>
  <c r="I56" i="3"/>
  <c r="B57" i="3"/>
  <c r="C57" i="3"/>
  <c r="D57" i="3"/>
  <c r="E57" i="3"/>
  <c r="F57" i="3"/>
  <c r="G57" i="3"/>
  <c r="H57" i="3"/>
  <c r="I57" i="3"/>
  <c r="B58" i="3"/>
  <c r="C58" i="3"/>
  <c r="D58" i="3"/>
  <c r="E58" i="3"/>
  <c r="F58" i="3"/>
  <c r="G58" i="3"/>
  <c r="H58" i="3"/>
  <c r="I58" i="3"/>
  <c r="B59" i="3"/>
  <c r="C59" i="3"/>
  <c r="D59" i="3"/>
  <c r="E59" i="3"/>
  <c r="F59" i="3"/>
  <c r="G59" i="3"/>
  <c r="H59" i="3"/>
  <c r="I59" i="3"/>
  <c r="B60" i="3"/>
  <c r="C60" i="3"/>
  <c r="D60" i="3"/>
  <c r="E60" i="3"/>
  <c r="F60" i="3"/>
  <c r="G60" i="3"/>
  <c r="H60" i="3"/>
  <c r="I60" i="3"/>
  <c r="B61" i="3"/>
  <c r="C61" i="3"/>
  <c r="D61" i="3"/>
  <c r="E61" i="3"/>
  <c r="F61" i="3"/>
  <c r="G61" i="3"/>
  <c r="H61" i="3"/>
  <c r="I61" i="3"/>
  <c r="B62" i="3"/>
  <c r="C62" i="3"/>
  <c r="D62" i="3"/>
  <c r="E62" i="3"/>
  <c r="F62" i="3"/>
  <c r="G62" i="3"/>
  <c r="H62" i="3"/>
  <c r="I62" i="3"/>
  <c r="B63" i="3"/>
  <c r="C63" i="3"/>
  <c r="D63" i="3"/>
  <c r="E63" i="3"/>
  <c r="F63" i="3"/>
  <c r="G63" i="3"/>
  <c r="H63" i="3"/>
  <c r="I63" i="3"/>
  <c r="B64" i="3"/>
  <c r="C64" i="3"/>
  <c r="D64" i="3"/>
  <c r="E64" i="3"/>
  <c r="F64" i="3"/>
  <c r="G64" i="3"/>
  <c r="H64" i="3"/>
  <c r="I64" i="3"/>
  <c r="B65" i="3"/>
  <c r="C65" i="3"/>
  <c r="D65" i="3"/>
  <c r="E65" i="3"/>
  <c r="F65" i="3"/>
  <c r="G65" i="3"/>
  <c r="H65" i="3"/>
  <c r="I65" i="3"/>
  <c r="B66" i="3"/>
  <c r="C66" i="3"/>
  <c r="D66" i="3"/>
  <c r="E66" i="3"/>
  <c r="F66" i="3"/>
  <c r="G66" i="3"/>
  <c r="H66" i="3"/>
  <c r="I66" i="3"/>
  <c r="B67" i="3"/>
  <c r="C67" i="3"/>
  <c r="D67" i="3"/>
  <c r="E67" i="3"/>
  <c r="F67" i="3"/>
  <c r="G67" i="3"/>
  <c r="H67" i="3"/>
  <c r="I67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81" i="3"/>
  <c r="C81" i="3"/>
  <c r="D81" i="3"/>
  <c r="E81" i="3"/>
  <c r="F81" i="3"/>
  <c r="G81" i="3"/>
  <c r="H81" i="3"/>
  <c r="I81" i="3"/>
  <c r="B82" i="3"/>
  <c r="C82" i="3"/>
  <c r="D82" i="3"/>
  <c r="E82" i="3"/>
  <c r="F82" i="3"/>
  <c r="G82" i="3"/>
  <c r="H82" i="3"/>
  <c r="I82" i="3"/>
  <c r="B83" i="3"/>
  <c r="C83" i="3"/>
  <c r="D83" i="3"/>
  <c r="E83" i="3"/>
  <c r="F83" i="3"/>
  <c r="G83" i="3"/>
  <c r="H83" i="3"/>
  <c r="I83" i="3"/>
  <c r="B84" i="3"/>
  <c r="C84" i="3"/>
  <c r="D84" i="3"/>
  <c r="E84" i="3"/>
  <c r="F84" i="3"/>
  <c r="G84" i="3"/>
  <c r="H84" i="3"/>
  <c r="I84" i="3"/>
  <c r="B85" i="3"/>
  <c r="C85" i="3"/>
  <c r="D85" i="3"/>
  <c r="E85" i="3"/>
  <c r="F85" i="3"/>
  <c r="G85" i="3"/>
  <c r="H85" i="3"/>
  <c r="I85" i="3"/>
  <c r="B86" i="3"/>
  <c r="C86" i="3"/>
  <c r="D86" i="3"/>
  <c r="E86" i="3"/>
  <c r="F86" i="3"/>
  <c r="G86" i="3"/>
  <c r="H86" i="3"/>
  <c r="I86" i="3"/>
  <c r="B87" i="3"/>
  <c r="C87" i="3"/>
  <c r="D87" i="3"/>
  <c r="E87" i="3"/>
  <c r="F87" i="3"/>
  <c r="G87" i="3"/>
  <c r="H87" i="3"/>
  <c r="I87" i="3"/>
  <c r="B88" i="3"/>
  <c r="C88" i="3"/>
  <c r="D88" i="3"/>
  <c r="E88" i="3"/>
  <c r="F88" i="3"/>
  <c r="G88" i="3"/>
  <c r="H88" i="3"/>
  <c r="I88" i="3"/>
  <c r="B89" i="3"/>
  <c r="C89" i="3"/>
  <c r="D89" i="3"/>
  <c r="E89" i="3"/>
  <c r="F89" i="3"/>
  <c r="G89" i="3"/>
  <c r="H89" i="3"/>
  <c r="I89" i="3"/>
  <c r="B90" i="3"/>
  <c r="C90" i="3"/>
  <c r="D90" i="3"/>
  <c r="E90" i="3"/>
  <c r="F90" i="3"/>
  <c r="G90" i="3"/>
  <c r="H90" i="3"/>
  <c r="I90" i="3"/>
  <c r="B91" i="3"/>
  <c r="C91" i="3"/>
  <c r="D91" i="3"/>
  <c r="E91" i="3"/>
  <c r="F91" i="3"/>
  <c r="G91" i="3"/>
  <c r="H91" i="3"/>
  <c r="I91" i="3"/>
  <c r="B92" i="3"/>
  <c r="C92" i="3"/>
  <c r="D92" i="3"/>
  <c r="E92" i="3"/>
  <c r="F92" i="3"/>
  <c r="G92" i="3"/>
  <c r="H92" i="3"/>
  <c r="I92" i="3"/>
  <c r="B93" i="3"/>
  <c r="C93" i="3"/>
  <c r="D93" i="3"/>
  <c r="E93" i="3"/>
  <c r="F93" i="3"/>
  <c r="G93" i="3"/>
  <c r="H93" i="3"/>
  <c r="I93" i="3"/>
  <c r="B94" i="3"/>
  <c r="C94" i="3"/>
  <c r="D94" i="3"/>
  <c r="E94" i="3"/>
  <c r="F94" i="3"/>
  <c r="G94" i="3"/>
  <c r="H94" i="3"/>
  <c r="I94" i="3"/>
  <c r="B95" i="3"/>
  <c r="C95" i="3"/>
  <c r="D95" i="3"/>
  <c r="E95" i="3"/>
  <c r="F95" i="3"/>
  <c r="G95" i="3"/>
  <c r="H95" i="3"/>
  <c r="I95" i="3"/>
  <c r="B96" i="3"/>
  <c r="C96" i="3"/>
  <c r="D96" i="3"/>
  <c r="E96" i="3"/>
  <c r="F96" i="3"/>
  <c r="G96" i="3"/>
  <c r="H96" i="3"/>
  <c r="I96" i="3"/>
  <c r="B97" i="3"/>
  <c r="C97" i="3"/>
  <c r="D97" i="3"/>
  <c r="E97" i="3"/>
  <c r="F97" i="3"/>
  <c r="G97" i="3"/>
  <c r="H97" i="3"/>
  <c r="I97" i="3"/>
  <c r="B98" i="3"/>
  <c r="C98" i="3"/>
  <c r="D98" i="3"/>
  <c r="E98" i="3"/>
  <c r="F98" i="3"/>
  <c r="G98" i="3"/>
  <c r="H98" i="3"/>
  <c r="I98" i="3"/>
  <c r="B99" i="3"/>
  <c r="C99" i="3"/>
  <c r="D99" i="3"/>
  <c r="E99" i="3"/>
  <c r="F99" i="3"/>
  <c r="G99" i="3"/>
  <c r="H99" i="3"/>
  <c r="I99" i="3"/>
  <c r="B100" i="3"/>
  <c r="C100" i="3"/>
  <c r="D100" i="3"/>
  <c r="E100" i="3"/>
  <c r="F100" i="3"/>
  <c r="G100" i="3"/>
  <c r="H100" i="3"/>
  <c r="I100" i="3"/>
  <c r="B101" i="3"/>
  <c r="C101" i="3"/>
  <c r="D101" i="3"/>
  <c r="E101" i="3"/>
  <c r="F101" i="3"/>
  <c r="G101" i="3"/>
  <c r="H101" i="3"/>
  <c r="I101" i="3"/>
  <c r="B102" i="3"/>
  <c r="C102" i="3"/>
  <c r="D102" i="3"/>
  <c r="E102" i="3"/>
  <c r="F102" i="3"/>
  <c r="G102" i="3"/>
  <c r="H102" i="3"/>
  <c r="I102" i="3"/>
  <c r="B103" i="3"/>
  <c r="C103" i="3"/>
  <c r="D103" i="3"/>
  <c r="E103" i="3"/>
  <c r="F103" i="3"/>
  <c r="G103" i="3"/>
  <c r="H103" i="3"/>
  <c r="I103" i="3"/>
  <c r="B104" i="3"/>
  <c r="C104" i="3"/>
  <c r="D104" i="3"/>
  <c r="E104" i="3"/>
  <c r="F104" i="3"/>
  <c r="G104" i="3"/>
  <c r="H104" i="3"/>
  <c r="I104" i="3"/>
  <c r="B105" i="3"/>
  <c r="C105" i="3"/>
  <c r="D105" i="3"/>
  <c r="E105" i="3"/>
  <c r="F105" i="3"/>
  <c r="G105" i="3"/>
  <c r="H105" i="3"/>
  <c r="I105" i="3"/>
  <c r="B106" i="3"/>
  <c r="C106" i="3"/>
  <c r="D106" i="3"/>
  <c r="E106" i="3"/>
  <c r="F106" i="3"/>
  <c r="G106" i="3"/>
  <c r="H106" i="3"/>
  <c r="I106" i="3"/>
  <c r="B107" i="3"/>
  <c r="C107" i="3"/>
  <c r="D107" i="3"/>
  <c r="E107" i="3"/>
  <c r="F107" i="3"/>
  <c r="G107" i="3"/>
  <c r="H107" i="3"/>
  <c r="I107" i="3"/>
  <c r="B108" i="3"/>
  <c r="C108" i="3"/>
  <c r="D108" i="3"/>
  <c r="E108" i="3"/>
  <c r="F108" i="3"/>
  <c r="G108" i="3"/>
  <c r="H108" i="3"/>
  <c r="I108" i="3"/>
  <c r="B109" i="3"/>
  <c r="C109" i="3"/>
  <c r="D109" i="3"/>
  <c r="E109" i="3"/>
  <c r="F109" i="3"/>
  <c r="G109" i="3"/>
  <c r="H109" i="3"/>
  <c r="I109" i="3"/>
  <c r="B110" i="3"/>
  <c r="C110" i="3"/>
  <c r="D110" i="3"/>
  <c r="E110" i="3"/>
  <c r="F110" i="3"/>
  <c r="G110" i="3"/>
  <c r="H110" i="3"/>
  <c r="I110" i="3"/>
  <c r="B111" i="3"/>
  <c r="C111" i="3"/>
  <c r="D111" i="3"/>
  <c r="E111" i="3"/>
  <c r="F111" i="3"/>
  <c r="G111" i="3"/>
  <c r="H111" i="3"/>
  <c r="I111" i="3"/>
  <c r="B112" i="3"/>
  <c r="C112" i="3"/>
  <c r="D112" i="3"/>
  <c r="E112" i="3"/>
  <c r="F112" i="3"/>
  <c r="G112" i="3"/>
  <c r="H112" i="3"/>
  <c r="I112" i="3"/>
  <c r="B113" i="3"/>
  <c r="C113" i="3"/>
  <c r="D113" i="3"/>
  <c r="E113" i="3"/>
  <c r="F113" i="3"/>
  <c r="G113" i="3"/>
  <c r="H113" i="3"/>
  <c r="I113" i="3"/>
  <c r="B114" i="3"/>
  <c r="C114" i="3"/>
  <c r="D114" i="3"/>
  <c r="E114" i="3"/>
  <c r="F114" i="3"/>
  <c r="G114" i="3"/>
  <c r="H114" i="3"/>
  <c r="I114" i="3"/>
  <c r="B115" i="3"/>
  <c r="C115" i="3"/>
  <c r="D115" i="3"/>
  <c r="E115" i="3"/>
  <c r="F115" i="3"/>
  <c r="G115" i="3"/>
  <c r="H115" i="3"/>
  <c r="I115" i="3"/>
  <c r="B116" i="3"/>
  <c r="C116" i="3"/>
  <c r="D116" i="3"/>
  <c r="E116" i="3"/>
  <c r="F116" i="3"/>
  <c r="G116" i="3"/>
  <c r="H116" i="3"/>
  <c r="I116" i="3"/>
  <c r="B117" i="3"/>
  <c r="C117" i="3"/>
  <c r="D117" i="3"/>
  <c r="E117" i="3"/>
  <c r="F117" i="3"/>
  <c r="G117" i="3"/>
  <c r="H117" i="3"/>
  <c r="I117" i="3"/>
  <c r="B118" i="3"/>
  <c r="C118" i="3"/>
  <c r="D118" i="3"/>
  <c r="E118" i="3"/>
  <c r="F118" i="3"/>
  <c r="G118" i="3"/>
  <c r="H118" i="3"/>
  <c r="I118" i="3"/>
  <c r="B119" i="3"/>
  <c r="C119" i="3"/>
  <c r="D119" i="3"/>
  <c r="E119" i="3"/>
  <c r="F119" i="3"/>
  <c r="G119" i="3"/>
  <c r="H119" i="3"/>
  <c r="I119" i="3"/>
  <c r="B120" i="3"/>
  <c r="C120" i="3"/>
  <c r="D120" i="3"/>
  <c r="E120" i="3"/>
  <c r="F120" i="3"/>
  <c r="G120" i="3"/>
  <c r="H120" i="3"/>
  <c r="I120" i="3"/>
  <c r="B121" i="3"/>
  <c r="C121" i="3"/>
  <c r="D121" i="3"/>
  <c r="E121" i="3"/>
  <c r="F121" i="3"/>
  <c r="G121" i="3"/>
  <c r="H121" i="3"/>
  <c r="I121" i="3"/>
  <c r="B122" i="3"/>
  <c r="C122" i="3"/>
  <c r="D122" i="3"/>
  <c r="E122" i="3"/>
  <c r="F122" i="3"/>
  <c r="G122" i="3"/>
  <c r="H122" i="3"/>
  <c r="I122" i="3"/>
  <c r="B123" i="3"/>
  <c r="C123" i="3"/>
  <c r="D123" i="3"/>
  <c r="E123" i="3"/>
  <c r="F123" i="3"/>
  <c r="G123" i="3"/>
  <c r="H123" i="3"/>
  <c r="I123" i="3"/>
  <c r="B124" i="3"/>
  <c r="C124" i="3"/>
  <c r="D124" i="3"/>
  <c r="E124" i="3"/>
  <c r="F124" i="3"/>
  <c r="G124" i="3"/>
  <c r="H124" i="3"/>
  <c r="I124" i="3"/>
  <c r="B125" i="3"/>
  <c r="C125" i="3"/>
  <c r="D125" i="3"/>
  <c r="E125" i="3"/>
  <c r="F125" i="3"/>
  <c r="G125" i="3"/>
  <c r="H125" i="3"/>
  <c r="I125" i="3"/>
  <c r="B126" i="3"/>
  <c r="C126" i="3"/>
  <c r="D126" i="3"/>
  <c r="E126" i="3"/>
  <c r="F126" i="3"/>
  <c r="G126" i="3"/>
  <c r="H126" i="3"/>
  <c r="I126" i="3"/>
  <c r="B127" i="3"/>
  <c r="C127" i="3"/>
  <c r="D127" i="3"/>
  <c r="E127" i="3"/>
  <c r="F127" i="3"/>
  <c r="G127" i="3"/>
  <c r="H127" i="3"/>
  <c r="I127" i="3"/>
  <c r="B128" i="3"/>
  <c r="C128" i="3"/>
  <c r="D128" i="3"/>
  <c r="E128" i="3"/>
  <c r="F128" i="3"/>
  <c r="G128" i="3"/>
  <c r="H128" i="3"/>
  <c r="I128" i="3"/>
  <c r="B129" i="3"/>
  <c r="C129" i="3"/>
  <c r="D129" i="3"/>
  <c r="E129" i="3"/>
  <c r="F129" i="3"/>
  <c r="G129" i="3"/>
  <c r="H129" i="3"/>
  <c r="I129" i="3"/>
  <c r="B130" i="3"/>
  <c r="C130" i="3"/>
  <c r="D130" i="3"/>
  <c r="E130" i="3"/>
  <c r="F130" i="3"/>
  <c r="G130" i="3"/>
  <c r="H130" i="3"/>
  <c r="I130" i="3"/>
  <c r="B131" i="3"/>
  <c r="C131" i="3"/>
  <c r="D131" i="3"/>
  <c r="E131" i="3"/>
  <c r="F131" i="3"/>
  <c r="G131" i="3"/>
  <c r="H131" i="3"/>
  <c r="I131" i="3"/>
  <c r="B132" i="3"/>
  <c r="C132" i="3"/>
  <c r="D132" i="3"/>
  <c r="E132" i="3"/>
  <c r="F132" i="3"/>
  <c r="G132" i="3"/>
  <c r="H132" i="3"/>
  <c r="I132" i="3"/>
  <c r="B133" i="3"/>
  <c r="C133" i="3"/>
  <c r="D133" i="3"/>
  <c r="E133" i="3"/>
  <c r="F133" i="3"/>
  <c r="G133" i="3"/>
  <c r="H133" i="3"/>
  <c r="I133" i="3"/>
  <c r="B134" i="3"/>
  <c r="C134" i="3"/>
  <c r="D134" i="3"/>
  <c r="E134" i="3"/>
  <c r="F134" i="3"/>
  <c r="G134" i="3"/>
  <c r="H134" i="3"/>
  <c r="I134" i="3"/>
  <c r="B135" i="3"/>
  <c r="C135" i="3"/>
  <c r="D135" i="3"/>
  <c r="E135" i="3"/>
  <c r="F135" i="3"/>
  <c r="G135" i="3"/>
  <c r="H135" i="3"/>
  <c r="I135" i="3"/>
  <c r="B136" i="3"/>
  <c r="C136" i="3"/>
  <c r="D136" i="3"/>
  <c r="E136" i="3"/>
  <c r="F136" i="3"/>
  <c r="G136" i="3"/>
  <c r="H136" i="3"/>
  <c r="I136" i="3"/>
  <c r="B137" i="3"/>
  <c r="C137" i="3"/>
  <c r="D137" i="3"/>
  <c r="E137" i="3"/>
  <c r="F137" i="3"/>
  <c r="G137" i="3"/>
  <c r="H137" i="3"/>
  <c r="I137" i="3"/>
  <c r="B138" i="3"/>
  <c r="C138" i="3"/>
  <c r="D138" i="3"/>
  <c r="E138" i="3"/>
  <c r="F138" i="3"/>
  <c r="G138" i="3"/>
  <c r="H138" i="3"/>
  <c r="I138" i="3"/>
  <c r="B139" i="3"/>
  <c r="C139" i="3"/>
  <c r="D139" i="3"/>
  <c r="E139" i="3"/>
  <c r="F139" i="3"/>
  <c r="G139" i="3"/>
  <c r="H139" i="3"/>
  <c r="I139" i="3"/>
  <c r="B140" i="3"/>
  <c r="C140" i="3"/>
  <c r="D140" i="3"/>
  <c r="E140" i="3"/>
  <c r="F140" i="3"/>
  <c r="G140" i="3"/>
  <c r="H140" i="3"/>
  <c r="I140" i="3"/>
  <c r="B141" i="3"/>
  <c r="C141" i="3"/>
  <c r="D141" i="3"/>
  <c r="E141" i="3"/>
  <c r="F141" i="3"/>
  <c r="G141" i="3"/>
  <c r="H141" i="3"/>
  <c r="I141" i="3"/>
  <c r="B142" i="3"/>
  <c r="C142" i="3"/>
  <c r="D142" i="3"/>
  <c r="E142" i="3"/>
  <c r="F142" i="3"/>
  <c r="G142" i="3"/>
  <c r="H142" i="3"/>
  <c r="I142" i="3"/>
  <c r="B143" i="3"/>
  <c r="C143" i="3"/>
  <c r="D143" i="3"/>
  <c r="E143" i="3"/>
  <c r="F143" i="3"/>
  <c r="G143" i="3"/>
  <c r="H143" i="3"/>
  <c r="I143" i="3"/>
  <c r="B144" i="3"/>
  <c r="C144" i="3"/>
  <c r="D144" i="3"/>
  <c r="E144" i="3"/>
  <c r="F144" i="3"/>
  <c r="G144" i="3"/>
  <c r="H144" i="3"/>
  <c r="I144" i="3"/>
  <c r="B145" i="3"/>
  <c r="C145" i="3"/>
  <c r="D145" i="3"/>
  <c r="E145" i="3"/>
  <c r="F145" i="3"/>
  <c r="G145" i="3"/>
  <c r="H145" i="3"/>
  <c r="I145" i="3"/>
  <c r="B146" i="3"/>
  <c r="C146" i="3"/>
  <c r="D146" i="3"/>
  <c r="E146" i="3"/>
  <c r="F146" i="3"/>
  <c r="G146" i="3"/>
  <c r="H146" i="3"/>
  <c r="I146" i="3"/>
  <c r="B147" i="3"/>
  <c r="C147" i="3"/>
  <c r="D147" i="3"/>
  <c r="E147" i="3"/>
  <c r="F147" i="3"/>
  <c r="G147" i="3"/>
  <c r="H147" i="3"/>
  <c r="I147" i="3"/>
  <c r="B148" i="3"/>
  <c r="C148" i="3"/>
  <c r="D148" i="3"/>
  <c r="E148" i="3"/>
  <c r="F148" i="3"/>
  <c r="G148" i="3"/>
  <c r="H148" i="3"/>
  <c r="I148" i="3"/>
  <c r="B149" i="3"/>
  <c r="C149" i="3"/>
  <c r="D149" i="3"/>
  <c r="E149" i="3"/>
  <c r="F149" i="3"/>
  <c r="G149" i="3"/>
  <c r="H149" i="3"/>
  <c r="I149" i="3"/>
  <c r="B150" i="3"/>
  <c r="C150" i="3"/>
  <c r="D150" i="3"/>
  <c r="E150" i="3"/>
  <c r="F150" i="3"/>
  <c r="G150" i="3"/>
  <c r="H150" i="3"/>
  <c r="I150" i="3"/>
  <c r="B151" i="3"/>
  <c r="C151" i="3"/>
  <c r="D151" i="3"/>
  <c r="E151" i="3"/>
  <c r="F151" i="3"/>
  <c r="G151" i="3"/>
  <c r="H151" i="3"/>
  <c r="I151" i="3"/>
  <c r="B152" i="3"/>
  <c r="C152" i="3"/>
  <c r="D152" i="3"/>
  <c r="E152" i="3"/>
  <c r="F152" i="3"/>
  <c r="G152" i="3"/>
  <c r="H152" i="3"/>
  <c r="I152" i="3"/>
  <c r="B153" i="3"/>
  <c r="C153" i="3"/>
  <c r="D153" i="3"/>
  <c r="E153" i="3"/>
  <c r="F153" i="3"/>
  <c r="G153" i="3"/>
  <c r="H153" i="3"/>
  <c r="I153" i="3"/>
  <c r="B154" i="3"/>
  <c r="C154" i="3"/>
  <c r="D154" i="3"/>
  <c r="E154" i="3"/>
  <c r="F154" i="3"/>
  <c r="G154" i="3"/>
  <c r="H154" i="3"/>
  <c r="I154" i="3"/>
  <c r="B155" i="3"/>
  <c r="C155" i="3"/>
  <c r="D155" i="3"/>
  <c r="E155" i="3"/>
  <c r="F155" i="3"/>
  <c r="G155" i="3"/>
  <c r="H155" i="3"/>
  <c r="I155" i="3"/>
  <c r="B156" i="3"/>
  <c r="C156" i="3"/>
  <c r="D156" i="3"/>
  <c r="E156" i="3"/>
  <c r="F156" i="3"/>
  <c r="G156" i="3"/>
  <c r="H156" i="3"/>
  <c r="I156" i="3"/>
  <c r="B157" i="3"/>
  <c r="C157" i="3"/>
  <c r="D157" i="3"/>
  <c r="E157" i="3"/>
  <c r="F157" i="3"/>
  <c r="G157" i="3"/>
  <c r="H157" i="3"/>
  <c r="I157" i="3"/>
  <c r="B158" i="3"/>
  <c r="C158" i="3"/>
  <c r="D158" i="3"/>
  <c r="E158" i="3"/>
  <c r="F158" i="3"/>
  <c r="G158" i="3"/>
  <c r="H158" i="3"/>
  <c r="I158" i="3"/>
  <c r="B159" i="3"/>
  <c r="C159" i="3"/>
  <c r="D159" i="3"/>
  <c r="E159" i="3"/>
  <c r="F159" i="3"/>
  <c r="G159" i="3"/>
  <c r="H159" i="3"/>
  <c r="I159" i="3"/>
  <c r="B160" i="3"/>
  <c r="C160" i="3"/>
  <c r="D160" i="3"/>
  <c r="E160" i="3"/>
  <c r="F160" i="3"/>
  <c r="G160" i="3"/>
  <c r="H160" i="3"/>
  <c r="I160" i="3"/>
  <c r="B161" i="3"/>
  <c r="C161" i="3"/>
  <c r="D161" i="3"/>
  <c r="E161" i="3"/>
  <c r="F161" i="3"/>
  <c r="G161" i="3"/>
  <c r="H161" i="3"/>
  <c r="I161" i="3"/>
  <c r="B162" i="3"/>
  <c r="C162" i="3"/>
  <c r="D162" i="3"/>
  <c r="E162" i="3"/>
  <c r="F162" i="3"/>
  <c r="G162" i="3"/>
  <c r="H162" i="3"/>
  <c r="I162" i="3"/>
  <c r="B163" i="3"/>
  <c r="C163" i="3"/>
  <c r="D163" i="3"/>
  <c r="E163" i="3"/>
  <c r="F163" i="3"/>
  <c r="G163" i="3"/>
  <c r="H163" i="3"/>
  <c r="I163" i="3"/>
  <c r="B164" i="3"/>
  <c r="C164" i="3"/>
  <c r="D164" i="3"/>
  <c r="E164" i="3"/>
  <c r="F164" i="3"/>
  <c r="G164" i="3"/>
  <c r="H164" i="3"/>
  <c r="I164" i="3"/>
  <c r="B165" i="3"/>
  <c r="C165" i="3"/>
  <c r="D165" i="3"/>
  <c r="E165" i="3"/>
  <c r="F165" i="3"/>
  <c r="G165" i="3"/>
  <c r="H165" i="3"/>
  <c r="I165" i="3"/>
  <c r="B166" i="3"/>
  <c r="C166" i="3"/>
  <c r="D166" i="3"/>
  <c r="E166" i="3"/>
  <c r="F166" i="3"/>
  <c r="G166" i="3"/>
  <c r="H166" i="3"/>
  <c r="I166" i="3"/>
  <c r="B167" i="3"/>
  <c r="C167" i="3"/>
  <c r="D167" i="3"/>
  <c r="E167" i="3"/>
  <c r="F167" i="3"/>
  <c r="G167" i="3"/>
  <c r="H167" i="3"/>
  <c r="I167" i="3"/>
  <c r="B168" i="3"/>
  <c r="C168" i="3"/>
  <c r="D168" i="3"/>
  <c r="E168" i="3"/>
  <c r="F168" i="3"/>
  <c r="G168" i="3"/>
  <c r="H168" i="3"/>
  <c r="I168" i="3"/>
  <c r="B169" i="3"/>
  <c r="C169" i="3"/>
  <c r="D169" i="3"/>
  <c r="E169" i="3"/>
  <c r="F169" i="3"/>
  <c r="G169" i="3"/>
  <c r="H169" i="3"/>
  <c r="I169" i="3"/>
  <c r="B170" i="3"/>
  <c r="C170" i="3"/>
  <c r="D170" i="3"/>
  <c r="E170" i="3"/>
  <c r="F170" i="3"/>
  <c r="G170" i="3"/>
  <c r="H170" i="3"/>
  <c r="I170" i="3"/>
  <c r="B171" i="3"/>
  <c r="C171" i="3"/>
  <c r="D171" i="3"/>
  <c r="E171" i="3"/>
  <c r="F171" i="3"/>
  <c r="G171" i="3"/>
  <c r="H171" i="3"/>
  <c r="I171" i="3"/>
  <c r="B172" i="3"/>
  <c r="C172" i="3"/>
  <c r="D172" i="3"/>
  <c r="E172" i="3"/>
  <c r="F172" i="3"/>
  <c r="G172" i="3"/>
  <c r="H172" i="3"/>
  <c r="I172" i="3"/>
  <c r="B173" i="3"/>
  <c r="C173" i="3"/>
  <c r="D173" i="3"/>
  <c r="E173" i="3"/>
  <c r="F173" i="3"/>
  <c r="G173" i="3"/>
  <c r="H173" i="3"/>
  <c r="I173" i="3"/>
  <c r="B174" i="3"/>
  <c r="C174" i="3"/>
  <c r="D174" i="3"/>
  <c r="E174" i="3"/>
  <c r="F174" i="3"/>
  <c r="G174" i="3"/>
  <c r="H174" i="3"/>
  <c r="I174" i="3"/>
  <c r="B175" i="3"/>
  <c r="C175" i="3"/>
  <c r="D175" i="3"/>
  <c r="E175" i="3"/>
  <c r="F175" i="3"/>
  <c r="G175" i="3"/>
  <c r="H175" i="3"/>
  <c r="I175" i="3"/>
  <c r="B176" i="3"/>
  <c r="C176" i="3"/>
  <c r="D176" i="3"/>
  <c r="E176" i="3"/>
  <c r="F176" i="3"/>
  <c r="G176" i="3"/>
  <c r="H176" i="3"/>
  <c r="I176" i="3"/>
  <c r="B177" i="3"/>
  <c r="C177" i="3"/>
  <c r="D177" i="3"/>
  <c r="E177" i="3"/>
  <c r="F177" i="3"/>
  <c r="G177" i="3"/>
  <c r="H177" i="3"/>
  <c r="I177" i="3"/>
  <c r="B178" i="3"/>
  <c r="C178" i="3"/>
  <c r="D178" i="3"/>
  <c r="E178" i="3"/>
  <c r="F178" i="3"/>
  <c r="G178" i="3"/>
  <c r="H178" i="3"/>
  <c r="I178" i="3"/>
  <c r="B179" i="3"/>
  <c r="C179" i="3"/>
  <c r="D179" i="3"/>
  <c r="E179" i="3"/>
  <c r="F179" i="3"/>
  <c r="G179" i="3"/>
  <c r="H179" i="3"/>
  <c r="I179" i="3"/>
  <c r="B180" i="3"/>
  <c r="C180" i="3"/>
  <c r="D180" i="3"/>
  <c r="E180" i="3"/>
  <c r="F180" i="3"/>
  <c r="G180" i="3"/>
  <c r="H180" i="3"/>
  <c r="I180" i="3"/>
  <c r="B181" i="3"/>
  <c r="C181" i="3"/>
  <c r="D181" i="3"/>
  <c r="E181" i="3"/>
  <c r="F181" i="3"/>
  <c r="G181" i="3"/>
  <c r="H181" i="3"/>
  <c r="I181" i="3"/>
  <c r="B182" i="3"/>
  <c r="C182" i="3"/>
  <c r="D182" i="3"/>
  <c r="E182" i="3"/>
  <c r="F182" i="3"/>
  <c r="G182" i="3"/>
  <c r="H182" i="3"/>
  <c r="I182" i="3"/>
  <c r="B183" i="3"/>
  <c r="C183" i="3"/>
  <c r="D183" i="3"/>
  <c r="E183" i="3"/>
  <c r="F183" i="3"/>
  <c r="G183" i="3"/>
  <c r="H183" i="3"/>
  <c r="I183" i="3"/>
  <c r="B184" i="3"/>
  <c r="C184" i="3"/>
  <c r="D184" i="3"/>
  <c r="E184" i="3"/>
  <c r="F184" i="3"/>
  <c r="G184" i="3"/>
  <c r="H184" i="3"/>
  <c r="I184" i="3"/>
  <c r="B185" i="3"/>
  <c r="C185" i="3"/>
  <c r="D185" i="3"/>
  <c r="E185" i="3"/>
  <c r="F185" i="3"/>
  <c r="G185" i="3"/>
  <c r="H185" i="3"/>
  <c r="I185" i="3"/>
  <c r="B186" i="3"/>
  <c r="C186" i="3"/>
  <c r="D186" i="3"/>
  <c r="E186" i="3"/>
  <c r="F186" i="3"/>
  <c r="G186" i="3"/>
  <c r="H186" i="3"/>
  <c r="I186" i="3"/>
  <c r="B187" i="3"/>
  <c r="C187" i="3"/>
  <c r="D187" i="3"/>
  <c r="E187" i="3"/>
  <c r="F187" i="3"/>
  <c r="G187" i="3"/>
  <c r="H187" i="3"/>
  <c r="I187" i="3"/>
  <c r="B188" i="3"/>
  <c r="C188" i="3"/>
  <c r="D188" i="3"/>
  <c r="E188" i="3"/>
  <c r="F188" i="3"/>
  <c r="G188" i="3"/>
  <c r="H188" i="3"/>
  <c r="I188" i="3"/>
  <c r="B189" i="3"/>
  <c r="C189" i="3"/>
  <c r="D189" i="3"/>
  <c r="E189" i="3"/>
  <c r="F189" i="3"/>
  <c r="G189" i="3"/>
  <c r="H189" i="3"/>
  <c r="I189" i="3"/>
  <c r="B190" i="3"/>
  <c r="C190" i="3"/>
  <c r="D190" i="3"/>
  <c r="E190" i="3"/>
  <c r="F190" i="3"/>
  <c r="G190" i="3"/>
  <c r="H190" i="3"/>
  <c r="I190" i="3"/>
  <c r="B191" i="3"/>
  <c r="C191" i="3"/>
  <c r="D191" i="3"/>
  <c r="E191" i="3"/>
  <c r="F191" i="3"/>
  <c r="G191" i="3"/>
  <c r="H191" i="3"/>
  <c r="I191" i="3"/>
  <c r="B192" i="3"/>
  <c r="C192" i="3"/>
  <c r="D192" i="3"/>
  <c r="E192" i="3"/>
  <c r="F192" i="3"/>
  <c r="G192" i="3"/>
  <c r="H192" i="3"/>
  <c r="I192" i="3"/>
  <c r="B193" i="3"/>
  <c r="C193" i="3"/>
  <c r="D193" i="3"/>
  <c r="E193" i="3"/>
  <c r="F193" i="3"/>
  <c r="G193" i="3"/>
  <c r="H193" i="3"/>
  <c r="I193" i="3"/>
  <c r="B194" i="3"/>
  <c r="C194" i="3"/>
  <c r="D194" i="3"/>
  <c r="E194" i="3"/>
  <c r="F194" i="3"/>
  <c r="G194" i="3"/>
  <c r="H194" i="3"/>
  <c r="I194" i="3"/>
  <c r="B195" i="3"/>
  <c r="C195" i="3"/>
  <c r="D195" i="3"/>
  <c r="E195" i="3"/>
  <c r="F195" i="3"/>
  <c r="G195" i="3"/>
  <c r="H195" i="3"/>
  <c r="I195" i="3"/>
  <c r="B196" i="3"/>
  <c r="C196" i="3"/>
  <c r="D196" i="3"/>
  <c r="E196" i="3"/>
  <c r="F196" i="3"/>
  <c r="G196" i="3"/>
  <c r="H196" i="3"/>
  <c r="I196" i="3"/>
  <c r="B197" i="3"/>
  <c r="C197" i="3"/>
  <c r="D197" i="3"/>
  <c r="E197" i="3"/>
  <c r="F197" i="3"/>
  <c r="G197" i="3"/>
  <c r="H197" i="3"/>
  <c r="I197" i="3"/>
  <c r="B198" i="3"/>
  <c r="C198" i="3"/>
  <c r="D198" i="3"/>
  <c r="E198" i="3"/>
  <c r="F198" i="3"/>
  <c r="G198" i="3"/>
  <c r="H198" i="3"/>
  <c r="I198" i="3"/>
  <c r="B199" i="3"/>
  <c r="C199" i="3"/>
  <c r="D199" i="3"/>
  <c r="E199" i="3"/>
  <c r="F199" i="3"/>
  <c r="G199" i="3"/>
  <c r="H199" i="3"/>
  <c r="I199" i="3"/>
  <c r="B200" i="3"/>
  <c r="C200" i="3"/>
  <c r="D200" i="3"/>
  <c r="E200" i="3"/>
  <c r="F200" i="3"/>
  <c r="G200" i="3"/>
  <c r="H200" i="3"/>
  <c r="I200" i="3"/>
  <c r="B201" i="3"/>
  <c r="C201" i="3"/>
  <c r="D201" i="3"/>
  <c r="E201" i="3"/>
  <c r="F201" i="3"/>
  <c r="G201" i="3"/>
  <c r="H201" i="3"/>
  <c r="I201" i="3"/>
  <c r="B202" i="3"/>
  <c r="C202" i="3"/>
  <c r="D202" i="3"/>
  <c r="E202" i="3"/>
  <c r="F202" i="3"/>
  <c r="G202" i="3"/>
  <c r="H202" i="3"/>
  <c r="I202" i="3"/>
  <c r="B203" i="3"/>
  <c r="C203" i="3"/>
  <c r="D203" i="3"/>
  <c r="E203" i="3"/>
  <c r="F203" i="3"/>
  <c r="G203" i="3"/>
  <c r="H203" i="3"/>
  <c r="I203" i="3"/>
  <c r="B204" i="3"/>
  <c r="C204" i="3"/>
  <c r="D204" i="3"/>
  <c r="E204" i="3"/>
  <c r="F204" i="3"/>
  <c r="G204" i="3"/>
  <c r="H204" i="3"/>
  <c r="I204" i="3"/>
  <c r="B205" i="3"/>
  <c r="C205" i="3"/>
  <c r="D205" i="3"/>
  <c r="E205" i="3"/>
  <c r="F205" i="3"/>
  <c r="G205" i="3"/>
  <c r="H205" i="3"/>
  <c r="I205" i="3"/>
  <c r="B206" i="3"/>
  <c r="C206" i="3"/>
  <c r="D206" i="3"/>
  <c r="E206" i="3"/>
  <c r="F206" i="3"/>
  <c r="G206" i="3"/>
  <c r="H206" i="3"/>
  <c r="I206" i="3"/>
  <c r="B207" i="3"/>
  <c r="C207" i="3"/>
  <c r="D207" i="3"/>
  <c r="E207" i="3"/>
  <c r="F207" i="3"/>
  <c r="G207" i="3"/>
  <c r="H207" i="3"/>
  <c r="I207" i="3"/>
  <c r="B208" i="3"/>
  <c r="C208" i="3"/>
  <c r="D208" i="3"/>
  <c r="E208" i="3"/>
  <c r="F208" i="3"/>
  <c r="G208" i="3"/>
  <c r="H208" i="3"/>
  <c r="I208" i="3"/>
  <c r="B209" i="3"/>
  <c r="C209" i="3"/>
  <c r="D209" i="3"/>
  <c r="E209" i="3"/>
  <c r="F209" i="3"/>
  <c r="G209" i="3"/>
  <c r="H209" i="3"/>
  <c r="I209" i="3"/>
  <c r="B210" i="3"/>
  <c r="C210" i="3"/>
  <c r="D210" i="3"/>
  <c r="E210" i="3"/>
  <c r="F210" i="3"/>
  <c r="G210" i="3"/>
  <c r="H210" i="3"/>
  <c r="I210" i="3"/>
  <c r="B211" i="3"/>
  <c r="C211" i="3"/>
  <c r="D211" i="3"/>
  <c r="E211" i="3"/>
  <c r="F211" i="3"/>
  <c r="G211" i="3"/>
  <c r="H211" i="3"/>
  <c r="I211" i="3"/>
  <c r="B212" i="3"/>
  <c r="C212" i="3"/>
  <c r="D212" i="3"/>
  <c r="E212" i="3"/>
  <c r="F212" i="3"/>
  <c r="G212" i="3"/>
  <c r="H212" i="3"/>
  <c r="I212" i="3"/>
  <c r="B213" i="3"/>
  <c r="C213" i="3"/>
  <c r="D213" i="3"/>
  <c r="E213" i="3"/>
  <c r="F213" i="3"/>
  <c r="G213" i="3"/>
  <c r="H213" i="3"/>
  <c r="I213" i="3"/>
  <c r="B214" i="3"/>
  <c r="C214" i="3"/>
  <c r="D214" i="3"/>
  <c r="E214" i="3"/>
  <c r="F214" i="3"/>
  <c r="G214" i="3"/>
  <c r="H214" i="3"/>
  <c r="I214" i="3"/>
  <c r="B215" i="3"/>
  <c r="C215" i="3"/>
  <c r="D215" i="3"/>
  <c r="E215" i="3"/>
  <c r="F215" i="3"/>
  <c r="G215" i="3"/>
  <c r="H215" i="3"/>
  <c r="I215" i="3"/>
  <c r="I2" i="3"/>
  <c r="H2" i="3"/>
  <c r="G2" i="3"/>
  <c r="F2" i="3"/>
  <c r="E2" i="3"/>
  <c r="D2" i="3"/>
  <c r="C2" i="3"/>
  <c r="B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2" i="1"/>
  <c r="B70" i="1"/>
  <c r="D70" i="1"/>
  <c r="E70" i="1"/>
  <c r="B71" i="1"/>
  <c r="D71" i="1"/>
  <c r="E71" i="1"/>
  <c r="B72" i="1"/>
  <c r="D72" i="1"/>
  <c r="E72" i="1"/>
  <c r="B73" i="1"/>
  <c r="D73" i="1"/>
  <c r="E73" i="1"/>
  <c r="E69" i="1"/>
  <c r="D69" i="1"/>
  <c r="B69" i="1"/>
  <c r="E68" i="1"/>
  <c r="D68" i="1"/>
  <c r="B68" i="1"/>
  <c r="E67" i="1"/>
  <c r="D67" i="1"/>
  <c r="B67" i="1"/>
  <c r="E66" i="1"/>
  <c r="D66" i="1"/>
  <c r="B66" i="1"/>
  <c r="E65" i="1"/>
  <c r="D65" i="1"/>
  <c r="B65" i="1"/>
  <c r="E64" i="1"/>
  <c r="D64" i="1"/>
  <c r="B64" i="1"/>
  <c r="E63" i="1"/>
  <c r="D63" i="1"/>
  <c r="B63" i="1"/>
  <c r="E62" i="1"/>
  <c r="D62" i="1"/>
  <c r="B62" i="1"/>
  <c r="E61" i="1"/>
  <c r="D61" i="1"/>
  <c r="B61" i="1"/>
  <c r="E60" i="1"/>
  <c r="D60" i="1"/>
  <c r="B60" i="1"/>
  <c r="E59" i="1"/>
  <c r="D59" i="1"/>
  <c r="B59" i="1"/>
  <c r="E58" i="1"/>
  <c r="D58" i="1"/>
  <c r="B58" i="1"/>
  <c r="E57" i="1"/>
  <c r="D57" i="1"/>
  <c r="B57" i="1"/>
  <c r="E56" i="1"/>
  <c r="D56" i="1"/>
  <c r="B56" i="1"/>
  <c r="E55" i="1"/>
  <c r="D55" i="1"/>
  <c r="B55" i="1"/>
  <c r="E54" i="1"/>
  <c r="D54" i="1"/>
  <c r="B54" i="1"/>
  <c r="E53" i="1"/>
  <c r="D53" i="1"/>
  <c r="B53" i="1"/>
  <c r="E52" i="1"/>
  <c r="D52" i="1"/>
  <c r="B52" i="1"/>
  <c r="E51" i="1"/>
  <c r="D51" i="1"/>
  <c r="B51" i="1"/>
  <c r="E50" i="1"/>
  <c r="D50" i="1"/>
  <c r="B50" i="1"/>
  <c r="E49" i="1"/>
  <c r="D49" i="1"/>
  <c r="B49" i="1"/>
  <c r="E48" i="1"/>
  <c r="D48" i="1"/>
  <c r="B48" i="1"/>
  <c r="E47" i="1"/>
  <c r="D47" i="1"/>
  <c r="B47" i="1"/>
  <c r="E46" i="1"/>
  <c r="D46" i="1"/>
  <c r="B46" i="1"/>
  <c r="E45" i="1"/>
  <c r="D45" i="1"/>
  <c r="B45" i="1"/>
  <c r="E44" i="1"/>
  <c r="D44" i="1"/>
  <c r="B44" i="1"/>
  <c r="E43" i="1"/>
  <c r="D43" i="1"/>
  <c r="B43" i="1"/>
  <c r="E42" i="1"/>
  <c r="D42" i="1"/>
  <c r="B42" i="1"/>
  <c r="E41" i="1"/>
  <c r="D41" i="1"/>
  <c r="B41" i="1"/>
  <c r="E40" i="1"/>
  <c r="D40" i="1"/>
  <c r="B40" i="1"/>
  <c r="E39" i="1"/>
  <c r="D39" i="1"/>
  <c r="B39" i="1"/>
  <c r="E38" i="1"/>
  <c r="D38" i="1"/>
  <c r="B38" i="1"/>
  <c r="E37" i="1"/>
  <c r="D37" i="1"/>
  <c r="B37" i="1"/>
  <c r="E36" i="1"/>
  <c r="D36" i="1"/>
  <c r="B36" i="1"/>
  <c r="E35" i="1"/>
  <c r="D35" i="1"/>
  <c r="B35" i="1"/>
  <c r="E34" i="1"/>
  <c r="D34" i="1"/>
  <c r="B34" i="1"/>
  <c r="E33" i="1"/>
  <c r="D33" i="1"/>
  <c r="B33" i="1"/>
  <c r="E32" i="1"/>
  <c r="D32" i="1"/>
  <c r="B32" i="1"/>
  <c r="E31" i="1"/>
  <c r="D31" i="1"/>
  <c r="B31" i="1"/>
  <c r="E30" i="1"/>
  <c r="D30" i="1"/>
  <c r="B30" i="1"/>
  <c r="E29" i="1"/>
  <c r="D29" i="1"/>
  <c r="B29" i="1"/>
  <c r="E28" i="1"/>
  <c r="D28" i="1"/>
  <c r="B28" i="1"/>
  <c r="E27" i="1"/>
  <c r="D27" i="1"/>
  <c r="B27" i="1"/>
  <c r="E26" i="1"/>
  <c r="D26" i="1"/>
  <c r="B26" i="1"/>
  <c r="E25" i="1"/>
  <c r="D25" i="1"/>
  <c r="B25" i="1"/>
  <c r="E24" i="1"/>
  <c r="D24" i="1"/>
  <c r="B24" i="1"/>
  <c r="E23" i="1"/>
  <c r="D23" i="1"/>
  <c r="B23" i="1"/>
  <c r="E22" i="1"/>
  <c r="D22" i="1"/>
  <c r="B22" i="1"/>
  <c r="E21" i="1"/>
  <c r="D21" i="1"/>
  <c r="B21" i="1"/>
  <c r="E20" i="1"/>
  <c r="D20" i="1"/>
  <c r="B20" i="1"/>
  <c r="E19" i="1"/>
  <c r="D19" i="1"/>
  <c r="B19" i="1"/>
  <c r="E18" i="1"/>
  <c r="D18" i="1"/>
  <c r="B18" i="1"/>
  <c r="E17" i="1"/>
  <c r="D17" i="1"/>
  <c r="B17" i="1"/>
  <c r="E16" i="1"/>
  <c r="D16" i="1"/>
  <c r="B16" i="1"/>
  <c r="E15" i="1"/>
  <c r="D15" i="1"/>
  <c r="B15" i="1"/>
  <c r="E14" i="1"/>
  <c r="D14" i="1"/>
  <c r="B14" i="1"/>
  <c r="E13" i="1"/>
  <c r="D13" i="1"/>
  <c r="B13" i="1"/>
  <c r="E12" i="1"/>
  <c r="D12" i="1"/>
  <c r="B12" i="1"/>
  <c r="E11" i="1"/>
  <c r="D11" i="1"/>
  <c r="B11" i="1"/>
  <c r="E10" i="1"/>
  <c r="D10" i="1"/>
  <c r="B10" i="1"/>
  <c r="E9" i="1"/>
  <c r="D9" i="1"/>
  <c r="B9" i="1"/>
  <c r="E8" i="1"/>
  <c r="D8" i="1"/>
  <c r="B8" i="1"/>
  <c r="E7" i="1"/>
  <c r="D7" i="1"/>
  <c r="B7" i="1"/>
  <c r="E6" i="1"/>
  <c r="D6" i="1"/>
  <c r="B6" i="1"/>
  <c r="E5" i="1"/>
  <c r="D5" i="1"/>
  <c r="B5" i="1"/>
  <c r="E4" i="1"/>
  <c r="D4" i="1"/>
  <c r="B4" i="1"/>
  <c r="E3" i="1"/>
  <c r="D3" i="1"/>
  <c r="B3" i="1"/>
  <c r="E2" i="1"/>
  <c r="D2" i="1"/>
  <c r="B2" i="1"/>
</calcChain>
</file>

<file path=xl/sharedStrings.xml><?xml version="1.0" encoding="utf-8"?>
<sst xmlns="http://schemas.openxmlformats.org/spreadsheetml/2006/main" count="48" uniqueCount="33">
  <si>
    <t>Ysoc</t>
  </si>
  <si>
    <t>cc</t>
  </si>
  <si>
    <t>Cons</t>
  </si>
  <si>
    <t>Inv</t>
  </si>
  <si>
    <t>PBI real de socios comerciales (índice 2007=100)</t>
  </si>
  <si>
    <t>Balanza en cuanta corriente (% PBI)</t>
  </si>
  <si>
    <t>Consumo Real Privado (millones S/ 2007)</t>
  </si>
  <si>
    <t>Inversión Real Bruta Fija Interna (millones S/ 2007)</t>
  </si>
  <si>
    <t>Y</t>
  </si>
  <si>
    <t>Yp</t>
  </si>
  <si>
    <t>TI</t>
  </si>
  <si>
    <t>RER</t>
  </si>
  <si>
    <t>P</t>
  </si>
  <si>
    <t>Psoc</t>
  </si>
  <si>
    <t>r</t>
  </si>
  <si>
    <t>rsoc</t>
  </si>
  <si>
    <t>PBI real (índice 2007=100)</t>
  </si>
  <si>
    <t>PBI real primario (índice 2007=100)</t>
  </si>
  <si>
    <t>Términos de intercambio de comercio exterior (índice 2007 = 100)</t>
  </si>
  <si>
    <t>Índice del tipo de cambio real Multilateral (2009=100)</t>
  </si>
  <si>
    <t>IPC de socios comerciales (base 2009=100)</t>
  </si>
  <si>
    <t xml:space="preserve">Tasa Interbancaria Promedio nominal </t>
  </si>
  <si>
    <t>Tasa Interbancaria Promedio nominal externa</t>
  </si>
  <si>
    <t>ysoc</t>
  </si>
  <si>
    <t>cons</t>
  </si>
  <si>
    <t>inv</t>
  </si>
  <si>
    <t>y</t>
  </si>
  <si>
    <t>yp</t>
  </si>
  <si>
    <t>ti</t>
  </si>
  <si>
    <t>rer</t>
  </si>
  <si>
    <t>p</t>
  </si>
  <si>
    <t>psoc</t>
  </si>
  <si>
    <t>IPC (índice 2021 =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</si>
</sst>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General_)"/>
    <numFmt numFmtId="166" formatCode="_ [$€]* #,##0.00_ ;_ [$€]* \-#,##0.00_ ;_ [$€]* &quot;-&quot;??_ ;_ @_ "/>
  </numFmts>
  <fonts count="16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Tms Rmn"/>
    </font>
    <font>
      <sz val="8"/>
      <name val="Tms Rmn"/>
    </font>
    <font>
      <b/>
      <i/>
      <sz val="8"/>
      <name val="Tms Rmn"/>
    </font>
    <font>
      <b/>
      <sz val="8"/>
      <name val="Tms Rmn"/>
    </font>
    <font>
      <b/>
      <sz val="9"/>
      <name val="Bookman"/>
      <family val="1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gray125">
        <fgColor indexed="8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4" fillId="0" borderId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165" fontId="5" fillId="0" borderId="0"/>
    <xf numFmtId="165" fontId="6" fillId="0" borderId="0"/>
    <xf numFmtId="166" fontId="4" fillId="0" borderId="0" applyFont="0" applyFill="0" applyBorder="0" applyAlignment="0" applyProtection="0"/>
    <xf numFmtId="0" fontId="4" fillId="0" borderId="0"/>
    <xf numFmtId="165" fontId="7" fillId="0" borderId="0"/>
    <xf numFmtId="165" fontId="8" fillId="2" borderId="0"/>
    <xf numFmtId="165" fontId="9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4" fillId="0" borderId="0"/>
    <xf numFmtId="0" fontId="15" fillId="0" borderId="0"/>
  </cellStyleXfs>
  <cellXfs count="14">
    <xf numFmtId="0" fontId="0" fillId="0" borderId="0" xfId="0"/>
    <xf numFmtId="0" fontId="1" fillId="0" borderId="0" xfId="0" applyFont="1"/>
    <xf numFmtId="2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/>
    <xf numFmtId="17" fontId="1" fillId="0" borderId="0" xfId="0" applyNumberFormat="1" applyFont="1"/>
    <xf numFmtId="0" fontId="14" fillId="0" borderId="0" xfId="25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14" fillId="0" borderId="0" xfId="25" applyNumberFormat="1" applyAlignment="1">
      <alignment horizontal="right"/>
    </xf>
    <xf numFmtId="2" fontId="15" fillId="0" borderId="0" xfId="26" applyNumberFormat="1" applyAlignment="1">
      <alignment horizontal="right"/>
    </xf>
    <xf numFmtId="2" fontId="0" fillId="0" borderId="0" xfId="0" applyNumberFormat="1" applyAlignment="1">
      <alignment horizontal="right"/>
    </xf>
    <xf numFmtId="17" fontId="2" fillId="0" borderId="0" xfId="0" applyNumberFormat="1" applyFont="1"/>
    <xf numFmtId="2" fontId="0" fillId="0" borderId="0" xfId="0" applyNumberFormat="1"/>
  </cellXfs>
  <cellStyles count="27">
    <cellStyle name="Cancel" xfId="4"/>
    <cellStyle name="Cancel 2" xfId="20"/>
    <cellStyle name="CUADRO - Style1" xfId="5"/>
    <cellStyle name="CUERPO - Style2" xfId="6"/>
    <cellStyle name="Diseño" xfId="1"/>
    <cellStyle name="Diseño 3" xfId="17"/>
    <cellStyle name="Diseño_1.d" xfId="16"/>
    <cellStyle name="Euro" xfId="7"/>
    <cellStyle name="Millares 2" xfId="2"/>
    <cellStyle name="Normal" xfId="0" builtinId="0"/>
    <cellStyle name="Normal 10" xfId="26"/>
    <cellStyle name="Normal 2" xfId="8"/>
    <cellStyle name="Normal 2 10" xfId="21"/>
    <cellStyle name="Normal 2 2" xfId="22"/>
    <cellStyle name="Normal 3" xfId="3"/>
    <cellStyle name="Normal 3 2" xfId="13"/>
    <cellStyle name="Normal 3 3" xfId="23"/>
    <cellStyle name="Normal 4" xfId="12"/>
    <cellStyle name="Normal 5" xfId="14"/>
    <cellStyle name="Normal 6" xfId="15"/>
    <cellStyle name="Normal 7" xfId="18"/>
    <cellStyle name="Normal 8" xfId="19"/>
    <cellStyle name="Normal 8 2" xfId="24"/>
    <cellStyle name="Normal 9" xfId="25"/>
    <cellStyle name="NOTAS - Style3" xfId="9"/>
    <cellStyle name="RECUAD - Style4" xfId="10"/>
    <cellStyle name="TITULO - Style5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8" workbookViewId="0">
      <selection activeCell="B4" sqref="B4"/>
    </sheetView>
  </sheetViews>
  <sheetFormatPr baseColWidth="10" defaultColWidth="9.140625" defaultRowHeight="15"/>
  <cols>
    <col min="1" max="1" width="9.140625" style="1"/>
    <col min="2" max="5" width="26.85546875" style="4" customWidth="1"/>
    <col min="6" max="16384" width="9.140625" style="1"/>
  </cols>
  <sheetData>
    <row r="1" spans="1:5">
      <c r="B1" s="4" t="s">
        <v>0</v>
      </c>
      <c r="C1" s="7" t="s">
        <v>1</v>
      </c>
      <c r="D1" s="4" t="s">
        <v>2</v>
      </c>
      <c r="E1" s="4" t="s">
        <v>3</v>
      </c>
    </row>
    <row r="2" spans="1:5" ht="45">
      <c r="B2" s="8" t="s">
        <v>4</v>
      </c>
      <c r="C2" s="8" t="s">
        <v>5</v>
      </c>
      <c r="D2" s="8" t="s">
        <v>6</v>
      </c>
      <c r="E2" s="8" t="s">
        <v>7</v>
      </c>
    </row>
    <row r="3" spans="1:5">
      <c r="A3" s="12">
        <v>37681</v>
      </c>
      <c r="B3" s="2">
        <v>82.744913464322437</v>
      </c>
      <c r="C3" s="3">
        <v>-3.5714773398003898</v>
      </c>
      <c r="D3" s="9">
        <v>38138.21207095946</v>
      </c>
      <c r="E3" s="9">
        <v>9195.3536737333379</v>
      </c>
    </row>
    <row r="4" spans="1:5">
      <c r="A4" s="12">
        <v>37773</v>
      </c>
      <c r="B4" s="2">
        <v>83.244057694772607</v>
      </c>
      <c r="C4" s="3">
        <v>-1.02183105312067</v>
      </c>
      <c r="D4" s="9">
        <v>38690.949940359111</v>
      </c>
      <c r="E4" s="9">
        <v>9352.6789503679192</v>
      </c>
    </row>
    <row r="5" spans="1:5">
      <c r="A5" s="12">
        <v>37865</v>
      </c>
      <c r="B5" s="2">
        <v>84.236844450259142</v>
      </c>
      <c r="C5" s="3">
        <v>-1.1807332648381801</v>
      </c>
      <c r="D5" s="9">
        <v>39086.600928807835</v>
      </c>
      <c r="E5" s="9">
        <v>9461.9881139273457</v>
      </c>
    </row>
    <row r="6" spans="1:5">
      <c r="A6" s="12">
        <v>37956</v>
      </c>
      <c r="B6" s="2">
        <v>85.349826863313695</v>
      </c>
      <c r="C6" s="3">
        <v>-0.73608271785349</v>
      </c>
      <c r="D6" s="9">
        <v>39511.616647724797</v>
      </c>
      <c r="E6" s="9">
        <v>9276.3923981690623</v>
      </c>
    </row>
    <row r="7" spans="1:5">
      <c r="A7" s="12">
        <v>38047</v>
      </c>
      <c r="B7" s="2">
        <v>86.215205886712653</v>
      </c>
      <c r="C7" s="3">
        <v>-0.427387612478274</v>
      </c>
      <c r="D7" s="9">
        <v>39796.649328403968</v>
      </c>
      <c r="E7" s="9">
        <v>9741.5371260383436</v>
      </c>
    </row>
    <row r="8" spans="1:5">
      <c r="A8" s="12">
        <v>38139</v>
      </c>
      <c r="B8" s="2">
        <v>87.305284411095826</v>
      </c>
      <c r="C8" s="3">
        <v>-0.95780304473318001</v>
      </c>
      <c r="D8" s="9">
        <v>40047.198500502105</v>
      </c>
      <c r="E8" s="9">
        <v>9744.6061935858124</v>
      </c>
    </row>
    <row r="9" spans="1:5">
      <c r="A9" s="12">
        <v>38231</v>
      </c>
      <c r="B9" s="2">
        <v>88.218815326890336</v>
      </c>
      <c r="C9" s="3">
        <v>1.3930971219689401</v>
      </c>
      <c r="D9" s="9">
        <v>40347.995716062389</v>
      </c>
      <c r="E9" s="9">
        <v>9927.3196884013305</v>
      </c>
    </row>
    <row r="10" spans="1:5">
      <c r="A10" s="12">
        <v>38322</v>
      </c>
      <c r="B10" s="2">
        <v>88.974914528359221</v>
      </c>
      <c r="C10" s="3">
        <v>0.382873433050676</v>
      </c>
      <c r="D10" s="9">
        <v>40648.491304225136</v>
      </c>
      <c r="E10" s="9">
        <v>10136.259261913807</v>
      </c>
    </row>
    <row r="11" spans="1:5">
      <c r="A11" s="12">
        <v>38412</v>
      </c>
      <c r="B11" s="2">
        <v>89.853035828631462</v>
      </c>
      <c r="C11" s="3">
        <v>0.90483004627675701</v>
      </c>
      <c r="D11" s="9">
        <v>40988.384472538251</v>
      </c>
      <c r="E11" s="9">
        <v>10156.90958340293</v>
      </c>
    </row>
    <row r="12" spans="1:5">
      <c r="A12" s="12">
        <v>38504</v>
      </c>
      <c r="B12" s="2">
        <v>90.938455402581809</v>
      </c>
      <c r="C12" s="3">
        <v>0.600384612312584</v>
      </c>
      <c r="D12" s="9">
        <v>41382.071067051984</v>
      </c>
      <c r="E12" s="9">
        <v>10723.713679930173</v>
      </c>
    </row>
    <row r="13" spans="1:5">
      <c r="A13" s="12">
        <v>38596</v>
      </c>
      <c r="B13" s="2">
        <v>91.774043757126876</v>
      </c>
      <c r="C13" s="3">
        <v>2.11437611309898</v>
      </c>
      <c r="D13" s="9">
        <v>41928.874606992511</v>
      </c>
      <c r="E13" s="9">
        <v>11202.775062164836</v>
      </c>
    </row>
    <row r="14" spans="1:5">
      <c r="A14" s="12">
        <v>38687</v>
      </c>
      <c r="B14" s="2">
        <v>92.815026113566219</v>
      </c>
      <c r="C14" s="3">
        <v>2.61735482057101</v>
      </c>
      <c r="D14" s="9">
        <v>42499.687417367975</v>
      </c>
      <c r="E14" s="9">
        <v>11954.049855645244</v>
      </c>
    </row>
    <row r="15" spans="1:5">
      <c r="A15" s="12">
        <v>38777</v>
      </c>
      <c r="B15" s="2">
        <v>94.218700252628523</v>
      </c>
      <c r="C15" s="3">
        <v>-0.89139371147702495</v>
      </c>
      <c r="D15" s="9">
        <v>43195.128427867996</v>
      </c>
      <c r="E15" s="9">
        <v>12754.206273701519</v>
      </c>
    </row>
    <row r="16" spans="1:5">
      <c r="A16" s="12">
        <v>38869</v>
      </c>
      <c r="B16" s="2">
        <v>95.070418520150696</v>
      </c>
      <c r="C16" s="3">
        <v>2.1324355777640398</v>
      </c>
      <c r="D16" s="9">
        <v>43814.45216301272</v>
      </c>
      <c r="E16" s="9">
        <v>12777.737783278788</v>
      </c>
    </row>
    <row r="17" spans="1:5">
      <c r="A17" s="12">
        <v>38961</v>
      </c>
      <c r="B17" s="2">
        <v>96.045634575663087</v>
      </c>
      <c r="C17" s="3">
        <v>6.0916320403555098</v>
      </c>
      <c r="D17" s="9">
        <v>44645.59833847297</v>
      </c>
      <c r="E17" s="9">
        <v>13132.415258508181</v>
      </c>
    </row>
    <row r="18" spans="1:5">
      <c r="A18" s="12">
        <v>39052</v>
      </c>
      <c r="B18" s="2">
        <v>97.158934311174775</v>
      </c>
      <c r="C18" s="3">
        <v>5.4100819996201999</v>
      </c>
      <c r="D18" s="9">
        <v>45545.631842019196</v>
      </c>
      <c r="E18" s="9">
        <v>14014.162438189684</v>
      </c>
    </row>
    <row r="19" spans="1:5">
      <c r="A19" s="12">
        <v>39142</v>
      </c>
      <c r="B19" s="2">
        <v>98.332894777936374</v>
      </c>
      <c r="C19" s="3">
        <v>5.5988328212223597E-2</v>
      </c>
      <c r="D19" s="9">
        <v>46468.827944768651</v>
      </c>
      <c r="E19" s="9">
        <v>14567.597616893559</v>
      </c>
    </row>
    <row r="20" spans="1:5">
      <c r="A20" s="12">
        <v>39234</v>
      </c>
      <c r="B20" s="2">
        <v>99.485805103602516</v>
      </c>
      <c r="C20" s="3">
        <v>1.1328770087342399</v>
      </c>
      <c r="D20" s="9">
        <v>47419.556168925279</v>
      </c>
      <c r="E20" s="9">
        <v>15363.632966631667</v>
      </c>
    </row>
    <row r="21" spans="1:5">
      <c r="A21" s="12">
        <v>39326</v>
      </c>
      <c r="B21" s="2">
        <v>100.55003602091001</v>
      </c>
      <c r="C21" s="3">
        <v>1.7592667808768201</v>
      </c>
      <c r="D21" s="9">
        <v>48265.292521406111</v>
      </c>
      <c r="E21" s="9">
        <v>16606.100386529688</v>
      </c>
    </row>
    <row r="22" spans="1:5">
      <c r="A22" s="12">
        <v>39417</v>
      </c>
      <c r="B22" s="2">
        <v>101.6312640975511</v>
      </c>
      <c r="C22" s="3">
        <v>2.7127410897870301</v>
      </c>
      <c r="D22" s="9">
        <v>50194.61354387684</v>
      </c>
      <c r="E22" s="9">
        <v>17579.160201674706</v>
      </c>
    </row>
    <row r="23" spans="1:5">
      <c r="A23" s="12">
        <v>39508</v>
      </c>
      <c r="B23" s="2">
        <v>102.54314533057342</v>
      </c>
      <c r="C23" s="3">
        <v>-3.5049566519275799</v>
      </c>
      <c r="D23" s="9">
        <v>50753.913132975715</v>
      </c>
      <c r="E23" s="9">
        <v>18844.123620438688</v>
      </c>
    </row>
    <row r="24" spans="1:5">
      <c r="A24" s="12">
        <v>39600</v>
      </c>
      <c r="B24" s="2">
        <v>103.25557243767622</v>
      </c>
      <c r="C24" s="3">
        <v>-5.5270791286535799</v>
      </c>
      <c r="D24" s="9">
        <v>52868.342592215922</v>
      </c>
      <c r="E24" s="9">
        <v>20413.789349767085</v>
      </c>
    </row>
    <row r="25" spans="1:5">
      <c r="A25" s="12">
        <v>39692</v>
      </c>
      <c r="B25" s="2">
        <v>103.54830855489818</v>
      </c>
      <c r="C25" s="3">
        <v>-4.6723740523007997</v>
      </c>
      <c r="D25" s="9">
        <v>52740.503146890303</v>
      </c>
      <c r="E25" s="9">
        <v>21057.885983521701</v>
      </c>
    </row>
    <row r="26" spans="1:5">
      <c r="A26" s="12">
        <v>39783</v>
      </c>
      <c r="B26" s="2">
        <v>101.74398265914004</v>
      </c>
      <c r="C26" s="3">
        <v>-3.4566073318381698</v>
      </c>
      <c r="D26" s="9">
        <v>52775.851124248802</v>
      </c>
      <c r="E26" s="9">
        <v>19754.099136328456</v>
      </c>
    </row>
    <row r="27" spans="1:5">
      <c r="A27" s="12">
        <v>39873</v>
      </c>
      <c r="B27" s="2">
        <v>100.53522435223459</v>
      </c>
      <c r="C27" s="3">
        <v>-2.4165777217648299</v>
      </c>
      <c r="D27" s="9">
        <v>52923.142576631959</v>
      </c>
      <c r="E27" s="9">
        <v>19680.795666553178</v>
      </c>
    </row>
    <row r="28" spans="1:5">
      <c r="A28" s="12">
        <v>39965</v>
      </c>
      <c r="B28" s="2">
        <v>101.03327500172978</v>
      </c>
      <c r="C28" s="3">
        <v>-0.78538882438560997</v>
      </c>
      <c r="D28" s="9">
        <v>53403.25616703296</v>
      </c>
      <c r="E28" s="9">
        <v>18212.726737867109</v>
      </c>
    </row>
    <row r="29" spans="1:5">
      <c r="A29" s="12">
        <v>40057</v>
      </c>
      <c r="B29" s="2">
        <v>102.51247184504105</v>
      </c>
      <c r="C29" s="3">
        <v>-0.15482614546969301</v>
      </c>
      <c r="D29" s="9">
        <v>54349.734090593025</v>
      </c>
      <c r="E29" s="9">
        <v>19898.549129712224</v>
      </c>
    </row>
    <row r="30" spans="1:5">
      <c r="A30" s="12">
        <v>40148</v>
      </c>
      <c r="B30" s="2">
        <v>103.69246340333716</v>
      </c>
      <c r="C30" s="3">
        <v>0.80870455677039099</v>
      </c>
      <c r="D30" s="9">
        <v>55408.760943113906</v>
      </c>
      <c r="E30" s="9">
        <v>21174.000150264979</v>
      </c>
    </row>
    <row r="31" spans="1:5">
      <c r="A31" s="12">
        <v>40238</v>
      </c>
      <c r="B31" s="2">
        <v>105.03889728824052</v>
      </c>
      <c r="C31" s="3">
        <v>-2.8569424418001499</v>
      </c>
      <c r="D31" s="9">
        <v>56543.300265577011</v>
      </c>
      <c r="E31" s="9">
        <v>22820.579100993131</v>
      </c>
    </row>
    <row r="32" spans="1:5">
      <c r="A32" s="12">
        <v>40330</v>
      </c>
      <c r="B32" s="2">
        <v>106.53197552132228</v>
      </c>
      <c r="C32" s="3">
        <v>-1.7338381939786101</v>
      </c>
      <c r="D32" s="9">
        <v>57918.434613862111</v>
      </c>
      <c r="E32" s="9">
        <v>24168.369215748884</v>
      </c>
    </row>
    <row r="33" spans="1:5">
      <c r="A33" s="12">
        <v>40422</v>
      </c>
      <c r="B33" s="2">
        <v>107.87238400929679</v>
      </c>
      <c r="C33" s="3">
        <v>-3.24757502358195</v>
      </c>
      <c r="D33" s="9">
        <v>60137.927819233133</v>
      </c>
      <c r="E33" s="9">
        <v>25067.839280929635</v>
      </c>
    </row>
    <row r="34" spans="1:5">
      <c r="A34" s="12">
        <v>40513</v>
      </c>
      <c r="B34" s="2">
        <v>109.06444545679747</v>
      </c>
      <c r="C34" s="3">
        <v>-1.8227915668185899</v>
      </c>
      <c r="D34" s="9">
        <v>60911.361729503864</v>
      </c>
      <c r="E34" s="9">
        <v>25140.641527079024</v>
      </c>
    </row>
    <row r="35" spans="1:5">
      <c r="A35" s="12">
        <v>40603</v>
      </c>
      <c r="B35" s="2">
        <v>110.15392432120166</v>
      </c>
      <c r="C35" s="3">
        <v>-3.4200875010753999</v>
      </c>
      <c r="D35" s="9">
        <v>61881.775691445146</v>
      </c>
      <c r="E35" s="9">
        <v>24871.379408100249</v>
      </c>
    </row>
    <row r="36" spans="1:5">
      <c r="A36" s="12">
        <v>40695</v>
      </c>
      <c r="B36" s="2">
        <v>111.09759551851901</v>
      </c>
      <c r="C36" s="3">
        <v>-3.4783545620716998</v>
      </c>
      <c r="D36" s="9">
        <v>62791.060902011472</v>
      </c>
      <c r="E36" s="9">
        <v>25167.682248504323</v>
      </c>
    </row>
    <row r="37" spans="1:5">
      <c r="A37" s="12">
        <v>40787</v>
      </c>
      <c r="B37" s="2">
        <v>112.04878931278924</v>
      </c>
      <c r="C37" s="3">
        <v>-0.298536825914682</v>
      </c>
      <c r="D37" s="9">
        <v>63510.085560918968</v>
      </c>
      <c r="E37" s="9">
        <v>26001.252788087219</v>
      </c>
    </row>
    <row r="38" spans="1:5">
      <c r="A38" s="12">
        <v>40878</v>
      </c>
      <c r="B38" s="2">
        <v>112.93114413588378</v>
      </c>
      <c r="C38" s="3">
        <v>-0.96001410063612203</v>
      </c>
      <c r="D38" s="9">
        <v>64148.693275000391</v>
      </c>
      <c r="E38" s="9">
        <v>27368.03484886136</v>
      </c>
    </row>
    <row r="39" spans="1:5">
      <c r="A39" s="12">
        <v>40969</v>
      </c>
      <c r="B39" s="2">
        <v>113.9347842563586</v>
      </c>
      <c r="C39" s="3">
        <v>-1.57841477719127</v>
      </c>
      <c r="D39" s="9">
        <v>66580.165709236302</v>
      </c>
      <c r="E39" s="9">
        <v>28815.162405521554</v>
      </c>
    </row>
    <row r="40" spans="1:5">
      <c r="A40" s="12">
        <v>41061</v>
      </c>
      <c r="B40" s="2">
        <v>114.45822667837824</v>
      </c>
      <c r="C40" s="3">
        <v>-3.5751125085179698</v>
      </c>
      <c r="D40" s="9">
        <v>67294.783400097876</v>
      </c>
      <c r="E40" s="9">
        <v>29464.310607445077</v>
      </c>
    </row>
    <row r="41" spans="1:5">
      <c r="A41" s="12">
        <v>41153</v>
      </c>
      <c r="B41" s="2">
        <v>115.34573372396461</v>
      </c>
      <c r="C41" s="3">
        <v>-4.0253794743229303</v>
      </c>
      <c r="D41" s="9">
        <v>68205.466869786847</v>
      </c>
      <c r="E41" s="9">
        <v>30531.27966951397</v>
      </c>
    </row>
    <row r="42" spans="1:5">
      <c r="A42" s="12">
        <v>41244</v>
      </c>
      <c r="B42" s="2">
        <v>116.12083787527121</v>
      </c>
      <c r="C42" s="3">
        <v>-1.8889604354716301</v>
      </c>
      <c r="D42" s="9">
        <v>69203.381083477696</v>
      </c>
      <c r="E42" s="9">
        <v>31559.439027254051</v>
      </c>
    </row>
    <row r="43" spans="1:5">
      <c r="A43" s="12">
        <v>41334</v>
      </c>
      <c r="B43" s="2">
        <v>117.13294475626384</v>
      </c>
      <c r="C43" s="3">
        <v>-5.7297271399796301</v>
      </c>
      <c r="D43" s="9">
        <v>70222.075051150488</v>
      </c>
      <c r="E43" s="9">
        <v>32278.930827155076</v>
      </c>
    </row>
    <row r="44" spans="1:5">
      <c r="A44" s="12">
        <v>41426</v>
      </c>
      <c r="B44" s="2">
        <v>118.32633096319525</v>
      </c>
      <c r="C44" s="3">
        <v>-5.3212841444125099</v>
      </c>
      <c r="D44" s="9">
        <v>71244.293236727113</v>
      </c>
      <c r="E44" s="9">
        <v>33022.287788255533</v>
      </c>
    </row>
    <row r="45" spans="1:5">
      <c r="A45" s="12">
        <v>41518</v>
      </c>
      <c r="B45" s="2">
        <v>119.53556717211882</v>
      </c>
      <c r="C45" s="3">
        <v>-5.54360765485887</v>
      </c>
      <c r="D45" s="9">
        <v>72128.822451461499</v>
      </c>
      <c r="E45" s="9">
        <v>32745.931357925128</v>
      </c>
    </row>
    <row r="46" spans="1:5">
      <c r="A46" s="12">
        <v>41609</v>
      </c>
      <c r="B46" s="2">
        <v>120.52153873462963</v>
      </c>
      <c r="C46" s="3">
        <v>-2.4052071151188801</v>
      </c>
      <c r="D46" s="9">
        <v>73129.710532653655</v>
      </c>
      <c r="E46" s="9">
        <v>32049.472386063328</v>
      </c>
    </row>
    <row r="47" spans="1:5">
      <c r="A47" s="12">
        <v>41699</v>
      </c>
      <c r="B47" s="2">
        <v>121.28406038961921</v>
      </c>
      <c r="C47" s="3">
        <v>-5.3515657160262604</v>
      </c>
      <c r="D47" s="9">
        <v>73625.30032038255</v>
      </c>
      <c r="E47" s="9">
        <v>32401.338089944515</v>
      </c>
    </row>
    <row r="48" spans="1:5">
      <c r="A48" s="12">
        <v>41791</v>
      </c>
      <c r="B48" s="2">
        <v>122.29724089204268</v>
      </c>
      <c r="C48" s="3">
        <v>-5.9160646678840303</v>
      </c>
      <c r="D48" s="9">
        <v>74269.006224782381</v>
      </c>
      <c r="E48" s="9">
        <v>32326.189464218951</v>
      </c>
    </row>
    <row r="49" spans="1:5">
      <c r="A49" s="12">
        <v>41883</v>
      </c>
      <c r="B49" s="2">
        <v>123.35505730958518</v>
      </c>
      <c r="C49" s="3">
        <v>-3.3538638261410498</v>
      </c>
      <c r="D49" s="9">
        <v>74820.635381460103</v>
      </c>
      <c r="E49" s="9">
        <v>31447.004148753804</v>
      </c>
    </row>
    <row r="50" spans="1:5">
      <c r="A50" s="12">
        <v>41974</v>
      </c>
      <c r="B50" s="2">
        <v>124.44252503731985</v>
      </c>
      <c r="C50" s="3">
        <v>-2.38405806960141</v>
      </c>
      <c r="D50" s="9">
        <v>75440.760642169058</v>
      </c>
      <c r="E50" s="9">
        <v>30943.214086438995</v>
      </c>
    </row>
    <row r="51" spans="1:5">
      <c r="A51" s="12">
        <v>42064</v>
      </c>
      <c r="B51" s="2">
        <v>125.43954809895811</v>
      </c>
      <c r="C51" s="3">
        <v>-6.39168690083494</v>
      </c>
      <c r="D51" s="9">
        <v>76289.531040382019</v>
      </c>
      <c r="E51" s="9">
        <v>30225.100483693557</v>
      </c>
    </row>
    <row r="52" spans="1:5">
      <c r="A52" s="12">
        <v>42156</v>
      </c>
      <c r="B52" s="2">
        <v>126.21041552517403</v>
      </c>
      <c r="C52" s="3">
        <v>-4.7201370199037003</v>
      </c>
      <c r="D52" s="9">
        <v>77094.791334534995</v>
      </c>
      <c r="E52" s="9">
        <v>29940.48928426778</v>
      </c>
    </row>
    <row r="53" spans="1:5">
      <c r="A53" s="12">
        <v>42248</v>
      </c>
      <c r="B53" s="2">
        <v>127.14054628472242</v>
      </c>
      <c r="C53" s="3">
        <v>-4.8144600862346296</v>
      </c>
      <c r="D53" s="9">
        <v>77766.186899029475</v>
      </c>
      <c r="E53" s="9">
        <v>30196.943813089423</v>
      </c>
    </row>
    <row r="54" spans="1:5">
      <c r="A54" s="12">
        <v>42339</v>
      </c>
      <c r="B54" s="2">
        <v>127.81731668435754</v>
      </c>
      <c r="C54" s="3">
        <v>-2.3532622574090598</v>
      </c>
      <c r="D54" s="9">
        <v>78565.503868482891</v>
      </c>
      <c r="E54" s="9">
        <v>30453.219553140229</v>
      </c>
    </row>
    <row r="55" spans="1:5">
      <c r="A55" s="12">
        <v>42430</v>
      </c>
      <c r="B55" s="2">
        <v>128.85191744854177</v>
      </c>
      <c r="C55" s="3">
        <v>-4.7643933443089796</v>
      </c>
      <c r="D55" s="9">
        <v>79402.013035040931</v>
      </c>
      <c r="E55" s="9">
        <v>30238.614123683277</v>
      </c>
    </row>
    <row r="56" spans="1:5">
      <c r="A56" s="12">
        <v>42522</v>
      </c>
      <c r="B56" s="2">
        <v>129.61541284166404</v>
      </c>
      <c r="C56" s="3">
        <v>-3.2392897556186102</v>
      </c>
      <c r="D56" s="9">
        <v>79850.307132184389</v>
      </c>
      <c r="E56" s="9">
        <v>29320.611152432142</v>
      </c>
    </row>
    <row r="57" spans="1:5">
      <c r="A57" s="12">
        <v>42614</v>
      </c>
      <c r="B57" s="2">
        <v>130.57230993031121</v>
      </c>
      <c r="C57" s="3">
        <v>-2.0005717937846899</v>
      </c>
      <c r="D57" s="9">
        <v>80678.225699452101</v>
      </c>
      <c r="E57" s="9">
        <v>28353.733681270751</v>
      </c>
    </row>
    <row r="58" spans="1:5">
      <c r="A58" s="12">
        <v>42705</v>
      </c>
      <c r="B58" s="2">
        <v>131.63064243938999</v>
      </c>
      <c r="C58" s="3">
        <v>0.96578518213984699</v>
      </c>
      <c r="D58" s="9">
        <v>81147.843634347533</v>
      </c>
      <c r="E58" s="9">
        <v>28362.411251377689</v>
      </c>
    </row>
    <row r="59" spans="1:5">
      <c r="A59" s="12">
        <v>42795</v>
      </c>
      <c r="B59" s="2">
        <v>133.43717935393585</v>
      </c>
      <c r="C59" s="3">
        <v>-2.1773779916669098</v>
      </c>
      <c r="D59" s="9">
        <v>81501.198121646841</v>
      </c>
      <c r="E59" s="9">
        <v>28168.792635154852</v>
      </c>
    </row>
    <row r="60" spans="1:5">
      <c r="A60" s="12">
        <v>42887</v>
      </c>
      <c r="B60" s="2">
        <v>134.3804263186961</v>
      </c>
      <c r="C60" s="3">
        <v>-0.198279353714054</v>
      </c>
      <c r="D60" s="9">
        <v>82138.818218384986</v>
      </c>
      <c r="E60" s="9">
        <v>28095.03080488366</v>
      </c>
    </row>
    <row r="61" spans="1:5">
      <c r="A61" s="12">
        <v>42979</v>
      </c>
      <c r="B61" s="2">
        <v>135.41471039401875</v>
      </c>
      <c r="C61" s="3">
        <v>-0.51633899762406499</v>
      </c>
      <c r="D61" s="9">
        <v>82882.564554631099</v>
      </c>
      <c r="E61" s="9">
        <v>29675.883750153454</v>
      </c>
    </row>
    <row r="62" spans="1:5">
      <c r="A62" s="12">
        <v>43070</v>
      </c>
      <c r="B62" s="2">
        <v>136.67386587060238</v>
      </c>
      <c r="C62" s="3">
        <v>-0.57679423267797203</v>
      </c>
      <c r="D62" s="9">
        <v>83345.841924005537</v>
      </c>
      <c r="E62" s="9">
        <v>29487.183786121979</v>
      </c>
    </row>
    <row r="63" spans="1:5">
      <c r="A63" s="12">
        <v>43160</v>
      </c>
      <c r="B63" s="2">
        <v>137.84921247226401</v>
      </c>
      <c r="C63" s="3">
        <v>-2.01879644847341</v>
      </c>
      <c r="D63" s="9">
        <v>84239.903392961511</v>
      </c>
      <c r="E63" s="9">
        <v>29922.470533906715</v>
      </c>
    </row>
    <row r="64" spans="1:5">
      <c r="A64" s="12">
        <v>43252</v>
      </c>
      <c r="B64" s="2">
        <v>139.02945708934016</v>
      </c>
      <c r="C64" s="3">
        <v>-0.86175030132395403</v>
      </c>
      <c r="D64" s="9">
        <v>86017.066222859212</v>
      </c>
      <c r="E64" s="9">
        <v>30173.882158689892</v>
      </c>
    </row>
    <row r="65" spans="1:5">
      <c r="A65" s="12">
        <v>43344</v>
      </c>
      <c r="B65" s="2">
        <v>139.89514466089508</v>
      </c>
      <c r="C65" s="3">
        <v>-2.0836423476223498</v>
      </c>
      <c r="D65" s="9">
        <v>85622.89574314424</v>
      </c>
      <c r="E65" s="9">
        <v>29685.797150771767</v>
      </c>
    </row>
    <row r="66" spans="1:5">
      <c r="A66" s="12">
        <v>43435</v>
      </c>
      <c r="B66" s="2">
        <v>140.90573385041546</v>
      </c>
      <c r="C66" s="3">
        <v>0.27051408651999098</v>
      </c>
      <c r="D66" s="9">
        <v>86635.764995196922</v>
      </c>
      <c r="E66" s="9">
        <v>31020.017472623931</v>
      </c>
    </row>
    <row r="67" spans="1:5">
      <c r="A67" s="12">
        <v>43525</v>
      </c>
      <c r="B67" s="2">
        <v>141.95329506837319</v>
      </c>
      <c r="C67" s="3">
        <v>-3.0674409109232301</v>
      </c>
      <c r="D67" s="9">
        <v>87267.727505055736</v>
      </c>
      <c r="E67" s="9">
        <v>30439.85352381444</v>
      </c>
    </row>
    <row r="68" spans="1:5">
      <c r="A68" s="12">
        <v>43617</v>
      </c>
      <c r="B68" s="2">
        <v>143.22651942920132</v>
      </c>
      <c r="C68" s="3">
        <v>-0.90966589735669101</v>
      </c>
      <c r="D68" s="9">
        <v>88281.248255301878</v>
      </c>
      <c r="E68" s="9">
        <v>31738.381489155705</v>
      </c>
    </row>
    <row r="69" spans="1:5">
      <c r="A69" s="12">
        <v>43709</v>
      </c>
      <c r="B69" s="2">
        <v>144.06280032422879</v>
      </c>
      <c r="C69" s="3">
        <v>-1.11018495989116</v>
      </c>
      <c r="D69" s="9">
        <v>88762.274322487181</v>
      </c>
      <c r="E69" s="9">
        <v>31676.203508491082</v>
      </c>
    </row>
    <row r="70" spans="1:5">
      <c r="A70" s="12">
        <v>43800</v>
      </c>
      <c r="B70" s="2">
        <v>144.45872759890017</v>
      </c>
      <c r="C70" s="3">
        <v>2.3084551417386199</v>
      </c>
      <c r="D70" s="9">
        <v>89148.339749041494</v>
      </c>
      <c r="E70" s="9">
        <v>31086.813343412246</v>
      </c>
    </row>
    <row r="71" spans="1:5">
      <c r="A71" s="12">
        <v>43891</v>
      </c>
      <c r="B71" s="4">
        <v>139.05143415578257</v>
      </c>
      <c r="C71" s="4">
        <v>-0.56371754984487199</v>
      </c>
      <c r="D71" s="4">
        <v>84634.562300802441</v>
      </c>
      <c r="E71" s="4">
        <v>26969.880897135081</v>
      </c>
    </row>
    <row r="72" spans="1:5">
      <c r="A72" s="12">
        <v>43983</v>
      </c>
      <c r="B72" s="4">
        <v>133.12758512654534</v>
      </c>
      <c r="C72" s="4">
        <v>0.11177856750634101</v>
      </c>
      <c r="D72" s="4">
        <v>68007.88953488617</v>
      </c>
      <c r="E72" s="4">
        <v>12852.599942332627</v>
      </c>
    </row>
    <row r="73" spans="1:5">
      <c r="A73" s="12">
        <v>44075</v>
      </c>
      <c r="B73" s="4">
        <v>142.43234491671873</v>
      </c>
      <c r="C73" s="4">
        <v>1.7219634872151399</v>
      </c>
      <c r="D73" s="4">
        <v>80044.339190254017</v>
      </c>
      <c r="E73" s="4">
        <v>28272.135859740833</v>
      </c>
    </row>
    <row r="74" spans="1:5">
      <c r="A74" s="12">
        <v>44166</v>
      </c>
      <c r="B74" s="4">
        <v>146.16226754719585</v>
      </c>
      <c r="C74" s="4">
        <v>2.0320697960076402</v>
      </c>
      <c r="D74" s="4">
        <v>86724.438731669914</v>
      </c>
      <c r="E74" s="4">
        <v>35378.72748517149</v>
      </c>
    </row>
    <row r="75" spans="1:5">
      <c r="A75" s="12">
        <v>44256</v>
      </c>
      <c r="B75" s="4">
        <v>147.87171430788933</v>
      </c>
      <c r="C75" s="4">
        <v>-2.8202484318093801</v>
      </c>
      <c r="D75" s="4">
        <v>87584.03399657656</v>
      </c>
      <c r="E75" s="4">
        <v>35881.710936514035</v>
      </c>
    </row>
    <row r="76" spans="1:5">
      <c r="A76" s="12">
        <v>44348</v>
      </c>
      <c r="B76" s="4">
        <v>150.78399930723035</v>
      </c>
      <c r="C76" s="4">
        <v>-3.1331346297059901</v>
      </c>
      <c r="D76" s="4">
        <v>89168.578719200799</v>
      </c>
      <c r="E76" s="4">
        <v>35203.613057582254</v>
      </c>
    </row>
    <row r="77" spans="1:5">
      <c r="A77" s="12">
        <v>44440</v>
      </c>
      <c r="B77" s="4">
        <v>151.35518130545387</v>
      </c>
      <c r="C77" s="4">
        <v>-1.73031665174597</v>
      </c>
      <c r="D77" s="4">
        <v>90484.514088321826</v>
      </c>
      <c r="E77" s="4">
        <v>35316.798220494282</v>
      </c>
    </row>
    <row r="78" spans="1:5">
      <c r="A78" s="12">
        <v>44531</v>
      </c>
      <c r="B78" s="4">
        <v>153.63361744341157</v>
      </c>
      <c r="C78" s="4">
        <v>-0.70219427959288405</v>
      </c>
      <c r="D78" s="4">
        <v>91268.135782656915</v>
      </c>
      <c r="E78" s="4">
        <v>34856.781905628006</v>
      </c>
    </row>
    <row r="79" spans="1:5">
      <c r="A79" s="12">
        <v>44621</v>
      </c>
      <c r="B79" s="4">
        <v>154.42764402521203</v>
      </c>
      <c r="C79" s="4">
        <v>-6.5674730389664999</v>
      </c>
      <c r="D79" s="4">
        <v>91913.573865555431</v>
      </c>
      <c r="E79" s="4">
        <v>35353.829626096616</v>
      </c>
    </row>
    <row r="80" spans="1:5">
      <c r="A80" s="12">
        <v>44713</v>
      </c>
      <c r="B80" s="4">
        <v>155.42242485703261</v>
      </c>
      <c r="C80" s="4">
        <v>-4.2246948308755004</v>
      </c>
      <c r="D80" s="4">
        <v>92714.299933792005</v>
      </c>
      <c r="E80" s="4">
        <v>35525.427973485581</v>
      </c>
    </row>
    <row r="81" spans="1:5">
      <c r="A81" s="12">
        <v>44805</v>
      </c>
      <c r="B81" s="4">
        <v>156.91937826603672</v>
      </c>
      <c r="C81" s="4">
        <v>-4.8200646385476098</v>
      </c>
      <c r="D81" s="4">
        <v>92988.11795052205</v>
      </c>
      <c r="E81" s="4">
        <v>35585.552292973814</v>
      </c>
    </row>
    <row r="82" spans="1:5">
      <c r="A82" s="12">
        <v>44896</v>
      </c>
      <c r="B82" s="4">
        <v>157.42959735117782</v>
      </c>
      <c r="C82" s="4">
        <v>-0.74878947425318398</v>
      </c>
      <c r="D82" s="4">
        <v>93335.891309946484</v>
      </c>
      <c r="E82" s="4">
        <v>35469.022894139416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2"/>
  <sheetViews>
    <sheetView topLeftCell="A240" workbookViewId="0">
      <selection activeCell="B3" sqref="B3"/>
    </sheetView>
  </sheetViews>
  <sheetFormatPr baseColWidth="10" defaultColWidth="9.140625" defaultRowHeight="15"/>
  <cols>
    <col min="1" max="1" width="9.140625" style="1"/>
    <col min="2" max="5" width="16.28515625" style="4" customWidth="1"/>
    <col min="6" max="9" width="16.28515625" style="1" customWidth="1"/>
    <col min="10" max="16384" width="9.140625" style="1"/>
  </cols>
  <sheetData>
    <row r="1" spans="1:9">
      <c r="B1" s="4" t="s">
        <v>8</v>
      </c>
      <c r="C1" s="7" t="s">
        <v>9</v>
      </c>
      <c r="D1" s="4" t="s">
        <v>10</v>
      </c>
      <c r="E1" s="4" t="s">
        <v>11</v>
      </c>
      <c r="F1" s="1" t="s">
        <v>12</v>
      </c>
      <c r="G1" s="1" t="s">
        <v>13</v>
      </c>
      <c r="H1" s="1" t="s">
        <v>14</v>
      </c>
      <c r="I1" s="1" t="s">
        <v>15</v>
      </c>
    </row>
    <row r="2" spans="1:9" ht="75">
      <c r="B2" s="8" t="s">
        <v>16</v>
      </c>
      <c r="C2" s="8" t="s">
        <v>17</v>
      </c>
      <c r="D2" s="8" t="s">
        <v>18</v>
      </c>
      <c r="E2" s="8" t="s">
        <v>19</v>
      </c>
      <c r="F2" s="8" t="s">
        <v>32</v>
      </c>
      <c r="G2" s="8" t="s">
        <v>20</v>
      </c>
      <c r="H2" s="8" t="s">
        <v>21</v>
      </c>
      <c r="I2" s="8" t="s">
        <v>22</v>
      </c>
    </row>
    <row r="3" spans="1:9">
      <c r="A3" s="12">
        <v>37622</v>
      </c>
      <c r="B3" s="2">
        <v>75.484112224648584</v>
      </c>
      <c r="C3" s="3">
        <v>82.780837214615531</v>
      </c>
      <c r="D3" s="9">
        <v>58.740553023355098</v>
      </c>
      <c r="E3" s="11">
        <v>99.776072054770594</v>
      </c>
      <c r="F3" s="1">
        <v>57.732709386001325</v>
      </c>
      <c r="G3" s="1">
        <v>83.097938990875974</v>
      </c>
      <c r="H3" s="9">
        <v>3.75</v>
      </c>
      <c r="I3" s="10">
        <v>1.2351612903225806</v>
      </c>
    </row>
    <row r="4" spans="1:9">
      <c r="A4" s="12">
        <v>37653</v>
      </c>
      <c r="B4" s="2">
        <v>75.722451373129971</v>
      </c>
      <c r="C4" s="3">
        <v>83.207326263322031</v>
      </c>
      <c r="D4" s="9">
        <v>59.445001740461102</v>
      </c>
      <c r="E4" s="11">
        <v>99.497421217651606</v>
      </c>
      <c r="F4" s="1">
        <v>57.892231234114774</v>
      </c>
      <c r="G4" s="1">
        <v>83.466094875398042</v>
      </c>
      <c r="H4" s="9">
        <v>3.8</v>
      </c>
      <c r="I4" s="10">
        <v>1.262142857142857</v>
      </c>
    </row>
    <row r="5" spans="1:9">
      <c r="A5" s="12">
        <v>37681</v>
      </c>
      <c r="B5" s="2">
        <v>75.63262971080529</v>
      </c>
      <c r="C5" s="3">
        <v>81.9844749941863</v>
      </c>
      <c r="D5" s="9">
        <v>57.258821457384798</v>
      </c>
      <c r="E5" s="11">
        <v>98.684754610876595</v>
      </c>
      <c r="F5" s="1">
        <v>58.28067714019592</v>
      </c>
      <c r="G5" s="1">
        <v>83.595977257209285</v>
      </c>
      <c r="H5" s="9">
        <v>3.82</v>
      </c>
      <c r="I5" s="10">
        <v>1.2529032258064516</v>
      </c>
    </row>
    <row r="6" spans="1:9">
      <c r="A6" s="12">
        <v>37712</v>
      </c>
      <c r="B6" s="2">
        <v>76.67407913875563</v>
      </c>
      <c r="C6" s="3">
        <v>86.154629569183726</v>
      </c>
      <c r="D6" s="9">
        <v>55.811488977603503</v>
      </c>
      <c r="E6" s="11">
        <v>99.120216314549694</v>
      </c>
      <c r="F6" s="1">
        <v>58.324217405795821</v>
      </c>
      <c r="G6" s="1">
        <v>83.731504121115648</v>
      </c>
      <c r="H6" s="9">
        <v>3.84</v>
      </c>
      <c r="I6" s="10">
        <v>1.258</v>
      </c>
    </row>
    <row r="7" spans="1:9">
      <c r="A7" s="12">
        <v>37742</v>
      </c>
      <c r="B7" s="2">
        <v>76.544915556823895</v>
      </c>
      <c r="C7" s="3">
        <v>83.818110509204729</v>
      </c>
      <c r="D7" s="9">
        <v>58.337095080418301</v>
      </c>
      <c r="E7" s="11">
        <v>101.02956485998099</v>
      </c>
      <c r="F7" s="1">
        <v>58.344301891194398</v>
      </c>
      <c r="G7" s="1">
        <v>83.795507812910969</v>
      </c>
      <c r="H7" s="9">
        <v>3.78</v>
      </c>
      <c r="I7" s="10">
        <v>1.2590322580645161</v>
      </c>
    </row>
    <row r="8" spans="1:9">
      <c r="A8" s="12">
        <v>37773</v>
      </c>
      <c r="B8" s="2">
        <v>77.321696857040365</v>
      </c>
      <c r="C8" s="3">
        <v>84.279512109887122</v>
      </c>
      <c r="D8" s="9">
        <v>58.239679326240399</v>
      </c>
      <c r="E8" s="11">
        <v>101.273783689905</v>
      </c>
      <c r="F8" s="1">
        <v>58.123159564513202</v>
      </c>
      <c r="G8" s="1">
        <v>83.8328889447683</v>
      </c>
      <c r="H8" s="9">
        <v>3.74</v>
      </c>
      <c r="I8" s="10">
        <v>1.2226666666666668</v>
      </c>
    </row>
    <row r="9" spans="1:9">
      <c r="A9" s="12">
        <v>37803</v>
      </c>
      <c r="B9" s="2">
        <v>77.118322634929058</v>
      </c>
      <c r="C9" s="3">
        <v>83.70245432961589</v>
      </c>
      <c r="D9" s="9">
        <v>59.147708929779498</v>
      </c>
      <c r="E9" s="11">
        <v>100.71723995124199</v>
      </c>
      <c r="F9" s="1">
        <v>58.058225794996865</v>
      </c>
      <c r="G9" s="1">
        <v>83.942840753485243</v>
      </c>
      <c r="H9" s="9">
        <v>3.47</v>
      </c>
      <c r="I9" s="10">
        <v>1.0112903225806451</v>
      </c>
    </row>
    <row r="10" spans="1:9">
      <c r="A10" s="12">
        <v>37834</v>
      </c>
      <c r="B10" s="2">
        <v>77.236597069004318</v>
      </c>
      <c r="C10" s="3">
        <v>84.193245641819885</v>
      </c>
      <c r="D10" s="9">
        <v>59.759060102477797</v>
      </c>
      <c r="E10" s="11">
        <v>100.801475309837</v>
      </c>
      <c r="F10" s="1">
        <v>58.133128541193862</v>
      </c>
      <c r="G10" s="1">
        <v>84.186173706211406</v>
      </c>
      <c r="H10" s="9">
        <v>3.01</v>
      </c>
      <c r="I10" s="10">
        <v>1.0290322580645161</v>
      </c>
    </row>
    <row r="11" spans="1:9">
      <c r="A11" s="12">
        <v>37865</v>
      </c>
      <c r="B11" s="2">
        <v>77.43017790347831</v>
      </c>
      <c r="C11" s="3">
        <v>84.97697181828164</v>
      </c>
      <c r="D11" s="9">
        <v>62.1941956653801</v>
      </c>
      <c r="E11" s="11">
        <v>101.528927617882</v>
      </c>
      <c r="F11" s="1">
        <v>58.465462776143767</v>
      </c>
      <c r="G11" s="1">
        <v>84.494107651767607</v>
      </c>
      <c r="H11" s="9">
        <v>2.77</v>
      </c>
      <c r="I11" s="10">
        <v>1.01</v>
      </c>
    </row>
    <row r="12" spans="1:9">
      <c r="A12" s="12">
        <v>37895</v>
      </c>
      <c r="B12" s="2">
        <v>78.289202939844472</v>
      </c>
      <c r="C12" s="3">
        <v>88.109635764706027</v>
      </c>
      <c r="D12" s="9">
        <v>61.880960172170496</v>
      </c>
      <c r="E12" s="11">
        <v>102.85146188341</v>
      </c>
      <c r="F12" s="1">
        <v>58.561149564400175</v>
      </c>
      <c r="G12" s="1">
        <v>84.713696956924394</v>
      </c>
      <c r="H12" s="9">
        <v>2.71</v>
      </c>
      <c r="I12" s="10">
        <v>1.01</v>
      </c>
    </row>
    <row r="13" spans="1:9">
      <c r="A13" s="12">
        <v>37926</v>
      </c>
      <c r="B13" s="2">
        <v>76.638740534446839</v>
      </c>
      <c r="C13" s="3">
        <v>81.701503141378765</v>
      </c>
      <c r="D13" s="9">
        <v>65.215047435146204</v>
      </c>
      <c r="E13" s="11">
        <v>103.062330204685</v>
      </c>
      <c r="F13" s="1">
        <v>58.74070337045351</v>
      </c>
      <c r="G13" s="1">
        <v>84.984093186901219</v>
      </c>
      <c r="H13" s="9">
        <v>2.6</v>
      </c>
      <c r="I13" s="10">
        <v>0.996</v>
      </c>
    </row>
    <row r="14" spans="1:9">
      <c r="A14" s="12">
        <v>37956</v>
      </c>
      <c r="B14" s="2">
        <v>76.668988148923503</v>
      </c>
      <c r="C14" s="3">
        <v>79.253747602583047</v>
      </c>
      <c r="D14" s="9">
        <v>64.338653885303003</v>
      </c>
      <c r="E14" s="11">
        <v>103.310329086583</v>
      </c>
      <c r="F14" s="1">
        <v>59.036506098933557</v>
      </c>
      <c r="G14" s="1">
        <v>85.20489625791825</v>
      </c>
      <c r="H14" s="9">
        <v>2.5099999999999998</v>
      </c>
      <c r="I14" s="10">
        <v>0.98419354838709683</v>
      </c>
    </row>
    <row r="15" spans="1:9">
      <c r="A15" s="12">
        <v>37987</v>
      </c>
      <c r="B15" s="2">
        <v>78.645695642276635</v>
      </c>
      <c r="C15" s="3">
        <v>87.325952660439256</v>
      </c>
      <c r="D15" s="9">
        <v>64.895242109573502</v>
      </c>
      <c r="E15" s="11">
        <v>104.182159176505</v>
      </c>
      <c r="F15" s="1">
        <v>59.345630751181908</v>
      </c>
      <c r="G15" s="1">
        <v>85.537553351584535</v>
      </c>
      <c r="H15" s="9">
        <v>2.41</v>
      </c>
      <c r="I15" s="10">
        <v>0.99709677419354836</v>
      </c>
    </row>
    <row r="16" spans="1:9">
      <c r="A16" s="12">
        <v>38018</v>
      </c>
      <c r="B16" s="2">
        <v>77.838315725818035</v>
      </c>
      <c r="C16" s="3">
        <v>85.260578803366542</v>
      </c>
      <c r="D16" s="9">
        <v>68.777268204544498</v>
      </c>
      <c r="E16" s="11">
        <v>103.540698070804</v>
      </c>
      <c r="F16" s="1">
        <v>59.880409607461452</v>
      </c>
      <c r="G16" s="1">
        <v>85.642769323666826</v>
      </c>
      <c r="H16" s="9">
        <v>2.52</v>
      </c>
      <c r="I16" s="10">
        <v>1.0072413793103447</v>
      </c>
    </row>
    <row r="17" spans="1:9">
      <c r="A17" s="12">
        <v>38047</v>
      </c>
      <c r="B17" s="2">
        <v>79.315161337945042</v>
      </c>
      <c r="C17" s="3">
        <v>85.910761453776018</v>
      </c>
      <c r="D17" s="9">
        <v>72.329817996837207</v>
      </c>
      <c r="E17" s="11">
        <v>102.504681657164</v>
      </c>
      <c r="F17" s="1">
        <v>59.899430645933847</v>
      </c>
      <c r="G17" s="1">
        <v>85.948209522959175</v>
      </c>
      <c r="H17" s="9">
        <v>2.48</v>
      </c>
      <c r="I17" s="10">
        <v>1.0016129032258065</v>
      </c>
    </row>
    <row r="18" spans="1:9">
      <c r="A18" s="12">
        <v>38078</v>
      </c>
      <c r="B18" s="2">
        <v>80.477263215371281</v>
      </c>
      <c r="C18" s="3">
        <v>87.539830893652265</v>
      </c>
      <c r="D18" s="9">
        <v>70.541370740450603</v>
      </c>
      <c r="E18" s="11">
        <v>102.870032973742</v>
      </c>
      <c r="F18" s="1">
        <v>59.959443979443634</v>
      </c>
      <c r="G18" s="1">
        <v>86.212493210127093</v>
      </c>
      <c r="H18" s="9">
        <v>2.4900000000000002</v>
      </c>
      <c r="I18" s="10">
        <v>1.004</v>
      </c>
    </row>
    <row r="19" spans="1:9">
      <c r="A19" s="12">
        <v>38108</v>
      </c>
      <c r="B19" s="2">
        <v>79.978512112414492</v>
      </c>
      <c r="C19" s="3">
        <v>85.971891516727595</v>
      </c>
      <c r="D19" s="9">
        <v>69.081180732189196</v>
      </c>
      <c r="E19" s="11">
        <v>102.19598183101699</v>
      </c>
      <c r="F19" s="1">
        <v>60.20816654452441</v>
      </c>
      <c r="G19" s="1">
        <v>86.487647476454654</v>
      </c>
      <c r="H19" s="9">
        <v>2.48</v>
      </c>
      <c r="I19" s="10">
        <v>1.004516129032258</v>
      </c>
    </row>
    <row r="20" spans="1:9">
      <c r="A20" s="12">
        <v>38139</v>
      </c>
      <c r="B20" s="2">
        <v>79.785788530030743</v>
      </c>
      <c r="C20" s="3">
        <v>85.140148109672296</v>
      </c>
      <c r="D20" s="9">
        <v>69.898358319047205</v>
      </c>
      <c r="E20" s="11">
        <v>101.54489724957701</v>
      </c>
      <c r="F20" s="1">
        <v>60.594140682920965</v>
      </c>
      <c r="G20" s="1">
        <v>86.68880915800446</v>
      </c>
      <c r="H20" s="9">
        <v>2.46</v>
      </c>
      <c r="I20" s="10">
        <v>1.0256666666666667</v>
      </c>
    </row>
    <row r="21" spans="1:9">
      <c r="A21" s="12">
        <v>38169</v>
      </c>
      <c r="B21" s="2">
        <v>80.366249040840174</v>
      </c>
      <c r="C21" s="3">
        <v>88.452572109815023</v>
      </c>
      <c r="D21" s="9">
        <v>65.6662983187165</v>
      </c>
      <c r="E21" s="11">
        <v>100.68869237073901</v>
      </c>
      <c r="F21" s="1">
        <v>60.726294981219596</v>
      </c>
      <c r="G21" s="1">
        <v>86.812984370430854</v>
      </c>
      <c r="H21" s="9">
        <v>2.44</v>
      </c>
      <c r="I21" s="10">
        <v>1.2635483870967743</v>
      </c>
    </row>
    <row r="22" spans="1:9">
      <c r="A22" s="12">
        <v>38200</v>
      </c>
      <c r="B22" s="2">
        <v>80.395644352719643</v>
      </c>
      <c r="C22" s="3">
        <v>86.059989035057058</v>
      </c>
      <c r="D22" s="9">
        <v>67.795759166742897</v>
      </c>
      <c r="E22" s="11">
        <v>99.735456457234093</v>
      </c>
      <c r="F22" s="1">
        <v>60.788388979318789</v>
      </c>
      <c r="G22" s="1">
        <v>87.07344866367103</v>
      </c>
      <c r="H22" s="9">
        <v>2.67</v>
      </c>
      <c r="I22" s="10">
        <v>1.4293548387096775</v>
      </c>
    </row>
    <row r="23" spans="1:9">
      <c r="A23" s="12">
        <v>38231</v>
      </c>
      <c r="B23" s="2">
        <v>81.155405260106789</v>
      </c>
      <c r="C23" s="3">
        <v>86.910582259895818</v>
      </c>
      <c r="D23" s="9">
        <v>66.525373502038704</v>
      </c>
      <c r="E23" s="11">
        <v>99.608117993739597</v>
      </c>
      <c r="F23" s="1">
        <v>60.812167967926719</v>
      </c>
      <c r="G23" s="1">
        <v>87.284124817179602</v>
      </c>
      <c r="H23" s="9">
        <v>2.73</v>
      </c>
      <c r="I23" s="10">
        <v>1.605</v>
      </c>
    </row>
    <row r="24" spans="1:9">
      <c r="A24" s="12">
        <v>38261</v>
      </c>
      <c r="B24" s="2">
        <v>81.169900909909231</v>
      </c>
      <c r="C24" s="3">
        <v>89.918490602475885</v>
      </c>
      <c r="D24" s="9">
        <v>69.358090638917105</v>
      </c>
      <c r="E24" s="11">
        <v>99.390444059303803</v>
      </c>
      <c r="F24" s="1">
        <v>60.864610656266457</v>
      </c>
      <c r="G24" s="1">
        <v>87.46987951612661</v>
      </c>
      <c r="H24" s="9">
        <v>2.93</v>
      </c>
      <c r="I24" s="10">
        <v>1.7609677419354839</v>
      </c>
    </row>
    <row r="25" spans="1:9">
      <c r="A25" s="12">
        <v>38292</v>
      </c>
      <c r="B25" s="2">
        <v>82.439261668831293</v>
      </c>
      <c r="C25" s="3">
        <v>89.557054265057019</v>
      </c>
      <c r="D25" s="9">
        <v>68.269618848391801</v>
      </c>
      <c r="E25" s="11">
        <v>99.99664518777</v>
      </c>
      <c r="F25" s="1">
        <v>61.125058203556122</v>
      </c>
      <c r="G25" s="1">
        <v>87.607569147240767</v>
      </c>
      <c r="H25" s="9">
        <v>3.02</v>
      </c>
      <c r="I25" s="10">
        <v>1.9319999999999999</v>
      </c>
    </row>
    <row r="26" spans="1:9">
      <c r="A26" s="12">
        <v>38322</v>
      </c>
      <c r="B26" s="2">
        <v>83.155653923337681</v>
      </c>
      <c r="C26" s="3">
        <v>89.043427485599295</v>
      </c>
      <c r="D26" s="9">
        <v>68.793303817098604</v>
      </c>
      <c r="E26" s="11">
        <v>100.05568171581</v>
      </c>
      <c r="F26" s="1">
        <v>61.085138244306265</v>
      </c>
      <c r="G26" s="1">
        <v>87.722471673042705</v>
      </c>
      <c r="H26" s="9">
        <v>3</v>
      </c>
      <c r="I26" s="10">
        <v>2.1561290322580646</v>
      </c>
    </row>
    <row r="27" spans="1:9">
      <c r="A27" s="12">
        <v>38353</v>
      </c>
      <c r="B27" s="2">
        <v>83.310925580339799</v>
      </c>
      <c r="C27" s="3">
        <v>91.66295341701823</v>
      </c>
      <c r="D27" s="9">
        <v>68.526088925045698</v>
      </c>
      <c r="E27" s="11">
        <v>99.716643316948506</v>
      </c>
      <c r="F27" s="1">
        <v>61.142536356079411</v>
      </c>
      <c r="G27" s="1">
        <v>87.862395223853397</v>
      </c>
      <c r="H27" s="9">
        <v>2.98</v>
      </c>
      <c r="I27" s="10">
        <v>2.2793548387096774</v>
      </c>
    </row>
    <row r="28" spans="1:9">
      <c r="A28" s="12">
        <v>38384</v>
      </c>
      <c r="B28" s="2">
        <v>84.905425850733266</v>
      </c>
      <c r="C28" s="3">
        <v>94.11529751905374</v>
      </c>
      <c r="D28" s="9">
        <v>70.231628409328394</v>
      </c>
      <c r="E28" s="11">
        <v>100.67934593101199</v>
      </c>
      <c r="F28" s="1">
        <v>60.900251230322866</v>
      </c>
      <c r="G28" s="1">
        <v>88.663136020224272</v>
      </c>
      <c r="H28" s="9">
        <v>2.9</v>
      </c>
      <c r="I28" s="10">
        <v>2.5017857142857145</v>
      </c>
    </row>
    <row r="29" spans="1:9">
      <c r="A29" s="12">
        <v>38412</v>
      </c>
      <c r="B29" s="2">
        <v>82.926377824160227</v>
      </c>
      <c r="C29" s="3">
        <v>90.104490280138734</v>
      </c>
      <c r="D29" s="9">
        <v>70.400009461609301</v>
      </c>
      <c r="E29" s="11">
        <v>100.083971941991</v>
      </c>
      <c r="F29" s="1">
        <v>61.042057877661136</v>
      </c>
      <c r="G29" s="1">
        <v>88.677908529201076</v>
      </c>
      <c r="H29" s="9">
        <v>2.93</v>
      </c>
      <c r="I29" s="10">
        <v>2.629032258064516</v>
      </c>
    </row>
    <row r="30" spans="1:9">
      <c r="A30" s="12">
        <v>38443</v>
      </c>
      <c r="B30" s="2">
        <v>83.659216442933811</v>
      </c>
      <c r="C30" s="3">
        <v>92.067435214135799</v>
      </c>
      <c r="D30" s="9">
        <v>70.887775213799102</v>
      </c>
      <c r="E30" s="11">
        <v>100.06571053108701</v>
      </c>
      <c r="F30" s="1">
        <v>61.182971051080131</v>
      </c>
      <c r="G30" s="1">
        <v>88.767687120659375</v>
      </c>
      <c r="H30" s="9">
        <v>3.03</v>
      </c>
      <c r="I30" s="10">
        <v>2.7850000000000001</v>
      </c>
    </row>
    <row r="31" spans="1:9">
      <c r="A31" s="12">
        <v>38473</v>
      </c>
      <c r="B31" s="2">
        <v>85.39067476131865</v>
      </c>
      <c r="C31" s="3">
        <v>92.09814482432256</v>
      </c>
      <c r="D31" s="9">
        <v>72.371656554099204</v>
      </c>
      <c r="E31" s="11">
        <v>99.866920843498406</v>
      </c>
      <c r="F31" s="1">
        <v>61.296674997825022</v>
      </c>
      <c r="G31" s="1">
        <v>88.819853459204325</v>
      </c>
      <c r="H31" s="9">
        <v>3.01</v>
      </c>
      <c r="I31" s="10">
        <v>3.0025806451612902</v>
      </c>
    </row>
    <row r="32" spans="1:9">
      <c r="A32" s="12">
        <v>38504</v>
      </c>
      <c r="B32" s="2">
        <v>85.155764244791428</v>
      </c>
      <c r="C32" s="3">
        <v>92.153106971102886</v>
      </c>
      <c r="D32" s="9">
        <v>73.200002036372695</v>
      </c>
      <c r="E32" s="11">
        <v>98.816033109863497</v>
      </c>
      <c r="F32" s="1">
        <v>61.499804749342907</v>
      </c>
      <c r="G32" s="1">
        <v>88.846068065735068</v>
      </c>
      <c r="H32" s="9">
        <v>2.99</v>
      </c>
      <c r="I32" s="10">
        <v>3.0356666666666667</v>
      </c>
    </row>
    <row r="33" spans="1:9">
      <c r="A33" s="12">
        <v>38534</v>
      </c>
      <c r="B33" s="2">
        <v>85.885395751348995</v>
      </c>
      <c r="C33" s="3">
        <v>97.219693600248064</v>
      </c>
      <c r="D33" s="9">
        <v>72.404782516245206</v>
      </c>
      <c r="E33" s="11">
        <v>98.952889144114295</v>
      </c>
      <c r="F33" s="1">
        <v>61.570822646999289</v>
      </c>
      <c r="G33" s="1">
        <v>89.085795520492326</v>
      </c>
      <c r="H33" s="9">
        <v>3.01</v>
      </c>
      <c r="I33" s="10">
        <v>3.2625806451612904</v>
      </c>
    </row>
    <row r="34" spans="1:9">
      <c r="A34" s="12">
        <v>38565</v>
      </c>
      <c r="B34" s="2">
        <v>85.390717456666749</v>
      </c>
      <c r="C34" s="3">
        <v>92.941958855976679</v>
      </c>
      <c r="D34" s="9">
        <v>71.677644184319107</v>
      </c>
      <c r="E34" s="11">
        <v>100.792473198552</v>
      </c>
      <c r="F34" s="1">
        <v>61.52292071918643</v>
      </c>
      <c r="G34" s="1">
        <v>89.21009448006906</v>
      </c>
      <c r="H34" s="9">
        <v>2.96</v>
      </c>
      <c r="I34" s="10">
        <v>3.4996774193548386</v>
      </c>
    </row>
    <row r="35" spans="1:9">
      <c r="A35" s="12">
        <v>38596</v>
      </c>
      <c r="B35" s="2">
        <v>85.852653892581074</v>
      </c>
      <c r="C35" s="3">
        <v>93.185068534552215</v>
      </c>
      <c r="D35" s="9">
        <v>73.173751788070902</v>
      </c>
      <c r="E35" s="11">
        <v>103.417762359287</v>
      </c>
      <c r="F35" s="1">
        <v>61.481628093701048</v>
      </c>
      <c r="G35" s="1">
        <v>89.560878432919537</v>
      </c>
      <c r="H35" s="9">
        <v>2.99</v>
      </c>
      <c r="I35" s="10">
        <v>3.6230000000000002</v>
      </c>
    </row>
    <row r="36" spans="1:9">
      <c r="A36" s="12">
        <v>38626</v>
      </c>
      <c r="B36" s="2">
        <v>86.538318129033712</v>
      </c>
      <c r="C36" s="3">
        <v>95.018641626710689</v>
      </c>
      <c r="D36" s="9">
        <v>71.474027283824199</v>
      </c>
      <c r="E36" s="11">
        <v>105.45442766391</v>
      </c>
      <c r="F36" s="1">
        <v>61.634180814444271</v>
      </c>
      <c r="G36" s="1">
        <v>89.81022203907699</v>
      </c>
      <c r="H36" s="9">
        <v>3.04</v>
      </c>
      <c r="I36" s="10">
        <v>3.7793548387096774</v>
      </c>
    </row>
    <row r="37" spans="1:9">
      <c r="A37" s="12">
        <v>38657</v>
      </c>
      <c r="B37" s="2">
        <v>89.521023756245285</v>
      </c>
      <c r="C37" s="3">
        <v>102.1455237559982</v>
      </c>
      <c r="D37" s="9">
        <v>77.009513749309804</v>
      </c>
      <c r="E37" s="11">
        <v>104.76164930329401</v>
      </c>
      <c r="F37" s="1">
        <v>61.767991907990123</v>
      </c>
      <c r="G37" s="1">
        <v>89.845021259268663</v>
      </c>
      <c r="H37" s="9">
        <v>3.02</v>
      </c>
      <c r="I37" s="10">
        <v>3.9990000000000001</v>
      </c>
    </row>
    <row r="38" spans="1:9">
      <c r="A38" s="12">
        <v>38687</v>
      </c>
      <c r="B38" s="2">
        <v>88.097512712909861</v>
      </c>
      <c r="C38" s="3">
        <v>94.019405269346521</v>
      </c>
      <c r="D38" s="9">
        <v>79.881436338533405</v>
      </c>
      <c r="E38" s="11">
        <v>106.116075832091</v>
      </c>
      <c r="F38" s="1">
        <v>61.993305288675188</v>
      </c>
      <c r="G38" s="1">
        <v>89.962390530644868</v>
      </c>
      <c r="H38" s="9">
        <v>3.34</v>
      </c>
      <c r="I38" s="10">
        <v>4.1570967741935485</v>
      </c>
    </row>
    <row r="39" spans="1:9">
      <c r="A39" s="12">
        <v>38718</v>
      </c>
      <c r="B39" s="2">
        <v>89.608008807621104</v>
      </c>
      <c r="C39" s="3">
        <v>96.221026069445585</v>
      </c>
      <c r="D39" s="9">
        <v>82.153015694153694</v>
      </c>
      <c r="E39" s="11">
        <v>106.02879711867899</v>
      </c>
      <c r="F39" s="1">
        <v>62.30262127821441</v>
      </c>
      <c r="G39" s="1">
        <v>90.358085147331266</v>
      </c>
      <c r="H39" s="9">
        <v>3.58</v>
      </c>
      <c r="I39" s="10">
        <v>4.2851612903225806</v>
      </c>
    </row>
    <row r="40" spans="1:9">
      <c r="A40" s="12">
        <v>38749</v>
      </c>
      <c r="B40" s="2">
        <v>89.965971105040921</v>
      </c>
      <c r="C40" s="3">
        <v>95.501895933841041</v>
      </c>
      <c r="D40" s="9">
        <v>82.988053633729393</v>
      </c>
      <c r="E40" s="11">
        <v>102.71007010271801</v>
      </c>
      <c r="F40" s="1">
        <v>62.550104026183334</v>
      </c>
      <c r="G40" s="1">
        <v>90.524551390740982</v>
      </c>
      <c r="H40" s="9">
        <v>3.82</v>
      </c>
      <c r="I40" s="10">
        <v>4.4914285714285711</v>
      </c>
    </row>
    <row r="41" spans="1:9">
      <c r="A41" s="12">
        <v>38777</v>
      </c>
      <c r="B41" s="2">
        <v>91.274769298922891</v>
      </c>
      <c r="C41" s="3">
        <v>99.917795207858546</v>
      </c>
      <c r="D41" s="9">
        <v>84.497504089123595</v>
      </c>
      <c r="E41" s="11">
        <v>103.780391300383</v>
      </c>
      <c r="F41" s="1">
        <v>62.582657313311415</v>
      </c>
      <c r="G41" s="1">
        <v>90.579616111173095</v>
      </c>
      <c r="H41" s="9">
        <v>4.12</v>
      </c>
      <c r="I41" s="10">
        <v>4.589354838709677</v>
      </c>
    </row>
    <row r="42" spans="1:9">
      <c r="A42" s="12">
        <v>38808</v>
      </c>
      <c r="B42" s="2">
        <v>90.737017040873383</v>
      </c>
      <c r="C42" s="3">
        <v>96.052383105504191</v>
      </c>
      <c r="D42" s="9">
        <v>91.498638014142102</v>
      </c>
      <c r="E42" s="11">
        <v>103.911274358136</v>
      </c>
      <c r="F42" s="1">
        <v>62.967542801077329</v>
      </c>
      <c r="G42" s="1">
        <v>90.867145481257396</v>
      </c>
      <c r="H42" s="9">
        <v>4.42</v>
      </c>
      <c r="I42" s="10">
        <v>4.7903333333333329</v>
      </c>
    </row>
    <row r="43" spans="1:9">
      <c r="A43" s="12">
        <v>38838</v>
      </c>
      <c r="B43" s="2">
        <v>91.055945196982407</v>
      </c>
      <c r="C43" s="3">
        <v>94.966519199145807</v>
      </c>
      <c r="D43" s="9">
        <v>98.789619789121005</v>
      </c>
      <c r="E43" s="11">
        <v>103.66580047100901</v>
      </c>
      <c r="F43" s="1">
        <v>62.6728036530046</v>
      </c>
      <c r="G43" s="1">
        <v>91.048597278697514</v>
      </c>
      <c r="H43" s="9">
        <v>4.4800000000000004</v>
      </c>
      <c r="I43" s="10">
        <v>4.9403225806451614</v>
      </c>
    </row>
    <row r="44" spans="1:9">
      <c r="A44" s="12">
        <v>38869</v>
      </c>
      <c r="B44" s="2">
        <v>91.834009236054413</v>
      </c>
      <c r="C44" s="3">
        <v>96.934054811666073</v>
      </c>
      <c r="D44" s="9">
        <v>97.068228230383795</v>
      </c>
      <c r="E44" s="11">
        <v>102.439867867681</v>
      </c>
      <c r="F44" s="1">
        <v>62.630626520001222</v>
      </c>
      <c r="G44" s="1">
        <v>91.182710385360011</v>
      </c>
      <c r="H44" s="9">
        <v>4.53</v>
      </c>
      <c r="I44" s="10">
        <v>4.9909999999999997</v>
      </c>
    </row>
    <row r="45" spans="1:9">
      <c r="A45" s="12">
        <v>38899</v>
      </c>
      <c r="B45" s="2">
        <v>91.452645244424673</v>
      </c>
      <c r="C45" s="3">
        <v>96.492347048188748</v>
      </c>
      <c r="D45" s="9">
        <v>98.025710837051804</v>
      </c>
      <c r="E45" s="11">
        <v>102.21904834710401</v>
      </c>
      <c r="F45" s="1">
        <v>62.520255985333236</v>
      </c>
      <c r="G45" s="1">
        <v>91.283751178123083</v>
      </c>
      <c r="H45" s="9">
        <v>4.5</v>
      </c>
      <c r="I45" s="10">
        <v>5.2351612903225808</v>
      </c>
    </row>
    <row r="46" spans="1:9">
      <c r="A46" s="12">
        <v>38930</v>
      </c>
      <c r="B46" s="2">
        <v>93.215023029008591</v>
      </c>
      <c r="C46" s="3">
        <v>99.10883601750605</v>
      </c>
      <c r="D46" s="9">
        <v>99.665740484401795</v>
      </c>
      <c r="E46" s="11">
        <v>102.52516396641801</v>
      </c>
      <c r="F46" s="1">
        <v>62.661109998894801</v>
      </c>
      <c r="G46" s="1">
        <v>91.502509670662079</v>
      </c>
      <c r="H46" s="9">
        <v>4.4400000000000004</v>
      </c>
      <c r="I46" s="10">
        <v>5.2464516129032255</v>
      </c>
    </row>
    <row r="47" spans="1:9">
      <c r="A47" s="12">
        <v>38961</v>
      </c>
      <c r="B47" s="2">
        <v>92.087379180456736</v>
      </c>
      <c r="C47" s="3">
        <v>97.117889866461226</v>
      </c>
      <c r="D47" s="9">
        <v>96.400059861835203</v>
      </c>
      <c r="E47" s="11">
        <v>103.12074918795901</v>
      </c>
      <c r="F47" s="1">
        <v>62.693532976577394</v>
      </c>
      <c r="G47" s="1">
        <v>91.641598436823813</v>
      </c>
      <c r="H47" s="9">
        <v>4.51</v>
      </c>
      <c r="I47" s="10">
        <v>5.254666666666667</v>
      </c>
    </row>
    <row r="48" spans="1:9">
      <c r="A48" s="12">
        <v>38991</v>
      </c>
      <c r="B48" s="2">
        <v>93.220727962987183</v>
      </c>
      <c r="C48" s="3">
        <v>95.136623445785574</v>
      </c>
      <c r="D48" s="9">
        <v>98.910461986733196</v>
      </c>
      <c r="E48" s="11">
        <v>102.869119950007</v>
      </c>
      <c r="F48" s="1">
        <v>62.782614752691195</v>
      </c>
      <c r="G48" s="1">
        <v>91.767756541749165</v>
      </c>
      <c r="H48" s="9">
        <v>4.5</v>
      </c>
      <c r="I48" s="10">
        <v>5.2451612903225806</v>
      </c>
    </row>
    <row r="49" spans="1:9">
      <c r="A49" s="12">
        <v>39022</v>
      </c>
      <c r="B49" s="2">
        <v>93.830662976789441</v>
      </c>
      <c r="C49" s="3">
        <v>96.977694650145708</v>
      </c>
      <c r="D49" s="9">
        <v>101.52627430303301</v>
      </c>
      <c r="E49" s="11">
        <v>103.43103461889</v>
      </c>
      <c r="F49" s="1">
        <v>62.705828383919339</v>
      </c>
      <c r="G49" s="1">
        <v>91.965858048234793</v>
      </c>
      <c r="H49" s="9">
        <v>4.4800000000000004</v>
      </c>
      <c r="I49" s="10">
        <v>5.2456666666666667</v>
      </c>
    </row>
    <row r="50" spans="1:9">
      <c r="A50" s="12">
        <v>39052</v>
      </c>
      <c r="B50" s="2">
        <v>94.918089130841409</v>
      </c>
      <c r="C50" s="3">
        <v>98.384168314397769</v>
      </c>
      <c r="D50" s="9">
        <v>98.4981364577595</v>
      </c>
      <c r="E50" s="11">
        <v>104.139080208645</v>
      </c>
      <c r="F50" s="1">
        <v>62.691671006298343</v>
      </c>
      <c r="G50" s="1">
        <v>92.396093535538824</v>
      </c>
      <c r="H50" s="9">
        <v>4.51</v>
      </c>
      <c r="I50" s="10">
        <v>5.2380645161290325</v>
      </c>
    </row>
    <row r="51" spans="1:9">
      <c r="A51" s="12">
        <v>39083</v>
      </c>
      <c r="B51" s="2">
        <v>94.843180873398182</v>
      </c>
      <c r="C51" s="3">
        <v>95.390472071290702</v>
      </c>
      <c r="D51" s="9">
        <v>98.834142214623895</v>
      </c>
      <c r="E51" s="11">
        <v>103.770655962511</v>
      </c>
      <c r="F51" s="1">
        <v>62.707602983973096</v>
      </c>
      <c r="G51" s="1">
        <v>92.548506345797776</v>
      </c>
      <c r="H51" s="9">
        <v>4.47</v>
      </c>
      <c r="I51" s="10">
        <v>5.2483870967741932</v>
      </c>
    </row>
    <row r="52" spans="1:9">
      <c r="A52" s="12">
        <v>39114</v>
      </c>
      <c r="B52" s="2">
        <v>95.092005321726333</v>
      </c>
      <c r="C52" s="3">
        <v>94.625661264746384</v>
      </c>
      <c r="D52" s="9">
        <v>99.060523285368603</v>
      </c>
      <c r="E52" s="11">
        <v>104.442061887828</v>
      </c>
      <c r="F52" s="1">
        <v>62.786099284504793</v>
      </c>
      <c r="G52" s="1">
        <v>92.971760824986291</v>
      </c>
      <c r="H52" s="9">
        <v>4.4800000000000004</v>
      </c>
      <c r="I52" s="10">
        <v>5.2589285714285712</v>
      </c>
    </row>
    <row r="53" spans="1:9">
      <c r="A53" s="12">
        <v>39142</v>
      </c>
      <c r="B53" s="2">
        <v>97.245975635285177</v>
      </c>
      <c r="C53" s="3">
        <v>98.27613298874472</v>
      </c>
      <c r="D53" s="9">
        <v>100.11919074011</v>
      </c>
      <c r="E53" s="11">
        <v>104.51431546394799</v>
      </c>
      <c r="F53" s="1">
        <v>62.757086254843131</v>
      </c>
      <c r="G53" s="1">
        <v>93.275529886779054</v>
      </c>
      <c r="H53" s="9">
        <v>4.51</v>
      </c>
      <c r="I53" s="10">
        <v>5.2567741935483872</v>
      </c>
    </row>
    <row r="54" spans="1:9">
      <c r="A54" s="12">
        <v>39173</v>
      </c>
      <c r="B54" s="2">
        <v>96.22598157989151</v>
      </c>
      <c r="C54" s="3">
        <v>96.483711369580277</v>
      </c>
      <c r="D54" s="9">
        <v>106.41365050027601</v>
      </c>
      <c r="E54" s="11">
        <v>105.29534785401501</v>
      </c>
      <c r="F54" s="1">
        <v>62.929597404168462</v>
      </c>
      <c r="G54" s="1">
        <v>93.551192515635407</v>
      </c>
      <c r="H54" s="9">
        <v>4.51</v>
      </c>
      <c r="I54" s="10">
        <v>5.2496666666666663</v>
      </c>
    </row>
    <row r="55" spans="1:9">
      <c r="A55" s="12">
        <v>39203</v>
      </c>
      <c r="B55" s="2">
        <v>98.733213553523541</v>
      </c>
      <c r="C55" s="3">
        <v>101.33299764309396</v>
      </c>
      <c r="D55" s="9">
        <v>107.39099292216299</v>
      </c>
      <c r="E55" s="11">
        <v>105.64472499531099</v>
      </c>
      <c r="F55" s="1">
        <v>63.277650871093414</v>
      </c>
      <c r="G55" s="1">
        <v>93.909363591316819</v>
      </c>
      <c r="H55" s="9">
        <v>4.49</v>
      </c>
      <c r="I55" s="10">
        <v>5.2535483870967745</v>
      </c>
    </row>
    <row r="56" spans="1:9">
      <c r="A56" s="12">
        <v>39234</v>
      </c>
      <c r="B56" s="2">
        <v>98.493612661568591</v>
      </c>
      <c r="C56" s="3">
        <v>99.271418518711059</v>
      </c>
      <c r="D56" s="9">
        <v>102.026610026019</v>
      </c>
      <c r="E56" s="11">
        <v>105.9168400011</v>
      </c>
      <c r="F56" s="1">
        <v>63.612748603545953</v>
      </c>
      <c r="G56" s="1">
        <v>94.2442578685</v>
      </c>
      <c r="H56" s="9">
        <v>4.5199999999999996</v>
      </c>
      <c r="I56" s="10">
        <v>5.2539999999999996</v>
      </c>
    </row>
    <row r="57" spans="1:9">
      <c r="A57" s="12">
        <v>39264</v>
      </c>
      <c r="B57" s="2">
        <v>100.40386474571589</v>
      </c>
      <c r="C57" s="3">
        <v>97.551583535259994</v>
      </c>
      <c r="D57" s="9">
        <v>103.84611561659401</v>
      </c>
      <c r="E57" s="11">
        <v>106.472545921822</v>
      </c>
      <c r="F57" s="1">
        <v>63.896999238055571</v>
      </c>
      <c r="G57" s="1">
        <v>94.643130774201964</v>
      </c>
      <c r="H57" s="9">
        <v>4.6900000000000004</v>
      </c>
      <c r="I57" s="10">
        <v>5.2583870967741939</v>
      </c>
    </row>
    <row r="58" spans="1:9">
      <c r="A58" s="12">
        <v>39295</v>
      </c>
      <c r="B58" s="2">
        <v>101.0166242670324</v>
      </c>
      <c r="C58" s="3">
        <v>100.90927037526049</v>
      </c>
      <c r="D58" s="9">
        <v>100.128448290789</v>
      </c>
      <c r="E58" s="11">
        <v>106.313867717745</v>
      </c>
      <c r="F58" s="1">
        <v>64.02999849332862</v>
      </c>
      <c r="G58" s="1">
        <v>95.115524482666856</v>
      </c>
      <c r="H58" s="9">
        <v>4.7699999999999996</v>
      </c>
      <c r="I58" s="10">
        <v>5.0222580645161292</v>
      </c>
    </row>
    <row r="59" spans="1:9">
      <c r="A59" s="12">
        <v>39326</v>
      </c>
      <c r="B59" s="2">
        <v>102.60281817992143</v>
      </c>
      <c r="C59" s="3">
        <v>102.54444352817791</v>
      </c>
      <c r="D59" s="9">
        <v>96.026485265358303</v>
      </c>
      <c r="E59" s="11">
        <v>106.162411670509</v>
      </c>
      <c r="F59" s="1">
        <v>64.436722773920408</v>
      </c>
      <c r="G59" s="1">
        <v>95.470595542768308</v>
      </c>
      <c r="H59" s="9">
        <v>4.97</v>
      </c>
      <c r="I59" s="10">
        <v>4.9379999999999997</v>
      </c>
    </row>
    <row r="60" spans="1:9">
      <c r="A60" s="12">
        <v>39356</v>
      </c>
      <c r="B60" s="2">
        <v>102.99757044100218</v>
      </c>
      <c r="C60" s="3">
        <v>101.15594135995403</v>
      </c>
      <c r="D60" s="9">
        <v>97.512779213518996</v>
      </c>
      <c r="E60" s="11">
        <v>103.506047301319</v>
      </c>
      <c r="F60" s="1">
        <v>64.700362223520415</v>
      </c>
      <c r="G60" s="1">
        <v>95.891438249017597</v>
      </c>
      <c r="H60" s="9">
        <v>4.9800000000000004</v>
      </c>
      <c r="I60" s="10">
        <v>4.7554838709677423</v>
      </c>
    </row>
    <row r="61" spans="1:9">
      <c r="A61" s="12">
        <v>39387</v>
      </c>
      <c r="B61" s="2">
        <v>103.20885978578926</v>
      </c>
      <c r="C61" s="3">
        <v>101.62014570635762</v>
      </c>
      <c r="D61" s="9">
        <v>95.511325993811994</v>
      </c>
      <c r="E61" s="11">
        <v>104.28968888284901</v>
      </c>
      <c r="F61" s="1">
        <v>64.879155929202213</v>
      </c>
      <c r="G61" s="1">
        <v>96.366053742483686</v>
      </c>
      <c r="H61" s="9">
        <v>4.99</v>
      </c>
      <c r="I61" s="10">
        <v>4.4866666666666664</v>
      </c>
    </row>
    <row r="62" spans="1:9">
      <c r="A62" s="12">
        <v>39417</v>
      </c>
      <c r="B62" s="2">
        <v>105.77065309580857</v>
      </c>
      <c r="C62" s="3">
        <v>106.48828722570779</v>
      </c>
      <c r="D62" s="9">
        <v>94.723027094300207</v>
      </c>
      <c r="E62" s="11">
        <v>103.561286240699</v>
      </c>
      <c r="F62" s="1">
        <v>65.143270119975156</v>
      </c>
      <c r="G62" s="1">
        <v>96.789004697964529</v>
      </c>
      <c r="H62" s="9">
        <v>4.99</v>
      </c>
      <c r="I62" s="10">
        <v>4.2445161290322577</v>
      </c>
    </row>
    <row r="63" spans="1:9">
      <c r="A63" s="12">
        <v>39448</v>
      </c>
      <c r="B63" s="2">
        <v>104.67366938977983</v>
      </c>
      <c r="C63" s="3">
        <v>99.365353841357674</v>
      </c>
      <c r="D63" s="9">
        <v>95.017448317823096</v>
      </c>
      <c r="E63" s="11">
        <v>103.914571088741</v>
      </c>
      <c r="F63" s="1">
        <v>65.307350824470518</v>
      </c>
      <c r="G63" s="1">
        <v>97.214764686731456</v>
      </c>
      <c r="H63" s="9">
        <v>4.4400000000000004</v>
      </c>
      <c r="I63" s="10">
        <v>3.9403225806451614</v>
      </c>
    </row>
    <row r="64" spans="1:9">
      <c r="A64" s="12">
        <v>39479</v>
      </c>
      <c r="B64" s="2">
        <v>106.9082403800744</v>
      </c>
      <c r="C64" s="3">
        <v>105.58986591995779</v>
      </c>
      <c r="D64" s="9">
        <v>97.088776486522093</v>
      </c>
      <c r="E64" s="11">
        <v>103.516160858615</v>
      </c>
      <c r="F64" s="1">
        <v>65.822992013832646</v>
      </c>
      <c r="G64" s="1">
        <v>98.301688105342976</v>
      </c>
      <c r="H64" s="9">
        <v>5.0199999999999996</v>
      </c>
      <c r="I64" s="10">
        <v>2.980689655172414</v>
      </c>
    </row>
    <row r="65" spans="1:9">
      <c r="A65" s="12">
        <v>39508</v>
      </c>
      <c r="B65" s="2">
        <v>106.91523240763203</v>
      </c>
      <c r="C65" s="3">
        <v>105.0372343337836</v>
      </c>
      <c r="D65" s="9">
        <v>97.552634908314204</v>
      </c>
      <c r="E65" s="11">
        <v>100.81815348379899</v>
      </c>
      <c r="F65" s="1">
        <v>66.248975460527717</v>
      </c>
      <c r="G65" s="1">
        <v>98.596986671439339</v>
      </c>
      <c r="H65" s="9">
        <v>5.21</v>
      </c>
      <c r="I65" s="10">
        <v>2.6103225806451613</v>
      </c>
    </row>
    <row r="66" spans="1:9">
      <c r="A66" s="12">
        <v>39539</v>
      </c>
      <c r="B66" s="2">
        <v>108.63515869551398</v>
      </c>
      <c r="C66" s="3">
        <v>108.90207674945403</v>
      </c>
      <c r="D66" s="9">
        <v>97.756839509534203</v>
      </c>
      <c r="E66" s="11">
        <v>99.352805061231606</v>
      </c>
      <c r="F66" s="1">
        <v>66.410142944184159</v>
      </c>
      <c r="G66" s="1">
        <v>98.941572584688757</v>
      </c>
      <c r="H66" s="9">
        <v>5.37</v>
      </c>
      <c r="I66" s="10">
        <v>2.2783333333333333</v>
      </c>
    </row>
    <row r="67" spans="1:9">
      <c r="A67" s="12">
        <v>39569</v>
      </c>
      <c r="B67" s="2">
        <v>107.13451559526129</v>
      </c>
      <c r="C67" s="3">
        <v>102.94260500947958</v>
      </c>
      <c r="D67" s="9">
        <v>92.082889759298297</v>
      </c>
      <c r="E67" s="11">
        <v>100.94036548984</v>
      </c>
      <c r="F67" s="1">
        <v>66.70195080865831</v>
      </c>
      <c r="G67" s="1">
        <v>99.228344070905194</v>
      </c>
      <c r="H67" s="9">
        <v>5.5287600000000001</v>
      </c>
      <c r="I67" s="10">
        <v>1.9783870967741934</v>
      </c>
    </row>
    <row r="68" spans="1:9">
      <c r="A68" s="12">
        <v>39600</v>
      </c>
      <c r="B68" s="2">
        <v>109.33701577305935</v>
      </c>
      <c r="C68" s="3">
        <v>110.07961756237577</v>
      </c>
      <c r="D68" s="9">
        <v>90.557335544421406</v>
      </c>
      <c r="E68" s="11">
        <v>104.006364058223</v>
      </c>
      <c r="F68" s="1">
        <v>67.257571533288342</v>
      </c>
      <c r="G68" s="1">
        <v>99.534269305706673</v>
      </c>
      <c r="H68" s="9">
        <v>5.6801000000000004</v>
      </c>
      <c r="I68" s="10">
        <v>2.0009999999999999</v>
      </c>
    </row>
    <row r="69" spans="1:9">
      <c r="A69" s="12">
        <v>39630</v>
      </c>
      <c r="B69" s="2">
        <v>109.4718457764811</v>
      </c>
      <c r="C69" s="3">
        <v>105.32675811378374</v>
      </c>
      <c r="D69" s="9">
        <v>89.103999633008598</v>
      </c>
      <c r="E69" s="11">
        <v>102.802548493408</v>
      </c>
      <c r="F69" s="1">
        <v>67.596803741458103</v>
      </c>
      <c r="G69" s="1">
        <v>99.823647086005607</v>
      </c>
      <c r="H69" s="9">
        <v>5.9107099999999999</v>
      </c>
      <c r="I69" s="10">
        <v>2.0096774193548388</v>
      </c>
    </row>
    <row r="70" spans="1:9">
      <c r="A70" s="12">
        <v>39661</v>
      </c>
      <c r="B70" s="2">
        <v>109.83538006642611</v>
      </c>
      <c r="C70" s="3">
        <v>105.98731318340464</v>
      </c>
      <c r="D70" s="9">
        <v>86.689919355677404</v>
      </c>
      <c r="E70" s="11">
        <v>102.49070838749</v>
      </c>
      <c r="F70" s="1">
        <v>68.033300599260087</v>
      </c>
      <c r="G70" s="1">
        <v>99.852999552850122</v>
      </c>
      <c r="H70" s="9">
        <v>6.2084320000000002</v>
      </c>
      <c r="I70" s="10">
        <v>1.9964516129032257</v>
      </c>
    </row>
    <row r="71" spans="1:9">
      <c r="A71" s="12">
        <v>39692</v>
      </c>
      <c r="B71" s="4">
        <v>111.1052333059277</v>
      </c>
      <c r="C71" s="4">
        <v>108.52852047942636</v>
      </c>
      <c r="D71" s="9">
        <v>83.171260156164905</v>
      </c>
      <c r="E71" s="11">
        <v>102.626973139179</v>
      </c>
      <c r="F71" s="1">
        <v>68.437033257101092</v>
      </c>
      <c r="G71" s="1">
        <v>100.01474248778882</v>
      </c>
      <c r="H71" s="9">
        <v>6.43</v>
      </c>
      <c r="I71" s="10">
        <v>1.8116666666666668</v>
      </c>
    </row>
    <row r="72" spans="1:9">
      <c r="A72" s="12">
        <v>39722</v>
      </c>
      <c r="B72" s="4">
        <v>110.56928079376897</v>
      </c>
      <c r="C72" s="4">
        <v>108.04230895567861</v>
      </c>
      <c r="D72" s="9">
        <v>78.095659340353706</v>
      </c>
      <c r="E72" s="11">
        <v>101.35434029235201</v>
      </c>
      <c r="F72" s="1">
        <v>68.920653939513898</v>
      </c>
      <c r="G72" s="1">
        <v>100.01910322562466</v>
      </c>
      <c r="H72" s="9">
        <v>6.6014999999999997</v>
      </c>
      <c r="I72" s="10">
        <v>0.96935483870967742</v>
      </c>
    </row>
    <row r="73" spans="1:9">
      <c r="A73" s="12">
        <v>39753</v>
      </c>
      <c r="B73" s="4">
        <v>110.37497142125356</v>
      </c>
      <c r="C73" s="4">
        <v>111.38831169048255</v>
      </c>
      <c r="D73" s="9">
        <v>73.534519990912997</v>
      </c>
      <c r="E73" s="11">
        <v>99.460118064789697</v>
      </c>
      <c r="F73" s="1">
        <v>69.246534465796429</v>
      </c>
      <c r="G73" s="1">
        <v>99.386988033685356</v>
      </c>
      <c r="H73" s="9">
        <v>6.5450999999999997</v>
      </c>
      <c r="I73" s="10">
        <v>0.38766666666666666</v>
      </c>
    </row>
    <row r="74" spans="1:9">
      <c r="A74" s="12">
        <v>39783</v>
      </c>
      <c r="B74" s="4">
        <v>109.79392503558041</v>
      </c>
      <c r="C74" s="4">
        <v>112.24253263503171</v>
      </c>
      <c r="D74" s="9">
        <v>73.531930721461293</v>
      </c>
      <c r="E74" s="11">
        <v>99.815773646795805</v>
      </c>
      <c r="F74" s="1">
        <v>69.463025235313737</v>
      </c>
      <c r="G74" s="1">
        <v>99.207776167116137</v>
      </c>
      <c r="H74" s="9">
        <v>6.5354000000000001</v>
      </c>
      <c r="I74" s="10">
        <v>0.15516129032258064</v>
      </c>
    </row>
    <row r="75" spans="1:9">
      <c r="A75" s="12">
        <v>39814</v>
      </c>
      <c r="B75" s="4">
        <v>110.17635397885668</v>
      </c>
      <c r="C75" s="4">
        <v>107.66965612112874</v>
      </c>
      <c r="D75" s="9">
        <v>74.600937334187194</v>
      </c>
      <c r="E75" s="11">
        <v>101.47629936932699</v>
      </c>
      <c r="F75" s="1">
        <v>69.561315427785829</v>
      </c>
      <c r="G75" s="1">
        <v>99.407573210428609</v>
      </c>
      <c r="H75" s="9">
        <v>6.57342856</v>
      </c>
      <c r="I75" s="10">
        <v>0.15419354838709678</v>
      </c>
    </row>
    <row r="76" spans="1:9">
      <c r="A76" s="12">
        <v>39845</v>
      </c>
      <c r="B76" s="4">
        <v>109.56021425630675</v>
      </c>
      <c r="C76" s="4">
        <v>107.53263683971578</v>
      </c>
      <c r="D76" s="9">
        <v>77.778727217524306</v>
      </c>
      <c r="E76" s="11">
        <v>103.441164788929</v>
      </c>
      <c r="F76" s="1">
        <v>69.444175528285825</v>
      </c>
      <c r="G76" s="1">
        <v>99.464679376189309</v>
      </c>
      <c r="H76" s="9">
        <v>6.43575271</v>
      </c>
      <c r="I76" s="10">
        <v>0.22214285714285714</v>
      </c>
    </row>
    <row r="77" spans="1:9">
      <c r="A77" s="12">
        <v>39873</v>
      </c>
      <c r="B77" s="4">
        <v>108.67626315046587</v>
      </c>
      <c r="C77" s="4">
        <v>106.17988668948671</v>
      </c>
      <c r="D77" s="9">
        <v>78.888093693304796</v>
      </c>
      <c r="E77" s="11">
        <v>100.788031352925</v>
      </c>
      <c r="F77" s="1">
        <v>69.425136545719781</v>
      </c>
      <c r="G77" s="1">
        <v>99.578313008196147</v>
      </c>
      <c r="H77" s="9">
        <v>6.0728232200000001</v>
      </c>
      <c r="I77" s="10">
        <v>0.18064516129032257</v>
      </c>
    </row>
    <row r="78" spans="1:9">
      <c r="A78" s="12">
        <v>39904</v>
      </c>
      <c r="B78" s="4">
        <v>109.28834976749387</v>
      </c>
      <c r="C78" s="4">
        <v>106.52962335073634</v>
      </c>
      <c r="D78" s="9">
        <v>79.435586652317795</v>
      </c>
      <c r="E78" s="11">
        <v>99.491309609962499</v>
      </c>
      <c r="F78" s="1">
        <v>69.488515895248213</v>
      </c>
      <c r="G78" s="1">
        <v>99.674342818236511</v>
      </c>
      <c r="H78" s="9">
        <v>5.3285</v>
      </c>
      <c r="I78" s="10">
        <v>0.15033333333333335</v>
      </c>
    </row>
    <row r="79" spans="1:9">
      <c r="A79" s="12">
        <v>39934</v>
      </c>
      <c r="B79" s="4">
        <v>110.33308103340063</v>
      </c>
      <c r="C79" s="4">
        <v>112.61862381155105</v>
      </c>
      <c r="D79" s="9">
        <v>83.354457288782896</v>
      </c>
      <c r="E79" s="11">
        <v>98.359241196762099</v>
      </c>
      <c r="F79" s="1">
        <v>69.512215519724791</v>
      </c>
      <c r="G79" s="1">
        <v>99.748747569807819</v>
      </c>
      <c r="H79" s="9">
        <v>4.2651399999999997</v>
      </c>
      <c r="I79" s="10">
        <v>0.17741935483870969</v>
      </c>
    </row>
    <row r="80" spans="1:9">
      <c r="A80" s="12">
        <v>39965</v>
      </c>
      <c r="B80" s="4">
        <v>106.20512864844082</v>
      </c>
      <c r="C80" s="4">
        <v>102.13482967950556</v>
      </c>
      <c r="D80" s="9">
        <v>82.917563673440597</v>
      </c>
      <c r="E80" s="11">
        <v>99.618471212673796</v>
      </c>
      <c r="F80" s="1">
        <v>69.326872389419947</v>
      </c>
      <c r="G80" s="1">
        <v>99.911530558497816</v>
      </c>
      <c r="H80" s="9">
        <v>3.1307999999999998</v>
      </c>
      <c r="I80" s="10">
        <v>0.20633333333333334</v>
      </c>
    </row>
    <row r="81" spans="1:9">
      <c r="A81" s="12">
        <v>39995</v>
      </c>
      <c r="B81" s="4">
        <v>108.17007965185276</v>
      </c>
      <c r="C81" s="4">
        <v>101.25516327549873</v>
      </c>
      <c r="D81" s="9">
        <v>84.645830825078704</v>
      </c>
      <c r="E81" s="11">
        <v>100.471428144917</v>
      </c>
      <c r="F81" s="1">
        <v>69.407754667830616</v>
      </c>
      <c r="G81" s="1">
        <v>99.967316743331196</v>
      </c>
      <c r="H81" s="9">
        <v>2.2400000000000002</v>
      </c>
      <c r="I81" s="10">
        <v>0.15580645161290321</v>
      </c>
    </row>
    <row r="82" spans="1:9">
      <c r="A82" s="12">
        <v>40026</v>
      </c>
      <c r="B82" s="4">
        <v>110.58676317900861</v>
      </c>
      <c r="C82" s="4">
        <v>108.81889645568801</v>
      </c>
      <c r="D82" s="9">
        <v>86.840228071087395</v>
      </c>
      <c r="E82" s="11">
        <v>99.609126611595798</v>
      </c>
      <c r="F82" s="1">
        <v>69.292058245722913</v>
      </c>
      <c r="G82" s="1">
        <v>100.23673116797715</v>
      </c>
      <c r="H82" s="9">
        <v>1.33</v>
      </c>
      <c r="I82" s="10">
        <v>0.16032258064516128</v>
      </c>
    </row>
    <row r="83" spans="1:9">
      <c r="A83" s="12">
        <v>40057</v>
      </c>
      <c r="B83" s="4">
        <v>110.84649319796279</v>
      </c>
      <c r="C83" s="4">
        <v>106.69505368321995</v>
      </c>
      <c r="D83" s="9">
        <v>89.769565704309102</v>
      </c>
      <c r="E83" s="11">
        <v>98.995153594615005</v>
      </c>
      <c r="F83" s="1">
        <v>69.256852968141132</v>
      </c>
      <c r="G83" s="1">
        <v>100.43395025017732</v>
      </c>
      <c r="H83" s="9">
        <v>1.2031000000000001</v>
      </c>
      <c r="I83" s="10">
        <v>0.14666666666666667</v>
      </c>
    </row>
    <row r="84" spans="1:9">
      <c r="A84" s="12">
        <v>40087</v>
      </c>
      <c r="B84" s="4">
        <v>111.94062535867465</v>
      </c>
      <c r="C84" s="4">
        <v>105.20474459504942</v>
      </c>
      <c r="D84" s="9">
        <v>93.047366343756707</v>
      </c>
      <c r="E84" s="11">
        <v>98.594106706014301</v>
      </c>
      <c r="F84" s="1">
        <v>69.411905375664674</v>
      </c>
      <c r="G84" s="1">
        <v>100.58036905446382</v>
      </c>
      <c r="H84" s="9">
        <v>1.15272</v>
      </c>
      <c r="I84" s="10">
        <v>0.11806451612903225</v>
      </c>
    </row>
    <row r="85" spans="1:9">
      <c r="A85" s="12">
        <v>40118</v>
      </c>
      <c r="B85" s="4">
        <v>113.03238832622803</v>
      </c>
      <c r="C85" s="4">
        <v>109.16281681843323</v>
      </c>
      <c r="D85" s="9">
        <v>96.668259838843397</v>
      </c>
      <c r="E85" s="11">
        <v>99.8052519151816</v>
      </c>
      <c r="F85" s="1">
        <v>69.448252021033241</v>
      </c>
      <c r="G85" s="1">
        <v>100.78453285855372</v>
      </c>
      <c r="H85" s="9">
        <v>1.2190023517999999</v>
      </c>
      <c r="I85" s="10">
        <v>0.11899999999999999</v>
      </c>
    </row>
    <row r="86" spans="1:9">
      <c r="A86" s="12">
        <v>40148</v>
      </c>
      <c r="B86" s="4">
        <v>113.97875826227084</v>
      </c>
      <c r="C86" s="4">
        <v>105.68706386464802</v>
      </c>
      <c r="D86" s="9">
        <v>98.600436516970902</v>
      </c>
      <c r="E86" s="11">
        <v>99.350415497097501</v>
      </c>
      <c r="F86" s="1">
        <v>69.635730161268555</v>
      </c>
      <c r="G86" s="1">
        <v>101.13272873516243</v>
      </c>
      <c r="H86" s="9">
        <v>1.24234</v>
      </c>
      <c r="I86" s="10">
        <v>0.11806451612903225</v>
      </c>
    </row>
    <row r="87" spans="1:9">
      <c r="A87" s="12">
        <v>40179</v>
      </c>
      <c r="B87" s="4">
        <v>113.97424479281094</v>
      </c>
      <c r="C87" s="4">
        <v>106.9572262643527</v>
      </c>
      <c r="D87" s="9">
        <v>100.03067165954199</v>
      </c>
      <c r="E87" s="11">
        <v>98.645354612921906</v>
      </c>
      <c r="F87" s="1">
        <v>69.867835980441001</v>
      </c>
      <c r="G87" s="1">
        <v>101.35787794794791</v>
      </c>
      <c r="H87" s="9">
        <v>1</v>
      </c>
      <c r="I87" s="10">
        <v>0.11</v>
      </c>
    </row>
    <row r="88" spans="1:9">
      <c r="A88" s="12">
        <v>40210</v>
      </c>
      <c r="B88" s="4">
        <v>115.32772983919233</v>
      </c>
      <c r="C88" s="4">
        <v>107.87022670119616</v>
      </c>
      <c r="D88" s="9">
        <v>99.946823233899806</v>
      </c>
      <c r="E88" s="11">
        <v>97.750869720234505</v>
      </c>
      <c r="F88" s="1">
        <v>70.037730221246761</v>
      </c>
      <c r="G88" s="1">
        <v>101.71132970039118</v>
      </c>
      <c r="H88" s="9">
        <v>1.2152400000000001</v>
      </c>
      <c r="I88" s="10">
        <v>0.12642857142857142</v>
      </c>
    </row>
    <row r="89" spans="1:9">
      <c r="A89" s="12">
        <v>40238</v>
      </c>
      <c r="B89" s="4">
        <v>117.37674449556464</v>
      </c>
      <c r="C89" s="4">
        <v>106.1449380236546</v>
      </c>
      <c r="D89" s="9">
        <v>98.8751948655853</v>
      </c>
      <c r="E89" s="11">
        <v>97.385365911672395</v>
      </c>
      <c r="F89" s="1">
        <v>69.961619582224415</v>
      </c>
      <c r="G89" s="1">
        <v>101.81499582533277</v>
      </c>
      <c r="H89" s="9">
        <v>1.23264</v>
      </c>
      <c r="I89" s="10">
        <v>0.16451612903225807</v>
      </c>
    </row>
    <row r="90" spans="1:9">
      <c r="A90" s="12">
        <v>40269</v>
      </c>
      <c r="B90" s="4">
        <v>117.1615790978627</v>
      </c>
      <c r="C90" s="4">
        <v>103.82395246120106</v>
      </c>
      <c r="D90" s="9">
        <v>101.37956585777501</v>
      </c>
      <c r="E90" s="11">
        <v>97.808495183736596</v>
      </c>
      <c r="F90" s="1">
        <v>70.017156158585522</v>
      </c>
      <c r="G90" s="1">
        <v>102.12275805608442</v>
      </c>
      <c r="H90" s="9">
        <v>1.2197</v>
      </c>
      <c r="I90" s="10">
        <v>0.19833333333333333</v>
      </c>
    </row>
    <row r="91" spans="1:9">
      <c r="A91" s="12">
        <v>40299</v>
      </c>
      <c r="B91" s="4">
        <v>118.90863201378039</v>
      </c>
      <c r="C91" s="4">
        <v>106.6641592694003</v>
      </c>
      <c r="D91" s="9">
        <v>105.19618170343701</v>
      </c>
      <c r="E91" s="11">
        <v>96.397368053692801</v>
      </c>
      <c r="F91" s="1">
        <v>70.241647194595089</v>
      </c>
      <c r="G91" s="1">
        <v>102.37317342381027</v>
      </c>
      <c r="H91" s="9">
        <v>1.4460999999999999</v>
      </c>
      <c r="I91" s="10">
        <v>0.20064516129032259</v>
      </c>
    </row>
    <row r="92" spans="1:9">
      <c r="A92" s="12">
        <v>40330</v>
      </c>
      <c r="B92" s="4">
        <v>120.34693541904883</v>
      </c>
      <c r="C92" s="4">
        <v>111.05067181672663</v>
      </c>
      <c r="D92" s="9">
        <v>101.725991957807</v>
      </c>
      <c r="E92" s="11">
        <v>95.341030479792707</v>
      </c>
      <c r="F92" s="1">
        <v>70.47231234616244</v>
      </c>
      <c r="G92" s="1">
        <v>102.47144762321804</v>
      </c>
      <c r="H92" s="9">
        <v>1.62</v>
      </c>
      <c r="I92" s="10">
        <v>0.17666666666666667</v>
      </c>
    </row>
    <row r="93" spans="1:9">
      <c r="A93" s="12">
        <v>40360</v>
      </c>
      <c r="B93" s="4">
        <v>119.44332606440695</v>
      </c>
      <c r="C93" s="4">
        <v>106.36521534423686</v>
      </c>
      <c r="D93" s="9">
        <v>100.568654510269</v>
      </c>
      <c r="E93" s="11">
        <v>95.7769150801237</v>
      </c>
      <c r="F93" s="1">
        <v>70.66615885754878</v>
      </c>
      <c r="G93" s="1">
        <v>102.81853105946816</v>
      </c>
      <c r="H93" s="9">
        <v>1.9</v>
      </c>
      <c r="I93" s="10">
        <v>0.18258064516129033</v>
      </c>
    </row>
    <row r="94" spans="1:9">
      <c r="A94" s="12">
        <v>40391</v>
      </c>
      <c r="B94" s="4">
        <v>119.98112035148162</v>
      </c>
      <c r="C94" s="4">
        <v>103.5073060428425</v>
      </c>
      <c r="D94" s="9">
        <v>102.68117481005299</v>
      </c>
      <c r="E94" s="11">
        <v>95.627483637748995</v>
      </c>
      <c r="F94" s="1">
        <v>70.872125223157724</v>
      </c>
      <c r="G94" s="1">
        <v>103.12411883623369</v>
      </c>
      <c r="H94" s="9">
        <v>2.3769999999999998</v>
      </c>
      <c r="I94" s="10">
        <v>0.18935483870967743</v>
      </c>
    </row>
    <row r="95" spans="1:9">
      <c r="A95" s="12">
        <v>40422</v>
      </c>
      <c r="B95" s="4">
        <v>121.82610998557686</v>
      </c>
      <c r="C95" s="4">
        <v>106.05739395656275</v>
      </c>
      <c r="D95" s="9">
        <v>106.02223561039401</v>
      </c>
      <c r="E95" s="11">
        <v>96.361251860032198</v>
      </c>
      <c r="F95" s="1">
        <v>70.880226370042507</v>
      </c>
      <c r="G95" s="1">
        <v>103.44487891814251</v>
      </c>
      <c r="H95" s="9">
        <v>2.7410000000000001</v>
      </c>
      <c r="I95" s="10">
        <v>0.19466666666666665</v>
      </c>
    </row>
    <row r="96" spans="1:9">
      <c r="A96" s="12">
        <v>40452</v>
      </c>
      <c r="B96" s="4">
        <v>122.72783744165915</v>
      </c>
      <c r="C96" s="4">
        <v>108.51283924121381</v>
      </c>
      <c r="D96" s="9">
        <v>109.402220692292</v>
      </c>
      <c r="E96" s="11">
        <v>98.715850923368507</v>
      </c>
      <c r="F96" s="1">
        <v>70.860751159852413</v>
      </c>
      <c r="G96" s="1">
        <v>103.8862759133545</v>
      </c>
      <c r="H96" s="9">
        <v>2.9449999999999998</v>
      </c>
      <c r="I96" s="10">
        <v>0.19129032258064516</v>
      </c>
    </row>
    <row r="97" spans="1:9">
      <c r="A97" s="12">
        <v>40483</v>
      </c>
      <c r="B97" s="4">
        <v>122.86086054691562</v>
      </c>
      <c r="C97" s="4">
        <v>104.84986816715252</v>
      </c>
      <c r="D97" s="9">
        <v>109.811883366804</v>
      </c>
      <c r="E97" s="11">
        <v>99.446899816151202</v>
      </c>
      <c r="F97" s="1">
        <v>70.984681482818189</v>
      </c>
      <c r="G97" s="1">
        <v>104.34712691640634</v>
      </c>
      <c r="H97" s="9">
        <v>2.9740000000000002</v>
      </c>
      <c r="I97" s="10">
        <v>0.19433333333333333</v>
      </c>
    </row>
    <row r="98" spans="1:9">
      <c r="A98" s="12">
        <v>40513</v>
      </c>
      <c r="B98" s="4">
        <v>122.17036438283451</v>
      </c>
      <c r="C98" s="4">
        <v>103.29713076607456</v>
      </c>
      <c r="D98" s="9">
        <v>108.944142601434</v>
      </c>
      <c r="E98" s="11">
        <v>99.638167426135794</v>
      </c>
      <c r="F98" s="1">
        <v>71.081577759909564</v>
      </c>
      <c r="G98" s="1">
        <v>104.71509695666086</v>
      </c>
      <c r="H98" s="9">
        <v>2.9788999999999999</v>
      </c>
      <c r="I98" s="10">
        <v>0.1832258064516129</v>
      </c>
    </row>
    <row r="99" spans="1:9">
      <c r="A99" s="12">
        <v>40544</v>
      </c>
      <c r="B99" s="4">
        <v>124.6307418201222</v>
      </c>
      <c r="C99" s="4">
        <v>112.06687597305759</v>
      </c>
      <c r="D99" s="9">
        <v>112.288660906546</v>
      </c>
      <c r="E99" s="11">
        <v>99.525738122997197</v>
      </c>
      <c r="F99" s="1">
        <v>71.392969634871903</v>
      </c>
      <c r="G99" s="1">
        <v>105.11311962329921</v>
      </c>
      <c r="H99" s="9">
        <v>3.2107000000000001</v>
      </c>
      <c r="I99" s="10">
        <v>0.16838709677419356</v>
      </c>
    </row>
    <row r="100" spans="1:9">
      <c r="A100" s="12">
        <v>40575</v>
      </c>
      <c r="B100" s="4">
        <v>124.53181183339277</v>
      </c>
      <c r="C100" s="4">
        <v>110.37742177281783</v>
      </c>
      <c r="D100" s="9">
        <v>113.062351799544</v>
      </c>
      <c r="E100" s="11">
        <v>99.771989721307605</v>
      </c>
      <c r="F100" s="1">
        <v>71.621048197146465</v>
      </c>
      <c r="G100" s="1">
        <v>105.61277084582532</v>
      </c>
      <c r="H100" s="9">
        <v>3.3868</v>
      </c>
      <c r="I100" s="10">
        <v>0.15678571428571428</v>
      </c>
    </row>
    <row r="101" spans="1:9">
      <c r="A101" s="12">
        <v>40603</v>
      </c>
      <c r="B101" s="4">
        <v>125.10213704239749</v>
      </c>
      <c r="C101" s="4">
        <v>110.52586876171165</v>
      </c>
      <c r="D101" s="9">
        <v>114.68349326733301</v>
      </c>
      <c r="E101" s="11">
        <v>100.25954526310301</v>
      </c>
      <c r="F101" s="1">
        <v>71.836844569575121</v>
      </c>
      <c r="G101" s="1">
        <v>105.98540542893718</v>
      </c>
      <c r="H101" s="9">
        <v>3.6787000000000001</v>
      </c>
      <c r="I101" s="10">
        <v>0.13870967741935483</v>
      </c>
    </row>
    <row r="102" spans="1:9">
      <c r="A102" s="12">
        <v>40634</v>
      </c>
      <c r="B102" s="4">
        <v>127.06693565286116</v>
      </c>
      <c r="C102" s="4">
        <v>115.77823568244651</v>
      </c>
      <c r="D102" s="9">
        <v>112.938271791967</v>
      </c>
      <c r="E102" s="11">
        <v>102.41301550134</v>
      </c>
      <c r="F102" s="1">
        <v>72.351660228891859</v>
      </c>
      <c r="G102" s="1">
        <v>106.3572807951345</v>
      </c>
      <c r="H102" s="9">
        <v>3.9685999999999999</v>
      </c>
      <c r="I102" s="10">
        <v>9.8000000000000004E-2</v>
      </c>
    </row>
    <row r="103" spans="1:9">
      <c r="A103" s="12">
        <v>40664</v>
      </c>
      <c r="B103" s="4">
        <v>125.62343235885531</v>
      </c>
      <c r="C103" s="4">
        <v>107.61458641308958</v>
      </c>
      <c r="D103" s="9">
        <v>114.525396103494</v>
      </c>
      <c r="E103" s="11">
        <v>101.34364612697701</v>
      </c>
      <c r="F103" s="1">
        <v>72.400535806025673</v>
      </c>
      <c r="G103" s="1">
        <v>106.73126145723609</v>
      </c>
      <c r="H103" s="9">
        <v>4.2337999999999996</v>
      </c>
      <c r="I103" s="10">
        <v>9.3870967741935485E-2</v>
      </c>
    </row>
    <row r="104" spans="1:9">
      <c r="A104" s="12">
        <v>40695</v>
      </c>
      <c r="B104" s="4">
        <v>124.75110595960675</v>
      </c>
      <c r="C104" s="4">
        <v>105.74811577107111</v>
      </c>
      <c r="D104" s="9">
        <v>111.523943172743</v>
      </c>
      <c r="E104" s="11">
        <v>101.25971426375899</v>
      </c>
      <c r="F104" s="1">
        <v>72.532569828733045</v>
      </c>
      <c r="G104" s="1">
        <v>107.10773531403709</v>
      </c>
      <c r="H104" s="9">
        <v>4.2770000000000001</v>
      </c>
      <c r="I104" s="10">
        <v>9.1999999999999998E-2</v>
      </c>
    </row>
    <row r="105" spans="1:9">
      <c r="A105" s="12">
        <v>40725</v>
      </c>
      <c r="B105" s="4">
        <v>127.14136784199751</v>
      </c>
      <c r="C105" s="4">
        <v>111.47356749820736</v>
      </c>
      <c r="D105" s="9">
        <v>112.68550191838899</v>
      </c>
      <c r="E105" s="11">
        <v>100.35910942132401</v>
      </c>
      <c r="F105" s="1">
        <v>73.033511685821608</v>
      </c>
      <c r="G105" s="1">
        <v>107.46110842330592</v>
      </c>
      <c r="H105" s="9">
        <v>4.2598000000000003</v>
      </c>
      <c r="I105" s="10">
        <v>7.0967741935483872E-2</v>
      </c>
    </row>
    <row r="106" spans="1:9">
      <c r="A106" s="12">
        <v>40756</v>
      </c>
      <c r="B106" s="4">
        <v>127.37028828937184</v>
      </c>
      <c r="C106" s="4">
        <v>111.1975667686291</v>
      </c>
      <c r="D106" s="9">
        <v>116.218145878024</v>
      </c>
      <c r="E106" s="11">
        <v>100.362706365527</v>
      </c>
      <c r="F106" s="1">
        <v>73.231115076355366</v>
      </c>
      <c r="G106" s="1">
        <v>107.71510230448204</v>
      </c>
      <c r="H106" s="9">
        <v>4.2298</v>
      </c>
      <c r="I106" s="10">
        <v>9.5806451612903229E-2</v>
      </c>
    </row>
    <row r="107" spans="1:9">
      <c r="A107" s="12">
        <v>40787</v>
      </c>
      <c r="B107" s="4">
        <v>127.77397720938491</v>
      </c>
      <c r="C107" s="4">
        <v>111.34492325686362</v>
      </c>
      <c r="D107" s="9">
        <v>113.95342031531</v>
      </c>
      <c r="E107" s="11">
        <v>98.881980215629198</v>
      </c>
      <c r="F107" s="1">
        <v>73.508239354700436</v>
      </c>
      <c r="G107" s="1">
        <v>108.05666873272483</v>
      </c>
      <c r="H107" s="9">
        <v>4.2720000000000002</v>
      </c>
      <c r="I107" s="10">
        <v>8.4000000000000005E-2</v>
      </c>
    </row>
    <row r="108" spans="1:9">
      <c r="A108" s="12">
        <v>40817</v>
      </c>
      <c r="B108" s="4">
        <v>128.27695020170924</v>
      </c>
      <c r="C108" s="4">
        <v>109.69862137791688</v>
      </c>
      <c r="D108" s="9">
        <v>108.013240614341</v>
      </c>
      <c r="E108" s="11">
        <v>97.544109154372805</v>
      </c>
      <c r="F108" s="1">
        <v>73.828652388061684</v>
      </c>
      <c r="G108" s="1">
        <v>108.28345800450805</v>
      </c>
      <c r="H108" s="9">
        <v>4.2683</v>
      </c>
      <c r="I108" s="10">
        <v>7.0645161290322583E-2</v>
      </c>
    </row>
    <row r="109" spans="1:9">
      <c r="A109" s="12">
        <v>40848</v>
      </c>
      <c r="B109" s="4">
        <v>128.94316166271577</v>
      </c>
      <c r="C109" s="4">
        <v>108.93064551081468</v>
      </c>
      <c r="D109" s="9">
        <v>106.58564121720499</v>
      </c>
      <c r="E109" s="11">
        <v>96.053917537251095</v>
      </c>
      <c r="F109" s="1">
        <v>74.270935683030885</v>
      </c>
      <c r="G109" s="1">
        <v>108.46059203997109</v>
      </c>
      <c r="H109" s="9">
        <v>4.2554999999999996</v>
      </c>
      <c r="I109" s="10">
        <v>8.1000000000000003E-2</v>
      </c>
    </row>
    <row r="110" spans="1:9">
      <c r="A110" s="12">
        <v>40878</v>
      </c>
      <c r="B110" s="4">
        <v>132.37412580876864</v>
      </c>
      <c r="C110" s="4">
        <v>118.27090521093605</v>
      </c>
      <c r="D110" s="9">
        <v>107.609958305135</v>
      </c>
      <c r="E110" s="11">
        <v>94.927123570386598</v>
      </c>
      <c r="F110" s="1">
        <v>74.442670078624928</v>
      </c>
      <c r="G110" s="1">
        <v>108.63432220801246</v>
      </c>
      <c r="H110" s="9">
        <v>4.2422000000000004</v>
      </c>
      <c r="I110" s="10">
        <v>7.1612903225806449E-2</v>
      </c>
    </row>
    <row r="111" spans="1:9">
      <c r="A111" s="12">
        <v>40909</v>
      </c>
      <c r="B111" s="4">
        <v>130.9016136252603</v>
      </c>
      <c r="C111" s="4">
        <v>115.73071847027401</v>
      </c>
      <c r="D111" s="9">
        <v>110.781004380987</v>
      </c>
      <c r="E111" s="11">
        <v>95.950532713164904</v>
      </c>
      <c r="F111" s="1">
        <v>74.412311105633336</v>
      </c>
      <c r="G111" s="1">
        <v>109.08952768390402</v>
      </c>
      <c r="H111" s="9">
        <v>4.2287999999999997</v>
      </c>
      <c r="I111" s="10">
        <v>8.1935483870967746E-2</v>
      </c>
    </row>
    <row r="112" spans="1:9">
      <c r="A112" s="12">
        <v>40940</v>
      </c>
      <c r="B112" s="4">
        <v>131.11244319057582</v>
      </c>
      <c r="C112" s="4">
        <v>112.47244968896803</v>
      </c>
      <c r="D112" s="9">
        <v>112.62187917501799</v>
      </c>
      <c r="E112" s="11">
        <v>96.692697289019804</v>
      </c>
      <c r="F112" s="1">
        <v>74.620800841582863</v>
      </c>
      <c r="G112" s="1">
        <v>109.13406711898483</v>
      </c>
      <c r="H112" s="9">
        <v>4.2283999999999997</v>
      </c>
      <c r="I112" s="10">
        <v>0.10379310344827586</v>
      </c>
    </row>
    <row r="113" spans="1:9">
      <c r="A113" s="12">
        <v>40969</v>
      </c>
      <c r="B113" s="4">
        <v>132.82647804006061</v>
      </c>
      <c r="C113" s="4">
        <v>116.56825718291536</v>
      </c>
      <c r="D113" s="9">
        <v>109.67992029739899</v>
      </c>
      <c r="E113" s="11">
        <v>95.404225052852297</v>
      </c>
      <c r="F113" s="1">
        <v>74.884715179610851</v>
      </c>
      <c r="G113" s="1">
        <v>109.52935549061192</v>
      </c>
      <c r="H113" s="9">
        <v>4.25</v>
      </c>
      <c r="I113" s="10">
        <v>0.12677419354838709</v>
      </c>
    </row>
    <row r="114" spans="1:9">
      <c r="A114" s="12">
        <v>41000</v>
      </c>
      <c r="B114" s="4">
        <v>131.437650698054</v>
      </c>
      <c r="C114" s="4">
        <v>110.56983364155504</v>
      </c>
      <c r="D114" s="9">
        <v>108.563959210332</v>
      </c>
      <c r="E114" s="11">
        <v>94.326444616387704</v>
      </c>
      <c r="F114" s="1">
        <v>75.304274540441057</v>
      </c>
      <c r="G114" s="1">
        <v>109.74687744232959</v>
      </c>
      <c r="H114" s="9">
        <v>4.2409999999999997</v>
      </c>
      <c r="I114" s="10">
        <v>0.13933333333333334</v>
      </c>
    </row>
    <row r="115" spans="1:9">
      <c r="A115" s="12">
        <v>41030</v>
      </c>
      <c r="B115" s="4">
        <v>134.46499433503337</v>
      </c>
      <c r="C115" s="4">
        <v>120.51465936346571</v>
      </c>
      <c r="D115" s="9">
        <v>109.80573577581301</v>
      </c>
      <c r="E115" s="11">
        <v>93.549769611469202</v>
      </c>
      <c r="F115" s="1">
        <v>75.403387420040474</v>
      </c>
      <c r="G115" s="1">
        <v>109.90624673861383</v>
      </c>
      <c r="H115" s="9">
        <v>4.2428999999999997</v>
      </c>
      <c r="I115" s="10">
        <v>0.15580645161290321</v>
      </c>
    </row>
    <row r="116" spans="1:9">
      <c r="A116" s="12">
        <v>41061</v>
      </c>
      <c r="B116" s="4">
        <v>134.80489353395862</v>
      </c>
      <c r="C116" s="4">
        <v>119.22164217241372</v>
      </c>
      <c r="D116" s="9">
        <v>104.515305336772</v>
      </c>
      <c r="E116" s="11">
        <v>92.591044389776997</v>
      </c>
      <c r="F116" s="1">
        <v>75.439355871496687</v>
      </c>
      <c r="G116" s="1">
        <v>109.9488326669621</v>
      </c>
      <c r="H116" s="9">
        <v>4.2309999999999999</v>
      </c>
      <c r="I116" s="10">
        <v>0.16166666666666665</v>
      </c>
    </row>
    <row r="117" spans="1:9">
      <c r="A117" s="12">
        <v>41091</v>
      </c>
      <c r="B117" s="4">
        <v>135.7825216109706</v>
      </c>
      <c r="C117" s="4">
        <v>120.51268293925889</v>
      </c>
      <c r="D117" s="9">
        <v>106.072789408982</v>
      </c>
      <c r="E117" s="11">
        <v>91.506715762821301</v>
      </c>
      <c r="F117" s="1">
        <v>75.426894319259233</v>
      </c>
      <c r="G117" s="1">
        <v>110.12391150164963</v>
      </c>
      <c r="H117" s="9">
        <v>4.2458</v>
      </c>
      <c r="I117" s="10">
        <v>0.15645161290322582</v>
      </c>
    </row>
    <row r="118" spans="1:9">
      <c r="A118" s="12">
        <v>41122</v>
      </c>
      <c r="B118" s="4">
        <v>135.9831661818117</v>
      </c>
      <c r="C118" s="4">
        <v>115.60436326119765</v>
      </c>
      <c r="D118" s="9">
        <v>105.27305935318</v>
      </c>
      <c r="E118" s="11">
        <v>91.074711144842396</v>
      </c>
      <c r="F118" s="1">
        <v>75.800523579065128</v>
      </c>
      <c r="G118" s="1">
        <v>110.49057243635234</v>
      </c>
      <c r="H118" s="9">
        <v>4.2191000000000001</v>
      </c>
      <c r="I118" s="10">
        <v>0.13225806451612904</v>
      </c>
    </row>
    <row r="119" spans="1:9">
      <c r="A119" s="12">
        <v>41153</v>
      </c>
      <c r="B119" s="4">
        <v>137.14636318905715</v>
      </c>
      <c r="C119" s="4">
        <v>116.55640279396574</v>
      </c>
      <c r="D119" s="9">
        <v>109.418441972929</v>
      </c>
      <c r="E119" s="11">
        <v>91.138048689265105</v>
      </c>
      <c r="F119" s="1">
        <v>76.246651517602174</v>
      </c>
      <c r="G119" s="1">
        <v>110.7383708721209</v>
      </c>
      <c r="H119" s="9">
        <v>4.234</v>
      </c>
      <c r="I119" s="10">
        <v>0.14433333333333334</v>
      </c>
    </row>
    <row r="120" spans="1:9">
      <c r="A120" s="12">
        <v>41183</v>
      </c>
      <c r="B120" s="4">
        <v>136.65274500165262</v>
      </c>
      <c r="C120" s="4">
        <v>111.16716950936922</v>
      </c>
      <c r="D120" s="9">
        <v>108.53270680004501</v>
      </c>
      <c r="E120" s="11">
        <v>91.157669447846104</v>
      </c>
      <c r="F120" s="1">
        <v>76.219283882491752</v>
      </c>
      <c r="G120" s="1">
        <v>110.94442497151607</v>
      </c>
      <c r="H120" s="9">
        <v>4.2392000000000003</v>
      </c>
      <c r="I120" s="10">
        <v>0.15838709677419355</v>
      </c>
    </row>
    <row r="121" spans="1:9">
      <c r="A121" s="12">
        <v>41214</v>
      </c>
      <c r="B121" s="4">
        <v>136.63015816975695</v>
      </c>
      <c r="C121" s="4">
        <v>109.89824585508697</v>
      </c>
      <c r="D121" s="9">
        <v>109.45747603760699</v>
      </c>
      <c r="E121" s="11">
        <v>91.300271361950394</v>
      </c>
      <c r="F121" s="1">
        <v>76.246834509785373</v>
      </c>
      <c r="G121" s="1">
        <v>111.09605639266839</v>
      </c>
      <c r="H121" s="9">
        <v>4.2478999999999996</v>
      </c>
      <c r="I121" s="10">
        <v>0.16066666666666668</v>
      </c>
    </row>
    <row r="122" spans="1:9">
      <c r="A122" s="12">
        <v>41244</v>
      </c>
      <c r="B122" s="4">
        <v>137.10596582128608</v>
      </c>
      <c r="C122" s="4">
        <v>114.3542286875808</v>
      </c>
      <c r="D122" s="9">
        <v>110.524510586722</v>
      </c>
      <c r="E122" s="11">
        <v>90.407961039243702</v>
      </c>
      <c r="F122" s="1">
        <v>76.41259205000344</v>
      </c>
      <c r="G122" s="1">
        <v>111.37609306289414</v>
      </c>
      <c r="H122" s="9">
        <v>4.2439</v>
      </c>
      <c r="I122" s="10">
        <v>0.16451612903225807</v>
      </c>
    </row>
    <row r="123" spans="1:9">
      <c r="A123" s="12">
        <v>41275</v>
      </c>
      <c r="B123" s="4">
        <v>139.12413609267927</v>
      </c>
      <c r="C123" s="4">
        <v>116.20106388352056</v>
      </c>
      <c r="D123" s="9">
        <v>111.47998102207001</v>
      </c>
      <c r="E123" s="11">
        <v>90.466554061475193</v>
      </c>
      <c r="F123" s="1">
        <v>76.55030450856799</v>
      </c>
      <c r="G123" s="1">
        <v>111.57646046880998</v>
      </c>
      <c r="H123" s="9">
        <v>4.1517999999999997</v>
      </c>
      <c r="I123" s="10">
        <v>0.14258064516129032</v>
      </c>
    </row>
    <row r="124" spans="1:9">
      <c r="A124" s="12">
        <v>41306</v>
      </c>
      <c r="B124" s="4">
        <v>139.59165351969514</v>
      </c>
      <c r="C124" s="4">
        <v>116.50454673355161</v>
      </c>
      <c r="D124" s="9">
        <v>110.005034667614</v>
      </c>
      <c r="E124" s="11">
        <v>92.040743450403397</v>
      </c>
      <c r="F124" s="1">
        <v>76.458399841352673</v>
      </c>
      <c r="G124" s="1">
        <v>112.09649916290942</v>
      </c>
      <c r="H124" s="9">
        <v>4.2008000000000001</v>
      </c>
      <c r="I124" s="10">
        <v>0.14499999999999999</v>
      </c>
    </row>
    <row r="125" spans="1:9">
      <c r="A125" s="12">
        <v>41334</v>
      </c>
      <c r="B125" s="4">
        <v>139.88924466761549</v>
      </c>
      <c r="C125" s="4">
        <v>117.70908511148063</v>
      </c>
      <c r="D125" s="9">
        <v>106.634539952892</v>
      </c>
      <c r="E125" s="11">
        <v>91.136343974064303</v>
      </c>
      <c r="F125" s="1">
        <v>76.832597752300899</v>
      </c>
      <c r="G125" s="1">
        <v>112.07133632348177</v>
      </c>
      <c r="H125" s="9">
        <v>4.2404000000000002</v>
      </c>
      <c r="I125" s="10">
        <v>0.1435483870967742</v>
      </c>
    </row>
    <row r="126" spans="1:9">
      <c r="A126" s="12">
        <v>41365</v>
      </c>
      <c r="B126" s="4">
        <v>140.64498803557152</v>
      </c>
      <c r="C126" s="4">
        <v>114.2852024454188</v>
      </c>
      <c r="D126" s="9">
        <v>104.03472058112</v>
      </c>
      <c r="E126" s="11">
        <v>91.242201274733901</v>
      </c>
      <c r="F126" s="1">
        <v>77.050950666784814</v>
      </c>
      <c r="G126" s="1">
        <v>112.32019765220498</v>
      </c>
      <c r="H126" s="9">
        <v>4.2004999999999999</v>
      </c>
      <c r="I126" s="10">
        <v>0.14499999999999999</v>
      </c>
    </row>
    <row r="127" spans="1:9">
      <c r="A127" s="12">
        <v>41395</v>
      </c>
      <c r="B127" s="4">
        <v>141.06347974202785</v>
      </c>
      <c r="C127" s="4">
        <v>120.43415836645741</v>
      </c>
      <c r="D127" s="9">
        <v>101.84269643668701</v>
      </c>
      <c r="E127" s="11">
        <v>92.5581008237113</v>
      </c>
      <c r="F127" s="1">
        <v>77.269058706805168</v>
      </c>
      <c r="G127" s="1">
        <v>112.41882436568608</v>
      </c>
      <c r="H127" s="9">
        <v>4.2542</v>
      </c>
      <c r="I127" s="10">
        <v>0.10903225806451614</v>
      </c>
    </row>
    <row r="128" spans="1:9">
      <c r="A128" s="12">
        <v>41426</v>
      </c>
      <c r="B128" s="4">
        <v>143.64247503075686</v>
      </c>
      <c r="C128" s="4">
        <v>128.72911335309573</v>
      </c>
      <c r="D128" s="9">
        <v>98.735738698444607</v>
      </c>
      <c r="E128" s="11">
        <v>95.564681352177999</v>
      </c>
      <c r="F128" s="1">
        <v>77.532112083129149</v>
      </c>
      <c r="G128" s="1">
        <v>112.73494004320541</v>
      </c>
      <c r="H128" s="9">
        <v>4.2605000000000004</v>
      </c>
      <c r="I128" s="10">
        <v>9.3666666666666662E-2</v>
      </c>
    </row>
    <row r="129" spans="1:9">
      <c r="A129" s="12">
        <v>41456</v>
      </c>
      <c r="B129" s="4">
        <v>142.93909064836791</v>
      </c>
      <c r="C129" s="4">
        <v>121.79137013314735</v>
      </c>
      <c r="D129" s="9">
        <v>98.628798309275794</v>
      </c>
      <c r="E129" s="11">
        <v>95.720911715166594</v>
      </c>
      <c r="F129" s="1">
        <v>77.866700750007226</v>
      </c>
      <c r="G129" s="1">
        <v>112.93901694688306</v>
      </c>
      <c r="H129" s="9">
        <v>4.3269000000000002</v>
      </c>
      <c r="I129" s="10">
        <v>9.2580645161290318E-2</v>
      </c>
    </row>
    <row r="130" spans="1:9">
      <c r="A130" s="12">
        <v>41487</v>
      </c>
      <c r="B130" s="4">
        <v>143.8585176110129</v>
      </c>
      <c r="C130" s="4">
        <v>123.659534528508</v>
      </c>
      <c r="D130" s="9">
        <v>98.159177445208499</v>
      </c>
      <c r="E130" s="11">
        <v>96.233656404765</v>
      </c>
      <c r="F130" s="1">
        <v>78.272145580990625</v>
      </c>
      <c r="G130" s="1">
        <v>113.17491021581567</v>
      </c>
      <c r="H130" s="9">
        <v>4.5160999999999998</v>
      </c>
      <c r="I130" s="10">
        <v>8.2903225806451611E-2</v>
      </c>
    </row>
    <row r="131" spans="1:9">
      <c r="A131" s="12">
        <v>41518</v>
      </c>
      <c r="B131" s="4">
        <v>143.38182833251977</v>
      </c>
      <c r="C131" s="4">
        <v>121.60917269084652</v>
      </c>
      <c r="D131" s="9">
        <v>102.162761136882</v>
      </c>
      <c r="E131" s="11">
        <v>96.084834101313803</v>
      </c>
      <c r="F131" s="1">
        <v>78.402287168622436</v>
      </c>
      <c r="G131" s="1">
        <v>113.49318601396203</v>
      </c>
      <c r="H131" s="9">
        <v>4.2736999999999998</v>
      </c>
      <c r="I131" s="10">
        <v>0.08</v>
      </c>
    </row>
    <row r="132" spans="1:9">
      <c r="A132" s="12">
        <v>41548</v>
      </c>
      <c r="B132" s="4">
        <v>144.56625289241825</v>
      </c>
      <c r="C132" s="4">
        <v>121.54957448310763</v>
      </c>
      <c r="D132" s="9">
        <v>98.765295246390707</v>
      </c>
      <c r="E132" s="11">
        <v>96.599284271436602</v>
      </c>
      <c r="F132" s="1">
        <v>78.532676553227603</v>
      </c>
      <c r="G132" s="1">
        <v>113.66104159990496</v>
      </c>
      <c r="H132" s="9">
        <v>4.2484000000000002</v>
      </c>
      <c r="I132" s="10">
        <v>8.7096774193548387E-2</v>
      </c>
    </row>
    <row r="133" spans="1:9">
      <c r="A133" s="12">
        <v>41579</v>
      </c>
      <c r="B133" s="4">
        <v>146.42560737569642</v>
      </c>
      <c r="C133" s="4">
        <v>130.70926426195459</v>
      </c>
      <c r="D133" s="9">
        <v>99.199600939874998</v>
      </c>
      <c r="E133" s="11">
        <v>97.210540315893198</v>
      </c>
      <c r="F133" s="1">
        <v>78.498090527337382</v>
      </c>
      <c r="G133" s="1">
        <v>113.89566385792776</v>
      </c>
      <c r="H133" s="9">
        <v>4.1829999999999998</v>
      </c>
      <c r="I133" s="10">
        <v>8.433333333333333E-2</v>
      </c>
    </row>
    <row r="134" spans="1:9">
      <c r="A134" s="12">
        <v>41609</v>
      </c>
      <c r="B134" s="4">
        <v>145.80536268464977</v>
      </c>
      <c r="C134" s="4">
        <v>128.78227657879182</v>
      </c>
      <c r="D134" s="9">
        <v>97.5841744318015</v>
      </c>
      <c r="E134" s="11">
        <v>96.791518189273702</v>
      </c>
      <c r="F134" s="1">
        <v>78.594136703098386</v>
      </c>
      <c r="G134" s="1">
        <v>114.09100278610848</v>
      </c>
      <c r="H134" s="9">
        <v>4.0884</v>
      </c>
      <c r="I134" s="10">
        <v>8.5161290322580643E-2</v>
      </c>
    </row>
    <row r="135" spans="1:9">
      <c r="A135" s="12">
        <v>41640</v>
      </c>
      <c r="B135" s="4">
        <v>145.02650227068833</v>
      </c>
      <c r="C135" s="4">
        <v>121.00113188808844</v>
      </c>
      <c r="D135" s="9">
        <v>98.217631256999795</v>
      </c>
      <c r="E135" s="11">
        <v>97.4026668389035</v>
      </c>
      <c r="F135" s="1">
        <v>78.89440399094957</v>
      </c>
      <c r="G135" s="1">
        <v>114.44593178698858</v>
      </c>
      <c r="H135" s="9">
        <v>4.1210000000000004</v>
      </c>
      <c r="I135" s="10">
        <v>7.1612903225806449E-2</v>
      </c>
    </row>
    <row r="136" spans="1:9">
      <c r="A136" s="12">
        <v>41671</v>
      </c>
      <c r="B136" s="4">
        <v>146.38369172481649</v>
      </c>
      <c r="C136" s="4">
        <v>124.74676469665778</v>
      </c>
      <c r="D136" s="9">
        <v>98.541111475532801</v>
      </c>
      <c r="E136" s="11">
        <v>97.091862576207902</v>
      </c>
      <c r="F136" s="1">
        <v>79.350726296062533</v>
      </c>
      <c r="G136" s="1">
        <v>114.57016155463684</v>
      </c>
      <c r="H136" s="9">
        <v>4.1738</v>
      </c>
      <c r="I136" s="10">
        <v>6.6428571428571434E-2</v>
      </c>
    </row>
    <row r="137" spans="1:9">
      <c r="A137" s="12">
        <v>41699</v>
      </c>
      <c r="B137" s="4">
        <v>145.41871925942965</v>
      </c>
      <c r="C137" s="4">
        <v>121.17738938475003</v>
      </c>
      <c r="D137" s="9">
        <v>95.921196271799104</v>
      </c>
      <c r="E137" s="11">
        <v>96.701035547103501</v>
      </c>
      <c r="F137" s="1">
        <v>79.429115897784726</v>
      </c>
      <c r="G137" s="1">
        <v>114.82178147603166</v>
      </c>
      <c r="H137" s="9">
        <v>4.0133000000000001</v>
      </c>
      <c r="I137" s="10">
        <v>7.8064516129032258E-2</v>
      </c>
    </row>
    <row r="138" spans="1:9">
      <c r="A138" s="12">
        <v>41730</v>
      </c>
      <c r="B138" s="4">
        <v>146.01570727544862</v>
      </c>
      <c r="C138" s="4">
        <v>119.07480392091594</v>
      </c>
      <c r="D138" s="9">
        <v>96.120759087552401</v>
      </c>
      <c r="E138" s="11">
        <v>96.447657054370396</v>
      </c>
      <c r="F138" s="1">
        <v>79.773374827146583</v>
      </c>
      <c r="G138" s="1">
        <v>114.99346492391687</v>
      </c>
      <c r="H138" s="9">
        <v>4.0538999999999996</v>
      </c>
      <c r="I138" s="10">
        <v>9.0333333333333335E-2</v>
      </c>
    </row>
    <row r="139" spans="1:9">
      <c r="A139" s="12">
        <v>41760</v>
      </c>
      <c r="B139" s="4">
        <v>145.99887263493554</v>
      </c>
      <c r="C139" s="4">
        <v>117.86926658703234</v>
      </c>
      <c r="D139" s="9">
        <v>95.421385288166604</v>
      </c>
      <c r="E139" s="11">
        <v>96.315933211741694</v>
      </c>
      <c r="F139" s="1">
        <v>80.021704169750734</v>
      </c>
      <c r="G139" s="1">
        <v>115.25562642603835</v>
      </c>
      <c r="H139" s="9">
        <v>3.9540000000000002</v>
      </c>
      <c r="I139" s="10">
        <v>8.7096774193548387E-2</v>
      </c>
    </row>
    <row r="140" spans="1:9">
      <c r="A140" s="12">
        <v>41791</v>
      </c>
      <c r="B140" s="4">
        <v>144.59524133211715</v>
      </c>
      <c r="C140" s="4">
        <v>116.46362587445383</v>
      </c>
      <c r="D140" s="9">
        <v>93.583806856890803</v>
      </c>
      <c r="E140" s="11">
        <v>96.417423161296398</v>
      </c>
      <c r="F140" s="1">
        <v>80.208644833111833</v>
      </c>
      <c r="G140" s="1">
        <v>115.37667377768534</v>
      </c>
      <c r="H140" s="9">
        <v>3.9998999999999998</v>
      </c>
      <c r="I140" s="10">
        <v>9.5666666666666664E-2</v>
      </c>
    </row>
    <row r="141" spans="1:9">
      <c r="A141" s="12">
        <v>41821</v>
      </c>
      <c r="B141" s="4">
        <v>145.55453101413229</v>
      </c>
      <c r="C141" s="4">
        <v>121.19723986684137</v>
      </c>
      <c r="D141" s="9">
        <v>97.465696340989098</v>
      </c>
      <c r="E141" s="11">
        <v>95.696822527245502</v>
      </c>
      <c r="F141" s="1">
        <v>80.458811894440785</v>
      </c>
      <c r="G141" s="1">
        <v>115.52728086074073</v>
      </c>
      <c r="H141" s="9">
        <v>3.8491</v>
      </c>
      <c r="I141" s="10">
        <v>9.0967741935483876E-2</v>
      </c>
    </row>
    <row r="142" spans="1:9">
      <c r="A142" s="12">
        <v>41852</v>
      </c>
      <c r="B142" s="4">
        <v>146.49357927173796</v>
      </c>
      <c r="C142" s="4">
        <v>120.41434857680596</v>
      </c>
      <c r="D142" s="9">
        <v>98.169713828083999</v>
      </c>
      <c r="E142" s="11">
        <v>96.3187123224739</v>
      </c>
      <c r="F142" s="1">
        <v>80.369881677393835</v>
      </c>
      <c r="G142" s="1">
        <v>115.65170137696785</v>
      </c>
      <c r="H142" s="9">
        <v>3.7587999999999999</v>
      </c>
      <c r="I142" s="10">
        <v>8.8064516129032253E-2</v>
      </c>
    </row>
    <row r="143" spans="1:9">
      <c r="A143" s="12">
        <v>41883</v>
      </c>
      <c r="B143" s="4">
        <v>146.78035709901334</v>
      </c>
      <c r="C143" s="4">
        <v>117.46418751255672</v>
      </c>
      <c r="D143" s="9">
        <v>97.599425204495205</v>
      </c>
      <c r="E143" s="11">
        <v>97.321205982852305</v>
      </c>
      <c r="F143" s="1">
        <v>80.554195989153058</v>
      </c>
      <c r="G143" s="1">
        <v>115.87610963752049</v>
      </c>
      <c r="H143" s="9">
        <v>3.6974999999999998</v>
      </c>
      <c r="I143" s="10">
        <v>8.8333333333333333E-2</v>
      </c>
    </row>
    <row r="144" spans="1:9">
      <c r="A144" s="12">
        <v>41913</v>
      </c>
      <c r="B144" s="4">
        <v>147.55947280912801</v>
      </c>
      <c r="C144" s="4">
        <v>120.86764452393966</v>
      </c>
      <c r="D144" s="9">
        <v>95.795725644352302</v>
      </c>
      <c r="E144" s="11">
        <v>97.642337532108598</v>
      </c>
      <c r="F144" s="1">
        <v>80.959797151804082</v>
      </c>
      <c r="G144" s="1">
        <v>116.03684848305495</v>
      </c>
      <c r="H144" s="9">
        <v>3.5291999999999999</v>
      </c>
      <c r="I144" s="10">
        <v>8.9032258064516132E-2</v>
      </c>
    </row>
    <row r="145" spans="1:9">
      <c r="A145" s="12">
        <v>41944</v>
      </c>
      <c r="B145" s="4">
        <v>147.26871334620483</v>
      </c>
      <c r="C145" s="4">
        <v>116.35189771326129</v>
      </c>
      <c r="D145" s="9">
        <v>96.993173703226702</v>
      </c>
      <c r="E145" s="11">
        <v>97.320502375231399</v>
      </c>
      <c r="F145" s="1">
        <v>80.971488590614371</v>
      </c>
      <c r="G145" s="1">
        <v>116.05937342132003</v>
      </c>
      <c r="H145" s="9">
        <v>3.6415000000000002</v>
      </c>
      <c r="I145" s="10">
        <v>9.1999999999999998E-2</v>
      </c>
    </row>
    <row r="146" spans="1:9">
      <c r="A146" s="12">
        <v>41974</v>
      </c>
      <c r="B146" s="4">
        <v>146.00421629146226</v>
      </c>
      <c r="C146" s="4">
        <v>112.49093043060326</v>
      </c>
      <c r="D146" s="9">
        <v>97.131480145840897</v>
      </c>
      <c r="E146" s="11">
        <v>97.395262736011901</v>
      </c>
      <c r="F146" s="1">
        <v>81.115762414632542</v>
      </c>
      <c r="G146" s="1">
        <v>116.19973919894311</v>
      </c>
      <c r="H146" s="9">
        <v>3.7955999999999999</v>
      </c>
      <c r="I146" s="10">
        <v>0.12258064516129032</v>
      </c>
    </row>
    <row r="147" spans="1:9">
      <c r="A147" s="12">
        <v>42005</v>
      </c>
      <c r="B147" s="4">
        <v>147.86610968235769</v>
      </c>
      <c r="C147" s="4">
        <v>120.19450432908469</v>
      </c>
      <c r="D147" s="9">
        <v>93.219995110035896</v>
      </c>
      <c r="E147" s="11">
        <v>97.865571958888097</v>
      </c>
      <c r="F147" s="1">
        <v>81.310438244213458</v>
      </c>
      <c r="G147" s="1">
        <v>116.20436404059693</v>
      </c>
      <c r="H147" s="9">
        <v>3.3439000000000001</v>
      </c>
      <c r="I147" s="10">
        <v>0.11483870967741935</v>
      </c>
    </row>
    <row r="148" spans="1:9">
      <c r="A148" s="12">
        <v>42036</v>
      </c>
      <c r="B148" s="4">
        <v>148.08764582466489</v>
      </c>
      <c r="C148" s="4">
        <v>122.00958411897926</v>
      </c>
      <c r="D148" s="9">
        <v>94.163666286425297</v>
      </c>
      <c r="E148" s="11">
        <v>99.858894871073502</v>
      </c>
      <c r="F148" s="1">
        <v>81.550413535632771</v>
      </c>
      <c r="G148" s="1">
        <v>116.5915148701005</v>
      </c>
      <c r="H148" s="9">
        <v>3.4304999999999999</v>
      </c>
      <c r="I148" s="10">
        <v>0.11071428571428571</v>
      </c>
    </row>
    <row r="149" spans="1:9">
      <c r="A149" s="12">
        <v>42064</v>
      </c>
      <c r="B149" s="4">
        <v>149.67488373079647</v>
      </c>
      <c r="C149" s="4">
        <v>126.94172209516658</v>
      </c>
      <c r="D149" s="9">
        <v>91.098105409643594</v>
      </c>
      <c r="E149" s="11">
        <v>98.098146925157096</v>
      </c>
      <c r="F149" s="1">
        <v>81.82820593461696</v>
      </c>
      <c r="G149" s="1">
        <v>116.73958676732262</v>
      </c>
      <c r="H149" s="9">
        <v>3.3527</v>
      </c>
      <c r="I149" s="10">
        <v>0.11290322580645161</v>
      </c>
    </row>
    <row r="150" spans="1:9">
      <c r="A150" s="12">
        <v>42095</v>
      </c>
      <c r="B150" s="4">
        <v>151.13758788642656</v>
      </c>
      <c r="C150" s="4">
        <v>135.20414210353081</v>
      </c>
      <c r="D150" s="9">
        <v>91.926678090454999</v>
      </c>
      <c r="E150" s="11">
        <v>99.250564927879694</v>
      </c>
      <c r="F150" s="1">
        <v>82.191048737906812</v>
      </c>
      <c r="G150" s="1">
        <v>116.90342890520635</v>
      </c>
      <c r="H150" s="9">
        <v>3.5150999999999999</v>
      </c>
      <c r="I150" s="10">
        <v>0.12466666666666666</v>
      </c>
    </row>
    <row r="151" spans="1:9">
      <c r="A151" s="12">
        <v>42125</v>
      </c>
      <c r="B151" s="4">
        <v>148.68744229986763</v>
      </c>
      <c r="C151" s="4">
        <v>121.88678230886015</v>
      </c>
      <c r="D151" s="9">
        <v>93.127717905008595</v>
      </c>
      <c r="E151" s="11">
        <v>100.420532532799</v>
      </c>
      <c r="F151" s="1">
        <v>82.72672451923475</v>
      </c>
      <c r="G151" s="1">
        <v>117.0946872228329</v>
      </c>
      <c r="H151" s="9">
        <v>3.4798</v>
      </c>
      <c r="I151" s="10">
        <v>0.12322580645161291</v>
      </c>
    </row>
    <row r="152" spans="1:9">
      <c r="A152" s="12">
        <v>42156</v>
      </c>
      <c r="B152" s="4">
        <v>150.35623823593031</v>
      </c>
      <c r="C152" s="4">
        <v>124.44498118034961</v>
      </c>
      <c r="D152" s="9">
        <v>91.789608724417207</v>
      </c>
      <c r="E152" s="11">
        <v>100.103230946529</v>
      </c>
      <c r="F152" s="1">
        <v>83.060279231360738</v>
      </c>
      <c r="G152" s="1">
        <v>117.31114923097617</v>
      </c>
      <c r="H152" s="9">
        <v>3.4243000000000001</v>
      </c>
      <c r="I152" s="10">
        <v>0.129</v>
      </c>
    </row>
    <row r="153" spans="1:9">
      <c r="A153" s="12">
        <v>42186</v>
      </c>
      <c r="B153" s="4">
        <v>150.87491258038054</v>
      </c>
      <c r="C153" s="4">
        <v>127.33308886140344</v>
      </c>
      <c r="D153" s="9">
        <v>89.712069980109405</v>
      </c>
      <c r="E153" s="11">
        <v>99.547705493153302</v>
      </c>
      <c r="F153" s="1">
        <v>83.331014266090989</v>
      </c>
      <c r="G153" s="1">
        <v>117.52896337295766</v>
      </c>
      <c r="H153" s="9">
        <v>3.4638</v>
      </c>
      <c r="I153" s="10">
        <v>0.13032258064516128</v>
      </c>
    </row>
    <row r="154" spans="1:9">
      <c r="A154" s="12">
        <v>42217</v>
      </c>
      <c r="B154" s="4">
        <v>150.43560216117743</v>
      </c>
      <c r="C154" s="4">
        <v>124.45867088119911</v>
      </c>
      <c r="D154" s="9">
        <v>88.058505295563705</v>
      </c>
      <c r="E154" s="11">
        <v>98.954578832110201</v>
      </c>
      <c r="F154" s="1">
        <v>83.614980782508724</v>
      </c>
      <c r="G154" s="1">
        <v>117.79343033378096</v>
      </c>
      <c r="H154" s="9">
        <v>3.6141000000000001</v>
      </c>
      <c r="I154" s="10">
        <v>0.13806451612903226</v>
      </c>
    </row>
    <row r="155" spans="1:9">
      <c r="A155" s="12">
        <v>42248</v>
      </c>
      <c r="B155" s="4">
        <v>151.2803593887283</v>
      </c>
      <c r="C155" s="4">
        <v>125.96255748847675</v>
      </c>
      <c r="D155" s="9">
        <v>85.969375723020704</v>
      </c>
      <c r="E155" s="11">
        <v>97.374641781499804</v>
      </c>
      <c r="F155" s="1">
        <v>83.702538032112074</v>
      </c>
      <c r="G155" s="1">
        <v>117.88922354317414</v>
      </c>
      <c r="H155" s="9">
        <v>3.6608999999999998</v>
      </c>
      <c r="I155" s="10">
        <v>0.13600000000000001</v>
      </c>
    </row>
    <row r="156" spans="1:9">
      <c r="A156" s="12">
        <v>42278</v>
      </c>
      <c r="B156" s="4">
        <v>152.97105186584696</v>
      </c>
      <c r="C156" s="4">
        <v>130.31630361765625</v>
      </c>
      <c r="D156" s="9">
        <v>89.347098060623793</v>
      </c>
      <c r="E156" s="11">
        <v>98.607326712741099</v>
      </c>
      <c r="F156" s="1">
        <v>83.928084899158378</v>
      </c>
      <c r="G156" s="1">
        <v>118.02906409179199</v>
      </c>
      <c r="H156" s="9">
        <v>3.5209999999999999</v>
      </c>
      <c r="I156" s="10">
        <v>0.1235483870967742</v>
      </c>
    </row>
    <row r="157" spans="1:9">
      <c r="A157" s="12">
        <v>42309</v>
      </c>
      <c r="B157" s="4">
        <v>152.92272065019148</v>
      </c>
      <c r="C157" s="4">
        <v>128.41210981376918</v>
      </c>
      <c r="D157" s="9">
        <v>86.917483045093704</v>
      </c>
      <c r="E157" s="11">
        <v>100.14839843506</v>
      </c>
      <c r="F157" s="1">
        <v>84.340080264863147</v>
      </c>
      <c r="G157" s="1">
        <v>118.24007600470918</v>
      </c>
      <c r="H157" s="9">
        <v>3.5</v>
      </c>
      <c r="I157" s="10">
        <v>0.11766666666666667</v>
      </c>
    </row>
    <row r="158" spans="1:9">
      <c r="A158" s="12">
        <v>42339</v>
      </c>
      <c r="B158" s="4">
        <v>154.49069994572727</v>
      </c>
      <c r="C158" s="4">
        <v>133.46519069726406</v>
      </c>
      <c r="D158" s="9">
        <v>85.857193485533102</v>
      </c>
      <c r="E158" s="11">
        <v>100.304316612242</v>
      </c>
      <c r="F158" s="1">
        <v>84.663273434328602</v>
      </c>
      <c r="G158" s="1">
        <v>118.46571573233739</v>
      </c>
      <c r="H158" s="9">
        <v>3.7650000000000001</v>
      </c>
      <c r="I158" s="10">
        <v>0.24064516129032257</v>
      </c>
    </row>
    <row r="159" spans="1:9">
      <c r="A159" s="12">
        <v>42370</v>
      </c>
      <c r="B159" s="4">
        <v>153.32857994870841</v>
      </c>
      <c r="C159" s="4">
        <v>130.04305656946249</v>
      </c>
      <c r="D159" s="9">
        <v>83.961951775854004</v>
      </c>
      <c r="E159" s="11">
        <v>100.311671281233</v>
      </c>
      <c r="F159" s="1">
        <v>85.041315235945447</v>
      </c>
      <c r="G159" s="1">
        <v>118.60810225029715</v>
      </c>
      <c r="H159" s="9">
        <v>3.9729999999999999</v>
      </c>
      <c r="I159" s="10">
        <v>0.34290322580645161</v>
      </c>
    </row>
    <row r="160" spans="1:9">
      <c r="A160" s="12">
        <v>42401</v>
      </c>
      <c r="B160" s="4">
        <v>155.29087947481176</v>
      </c>
      <c r="C160" s="4">
        <v>134.89802194697282</v>
      </c>
      <c r="D160" s="9">
        <v>85.523088824245903</v>
      </c>
      <c r="E160" s="11">
        <v>103.489444137083</v>
      </c>
      <c r="F160" s="1">
        <v>85.194791556442667</v>
      </c>
      <c r="G160" s="1">
        <v>119.06178975608445</v>
      </c>
      <c r="H160" s="9">
        <v>4.5857000000000001</v>
      </c>
      <c r="I160" s="10">
        <v>0.37517241379310345</v>
      </c>
    </row>
    <row r="161" spans="1:9">
      <c r="A161" s="12">
        <v>42430</v>
      </c>
      <c r="B161" s="4">
        <v>156.355990836405</v>
      </c>
      <c r="C161" s="4">
        <v>137.86987423731301</v>
      </c>
      <c r="D161" s="9">
        <v>89.9928309184331</v>
      </c>
      <c r="E161" s="11">
        <v>101.342525160552</v>
      </c>
      <c r="F161" s="1">
        <v>85.340164044131726</v>
      </c>
      <c r="G161" s="1">
        <v>119.19379524944942</v>
      </c>
      <c r="H161" s="9">
        <v>4.8352000000000004</v>
      </c>
      <c r="I161" s="10">
        <v>0.36225806451612902</v>
      </c>
    </row>
    <row r="162" spans="1:9">
      <c r="A162" s="12">
        <v>42461</v>
      </c>
      <c r="B162" s="4">
        <v>155.03441119672723</v>
      </c>
      <c r="C162" s="4">
        <v>134.35938668238367</v>
      </c>
      <c r="D162" s="9">
        <v>88.671601459762002</v>
      </c>
      <c r="E162" s="11">
        <v>99.528226890546705</v>
      </c>
      <c r="F162" s="1">
        <v>85.409317580408725</v>
      </c>
      <c r="G162" s="1">
        <v>119.41065084057018</v>
      </c>
      <c r="H162" s="9">
        <v>4.4641000000000002</v>
      </c>
      <c r="I162" s="10">
        <v>0.36533333333333334</v>
      </c>
    </row>
    <row r="163" spans="1:9">
      <c r="A163" s="12">
        <v>42491</v>
      </c>
      <c r="B163" s="4">
        <v>155.23160073406007</v>
      </c>
      <c r="C163" s="4">
        <v>132.13142880524123</v>
      </c>
      <c r="D163" s="9">
        <v>88.101226234707994</v>
      </c>
      <c r="E163" s="11">
        <v>99.880624356046994</v>
      </c>
      <c r="F163" s="1">
        <v>85.671584397691021</v>
      </c>
      <c r="G163" s="1">
        <v>119.57867225649046</v>
      </c>
      <c r="H163" s="9">
        <v>4.4391999999999996</v>
      </c>
      <c r="I163" s="10">
        <v>0.36516129032258066</v>
      </c>
    </row>
    <row r="164" spans="1:9">
      <c r="A164" s="12">
        <v>42522</v>
      </c>
      <c r="B164" s="4">
        <v>155.69548805999509</v>
      </c>
      <c r="C164" s="4">
        <v>134.53765194802762</v>
      </c>
      <c r="D164" s="9">
        <v>87.718613850401695</v>
      </c>
      <c r="E164" s="11">
        <v>99.029276697398302</v>
      </c>
      <c r="F164" s="1">
        <v>85.850361657323589</v>
      </c>
      <c r="G164" s="1">
        <v>119.79915113838183</v>
      </c>
      <c r="H164" s="9">
        <v>4.3666</v>
      </c>
      <c r="I164" s="10">
        <v>0.37766666666666665</v>
      </c>
    </row>
    <row r="165" spans="1:9">
      <c r="A165" s="12">
        <v>42552</v>
      </c>
      <c r="B165" s="4">
        <v>157.36623565819073</v>
      </c>
      <c r="C165" s="4">
        <v>143.68555986926731</v>
      </c>
      <c r="D165" s="9">
        <v>91.766695211289303</v>
      </c>
      <c r="E165" s="11">
        <v>98.243545239005201</v>
      </c>
      <c r="F165" s="1">
        <v>85.80987559111928</v>
      </c>
      <c r="G165" s="1">
        <v>119.98981929804009</v>
      </c>
      <c r="H165" s="9">
        <v>4.2854999999999999</v>
      </c>
      <c r="I165" s="10">
        <v>0.39161290322580644</v>
      </c>
    </row>
    <row r="166" spans="1:9">
      <c r="A166" s="12">
        <v>42583</v>
      </c>
      <c r="B166" s="4">
        <v>157.71897340237436</v>
      </c>
      <c r="C166" s="4">
        <v>144.33403489110947</v>
      </c>
      <c r="D166" s="9">
        <v>90.214551695723401</v>
      </c>
      <c r="E166" s="11">
        <v>99.634729300378694</v>
      </c>
      <c r="F166" s="1">
        <v>86.07494756100958</v>
      </c>
      <c r="G166" s="1">
        <v>120.09065309051428</v>
      </c>
      <c r="H166" s="9">
        <v>4.1886000000000001</v>
      </c>
      <c r="I166" s="10">
        <v>0.39677419354838711</v>
      </c>
    </row>
    <row r="167" spans="1:9">
      <c r="A167" s="12">
        <v>42614</v>
      </c>
      <c r="B167" s="4">
        <v>157.59220255091296</v>
      </c>
      <c r="C167" s="4">
        <v>140.34434361489724</v>
      </c>
      <c r="D167" s="9">
        <v>91.552792810773695</v>
      </c>
      <c r="E167" s="11">
        <v>100.894807455955</v>
      </c>
      <c r="F167" s="1">
        <v>86.320464320855208</v>
      </c>
      <c r="G167" s="1">
        <v>120.39655265123764</v>
      </c>
      <c r="H167" s="9">
        <v>4.2500999999999998</v>
      </c>
      <c r="I167" s="10">
        <v>0.39633333333333332</v>
      </c>
    </row>
    <row r="168" spans="1:9">
      <c r="A168" s="12">
        <v>42644</v>
      </c>
      <c r="B168" s="4">
        <v>157.08704838331357</v>
      </c>
      <c r="C168" s="4">
        <v>143.43223590379029</v>
      </c>
      <c r="D168" s="9">
        <v>90.183279933035394</v>
      </c>
      <c r="E168" s="11">
        <v>99.995558314454996</v>
      </c>
      <c r="F168" s="1">
        <v>86.78998197752432</v>
      </c>
      <c r="G168" s="1">
        <v>120.60242597865395</v>
      </c>
      <c r="H168" s="9">
        <v>4.2554999999999996</v>
      </c>
      <c r="I168" s="10">
        <v>0.39645161290322578</v>
      </c>
    </row>
    <row r="169" spans="1:9">
      <c r="A169" s="12">
        <v>42675</v>
      </c>
      <c r="B169" s="4">
        <v>158.14444116447174</v>
      </c>
      <c r="C169" s="4">
        <v>142.22431580883949</v>
      </c>
      <c r="D169" s="9">
        <v>94.475173501154302</v>
      </c>
      <c r="E169" s="11">
        <v>98.705802505787602</v>
      </c>
      <c r="F169" s="1">
        <v>87.156904996691566</v>
      </c>
      <c r="G169" s="1">
        <v>120.73964099604757</v>
      </c>
      <c r="H169" s="9">
        <v>4.2851999999999997</v>
      </c>
      <c r="I169" s="10">
        <v>0.40666666666666668</v>
      </c>
    </row>
    <row r="170" spans="1:9">
      <c r="A170" s="12">
        <v>42705</v>
      </c>
      <c r="B170" s="4">
        <v>159.69949611200647</v>
      </c>
      <c r="C170" s="4">
        <v>144.02662812275565</v>
      </c>
      <c r="D170" s="9">
        <v>96.0019712108937</v>
      </c>
      <c r="E170" s="11">
        <v>97.2520100007129</v>
      </c>
      <c r="F170" s="1">
        <v>87.386202144635519</v>
      </c>
      <c r="G170" s="1">
        <v>120.88749262065468</v>
      </c>
      <c r="H170" s="9">
        <v>4.3739999999999997</v>
      </c>
      <c r="I170" s="10">
        <v>0.54</v>
      </c>
    </row>
    <row r="171" spans="1:9">
      <c r="A171" s="12">
        <v>42736</v>
      </c>
      <c r="B171" s="4">
        <v>160.16017368289783</v>
      </c>
      <c r="C171" s="4">
        <v>147.31051413830446</v>
      </c>
      <c r="D171" s="9">
        <v>91.594161155495996</v>
      </c>
      <c r="E171" s="11">
        <v>96.499887755764604</v>
      </c>
      <c r="F171" s="1">
        <v>87.665558259327383</v>
      </c>
      <c r="G171" s="1">
        <v>121.35147657483708</v>
      </c>
      <c r="H171" s="9">
        <v>4.2516999999999996</v>
      </c>
      <c r="I171" s="10">
        <v>0.64967741935483869</v>
      </c>
    </row>
    <row r="172" spans="1:9">
      <c r="A172" s="12">
        <v>42767</v>
      </c>
      <c r="B172" s="4">
        <v>159.46640929272746</v>
      </c>
      <c r="C172" s="4">
        <v>143.23477969467353</v>
      </c>
      <c r="D172" s="9">
        <v>93.5468089271248</v>
      </c>
      <c r="E172" s="11">
        <v>94.801311262201693</v>
      </c>
      <c r="F172" s="1">
        <v>87.965527079853445</v>
      </c>
      <c r="G172" s="1">
        <v>121.30512916370461</v>
      </c>
      <c r="H172" s="9">
        <v>4.2489999999999997</v>
      </c>
      <c r="I172" s="10">
        <v>0.65678571428571431</v>
      </c>
    </row>
    <row r="173" spans="1:9">
      <c r="A173" s="12">
        <v>42795</v>
      </c>
      <c r="B173" s="4">
        <v>156.97973176871238</v>
      </c>
      <c r="C173" s="4">
        <v>137.66144860790163</v>
      </c>
      <c r="D173" s="9">
        <v>95.550908817722203</v>
      </c>
      <c r="E173" s="11">
        <v>93.550784339487507</v>
      </c>
      <c r="F173" s="1">
        <v>88.726756902593181</v>
      </c>
      <c r="G173" s="1">
        <v>121.53039547351783</v>
      </c>
      <c r="H173" s="9">
        <v>4.2453000000000003</v>
      </c>
      <c r="I173" s="10">
        <v>0.78612903225806452</v>
      </c>
    </row>
    <row r="174" spans="1:9">
      <c r="A174" s="12">
        <v>42826</v>
      </c>
      <c r="B174" s="4">
        <v>158.61769928828204</v>
      </c>
      <c r="C174" s="4">
        <v>139.85122793762244</v>
      </c>
      <c r="D174" s="9">
        <v>92.086739416159105</v>
      </c>
      <c r="E174" s="11">
        <v>93.887872675603305</v>
      </c>
      <c r="F174" s="1">
        <v>88.569548309962244</v>
      </c>
      <c r="G174" s="1">
        <v>121.76375098253132</v>
      </c>
      <c r="H174" s="9">
        <v>4.2922000000000002</v>
      </c>
      <c r="I174" s="10">
        <v>0.89600000000000002</v>
      </c>
    </row>
    <row r="175" spans="1:9">
      <c r="A175" s="12">
        <v>42856</v>
      </c>
      <c r="B175" s="4">
        <v>159.39187616985805</v>
      </c>
      <c r="C175" s="4">
        <v>141.78742089887982</v>
      </c>
      <c r="D175" s="9">
        <v>93.189644289131294</v>
      </c>
      <c r="E175" s="11">
        <v>95.164550738367794</v>
      </c>
      <c r="F175" s="1">
        <v>88.290225059134769</v>
      </c>
      <c r="G175" s="1">
        <v>121.9593753078381</v>
      </c>
      <c r="H175" s="9">
        <v>4.0746000000000002</v>
      </c>
      <c r="I175" s="10">
        <v>0.90741935483870972</v>
      </c>
    </row>
    <row r="176" spans="1:9">
      <c r="A176" s="12">
        <v>42887</v>
      </c>
      <c r="B176" s="4">
        <v>161.73027847800205</v>
      </c>
      <c r="C176" s="4">
        <v>146.17249544998265</v>
      </c>
      <c r="D176" s="9">
        <v>92.758413867182497</v>
      </c>
      <c r="E176" s="11">
        <v>95.744113845849498</v>
      </c>
      <c r="F176" s="1">
        <v>88.207244779803943</v>
      </c>
      <c r="G176" s="1">
        <v>122.0544674975656</v>
      </c>
      <c r="H176" s="9">
        <v>4.0019999999999998</v>
      </c>
      <c r="I176" s="10">
        <v>1.04</v>
      </c>
    </row>
    <row r="177" spans="1:9">
      <c r="A177" s="12">
        <v>42917</v>
      </c>
      <c r="B177" s="4">
        <v>161.24312191895976</v>
      </c>
      <c r="C177" s="4">
        <v>144.88860416071378</v>
      </c>
      <c r="D177" s="9">
        <v>94.130525378745105</v>
      </c>
      <c r="E177" s="11">
        <v>95.781774632682996</v>
      </c>
      <c r="F177" s="1">
        <v>88.256089829576339</v>
      </c>
      <c r="G177" s="1">
        <v>122.19332235113563</v>
      </c>
      <c r="H177" s="9">
        <v>3.8391999999999999</v>
      </c>
      <c r="I177" s="10">
        <v>1.1506451612903226</v>
      </c>
    </row>
    <row r="178" spans="1:9">
      <c r="A178" s="12">
        <v>42948</v>
      </c>
      <c r="B178" s="4">
        <v>162.08882703605536</v>
      </c>
      <c r="C178" s="4">
        <v>145.89977304853332</v>
      </c>
      <c r="D178" s="9">
        <v>97.846954139648304</v>
      </c>
      <c r="E178" s="11">
        <v>96.355786623290896</v>
      </c>
      <c r="F178" s="1">
        <v>88.79735823946298</v>
      </c>
      <c r="G178" s="1">
        <v>122.50157658700957</v>
      </c>
      <c r="H178" s="9">
        <v>3.7296</v>
      </c>
      <c r="I178" s="10">
        <v>1.1570967741935485</v>
      </c>
    </row>
    <row r="179" spans="1:9">
      <c r="A179" s="12">
        <v>42979</v>
      </c>
      <c r="B179" s="4">
        <v>163.03760830643392</v>
      </c>
      <c r="C179" s="4">
        <v>146.77337052029728</v>
      </c>
      <c r="D179" s="9">
        <v>100.504606211002</v>
      </c>
      <c r="E179" s="11">
        <v>97.754798755850302</v>
      </c>
      <c r="F179" s="1">
        <v>88.854917574812617</v>
      </c>
      <c r="G179" s="1">
        <v>122.75313425570299</v>
      </c>
      <c r="H179" s="9">
        <v>3.6120000000000001</v>
      </c>
      <c r="I179" s="10">
        <v>1.1533333333333333</v>
      </c>
    </row>
    <row r="180" spans="1:9">
      <c r="A180" s="12">
        <v>43009</v>
      </c>
      <c r="B180" s="4">
        <v>162.24567518910411</v>
      </c>
      <c r="C180" s="4">
        <v>142.63071821013406</v>
      </c>
      <c r="D180" s="9">
        <v>102.041406691125</v>
      </c>
      <c r="E180" s="11">
        <v>97.574207769046595</v>
      </c>
      <c r="F180" s="1">
        <v>88.56186080681141</v>
      </c>
      <c r="G180" s="1">
        <v>122.92717415706969</v>
      </c>
      <c r="H180" s="9">
        <v>3.5011999999999999</v>
      </c>
      <c r="I180" s="10">
        <v>1.1538709677419354</v>
      </c>
    </row>
    <row r="181" spans="1:9">
      <c r="A181" s="12">
        <v>43040</v>
      </c>
      <c r="B181" s="4">
        <v>161.49207980418743</v>
      </c>
      <c r="C181" s="4">
        <v>140.18106381993863</v>
      </c>
      <c r="D181" s="9">
        <v>103.576560618458</v>
      </c>
      <c r="E181" s="11">
        <v>97.289716877463306</v>
      </c>
      <c r="F181" s="1">
        <v>88.497473182844274</v>
      </c>
      <c r="G181" s="1">
        <v>123.19632239944201</v>
      </c>
      <c r="H181" s="9">
        <v>3.3540999999999999</v>
      </c>
      <c r="I181" s="10">
        <v>1.157</v>
      </c>
    </row>
    <row r="182" spans="1:9">
      <c r="A182" s="12">
        <v>43070</v>
      </c>
      <c r="B182" s="4">
        <v>162.48272688050662</v>
      </c>
      <c r="C182" s="4">
        <v>140.22175026797726</v>
      </c>
      <c r="D182" s="9">
        <v>102.40561446269101</v>
      </c>
      <c r="E182" s="11">
        <v>97.782792948426902</v>
      </c>
      <c r="F182" s="1">
        <v>88.566714129763454</v>
      </c>
      <c r="G182" s="1">
        <v>123.44092480916684</v>
      </c>
      <c r="H182" s="9">
        <v>3.2568000000000001</v>
      </c>
      <c r="I182" s="10">
        <v>1.3016129032258066</v>
      </c>
    </row>
    <row r="183" spans="1:9">
      <c r="A183" s="12">
        <v>43101</v>
      </c>
      <c r="B183" s="4">
        <v>164.51301736623134</v>
      </c>
      <c r="C183" s="4">
        <v>148.78246905981905</v>
      </c>
      <c r="D183" s="9">
        <v>102.20431346663899</v>
      </c>
      <c r="E183" s="11">
        <v>99.066836215891797</v>
      </c>
      <c r="F183" s="1">
        <v>88.763115702487724</v>
      </c>
      <c r="G183" s="1">
        <v>123.6709982986963</v>
      </c>
      <c r="H183" s="9">
        <v>3.0962000000000001</v>
      </c>
      <c r="I183" s="10">
        <v>1.4145161290322581</v>
      </c>
    </row>
    <row r="184" spans="1:9">
      <c r="A184" s="12">
        <v>43132</v>
      </c>
      <c r="B184" s="4">
        <v>164.49622144460457</v>
      </c>
      <c r="C184" s="4">
        <v>142.72826817583012</v>
      </c>
      <c r="D184" s="9">
        <v>102.42263006645901</v>
      </c>
      <c r="E184" s="11">
        <v>101.38138250107301</v>
      </c>
      <c r="F184" s="1">
        <v>89.016958809371516</v>
      </c>
      <c r="G184" s="1">
        <v>124.16184299071995</v>
      </c>
      <c r="H184" s="9">
        <v>3.0108000000000001</v>
      </c>
      <c r="I184" s="10">
        <v>1.4175</v>
      </c>
    </row>
    <row r="185" spans="1:9">
      <c r="A185" s="12">
        <v>43160</v>
      </c>
      <c r="B185" s="4">
        <v>165.61559330699424</v>
      </c>
      <c r="C185" s="4">
        <v>146.33761739114215</v>
      </c>
      <c r="D185" s="9">
        <v>100.282796678441</v>
      </c>
      <c r="E185" s="11">
        <v>100.45442451892301</v>
      </c>
      <c r="F185" s="1">
        <v>89.053650257850563</v>
      </c>
      <c r="G185" s="1">
        <v>124.10768299448547</v>
      </c>
      <c r="H185" s="9">
        <v>2.8079000000000001</v>
      </c>
      <c r="I185" s="10">
        <v>1.5061290322580645</v>
      </c>
    </row>
    <row r="186" spans="1:9">
      <c r="A186" s="12">
        <v>43191</v>
      </c>
      <c r="B186" s="4">
        <v>168.84359279905561</v>
      </c>
      <c r="C186" s="4">
        <v>157.08425225873791</v>
      </c>
      <c r="D186" s="9">
        <v>98.620285490977295</v>
      </c>
      <c r="E186" s="11">
        <v>100.006106355379</v>
      </c>
      <c r="F186" s="1">
        <v>89.008280078982608</v>
      </c>
      <c r="G186" s="1">
        <v>124.31205786918466</v>
      </c>
      <c r="H186" s="9">
        <v>2.7517</v>
      </c>
      <c r="I186" s="10">
        <v>1.6923333333333332</v>
      </c>
    </row>
    <row r="187" spans="1:9">
      <c r="A187" s="12">
        <v>43221</v>
      </c>
      <c r="B187" s="4">
        <v>168.86552700635602</v>
      </c>
      <c r="C187" s="4">
        <v>156.0468839128574</v>
      </c>
      <c r="D187" s="9">
        <v>98.295386200501994</v>
      </c>
      <c r="E187" s="11">
        <v>99.564533483278495</v>
      </c>
      <c r="F187" s="1">
        <v>89.123157026846485</v>
      </c>
      <c r="G187" s="1">
        <v>124.54178723102996</v>
      </c>
      <c r="H187" s="9">
        <v>2.7578999999999998</v>
      </c>
      <c r="I187" s="10">
        <v>1.7</v>
      </c>
    </row>
    <row r="188" spans="1:9">
      <c r="A188" s="12">
        <v>43252</v>
      </c>
      <c r="B188" s="4">
        <v>165.59883385699399</v>
      </c>
      <c r="C188" s="4">
        <v>144.30290539722006</v>
      </c>
      <c r="D188" s="9">
        <v>97.274531163895801</v>
      </c>
      <c r="E188" s="11">
        <v>98.117551338702398</v>
      </c>
      <c r="F188" s="1">
        <v>89.472614927843452</v>
      </c>
      <c r="G188" s="1">
        <v>124.80595860151394</v>
      </c>
      <c r="H188" s="9">
        <v>2.7848999999999999</v>
      </c>
      <c r="I188" s="10">
        <v>1.8196666666666668</v>
      </c>
    </row>
    <row r="189" spans="1:9">
      <c r="A189" s="12">
        <v>43282</v>
      </c>
      <c r="B189" s="4">
        <v>165.20939005530553</v>
      </c>
      <c r="C189" s="4">
        <v>141.26377678056335</v>
      </c>
      <c r="D189" s="9">
        <v>95.436839031186807</v>
      </c>
      <c r="E189" s="11">
        <v>96.541391282871501</v>
      </c>
      <c r="F189" s="1">
        <v>89.674585395918257</v>
      </c>
      <c r="G189" s="1">
        <v>125.04028932873761</v>
      </c>
      <c r="H189" s="9">
        <v>2.7427999999999999</v>
      </c>
      <c r="I189" s="10">
        <v>1.91</v>
      </c>
    </row>
    <row r="190" spans="1:9">
      <c r="A190" s="12">
        <v>43313</v>
      </c>
      <c r="B190" s="4">
        <v>165.8610848899838</v>
      </c>
      <c r="C190" s="4">
        <v>144.88460529042359</v>
      </c>
      <c r="D190" s="9">
        <v>91.636352536063498</v>
      </c>
      <c r="E190" s="11">
        <v>96.108795817975306</v>
      </c>
      <c r="F190" s="1">
        <v>89.74585118958214</v>
      </c>
      <c r="G190" s="1">
        <v>125.30563087019597</v>
      </c>
      <c r="H190" s="9">
        <v>2.7502</v>
      </c>
      <c r="I190" s="10">
        <v>1.9148387096774193</v>
      </c>
    </row>
    <row r="191" spans="1:9">
      <c r="A191" s="12">
        <v>43344</v>
      </c>
      <c r="B191" s="4">
        <v>167.5682615686928</v>
      </c>
      <c r="C191" s="4">
        <v>149.96055607254905</v>
      </c>
      <c r="D191" s="9">
        <v>90.729972476341104</v>
      </c>
      <c r="E191" s="11">
        <v>96.458749943156405</v>
      </c>
      <c r="F191" s="1">
        <v>89.992757961664665</v>
      </c>
      <c r="G191" s="1">
        <v>125.56274577939782</v>
      </c>
      <c r="H191" s="9">
        <v>2.7462</v>
      </c>
      <c r="I191" s="10">
        <v>1.9546666666666668</v>
      </c>
    </row>
    <row r="192" spans="1:9">
      <c r="A192" s="12">
        <v>43374</v>
      </c>
      <c r="B192" s="4">
        <v>167.89298795680799</v>
      </c>
      <c r="C192" s="4">
        <v>144.3799981647837</v>
      </c>
      <c r="D192" s="9">
        <v>91.367178346925996</v>
      </c>
      <c r="E192" s="11">
        <v>96.986881425066798</v>
      </c>
      <c r="F192" s="1">
        <v>90.191681502015456</v>
      </c>
      <c r="G192" s="1">
        <v>125.80634749142673</v>
      </c>
      <c r="H192" s="9">
        <v>2.7694000000000001</v>
      </c>
      <c r="I192" s="10">
        <v>2.1877419354838712</v>
      </c>
    </row>
    <row r="193" spans="1:9">
      <c r="A193" s="12">
        <v>43405</v>
      </c>
      <c r="B193" s="4">
        <v>168.95516772559935</v>
      </c>
      <c r="C193" s="4">
        <v>149.42452263117329</v>
      </c>
      <c r="D193" s="9">
        <v>92.478918779580297</v>
      </c>
      <c r="E193" s="11">
        <v>97.386384234800104</v>
      </c>
      <c r="F193" s="1">
        <v>90.40408007928059</v>
      </c>
      <c r="G193" s="1">
        <v>125.81973399894939</v>
      </c>
      <c r="H193" s="9">
        <v>2.7524999999999999</v>
      </c>
      <c r="I193" s="10">
        <v>2.1976666666666667</v>
      </c>
    </row>
    <row r="194" spans="1:9">
      <c r="A194" s="12">
        <v>43435</v>
      </c>
      <c r="B194" s="4">
        <v>169.86715663251175</v>
      </c>
      <c r="C194" s="4">
        <v>150.95679952186472</v>
      </c>
      <c r="D194" s="9">
        <v>94.823876278301597</v>
      </c>
      <c r="E194" s="11">
        <v>97.018701742258699</v>
      </c>
      <c r="F194" s="1">
        <v>90.489724244538507</v>
      </c>
      <c r="G194" s="1">
        <v>125.9889368098334</v>
      </c>
      <c r="H194" s="9">
        <v>2.7544</v>
      </c>
      <c r="I194" s="10">
        <v>2.274193548387097</v>
      </c>
    </row>
    <row r="195" spans="1:9">
      <c r="A195" s="12">
        <v>43466</v>
      </c>
      <c r="B195" s="4">
        <v>167.62966982903771</v>
      </c>
      <c r="C195" s="4">
        <v>141.23953799621501</v>
      </c>
      <c r="D195" s="9">
        <v>94.421054065494502</v>
      </c>
      <c r="E195" s="11">
        <v>97.619250792775205</v>
      </c>
      <c r="F195" s="1">
        <v>90.649516184033189</v>
      </c>
      <c r="G195" s="1">
        <v>126.11756153412796</v>
      </c>
      <c r="H195" s="9">
        <v>2.7519999999999998</v>
      </c>
      <c r="I195" s="10">
        <v>2.4</v>
      </c>
    </row>
    <row r="196" spans="1:9">
      <c r="A196" s="12">
        <v>43497</v>
      </c>
      <c r="B196" s="4">
        <v>168.51141629670167</v>
      </c>
      <c r="C196" s="4">
        <v>142.35216178279666</v>
      </c>
      <c r="D196" s="9">
        <v>91.805482013463504</v>
      </c>
      <c r="E196" s="11">
        <v>97.761733294057507</v>
      </c>
      <c r="F196" s="1">
        <v>90.817091475242279</v>
      </c>
      <c r="G196" s="1">
        <v>126.48111392675929</v>
      </c>
      <c r="H196" s="9">
        <v>2.7513999999999998</v>
      </c>
      <c r="I196" s="10">
        <v>2.4</v>
      </c>
    </row>
    <row r="197" spans="1:9">
      <c r="A197" s="12">
        <v>43525</v>
      </c>
      <c r="B197" s="4">
        <v>172.00793337104088</v>
      </c>
      <c r="C197" s="4">
        <v>150.19575851251744</v>
      </c>
      <c r="D197" s="9">
        <v>93.003467965174394</v>
      </c>
      <c r="E197" s="11">
        <v>96.546831492096501</v>
      </c>
      <c r="F197" s="1">
        <v>91.060425259694753</v>
      </c>
      <c r="G197" s="1">
        <v>126.8334996584102</v>
      </c>
      <c r="H197" s="9">
        <v>2.7542</v>
      </c>
      <c r="I197" s="10">
        <v>2.4051612903225807</v>
      </c>
    </row>
    <row r="198" spans="1:9">
      <c r="A198" s="12">
        <v>43556</v>
      </c>
      <c r="B198" s="4">
        <v>169.95574846186284</v>
      </c>
      <c r="C198" s="4">
        <v>145.5299925888508</v>
      </c>
      <c r="D198" s="9">
        <v>94.558941802898801</v>
      </c>
      <c r="E198" s="11">
        <v>96.456081494712606</v>
      </c>
      <c r="F198" s="1">
        <v>91.320728584769626</v>
      </c>
      <c r="G198" s="1">
        <v>127.25625380012089</v>
      </c>
      <c r="H198" s="9">
        <v>2.7524000000000002</v>
      </c>
      <c r="I198" s="10">
        <v>2.4236666666666666</v>
      </c>
    </row>
    <row r="199" spans="1:9">
      <c r="A199" s="12">
        <v>43586</v>
      </c>
      <c r="B199" s="4">
        <v>170.04862065297678</v>
      </c>
      <c r="C199" s="4">
        <v>149.10148776141227</v>
      </c>
      <c r="D199" s="9">
        <v>94.463801718657606</v>
      </c>
      <c r="E199" s="11">
        <v>95.922466882656394</v>
      </c>
      <c r="F199" s="1">
        <v>91.557391027247093</v>
      </c>
      <c r="G199" s="1">
        <v>127.558782810192</v>
      </c>
      <c r="H199" s="9">
        <v>2.7504</v>
      </c>
      <c r="I199" s="10">
        <v>2.390967741935484</v>
      </c>
    </row>
    <row r="200" spans="1:9">
      <c r="A200" s="12">
        <v>43617</v>
      </c>
      <c r="B200" s="4">
        <v>170.60975261792822</v>
      </c>
      <c r="C200" s="4">
        <v>143.72331102424198</v>
      </c>
      <c r="D200" s="9">
        <v>95.115072025248907</v>
      </c>
      <c r="E200" s="11">
        <v>96.070512375236902</v>
      </c>
      <c r="F200" s="1">
        <v>91.529635034308768</v>
      </c>
      <c r="G200" s="1">
        <v>127.68003400099722</v>
      </c>
      <c r="H200" s="9">
        <v>2.7923</v>
      </c>
      <c r="I200" s="10">
        <v>2.3776666666666668</v>
      </c>
    </row>
    <row r="201" spans="1:9">
      <c r="A201" s="12">
        <v>43647</v>
      </c>
      <c r="B201" s="4">
        <v>170.34844230849853</v>
      </c>
      <c r="C201" s="4">
        <v>144.43722729725991</v>
      </c>
      <c r="D201" s="9">
        <v>96.780021310286003</v>
      </c>
      <c r="E201" s="11">
        <v>95.404184720835701</v>
      </c>
      <c r="F201" s="1">
        <v>91.560320910637842</v>
      </c>
      <c r="G201" s="1">
        <v>128.02848778795172</v>
      </c>
      <c r="H201" s="9">
        <v>2.7526999999999999</v>
      </c>
      <c r="I201" s="10">
        <v>2.4029032258064515</v>
      </c>
    </row>
    <row r="202" spans="1:9">
      <c r="A202" s="12">
        <v>43678</v>
      </c>
      <c r="B202" s="4">
        <v>171.93145844853007</v>
      </c>
      <c r="C202" s="4">
        <v>151.55730435501809</v>
      </c>
      <c r="D202" s="9">
        <v>95.325928555167906</v>
      </c>
      <c r="E202" s="11">
        <v>96.3082352849149</v>
      </c>
      <c r="F202" s="1">
        <v>91.573744637618475</v>
      </c>
      <c r="G202" s="1">
        <v>128.24293566504264</v>
      </c>
      <c r="H202" s="9">
        <v>2.5642</v>
      </c>
      <c r="I202" s="10">
        <v>2.1258064516129034</v>
      </c>
    </row>
    <row r="203" spans="1:9">
      <c r="A203" s="12">
        <v>43709</v>
      </c>
      <c r="B203" s="4">
        <v>171.22036310418369</v>
      </c>
      <c r="C203" s="4">
        <v>148.35327163766613</v>
      </c>
      <c r="D203" s="9">
        <v>95.866209807302894</v>
      </c>
      <c r="E203" s="11">
        <v>95.526435910215298</v>
      </c>
      <c r="F203" s="1">
        <v>91.659781933696962</v>
      </c>
      <c r="G203" s="1">
        <v>128.50481828324899</v>
      </c>
      <c r="H203" s="9">
        <v>2.5038</v>
      </c>
      <c r="I203" s="10">
        <v>2.0430000000000001</v>
      </c>
    </row>
    <row r="204" spans="1:9">
      <c r="A204" s="12">
        <v>43739</v>
      </c>
      <c r="B204" s="4">
        <v>171.82709335540892</v>
      </c>
      <c r="C204" s="4">
        <v>148.66261357026013</v>
      </c>
      <c r="D204" s="9">
        <v>94.23658654322</v>
      </c>
      <c r="E204" s="11">
        <v>96.328316931021007</v>
      </c>
      <c r="F204" s="1">
        <v>91.888418631476725</v>
      </c>
      <c r="G204" s="1">
        <v>128.9397705021581</v>
      </c>
      <c r="H204" s="9">
        <v>2.5045000000000002</v>
      </c>
      <c r="I204" s="10">
        <v>1.8296774193548386</v>
      </c>
    </row>
    <row r="205" spans="1:9">
      <c r="A205" s="12">
        <v>43770</v>
      </c>
      <c r="B205" s="4">
        <v>172.82115955467157</v>
      </c>
      <c r="C205" s="4">
        <v>152.79745181653399</v>
      </c>
      <c r="D205" s="9">
        <v>93.660344333859598</v>
      </c>
      <c r="E205" s="11">
        <v>96.794224715297602</v>
      </c>
      <c r="F205" s="1">
        <v>92.082204015170277</v>
      </c>
      <c r="G205" s="1">
        <v>129.2511227494079</v>
      </c>
      <c r="H205" s="9">
        <v>2.2984</v>
      </c>
      <c r="I205" s="10">
        <v>1.5533333333333332</v>
      </c>
    </row>
    <row r="206" spans="1:9">
      <c r="A206" s="12">
        <v>43800</v>
      </c>
      <c r="B206" s="4">
        <v>171.1708362175473</v>
      </c>
      <c r="C206" s="4">
        <v>144.02628245926286</v>
      </c>
      <c r="D206" s="9">
        <v>95.861305998682496</v>
      </c>
      <c r="E206" s="11">
        <v>96.413689384610905</v>
      </c>
      <c r="F206" s="1">
        <v>92.189210413501115</v>
      </c>
      <c r="G206" s="1">
        <v>129.37820025704053</v>
      </c>
      <c r="H206" s="9">
        <v>2.2501000000000002</v>
      </c>
      <c r="I206" s="10">
        <v>1.5509677419354839</v>
      </c>
    </row>
    <row r="207" spans="1:9">
      <c r="A207" s="12">
        <v>43831</v>
      </c>
      <c r="B207" s="4">
        <v>173.00522563080517</v>
      </c>
      <c r="C207" s="4">
        <v>144.86246861402043</v>
      </c>
      <c r="D207" s="6">
        <v>99.4141453793697</v>
      </c>
      <c r="E207" s="1">
        <v>96.754865289877799</v>
      </c>
      <c r="F207" s="1">
        <v>92.356898188932448</v>
      </c>
      <c r="G207" s="1">
        <v>129.78551457408807</v>
      </c>
      <c r="H207" s="1">
        <v>2.2490000000000001</v>
      </c>
      <c r="I207" s="1">
        <v>1.5478260869565219</v>
      </c>
    </row>
    <row r="208" spans="1:9">
      <c r="A208" s="12">
        <v>43862</v>
      </c>
      <c r="B208" s="4">
        <v>174.56231780827193</v>
      </c>
      <c r="C208" s="4">
        <v>146.75219265095126</v>
      </c>
      <c r="D208" s="6">
        <v>96.719363348228995</v>
      </c>
      <c r="E208" s="1">
        <v>97.691917446677294</v>
      </c>
      <c r="F208" s="1">
        <v>92.563852160282735</v>
      </c>
      <c r="G208" s="1">
        <v>130.02742633345892</v>
      </c>
      <c r="H208" s="1">
        <v>2.2433000000000001</v>
      </c>
      <c r="I208" s="1">
        <v>1.5855000000000004</v>
      </c>
    </row>
    <row r="209" spans="1:9">
      <c r="A209" s="12">
        <v>43891</v>
      </c>
      <c r="B209" s="4">
        <v>140.60673780109357</v>
      </c>
      <c r="C209" s="4">
        <v>127.04214731189658</v>
      </c>
      <c r="D209" s="6">
        <v>94.187162583817994</v>
      </c>
      <c r="E209" s="1">
        <v>97.691181494423702</v>
      </c>
      <c r="F209" s="1">
        <v>92.727167622828233</v>
      </c>
      <c r="G209" s="1">
        <v>129.86786364022768</v>
      </c>
      <c r="H209" s="1">
        <v>1.8384</v>
      </c>
      <c r="I209" s="1">
        <v>0.60954545454545439</v>
      </c>
    </row>
    <row r="210" spans="1:9">
      <c r="A210" s="12">
        <v>43922</v>
      </c>
      <c r="B210" s="4">
        <v>105.98139925632917</v>
      </c>
      <c r="C210" s="4">
        <v>108.6237417403065</v>
      </c>
      <c r="D210" s="6">
        <v>94.257782709480793</v>
      </c>
      <c r="E210" s="1">
        <v>93.171569253892898</v>
      </c>
      <c r="F210" s="1">
        <v>92.905634944231025</v>
      </c>
      <c r="G210" s="1">
        <v>129.76319338525857</v>
      </c>
      <c r="H210" s="1">
        <v>0.61350000000000005</v>
      </c>
      <c r="I210" s="1">
        <v>1.9090909090909096E-2</v>
      </c>
    </row>
    <row r="211" spans="1:9">
      <c r="A211" s="12">
        <v>43952</v>
      </c>
      <c r="B211" s="4">
        <v>115.5637932501464</v>
      </c>
      <c r="C211" s="4">
        <v>107.52588400216364</v>
      </c>
      <c r="D211" s="6">
        <v>96.404144247791393</v>
      </c>
      <c r="E211" s="1">
        <v>93.164136980804003</v>
      </c>
      <c r="F211" s="1">
        <v>93.20310158995548</v>
      </c>
      <c r="G211" s="1">
        <v>129.67481583083762</v>
      </c>
      <c r="H211" s="1">
        <v>0.2414</v>
      </c>
      <c r="I211" s="1">
        <v>4.5238095238095258E-2</v>
      </c>
    </row>
    <row r="212" spans="1:9">
      <c r="A212" s="12">
        <v>43983</v>
      </c>
      <c r="B212" s="4">
        <v>138.67311875585088</v>
      </c>
      <c r="C212" s="4">
        <v>136.16227868048628</v>
      </c>
      <c r="D212" s="6">
        <v>100.41306702189701</v>
      </c>
      <c r="E212" s="1">
        <v>96.348978122056494</v>
      </c>
      <c r="F212" s="1">
        <v>92.999024141867096</v>
      </c>
      <c r="G212" s="1">
        <v>129.99045179143877</v>
      </c>
      <c r="H212" s="1">
        <v>0.16900000000000001</v>
      </c>
      <c r="I212" s="1">
        <v>7.9090909090909114E-2</v>
      </c>
    </row>
    <row r="213" spans="1:9">
      <c r="A213" s="12">
        <v>44013</v>
      </c>
      <c r="B213" s="4">
        <v>150.95018775884444</v>
      </c>
      <c r="C213" s="4">
        <v>139.41565573236258</v>
      </c>
      <c r="D213" s="6">
        <v>103.065389647405</v>
      </c>
      <c r="E213" s="1">
        <v>97.893018542349907</v>
      </c>
      <c r="F213" s="1">
        <v>93.256708783961031</v>
      </c>
      <c r="G213" s="1">
        <v>129.9721764187056</v>
      </c>
      <c r="H213" s="1">
        <v>0.17519999999999999</v>
      </c>
      <c r="I213" s="1">
        <v>0.1056521739130435</v>
      </c>
    </row>
    <row r="214" spans="1:9">
      <c r="A214" s="12">
        <v>44044</v>
      </c>
      <c r="B214" s="4">
        <v>156.14274173439989</v>
      </c>
      <c r="C214" s="4">
        <v>138.13577800041367</v>
      </c>
      <c r="D214" s="6">
        <v>108.070446201268</v>
      </c>
      <c r="E214" s="1">
        <v>100.678241885969</v>
      </c>
      <c r="F214" s="1">
        <v>93.109749543707011</v>
      </c>
      <c r="G214" s="1">
        <v>130.42663698638759</v>
      </c>
      <c r="H214" s="1">
        <v>0.16739999999999999</v>
      </c>
      <c r="I214" s="1">
        <v>8.5714285714285743E-2</v>
      </c>
    </row>
    <row r="215" spans="1:9">
      <c r="A215" s="12">
        <v>44075</v>
      </c>
      <c r="B215" s="4">
        <v>160.139434283311</v>
      </c>
      <c r="C215" s="4">
        <v>137.85763193604691</v>
      </c>
      <c r="D215" s="6">
        <v>110.66258217695299</v>
      </c>
      <c r="E215" s="1">
        <v>101.36097747144299</v>
      </c>
      <c r="F215" s="1">
        <v>93.322589931599467</v>
      </c>
      <c r="G215" s="1">
        <v>130.61493929477726</v>
      </c>
      <c r="H215" s="1">
        <v>0.1106</v>
      </c>
      <c r="I215" s="1">
        <v>8.5909090909090935E-2</v>
      </c>
    </row>
    <row r="216" spans="1:9">
      <c r="A216" s="12">
        <v>44105</v>
      </c>
      <c r="B216" s="4">
        <v>166.1046813255102</v>
      </c>
      <c r="C216" s="4">
        <v>145.97484319817664</v>
      </c>
      <c r="D216" s="6">
        <v>108.394726678297</v>
      </c>
      <c r="E216" s="1">
        <v>102.99291716965099</v>
      </c>
      <c r="F216" s="1">
        <v>93.46890367862035</v>
      </c>
      <c r="G216" s="1">
        <v>130.66662078668736</v>
      </c>
      <c r="H216" s="1">
        <v>0.24890000000000001</v>
      </c>
      <c r="I216" s="1">
        <v>8.7272727272727293E-2</v>
      </c>
    </row>
    <row r="217" spans="1:9">
      <c r="A217" s="12">
        <v>44136</v>
      </c>
      <c r="B217" s="4">
        <v>168.7508049811621</v>
      </c>
      <c r="C217" s="4">
        <v>147.24334113277436</v>
      </c>
      <c r="D217" s="6">
        <v>112.13297184129701</v>
      </c>
      <c r="E217" s="1">
        <v>103.826848019959</v>
      </c>
      <c r="F217" s="1">
        <v>94.045188925049104</v>
      </c>
      <c r="G217" s="1">
        <v>130.64052926784106</v>
      </c>
      <c r="H217" s="1">
        <v>0.1883</v>
      </c>
      <c r="I217" s="1">
        <v>8.6666666666666697E-2</v>
      </c>
    </row>
    <row r="218" spans="1:9">
      <c r="A218" s="12">
        <v>44166</v>
      </c>
      <c r="B218" s="4">
        <v>171.73306094352529</v>
      </c>
      <c r="C218" s="4">
        <v>150.72696179277443</v>
      </c>
      <c r="D218" s="6">
        <v>114.34252550030899</v>
      </c>
      <c r="E218" s="1">
        <v>105.517968904181</v>
      </c>
      <c r="F218" s="1">
        <v>93.987556890261359</v>
      </c>
      <c r="G218" s="1">
        <v>131.08845180875036</v>
      </c>
      <c r="H218" s="1">
        <v>0.2276</v>
      </c>
      <c r="I218" s="1">
        <v>8.2173913043478292E-2</v>
      </c>
    </row>
    <row r="219" spans="1:9">
      <c r="A219" s="12">
        <v>44197</v>
      </c>
      <c r="B219" s="4">
        <v>171.5360931245381</v>
      </c>
      <c r="C219" s="4">
        <v>144.84860593911361</v>
      </c>
      <c r="D219" s="6">
        <v>117.560132835774</v>
      </c>
      <c r="E219" s="1">
        <v>106.397130469403</v>
      </c>
      <c r="F219" s="1">
        <v>94.825029625708794</v>
      </c>
      <c r="G219" s="1">
        <v>131.44718027317253</v>
      </c>
      <c r="H219" s="1">
        <v>0.22070000000000001</v>
      </c>
      <c r="I219" s="1">
        <v>7.1428571428571438E-2</v>
      </c>
    </row>
    <row r="220" spans="1:9">
      <c r="A220" s="12">
        <v>44228</v>
      </c>
      <c r="B220" s="4">
        <v>169.88149402556121</v>
      </c>
      <c r="C220" s="4">
        <v>147.52316289098837</v>
      </c>
      <c r="D220" s="6">
        <v>115.427840931796</v>
      </c>
      <c r="E220" s="1">
        <v>107.432199703265</v>
      </c>
      <c r="F220" s="1">
        <v>94.806606912277132</v>
      </c>
      <c r="G220" s="1">
        <v>131.80500558643428</v>
      </c>
      <c r="H220" s="1">
        <v>0.17369999999999999</v>
      </c>
      <c r="I220" s="1">
        <v>4.2000000000000016E-2</v>
      </c>
    </row>
    <row r="221" spans="1:9">
      <c r="A221" s="12">
        <v>44256</v>
      </c>
      <c r="B221" s="4">
        <v>170.48973676754071</v>
      </c>
      <c r="C221" s="4">
        <v>143.38882553647281</v>
      </c>
      <c r="D221" s="6">
        <v>114.05288049332199</v>
      </c>
      <c r="E221" s="1">
        <v>107.496742773655</v>
      </c>
      <c r="F221" s="1">
        <v>95.14896346607955</v>
      </c>
      <c r="G221" s="1">
        <v>132.11470202518205</v>
      </c>
      <c r="H221" s="1">
        <v>0.25</v>
      </c>
      <c r="I221" s="1">
        <v>1.521739130434783E-2</v>
      </c>
    </row>
    <row r="222" spans="1:9">
      <c r="A222" s="12">
        <v>44287</v>
      </c>
      <c r="B222" s="4">
        <v>169.62267307391295</v>
      </c>
      <c r="C222" s="4">
        <v>140.51703120944708</v>
      </c>
      <c r="D222" s="6">
        <v>112.23671320001699</v>
      </c>
      <c r="E222" s="1">
        <v>107.818700722366</v>
      </c>
      <c r="F222" s="1">
        <v>95.135110785498455</v>
      </c>
      <c r="G222" s="1">
        <v>132.51723335163217</v>
      </c>
      <c r="H222" s="1">
        <v>0.249</v>
      </c>
      <c r="I222" s="1">
        <v>1.0000000000000002E-2</v>
      </c>
    </row>
    <row r="223" spans="1:9">
      <c r="A223" s="12">
        <v>44317</v>
      </c>
      <c r="B223" s="4">
        <v>172.49399081335113</v>
      </c>
      <c r="C223" s="4">
        <v>145.01176832655469</v>
      </c>
      <c r="D223" s="6">
        <v>117.365788721599</v>
      </c>
      <c r="E223" s="1">
        <v>111.246686634821</v>
      </c>
      <c r="F223" s="1">
        <v>95.507721727177952</v>
      </c>
      <c r="G223" s="1">
        <v>133.05734490550395</v>
      </c>
      <c r="H223" s="1">
        <v>0.25</v>
      </c>
      <c r="I223" s="1">
        <v>1.0000000000000002E-2</v>
      </c>
    </row>
    <row r="224" spans="1:9">
      <c r="A224" s="12">
        <v>44348</v>
      </c>
      <c r="B224" s="4">
        <v>171.57694073102576</v>
      </c>
      <c r="C224" s="4">
        <v>142.38324065184901</v>
      </c>
      <c r="D224" s="6">
        <v>118.517721212909</v>
      </c>
      <c r="E224" s="1">
        <v>114.95024707666801</v>
      </c>
      <c r="F224" s="1">
        <v>96.031378746229379</v>
      </c>
      <c r="G224" s="1">
        <v>133.33285887552788</v>
      </c>
      <c r="H224" s="1">
        <v>0.25</v>
      </c>
      <c r="I224" s="1">
        <v>2.8181818181818183E-2</v>
      </c>
    </row>
    <row r="225" spans="1:9">
      <c r="A225" s="12">
        <v>44378</v>
      </c>
      <c r="B225" s="4">
        <v>172.26105710067293</v>
      </c>
      <c r="C225" s="4">
        <v>142.8943148457636</v>
      </c>
      <c r="D225" s="6">
        <v>113.937159023541</v>
      </c>
      <c r="E225" s="1">
        <v>113.922020296825</v>
      </c>
      <c r="F225" s="1">
        <v>96.806399244962023</v>
      </c>
      <c r="G225" s="1">
        <v>133.93321765345905</v>
      </c>
      <c r="H225" s="1">
        <v>0.25</v>
      </c>
      <c r="I225" s="1">
        <v>5.0000000000000017E-2</v>
      </c>
    </row>
    <row r="226" spans="1:9">
      <c r="A226" s="12">
        <v>44409</v>
      </c>
      <c r="B226" s="4">
        <v>174.21465703489474</v>
      </c>
      <c r="C226" s="4">
        <v>145.37116057500666</v>
      </c>
      <c r="D226" s="6">
        <v>114.498403989295</v>
      </c>
      <c r="E226" s="1">
        <v>116.88649208815799</v>
      </c>
      <c r="F226" s="1">
        <v>97.705827094703423</v>
      </c>
      <c r="G226" s="1">
        <v>134.34174645301863</v>
      </c>
      <c r="H226" s="1">
        <v>0.4879</v>
      </c>
      <c r="I226" s="1">
        <v>5.0000000000000017E-2</v>
      </c>
    </row>
    <row r="227" spans="1:9">
      <c r="A227" s="12">
        <v>44440</v>
      </c>
      <c r="B227" s="4">
        <v>175.18635621768414</v>
      </c>
      <c r="C227" s="4">
        <v>148.87624643503298</v>
      </c>
      <c r="D227" s="6">
        <v>115.014211176365</v>
      </c>
      <c r="E227" s="1">
        <v>117.369743821535</v>
      </c>
      <c r="F227" s="1">
        <v>98.189580024476186</v>
      </c>
      <c r="G227" s="1">
        <v>134.77815089603882</v>
      </c>
      <c r="H227" s="1">
        <v>0.77449999999999997</v>
      </c>
      <c r="I227" s="1">
        <v>5.0000000000000017E-2</v>
      </c>
    </row>
    <row r="228" spans="1:9">
      <c r="A228" s="12">
        <v>44470</v>
      </c>
      <c r="B228" s="4">
        <v>174.1497045004391</v>
      </c>
      <c r="C228" s="4">
        <v>145.42585949383661</v>
      </c>
      <c r="D228" s="6">
        <v>116.719750052542</v>
      </c>
      <c r="E228" s="1">
        <v>114.482178629206</v>
      </c>
      <c r="F228" s="1">
        <v>98.903734670137538</v>
      </c>
      <c r="G228" s="1">
        <v>135.5769803954841</v>
      </c>
      <c r="H228" s="1">
        <v>1.2916000000000001</v>
      </c>
      <c r="I228" s="1">
        <v>4.6666666666666683E-2</v>
      </c>
    </row>
    <row r="229" spans="1:9">
      <c r="A229" s="12">
        <v>44501</v>
      </c>
      <c r="B229" s="4">
        <v>174.43414886164953</v>
      </c>
      <c r="C229" s="4">
        <v>143.31411075296705</v>
      </c>
      <c r="D229" s="6">
        <v>118.395852529313</v>
      </c>
      <c r="E229" s="1">
        <v>114.500874156161</v>
      </c>
      <c r="F229" s="1">
        <v>99.355527093803417</v>
      </c>
      <c r="G229" s="1">
        <v>136.35017598820423</v>
      </c>
      <c r="H229" s="1">
        <v>1.7181</v>
      </c>
      <c r="I229" s="1">
        <v>5.0000000000000017E-2</v>
      </c>
    </row>
    <row r="230" spans="1:9">
      <c r="A230" s="12">
        <v>44531</v>
      </c>
      <c r="B230" s="4">
        <v>175.0516371801678</v>
      </c>
      <c r="C230" s="4">
        <v>144.93313527062699</v>
      </c>
      <c r="D230" s="6">
        <v>115.709939423539</v>
      </c>
      <c r="E230" s="1">
        <v>113.77622246380901</v>
      </c>
      <c r="F230" s="1">
        <v>100.01966333417099</v>
      </c>
      <c r="G230" s="1">
        <v>136.74128365473774</v>
      </c>
      <c r="H230" s="1">
        <v>2.2519</v>
      </c>
      <c r="I230" s="1">
        <v>4.9565217391304366E-2</v>
      </c>
    </row>
    <row r="231" spans="1:9">
      <c r="A231" s="12">
        <v>44562</v>
      </c>
      <c r="B231" s="4">
        <v>176.18373511167954</v>
      </c>
      <c r="C231" s="4">
        <v>147.48351399385382</v>
      </c>
      <c r="D231" s="6">
        <v>112.357274918353</v>
      </c>
      <c r="E231" s="1">
        <v>110.667276635589</v>
      </c>
      <c r="F231" s="1">
        <v>100.22107541331496</v>
      </c>
      <c r="G231" s="1">
        <v>137.42628991191015</v>
      </c>
      <c r="H231" s="1">
        <v>2.9861</v>
      </c>
      <c r="I231" s="1">
        <v>4.8095238095238108E-2</v>
      </c>
    </row>
    <row r="232" spans="1:9">
      <c r="A232" s="12">
        <v>44593</v>
      </c>
      <c r="B232" s="4">
        <v>177.38560104847846</v>
      </c>
      <c r="C232" s="4">
        <v>146.28981670020855</v>
      </c>
      <c r="D232" s="1">
        <v>113.338579904065</v>
      </c>
      <c r="E232" s="1">
        <v>108.75312299236199</v>
      </c>
      <c r="F232" s="1">
        <v>100.65435299669251</v>
      </c>
      <c r="G232" s="1">
        <v>138.12213085972695</v>
      </c>
      <c r="H232" s="1">
        <v>3.3511000000000002</v>
      </c>
      <c r="I232" s="1">
        <v>4.9500000000000016E-2</v>
      </c>
    </row>
    <row r="233" spans="1:9">
      <c r="A233" s="12">
        <v>44621</v>
      </c>
      <c r="B233" s="4">
        <v>176.19208641864819</v>
      </c>
      <c r="C233" s="4">
        <v>141.08008389072856</v>
      </c>
      <c r="D233" s="1">
        <v>110.541715912773</v>
      </c>
      <c r="E233" s="1">
        <v>106.328439308752</v>
      </c>
      <c r="F233" s="1">
        <v>101.65326910900862</v>
      </c>
      <c r="G233" s="1">
        <v>138.97246222299691</v>
      </c>
      <c r="H233" s="1">
        <v>3.8782000000000001</v>
      </c>
      <c r="I233" s="1">
        <v>0.16130434782608696</v>
      </c>
    </row>
    <row r="234" spans="1:9">
      <c r="A234" s="12">
        <v>44652</v>
      </c>
      <c r="B234" s="4">
        <v>177.8858584599846</v>
      </c>
      <c r="C234" s="4">
        <v>141.21036092176064</v>
      </c>
      <c r="D234" s="1">
        <v>106.796527299701</v>
      </c>
      <c r="E234" s="1">
        <v>105.170664007554</v>
      </c>
      <c r="F234" s="1">
        <v>102.71662673658284</v>
      </c>
      <c r="G234" s="1">
        <v>139.64704051393031</v>
      </c>
      <c r="H234" s="1">
        <v>4.4542999999999999</v>
      </c>
      <c r="I234" s="1">
        <v>0.28619047619047616</v>
      </c>
    </row>
    <row r="235" spans="1:9">
      <c r="A235" s="12">
        <v>44682</v>
      </c>
      <c r="B235" s="4">
        <v>176.51287148941566</v>
      </c>
      <c r="C235" s="4">
        <v>141.22713770915948</v>
      </c>
      <c r="D235" s="1">
        <v>101.046089810864</v>
      </c>
      <c r="E235" s="1">
        <v>102.880059651266</v>
      </c>
      <c r="F235" s="1">
        <v>103.24598036564851</v>
      </c>
      <c r="G235" s="1">
        <v>140.21103773548072</v>
      </c>
      <c r="H235" s="1">
        <v>4.8925999999999998</v>
      </c>
      <c r="I235" s="1">
        <v>0.71909090909090889</v>
      </c>
    </row>
    <row r="236" spans="1:9">
      <c r="A236" s="12">
        <v>44713</v>
      </c>
      <c r="B236" s="4">
        <v>177.84903989813608</v>
      </c>
      <c r="C236" s="4">
        <v>146.13442247413838</v>
      </c>
      <c r="D236" s="1">
        <v>99.617961634538105</v>
      </c>
      <c r="E236" s="1">
        <v>101.858771799126</v>
      </c>
      <c r="F236" s="1">
        <v>104.48865490407917</v>
      </c>
      <c r="G236" s="1">
        <v>140.9201615686722</v>
      </c>
      <c r="H236" s="1">
        <v>5.2778</v>
      </c>
      <c r="I236" s="1">
        <v>1.1127272727272726</v>
      </c>
    </row>
    <row r="237" spans="1:9">
      <c r="A237" s="12">
        <v>44743</v>
      </c>
      <c r="B237" s="4">
        <v>176.90459925356797</v>
      </c>
      <c r="C237" s="4">
        <v>144.04433008311511</v>
      </c>
      <c r="D237" s="1">
        <v>96.971781356140895</v>
      </c>
      <c r="E237" s="1">
        <v>103.510199464297</v>
      </c>
      <c r="F237" s="1">
        <v>105.25907582908492</v>
      </c>
      <c r="G237" s="1">
        <v>141.44022646127402</v>
      </c>
      <c r="H237" s="1">
        <v>5.8917999999999999</v>
      </c>
      <c r="I237" s="1">
        <v>1.602857142857143</v>
      </c>
    </row>
    <row r="238" spans="1:9">
      <c r="A238" s="12">
        <v>44774</v>
      </c>
      <c r="B238" s="4">
        <v>177.3276054397345</v>
      </c>
      <c r="C238" s="4">
        <v>143.83774594082044</v>
      </c>
      <c r="D238" s="1">
        <v>102.696143778367</v>
      </c>
      <c r="E238" s="1">
        <v>102.290577432058</v>
      </c>
      <c r="F238" s="1">
        <v>105.90231366415412</v>
      </c>
      <c r="G238" s="1">
        <v>141.83531059663764</v>
      </c>
      <c r="H238" s="1">
        <v>6.2823000000000002</v>
      </c>
      <c r="I238" s="1">
        <v>2.2834782608695656</v>
      </c>
    </row>
    <row r="239" spans="1:9">
      <c r="A239" s="12">
        <v>44805</v>
      </c>
      <c r="B239" s="4">
        <v>178.46137656151504</v>
      </c>
      <c r="C239" s="4">
        <v>148.31474929536446</v>
      </c>
      <c r="D239" s="1">
        <v>100.49958350934401</v>
      </c>
      <c r="E239" s="1">
        <v>100.382613824036</v>
      </c>
      <c r="F239" s="1">
        <v>106.5584115440755</v>
      </c>
      <c r="G239" s="1">
        <v>142.36793527615757</v>
      </c>
      <c r="H239" s="1">
        <v>6.6726000000000001</v>
      </c>
      <c r="I239" s="1">
        <v>2.501363636363636</v>
      </c>
    </row>
    <row r="240" spans="1:9">
      <c r="A240" s="12">
        <v>44835</v>
      </c>
      <c r="B240" s="4">
        <v>178.5473799692997</v>
      </c>
      <c r="C240" s="4">
        <v>150.14070683903512</v>
      </c>
      <c r="D240" s="1">
        <v>97.902580014530997</v>
      </c>
      <c r="E240" s="1">
        <v>100.761752729745</v>
      </c>
      <c r="F240" s="1">
        <v>107.08483812802334</v>
      </c>
      <c r="G240" s="1">
        <v>142.86842474162779</v>
      </c>
      <c r="H240" s="1">
        <v>6.9748000000000001</v>
      </c>
      <c r="I240" s="1">
        <v>3.0371428571428569</v>
      </c>
    </row>
    <row r="241" spans="1:9">
      <c r="A241" s="12">
        <v>44866</v>
      </c>
      <c r="B241" s="4">
        <v>178.39278919170172</v>
      </c>
      <c r="C241" s="4">
        <v>146.78295513432664</v>
      </c>
      <c r="D241" s="1">
        <v>101.274137825434</v>
      </c>
      <c r="E241" s="1">
        <v>98.753589779281597</v>
      </c>
      <c r="F241" s="1">
        <v>107.74588090572428</v>
      </c>
      <c r="G241" s="1">
        <v>143.09681082845782</v>
      </c>
      <c r="H241" s="1">
        <v>7.1999000000000004</v>
      </c>
      <c r="I241" s="1">
        <v>3.7277272727272717</v>
      </c>
    </row>
    <row r="242" spans="1:9">
      <c r="A242" s="12">
        <v>44896</v>
      </c>
      <c r="B242" s="4">
        <v>178.23613994465327</v>
      </c>
      <c r="C242" s="4">
        <v>153.14011704724732</v>
      </c>
      <c r="D242" s="1">
        <v>108.24604174085501</v>
      </c>
      <c r="E242" s="1">
        <v>98.706965980976605</v>
      </c>
      <c r="F242" s="1">
        <v>108.47345622901841</v>
      </c>
      <c r="G242" s="1">
        <v>143.42272666178468</v>
      </c>
      <c r="H242" s="1">
        <v>7.4532999999999996</v>
      </c>
      <c r="I242" s="1">
        <v>4.0763636363636353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zoomScaleNormal="100" workbookViewId="0">
      <pane xSplit="1" ySplit="1" topLeftCell="B68" activePane="bottomRight" state="frozen"/>
      <selection pane="topRight" activeCell="B1" sqref="B1"/>
      <selection pane="bottomLeft" activeCell="A3" sqref="A3"/>
      <selection pane="bottomRight" activeCell="B73" sqref="B73:E81"/>
    </sheetView>
  </sheetViews>
  <sheetFormatPr baseColWidth="10" defaultColWidth="9.140625" defaultRowHeight="15"/>
  <cols>
    <col min="1" max="1" width="9.140625" style="1"/>
    <col min="2" max="2" width="9.140625" style="4"/>
    <col min="3" max="3" width="9.28515625" style="4" bestFit="1" customWidth="1"/>
    <col min="4" max="4" width="11.140625" style="4" bestFit="1" customWidth="1"/>
    <col min="5" max="5" width="10.5703125" style="4" bestFit="1" customWidth="1"/>
    <col min="6" max="16384" width="9.140625" style="1"/>
  </cols>
  <sheetData>
    <row r="1" spans="1:5">
      <c r="B1" s="4" t="s">
        <v>23</v>
      </c>
      <c r="C1" s="7" t="s">
        <v>1</v>
      </c>
      <c r="D1" s="4" t="s">
        <v>24</v>
      </c>
      <c r="E1" s="4" t="s">
        <v>25</v>
      </c>
    </row>
    <row r="2" spans="1:5">
      <c r="A2" s="12">
        <v>37681</v>
      </c>
      <c r="B2" s="2">
        <f>LN(Trimestral!B3)*100</f>
        <v>441.57625436587995</v>
      </c>
      <c r="C2" s="3">
        <f>Trimestral!C3</f>
        <v>-3.5714773398003898</v>
      </c>
      <c r="D2" s="9">
        <f>LN(Trimestral!D3)*100</f>
        <v>1054.8972000000001</v>
      </c>
      <c r="E2" s="9">
        <f>LN(Trimestral!E3)*100</f>
        <v>912.64535999999998</v>
      </c>
    </row>
    <row r="3" spans="1:5">
      <c r="A3" s="12">
        <v>37773</v>
      </c>
      <c r="B3" s="2">
        <f>LN(Trimestral!B4)*100</f>
        <v>442.17767472711779</v>
      </c>
      <c r="C3" s="3">
        <f>Trimestral!C4</f>
        <v>-1.02183105312067</v>
      </c>
      <c r="D3" s="9">
        <f>LN(Trimestral!D4)*100</f>
        <v>1056.3361</v>
      </c>
      <c r="E3" s="9">
        <f>LN(Trimestral!E4)*100</f>
        <v>914.34181000000001</v>
      </c>
    </row>
    <row r="4" spans="1:5">
      <c r="A4" s="12">
        <v>37865</v>
      </c>
      <c r="B4" s="2">
        <f>LN(Trimestral!B5)*100</f>
        <v>443.36324080816053</v>
      </c>
      <c r="C4" s="3">
        <f>Trimestral!C5</f>
        <v>-1.1807332648381801</v>
      </c>
      <c r="D4" s="9">
        <f>LN(Trimestral!D5)*100</f>
        <v>1057.3534999999999</v>
      </c>
      <c r="E4" s="9">
        <f>LN(Trimestral!E5)*100</f>
        <v>915.50378000000001</v>
      </c>
    </row>
    <row r="5" spans="1:5">
      <c r="A5" s="12">
        <v>37956</v>
      </c>
      <c r="B5" s="2">
        <f>LN(Trimestral!B6)*100</f>
        <v>444.67584206890507</v>
      </c>
      <c r="C5" s="3">
        <f>Trimestral!C6</f>
        <v>-0.73608271785349</v>
      </c>
      <c r="D5" s="9">
        <f>LN(Trimestral!D6)*100</f>
        <v>1058.4349999999999</v>
      </c>
      <c r="E5" s="9">
        <f>LN(Trimestral!E6)*100</f>
        <v>913.52279999999996</v>
      </c>
    </row>
    <row r="6" spans="1:5">
      <c r="A6" s="12">
        <v>38047</v>
      </c>
      <c r="B6" s="2">
        <f>LN(Trimestral!B7)*100</f>
        <v>445.68465645106323</v>
      </c>
      <c r="C6" s="3">
        <f>Trimestral!C7</f>
        <v>-0.427387612478274</v>
      </c>
      <c r="D6" s="9">
        <f>LN(Trimestral!D7)*100</f>
        <v>1059.1538</v>
      </c>
      <c r="E6" s="9">
        <f>LN(Trimestral!E7)*100</f>
        <v>918.41542000000004</v>
      </c>
    </row>
    <row r="7" spans="1:5">
      <c r="A7" s="12">
        <v>38139</v>
      </c>
      <c r="B7" s="2">
        <f>LN(Trimestral!B8)*100</f>
        <v>446.94109926412642</v>
      </c>
      <c r="C7" s="3">
        <f>Trimestral!C8</f>
        <v>-0.95780304473318001</v>
      </c>
      <c r="D7" s="9">
        <f>LN(Trimestral!D8)*100</f>
        <v>1059.7814000000001</v>
      </c>
      <c r="E7" s="9">
        <f>LN(Trimestral!E8)*100</f>
        <v>918.44692000000009</v>
      </c>
    </row>
    <row r="8" spans="1:5">
      <c r="A8" s="12">
        <v>38231</v>
      </c>
      <c r="B8" s="2">
        <f>LN(Trimestral!B9)*100</f>
        <v>447.98202659637576</v>
      </c>
      <c r="C8" s="3">
        <f>Trimestral!C9</f>
        <v>1.3930971219689401</v>
      </c>
      <c r="D8" s="9">
        <f>LN(Trimestral!D9)*100</f>
        <v>1060.5297</v>
      </c>
      <c r="E8" s="9">
        <f>LN(Trimestral!E9)*100</f>
        <v>920.30457999999999</v>
      </c>
    </row>
    <row r="9" spans="1:5">
      <c r="A9" s="12">
        <v>38322</v>
      </c>
      <c r="B9" s="2">
        <f>LN(Trimestral!B10)*100</f>
        <v>448.83544707704425</v>
      </c>
      <c r="C9" s="3">
        <f>Trimestral!C10</f>
        <v>0.382873433050676</v>
      </c>
      <c r="D9" s="9">
        <f>LN(Trimestral!D10)*100</f>
        <v>1061.2717</v>
      </c>
      <c r="E9" s="9">
        <f>LN(Trimestral!E10)*100</f>
        <v>922.38742999999999</v>
      </c>
    </row>
    <row r="10" spans="1:5">
      <c r="A10" s="12">
        <v>38412</v>
      </c>
      <c r="B10" s="2">
        <f>LN(Trimestral!B11)*100</f>
        <v>449.81754004009179</v>
      </c>
      <c r="C10" s="3">
        <f>Trimestral!C11</f>
        <v>0.90483004627675701</v>
      </c>
      <c r="D10" s="9">
        <f>LN(Trimestral!D11)*100</f>
        <v>1062.1043999999999</v>
      </c>
      <c r="E10" s="9">
        <f>LN(Trimestral!E11)*100</f>
        <v>922.59095000000002</v>
      </c>
    </row>
    <row r="11" spans="1:5">
      <c r="A11" s="12">
        <v>38504</v>
      </c>
      <c r="B11" s="2">
        <f>LN(Trimestral!B12)*100</f>
        <v>451.01829634558521</v>
      </c>
      <c r="C11" s="3">
        <f>Trimestral!C12</f>
        <v>0.600384612312584</v>
      </c>
      <c r="D11" s="9">
        <f>LN(Trimestral!D12)*100</f>
        <v>1063.0603000000001</v>
      </c>
      <c r="E11" s="9">
        <f>LN(Trimestral!E12)*100</f>
        <v>928.02128000000016</v>
      </c>
    </row>
    <row r="12" spans="1:5">
      <c r="A12" s="12">
        <v>38596</v>
      </c>
      <c r="B12" s="2">
        <f>LN(Trimestral!B13)*100</f>
        <v>451.93295099020492</v>
      </c>
      <c r="C12" s="3">
        <f>Trimestral!C13</f>
        <v>2.11437611309898</v>
      </c>
      <c r="D12" s="9">
        <f>LN(Trimestral!D13)*100</f>
        <v>1064.373</v>
      </c>
      <c r="E12" s="9">
        <f>LN(Trimestral!E13)*100</f>
        <v>932.39167999999995</v>
      </c>
    </row>
    <row r="13" spans="1:5">
      <c r="A13" s="12">
        <v>38687</v>
      </c>
      <c r="B13" s="2">
        <f>LN(Trimestral!B14)*100</f>
        <v>453.06085460118578</v>
      </c>
      <c r="C13" s="3">
        <f>Trimestral!C14</f>
        <v>2.61735482057101</v>
      </c>
      <c r="D13" s="9">
        <f>LN(Trimestral!D14)*100</f>
        <v>1065.7252000000001</v>
      </c>
      <c r="E13" s="9">
        <f>LN(Trimestral!E14)*100</f>
        <v>938.88253999999995</v>
      </c>
    </row>
    <row r="14" spans="1:5">
      <c r="A14" s="12">
        <v>38777</v>
      </c>
      <c r="B14" s="2">
        <f>LN(Trimestral!B15)*100</f>
        <v>454.5618678362784</v>
      </c>
      <c r="C14" s="3">
        <f>Trimestral!C15</f>
        <v>-0.89139371147702495</v>
      </c>
      <c r="D14" s="9">
        <f>LN(Trimestral!D15)*100</f>
        <v>1067.3483000000001</v>
      </c>
      <c r="E14" s="9">
        <f>LN(Trimestral!E15)*100</f>
        <v>945.36163999999997</v>
      </c>
    </row>
    <row r="15" spans="1:5">
      <c r="A15" s="12">
        <v>38869</v>
      </c>
      <c r="B15" s="2">
        <f>LN(Trimestral!B16)*100</f>
        <v>455.46178645927699</v>
      </c>
      <c r="C15" s="3">
        <f>Trimestral!C16</f>
        <v>2.1324355777640398</v>
      </c>
      <c r="D15" s="9">
        <f>LN(Trimestral!D16)*100</f>
        <v>1068.7719</v>
      </c>
      <c r="E15" s="9">
        <f>LN(Trimestral!E16)*100</f>
        <v>945.54597000000001</v>
      </c>
    </row>
    <row r="16" spans="1:5">
      <c r="A16" s="12">
        <v>38961</v>
      </c>
      <c r="B16" s="2">
        <f>LN(Trimestral!B17)*100</f>
        <v>456.48234386831439</v>
      </c>
      <c r="C16" s="3">
        <f>Trimestral!C17</f>
        <v>6.0916320403555098</v>
      </c>
      <c r="D16" s="9">
        <f>LN(Trimestral!D17)*100</f>
        <v>1070.6511</v>
      </c>
      <c r="E16" s="9">
        <f>LN(Trimestral!E17)*100</f>
        <v>948.28389000000004</v>
      </c>
    </row>
    <row r="17" spans="1:5">
      <c r="A17" s="12">
        <v>39052</v>
      </c>
      <c r="B17" s="2">
        <f>LN(Trimestral!B18)*100</f>
        <v>457.63481356832744</v>
      </c>
      <c r="C17" s="3">
        <f>Trimestral!C18</f>
        <v>5.4100819996201999</v>
      </c>
      <c r="D17" s="9">
        <f>LN(Trimestral!D18)*100</f>
        <v>1072.6469999999999</v>
      </c>
      <c r="E17" s="9">
        <f>LN(Trimestral!E18)*100</f>
        <v>954.78237000000001</v>
      </c>
    </row>
    <row r="18" spans="1:5">
      <c r="A18" s="12">
        <v>39142</v>
      </c>
      <c r="B18" s="2">
        <f>LN(Trimestral!B19)*100</f>
        <v>458.83586077763721</v>
      </c>
      <c r="C18" s="3">
        <f>Trimestral!C19</f>
        <v>5.5988328212223597E-2</v>
      </c>
      <c r="D18" s="9">
        <f>LN(Trimestral!D19)*100</f>
        <v>1074.6537000000001</v>
      </c>
      <c r="E18" s="9">
        <f>LN(Trimestral!E19)*100</f>
        <v>958.65549999999985</v>
      </c>
    </row>
    <row r="19" spans="1:5">
      <c r="A19" s="12">
        <v>39234</v>
      </c>
      <c r="B19" s="2">
        <f>LN(Trimestral!B20)*100</f>
        <v>460.00149717119649</v>
      </c>
      <c r="C19" s="3">
        <f>Trimestral!C20</f>
        <v>1.1328770087342399</v>
      </c>
      <c r="D19" s="9">
        <f>LN(Trimestral!D20)*100</f>
        <v>1076.6790000000001</v>
      </c>
      <c r="E19" s="9">
        <f>LN(Trimestral!E20)*100</f>
        <v>963.97585000000015</v>
      </c>
    </row>
    <row r="20" spans="1:5">
      <c r="A20" s="12">
        <v>39326</v>
      </c>
      <c r="B20" s="2">
        <f>LN(Trimestral!B21)*100</f>
        <v>461.06554744573839</v>
      </c>
      <c r="C20" s="3">
        <f>Trimestral!C21</f>
        <v>1.7592667808768201</v>
      </c>
      <c r="D20" s="9">
        <f>LN(Trimestral!D21)*100</f>
        <v>1078.4467999999999</v>
      </c>
      <c r="E20" s="9">
        <f>LN(Trimestral!E21)*100</f>
        <v>971.75253999999995</v>
      </c>
    </row>
    <row r="21" spans="1:5">
      <c r="A21" s="12">
        <v>39417</v>
      </c>
      <c r="B21" s="2">
        <f>LN(Trimestral!B22)*100</f>
        <v>462.13512053046452</v>
      </c>
      <c r="C21" s="3">
        <f>Trimestral!C22</f>
        <v>2.7127410897870301</v>
      </c>
      <c r="D21" s="9">
        <f>LN(Trimestral!D22)*100</f>
        <v>1082.3662999999999</v>
      </c>
      <c r="E21" s="9">
        <f>LN(Trimestral!E22)*100</f>
        <v>977.44694000000004</v>
      </c>
    </row>
    <row r="22" spans="1:5">
      <c r="A22" s="12">
        <v>39508</v>
      </c>
      <c r="B22" s="2">
        <f>LN(Trimestral!B23)*100</f>
        <v>463.02836400666348</v>
      </c>
      <c r="C22" s="3">
        <f>Trimestral!C23</f>
        <v>-3.5049566519275799</v>
      </c>
      <c r="D22" s="9">
        <f>LN(Trimestral!D23)*100</f>
        <v>1083.4744000000001</v>
      </c>
      <c r="E22" s="9">
        <f>LN(Trimestral!E23)*100</f>
        <v>984.39563999999996</v>
      </c>
    </row>
    <row r="23" spans="1:5">
      <c r="A23" s="12">
        <v>39600</v>
      </c>
      <c r="B23" s="2">
        <f>LN(Trimestral!B24)*100</f>
        <v>463.72072007254854</v>
      </c>
      <c r="C23" s="3">
        <f>Trimestral!C24</f>
        <v>-5.5270791286535799</v>
      </c>
      <c r="D23" s="9">
        <f>LN(Trimestral!D24)*100</f>
        <v>1087.556</v>
      </c>
      <c r="E23" s="9">
        <f>LN(Trimestral!E24)*100</f>
        <v>992.39658999999983</v>
      </c>
    </row>
    <row r="24" spans="1:5">
      <c r="A24" s="12">
        <v>39692</v>
      </c>
      <c r="B24" s="2">
        <f>LN(Trimestral!B25)*100</f>
        <v>464.00382531345292</v>
      </c>
      <c r="C24" s="3">
        <f>Trimestral!C25</f>
        <v>-4.6723740523007997</v>
      </c>
      <c r="D24" s="9">
        <f>LN(Trimestral!D25)*100</f>
        <v>1087.3139000000001</v>
      </c>
      <c r="E24" s="9">
        <f>LN(Trimestral!E25)*100</f>
        <v>995.50304000000006</v>
      </c>
    </row>
    <row r="25" spans="1:5">
      <c r="A25" s="12">
        <v>39783</v>
      </c>
      <c r="B25" s="2">
        <f>LN(Trimestral!B26)*100</f>
        <v>462.24596840888455</v>
      </c>
      <c r="C25" s="3">
        <f>Trimestral!C26</f>
        <v>-3.4566073318381698</v>
      </c>
      <c r="D25" s="9">
        <f>LN(Trimestral!D26)*100</f>
        <v>1087.3809000000001</v>
      </c>
      <c r="E25" s="9">
        <f>LN(Trimestral!E26)*100</f>
        <v>989.11162999999999</v>
      </c>
    </row>
    <row r="26" spans="1:5">
      <c r="A26" s="12">
        <v>39873</v>
      </c>
      <c r="B26" s="2">
        <f>LN(Trimestral!B27)*100</f>
        <v>461.05081571584952</v>
      </c>
      <c r="C26" s="3">
        <f>Trimestral!C27</f>
        <v>-2.4165777217648299</v>
      </c>
      <c r="D26" s="9">
        <f>LN(Trimestral!D27)*100</f>
        <v>1087.6596</v>
      </c>
      <c r="E26" s="9">
        <f>LN(Trimestral!E27)*100</f>
        <v>988.73986000000014</v>
      </c>
    </row>
    <row r="27" spans="1:5">
      <c r="A27" s="12">
        <v>39965</v>
      </c>
      <c r="B27" s="2">
        <f>LN(Trimestral!B28)*100</f>
        <v>461.54499180453962</v>
      </c>
      <c r="C27" s="3">
        <f>Trimestral!C28</f>
        <v>-0.78538882438560997</v>
      </c>
      <c r="D27" s="9">
        <f>LN(Trimestral!D28)*100</f>
        <v>1088.5626999999999</v>
      </c>
      <c r="E27" s="9">
        <f>LN(Trimestral!E28)*100</f>
        <v>980.98758999999995</v>
      </c>
    </row>
    <row r="28" spans="1:5">
      <c r="A28" s="12">
        <v>40057</v>
      </c>
      <c r="B28" s="2">
        <f>LN(Trimestral!B29)*100</f>
        <v>462.99844677134593</v>
      </c>
      <c r="C28" s="3">
        <f>Trimestral!C29</f>
        <v>-0.15482614546969301</v>
      </c>
      <c r="D28" s="9">
        <f>LN(Trimestral!D29)*100</f>
        <v>1090.3195000000001</v>
      </c>
      <c r="E28" s="9">
        <f>LN(Trimestral!E29)*100</f>
        <v>989.84021000000007</v>
      </c>
    </row>
    <row r="29" spans="1:5">
      <c r="A29" s="12">
        <v>40148</v>
      </c>
      <c r="B29" s="2">
        <f>LN(Trimestral!B30)*100</f>
        <v>464.14294356738191</v>
      </c>
      <c r="C29" s="3">
        <f>Trimestral!C30</f>
        <v>0.80870455677039099</v>
      </c>
      <c r="D29" s="9">
        <f>LN(Trimestral!D30)*100</f>
        <v>1092.2492999999999</v>
      </c>
      <c r="E29" s="9">
        <f>LN(Trimestral!E30)*100</f>
        <v>996.05292999999995</v>
      </c>
    </row>
    <row r="30" spans="1:5">
      <c r="A30" s="12">
        <v>40238</v>
      </c>
      <c r="B30" s="2">
        <f>LN(Trimestral!B31)*100</f>
        <v>465.43307319219241</v>
      </c>
      <c r="C30" s="3">
        <f>Trimestral!C31</f>
        <v>-2.8569424418001499</v>
      </c>
      <c r="D30" s="9">
        <f>LN(Trimestral!D31)*100</f>
        <v>1094.2762</v>
      </c>
      <c r="E30" s="9">
        <f>LN(Trimestral!E31)*100</f>
        <v>1003.5418</v>
      </c>
    </row>
    <row r="31" spans="1:5">
      <c r="A31" s="12">
        <v>40330</v>
      </c>
      <c r="B31" s="2">
        <f>LN(Trimestral!B32)*100</f>
        <v>466.8445179723409</v>
      </c>
      <c r="C31" s="3">
        <f>Trimestral!C32</f>
        <v>-1.7338381939786101</v>
      </c>
      <c r="D31" s="9">
        <f>LN(Trimestral!D32)*100</f>
        <v>1096.6791000000001</v>
      </c>
      <c r="E31" s="9">
        <f>LN(Trimestral!E32)*100</f>
        <v>1009.2800000000001</v>
      </c>
    </row>
    <row r="32" spans="1:5">
      <c r="A32" s="12">
        <v>40422</v>
      </c>
      <c r="B32" s="2">
        <f>LN(Trimestral!B33)*100</f>
        <v>468.09488989060458</v>
      </c>
      <c r="C32" s="3">
        <f>Trimestral!C33</f>
        <v>-3.24757502358195</v>
      </c>
      <c r="D32" s="9">
        <f>LN(Trimestral!D33)*100</f>
        <v>1100.4395999999999</v>
      </c>
      <c r="E32" s="9">
        <f>LN(Trimestral!E33)*100</f>
        <v>1012.9341000000001</v>
      </c>
    </row>
    <row r="33" spans="1:5">
      <c r="A33" s="12">
        <v>40513</v>
      </c>
      <c r="B33" s="2">
        <f>LN(Trimestral!B34)*100</f>
        <v>469.19389502369404</v>
      </c>
      <c r="C33" s="3">
        <f>Trimestral!C34</f>
        <v>-1.8227915668185899</v>
      </c>
      <c r="D33" s="9">
        <f>LN(Trimestral!D34)*100</f>
        <v>1101.7175</v>
      </c>
      <c r="E33" s="9">
        <f>LN(Trimestral!E34)*100</f>
        <v>1013.2241</v>
      </c>
    </row>
    <row r="34" spans="1:5">
      <c r="A34" s="12">
        <v>40603</v>
      </c>
      <c r="B34" s="2">
        <f>LN(Trimestral!B35)*100</f>
        <v>470.18786996786497</v>
      </c>
      <c r="C34" s="3">
        <f>Trimestral!C35</f>
        <v>-3.4200875010753999</v>
      </c>
      <c r="D34" s="9">
        <f>LN(Trimestral!D35)*100</f>
        <v>1103.2981</v>
      </c>
      <c r="E34" s="9">
        <f>LN(Trimestral!E35)*100</f>
        <v>1012.1473</v>
      </c>
    </row>
    <row r="35" spans="1:5">
      <c r="A35" s="12">
        <v>40695</v>
      </c>
      <c r="B35" s="2">
        <f>LN(Trimestral!B36)*100</f>
        <v>471.04090539138036</v>
      </c>
      <c r="C35" s="3">
        <f>Trimestral!C36</f>
        <v>-3.4783545620716998</v>
      </c>
      <c r="D35" s="9">
        <f>LN(Trimestral!D36)*100</f>
        <v>1104.7568000000001</v>
      </c>
      <c r="E35" s="9">
        <f>LN(Trimestral!E36)*100</f>
        <v>1013.3316000000001</v>
      </c>
    </row>
    <row r="36" spans="1:5">
      <c r="A36" s="12">
        <v>40787</v>
      </c>
      <c r="B36" s="2">
        <f>LN(Trimestral!B37)*100</f>
        <v>471.89343953049325</v>
      </c>
      <c r="C36" s="3">
        <f>Trimestral!C37</f>
        <v>-0.298536825914682</v>
      </c>
      <c r="D36" s="9">
        <f>LN(Trimestral!D37)*100</f>
        <v>1105.8954000000001</v>
      </c>
      <c r="E36" s="9">
        <f>LN(Trimestral!E37)*100</f>
        <v>1016.59</v>
      </c>
    </row>
    <row r="37" spans="1:5">
      <c r="A37" s="12">
        <v>40878</v>
      </c>
      <c r="B37" s="2">
        <f>LN(Trimestral!B38)*100</f>
        <v>472.67782890566446</v>
      </c>
      <c r="C37" s="3">
        <f>Trimestral!C38</f>
        <v>-0.96001410063612203</v>
      </c>
      <c r="D37" s="9">
        <f>LN(Trimestral!D38)*100</f>
        <v>1106.8959</v>
      </c>
      <c r="E37" s="9">
        <f>LN(Trimestral!E38)*100</f>
        <v>1021.7131000000001</v>
      </c>
    </row>
    <row r="38" spans="1:5">
      <c r="A38" s="12">
        <v>40969</v>
      </c>
      <c r="B38" s="2">
        <f>LN(Trimestral!B39)*100</f>
        <v>473.5626216774528</v>
      </c>
      <c r="C38" s="3">
        <f>Trimestral!C39</f>
        <v>-1.57841477719127</v>
      </c>
      <c r="D38" s="9">
        <f>LN(Trimestral!D39)*100</f>
        <v>1110.6161999999999</v>
      </c>
      <c r="E38" s="9">
        <f>LN(Trimestral!E39)*100</f>
        <v>1026.8657000000001</v>
      </c>
    </row>
    <row r="39" spans="1:5">
      <c r="A39" s="12">
        <v>41061</v>
      </c>
      <c r="B39" s="2">
        <f>LN(Trimestral!B40)*100</f>
        <v>474.02099239234781</v>
      </c>
      <c r="C39" s="3">
        <f>Trimestral!C40</f>
        <v>-3.5751125085179698</v>
      </c>
      <c r="D39" s="9">
        <f>LN(Trimestral!D40)*100</f>
        <v>1111.6838</v>
      </c>
      <c r="E39" s="9">
        <f>LN(Trimestral!E40)*100</f>
        <v>1029.0934999999999</v>
      </c>
    </row>
    <row r="40" spans="1:5">
      <c r="A40" s="12">
        <v>41153</v>
      </c>
      <c r="B40" s="2">
        <f>LN(Trimestral!B41)*100</f>
        <v>474.79339984478298</v>
      </c>
      <c r="C40" s="3">
        <f>Trimestral!C41</f>
        <v>-4.0253794743229303</v>
      </c>
      <c r="D40" s="9">
        <f>LN(Trimestral!D41)*100</f>
        <v>1113.028</v>
      </c>
      <c r="E40" s="9">
        <f>LN(Trimestral!E41)*100</f>
        <v>1032.6506999999999</v>
      </c>
    </row>
    <row r="41" spans="1:5">
      <c r="A41" s="12">
        <v>41244</v>
      </c>
      <c r="B41" s="2">
        <f>LN(Trimestral!B42)*100</f>
        <v>475.46313547286678</v>
      </c>
      <c r="C41" s="3">
        <f>Trimestral!C42</f>
        <v>-1.8889604354716301</v>
      </c>
      <c r="D41" s="9">
        <f>LN(Trimestral!D42)*100</f>
        <v>1114.4804999999999</v>
      </c>
      <c r="E41" s="9">
        <f>LN(Trimestral!E42)*100</f>
        <v>1035.9628</v>
      </c>
    </row>
    <row r="42" spans="1:5">
      <c r="A42" s="12">
        <v>41334</v>
      </c>
      <c r="B42" s="2">
        <f>LN(Trimestral!B43)*100</f>
        <v>476.33095696883527</v>
      </c>
      <c r="C42" s="3">
        <f>Trimestral!C43</f>
        <v>-5.7297271399796301</v>
      </c>
      <c r="D42" s="9">
        <f>LN(Trimestral!D43)*100</f>
        <v>1115.9418000000001</v>
      </c>
      <c r="E42" s="9">
        <f>LN(Trimestral!E43)*100</f>
        <v>1038.2170000000001</v>
      </c>
    </row>
    <row r="43" spans="1:5">
      <c r="A43" s="12">
        <v>41426</v>
      </c>
      <c r="B43" s="2">
        <f>LN(Trimestral!B44)*100</f>
        <v>477.34463240974856</v>
      </c>
      <c r="C43" s="3">
        <f>Trimestral!C44</f>
        <v>-5.3212841444125099</v>
      </c>
      <c r="D43" s="9">
        <f>LN(Trimestral!D44)*100</f>
        <v>1117.3869999999999</v>
      </c>
      <c r="E43" s="9">
        <f>LN(Trimestral!E44)*100</f>
        <v>1040.4938</v>
      </c>
    </row>
    <row r="44" spans="1:5">
      <c r="A44" s="12">
        <v>41518</v>
      </c>
      <c r="B44" s="2">
        <f>LN(Trimestral!B45)*100</f>
        <v>478.36139603270675</v>
      </c>
      <c r="C44" s="3">
        <f>Trimestral!C45</f>
        <v>-5.54360765485887</v>
      </c>
      <c r="D44" s="9">
        <f>LN(Trimestral!D45)*100</f>
        <v>1118.6208999999999</v>
      </c>
      <c r="E44" s="9">
        <f>LN(Trimestral!E45)*100</f>
        <v>1039.6533999999999</v>
      </c>
    </row>
    <row r="45" spans="1:5">
      <c r="A45" s="12">
        <v>41609</v>
      </c>
      <c r="B45" s="2">
        <f>LN(Trimestral!B46)*100</f>
        <v>479.18284816435045</v>
      </c>
      <c r="C45" s="3">
        <f>Trimestral!C46</f>
        <v>-2.4052071151188801</v>
      </c>
      <c r="D45" s="9">
        <f>LN(Trimestral!D46)*100</f>
        <v>1119.999</v>
      </c>
      <c r="E45" s="9">
        <f>LN(Trimestral!E46)*100</f>
        <v>1037.5036</v>
      </c>
    </row>
    <row r="46" spans="1:5">
      <c r="A46" s="12">
        <v>41699</v>
      </c>
      <c r="B46" s="2">
        <f>LN(Trimestral!B47)*100</f>
        <v>479.81354007994941</v>
      </c>
      <c r="C46" s="3">
        <f>Trimestral!C47</f>
        <v>-5.3515657160262604</v>
      </c>
      <c r="D46" s="9">
        <f>LN(Trimestral!D47)*100</f>
        <v>1120.6744000000001</v>
      </c>
      <c r="E46" s="9">
        <f>LN(Trimestral!E47)*100</f>
        <v>1038.5954999999999</v>
      </c>
    </row>
    <row r="47" spans="1:5">
      <c r="A47" s="12">
        <v>41791</v>
      </c>
      <c r="B47" s="2">
        <f>LN(Trimestral!B48)*100</f>
        <v>480.6454482275459</v>
      </c>
      <c r="C47" s="3">
        <f>Trimestral!C48</f>
        <v>-5.9160646678840303</v>
      </c>
      <c r="D47" s="9">
        <f>LN(Trimestral!D48)*100</f>
        <v>1121.5449000000001</v>
      </c>
      <c r="E47" s="9">
        <f>LN(Trimestral!E48)*100</f>
        <v>1038.3633</v>
      </c>
    </row>
    <row r="48" spans="1:5">
      <c r="A48" s="12">
        <v>41883</v>
      </c>
      <c r="B48" s="2">
        <f>LN(Trimestral!B49)*100</f>
        <v>481.50668418072587</v>
      </c>
      <c r="C48" s="3">
        <f>Trimestral!C49</f>
        <v>-3.3538638261410498</v>
      </c>
      <c r="D48" s="9">
        <f>LN(Trimestral!D49)*100</f>
        <v>1122.2849000000001</v>
      </c>
      <c r="E48" s="9">
        <f>LN(Trimestral!E49)*100</f>
        <v>1035.6059</v>
      </c>
    </row>
    <row r="49" spans="1:5">
      <c r="A49" s="12">
        <v>41974</v>
      </c>
      <c r="B49" s="2">
        <f>LN(Trimestral!B50)*100</f>
        <v>482.38439630267214</v>
      </c>
      <c r="C49" s="3">
        <f>Trimestral!C50</f>
        <v>-2.38405806960141</v>
      </c>
      <c r="D49" s="9">
        <f>LN(Trimestral!D50)*100</f>
        <v>1123.1103000000001</v>
      </c>
      <c r="E49" s="9">
        <f>LN(Trimestral!E50)*100</f>
        <v>1033.9909</v>
      </c>
    </row>
    <row r="50" spans="1:5">
      <c r="A50" s="12">
        <v>42064</v>
      </c>
      <c r="B50" s="2">
        <f>LN(Trimestral!B51)*100</f>
        <v>483.18239540681702</v>
      </c>
      <c r="C50" s="3">
        <f>Trimestral!C51</f>
        <v>-6.39168690083494</v>
      </c>
      <c r="D50" s="9">
        <f>LN(Trimestral!D51)*100</f>
        <v>1124.2291</v>
      </c>
      <c r="E50" s="9">
        <f>LN(Trimestral!E51)*100</f>
        <v>1031.6428000000001</v>
      </c>
    </row>
    <row r="51" spans="1:5">
      <c r="A51" s="12">
        <v>42156</v>
      </c>
      <c r="B51" s="2">
        <f>LN(Trimestral!B52)*100</f>
        <v>483.79504785967418</v>
      </c>
      <c r="C51" s="3">
        <f>Trimestral!C52</f>
        <v>-4.7201370199037003</v>
      </c>
      <c r="D51" s="9">
        <f>LN(Trimestral!D52)*100</f>
        <v>1125.2791</v>
      </c>
      <c r="E51" s="9">
        <f>LN(Trimestral!E52)*100</f>
        <v>1030.6967</v>
      </c>
    </row>
    <row r="52" spans="1:5">
      <c r="A52" s="12">
        <v>42248</v>
      </c>
      <c r="B52" s="2">
        <f>LN(Trimestral!B53)*100</f>
        <v>484.52931382169993</v>
      </c>
      <c r="C52" s="3">
        <f>Trimestral!C53</f>
        <v>-4.8144600862346296</v>
      </c>
      <c r="D52" s="9">
        <f>LN(Trimestral!D53)*100</f>
        <v>1126.1461999999999</v>
      </c>
      <c r="E52" s="9">
        <f>LN(Trimestral!E53)*100</f>
        <v>1031.5496000000001</v>
      </c>
    </row>
    <row r="53" spans="1:5">
      <c r="A53" s="12">
        <v>42339</v>
      </c>
      <c r="B53" s="2">
        <f>LN(Trimestral!B54)*100</f>
        <v>485.06020310770236</v>
      </c>
      <c r="C53" s="3">
        <f>Trimestral!C54</f>
        <v>-2.3532622574090598</v>
      </c>
      <c r="D53" s="9">
        <f>LN(Trimestral!D54)*100</f>
        <v>1127.1687999999999</v>
      </c>
      <c r="E53" s="9">
        <f>LN(Trimestral!E54)*100</f>
        <v>1032.3947000000001</v>
      </c>
    </row>
    <row r="54" spans="1:5">
      <c r="A54" s="12">
        <v>42430</v>
      </c>
      <c r="B54" s="2">
        <f>LN(Trimestral!B55)*100</f>
        <v>485.86638182336077</v>
      </c>
      <c r="C54" s="3">
        <f>Trimestral!C55</f>
        <v>-4.7643933443089796</v>
      </c>
      <c r="D54" s="9">
        <f>LN(Trimestral!D55)*100</f>
        <v>1128.2279000000001</v>
      </c>
      <c r="E54" s="9">
        <f>LN(Trimestral!E55)*100</f>
        <v>1031.6875</v>
      </c>
    </row>
    <row r="55" spans="1:5">
      <c r="A55" s="12">
        <v>42522</v>
      </c>
      <c r="B55" s="2">
        <f>LN(Trimestral!B56)*100</f>
        <v>486.45717030944161</v>
      </c>
      <c r="C55" s="3">
        <f>Trimestral!C56</f>
        <v>-3.2392897556186102</v>
      </c>
      <c r="D55" s="9">
        <f>LN(Trimestral!D56)*100</f>
        <v>1128.7909</v>
      </c>
      <c r="E55" s="9">
        <f>LN(Trimestral!E56)*100</f>
        <v>1028.6045999999999</v>
      </c>
    </row>
    <row r="56" spans="1:5">
      <c r="A56" s="12">
        <v>42614</v>
      </c>
      <c r="B56" s="2">
        <f>LN(Trimestral!B57)*100</f>
        <v>487.19271723893797</v>
      </c>
      <c r="C56" s="3">
        <f>Trimestral!C57</f>
        <v>-2.0005717937846899</v>
      </c>
      <c r="D56" s="9">
        <f>LN(Trimestral!D57)*100</f>
        <v>1129.8224</v>
      </c>
      <c r="E56" s="9">
        <f>LN(Trimestral!E57)*100</f>
        <v>1025.2514000000001</v>
      </c>
    </row>
    <row r="57" spans="1:5">
      <c r="A57" s="12">
        <v>42705</v>
      </c>
      <c r="B57" s="2">
        <f>LN(Trimestral!B58)*100</f>
        <v>487.99998370710796</v>
      </c>
      <c r="C57" s="3">
        <f>Trimestral!C58</f>
        <v>0.96578518213984699</v>
      </c>
      <c r="D57" s="9">
        <f>LN(Trimestral!D58)*100</f>
        <v>1130.4028000000001</v>
      </c>
      <c r="E57" s="9">
        <f>LN(Trimestral!E58)*100</f>
        <v>1025.2819999999999</v>
      </c>
    </row>
    <row r="58" spans="1:5">
      <c r="A58" s="12">
        <v>42795</v>
      </c>
      <c r="B58" s="2">
        <f>LN(Trimestral!B59)*100</f>
        <v>489.36308004518941</v>
      </c>
      <c r="C58" s="3">
        <f>Trimestral!C59</f>
        <v>-2.1773779916669098</v>
      </c>
      <c r="D58" s="9">
        <f>LN(Trimestral!D59)*100</f>
        <v>1130.8372999999999</v>
      </c>
      <c r="E58" s="9">
        <f>LN(Trimestral!E59)*100</f>
        <v>1024.597</v>
      </c>
    </row>
    <row r="59" spans="1:5">
      <c r="A59" s="12">
        <v>42887</v>
      </c>
      <c r="B59" s="2">
        <f>LN(Trimestral!B60)*100</f>
        <v>490.06747799731755</v>
      </c>
      <c r="C59" s="3">
        <f>Trimestral!C60</f>
        <v>-0.198279353714054</v>
      </c>
      <c r="D59" s="9">
        <f>LN(Trimestral!D60)*100</f>
        <v>1131.6166000000001</v>
      </c>
      <c r="E59" s="9">
        <f>LN(Trimestral!E60)*100</f>
        <v>1024.3348000000001</v>
      </c>
    </row>
    <row r="60" spans="1:5">
      <c r="A60" s="12">
        <v>42979</v>
      </c>
      <c r="B60" s="2">
        <f>LN(Trimestral!B61)*100</f>
        <v>490.83419985503963</v>
      </c>
      <c r="C60" s="3">
        <f>Trimestral!C61</f>
        <v>-0.51633899762406499</v>
      </c>
      <c r="D60" s="9">
        <f>LN(Trimestral!D61)*100</f>
        <v>1132.518</v>
      </c>
      <c r="E60" s="9">
        <f>LN(Trimestral!E61)*100</f>
        <v>1029.809</v>
      </c>
    </row>
    <row r="61" spans="1:5">
      <c r="A61" s="12">
        <v>43070</v>
      </c>
      <c r="B61" s="2">
        <f>LN(Trimestral!B62)*100</f>
        <v>491.75975467448222</v>
      </c>
      <c r="C61" s="3">
        <f>Trimestral!C62</f>
        <v>-0.57679423267797203</v>
      </c>
      <c r="D61" s="9">
        <f>LN(Trimestral!D62)*100</f>
        <v>1133.0753999999999</v>
      </c>
      <c r="E61" s="9">
        <f>LN(Trimestral!E62)*100</f>
        <v>1029.1711</v>
      </c>
    </row>
    <row r="62" spans="1:5">
      <c r="A62" s="12">
        <v>43160</v>
      </c>
      <c r="B62" s="2">
        <f>LN(Trimestral!B63)*100</f>
        <v>492.61604245210532</v>
      </c>
      <c r="C62" s="3">
        <f>Trimestral!C63</f>
        <v>-2.01879644847341</v>
      </c>
      <c r="D62" s="9">
        <f>LN(Trimestral!D63)*100</f>
        <v>1134.1424</v>
      </c>
      <c r="E62" s="9">
        <f>LN(Trimestral!E63)*100</f>
        <v>1030.6365000000001</v>
      </c>
    </row>
    <row r="63" spans="1:5">
      <c r="A63" s="12">
        <v>43252</v>
      </c>
      <c r="B63" s="2">
        <f>LN(Trimestral!B64)*100</f>
        <v>493.46858321845451</v>
      </c>
      <c r="C63" s="3">
        <f>Trimestral!C64</f>
        <v>-0.86175030132395403</v>
      </c>
      <c r="D63" s="9">
        <f>LN(Trimestral!D64)*100</f>
        <v>1136.2301</v>
      </c>
      <c r="E63" s="9">
        <f>LN(Trimestral!E64)*100</f>
        <v>1031.4731999999999</v>
      </c>
    </row>
    <row r="64" spans="1:5">
      <c r="A64" s="12">
        <v>43344</v>
      </c>
      <c r="B64" s="2">
        <f>LN(Trimestral!B65)*100</f>
        <v>494.08931752857239</v>
      </c>
      <c r="C64" s="3">
        <f>Trimestral!C65</f>
        <v>-2.0836423476223498</v>
      </c>
      <c r="D64" s="9">
        <f>LN(Trimestral!D65)*100</f>
        <v>1135.7708</v>
      </c>
      <c r="E64" s="9">
        <f>LN(Trimestral!E65)*100</f>
        <v>1029.8424</v>
      </c>
    </row>
    <row r="65" spans="1:5">
      <c r="A65" s="12">
        <v>43435</v>
      </c>
      <c r="B65" s="2">
        <f>LN(Trimestral!B66)*100</f>
        <v>494.8091112543745</v>
      </c>
      <c r="C65" s="3">
        <f>Trimestral!C66</f>
        <v>0.27051408651999098</v>
      </c>
      <c r="D65" s="9">
        <f>LN(Trimestral!D66)*100</f>
        <v>1136.9467999999999</v>
      </c>
      <c r="E65" s="9">
        <f>LN(Trimestral!E66)*100</f>
        <v>1034.2388000000001</v>
      </c>
    </row>
    <row r="66" spans="1:5">
      <c r="A66" s="12">
        <v>43525</v>
      </c>
      <c r="B66" s="2">
        <f>LN(Trimestral!B67)*100</f>
        <v>495.54980955299686</v>
      </c>
      <c r="C66" s="3">
        <f>Trimestral!C67</f>
        <v>-3.0674409109232301</v>
      </c>
      <c r="D66" s="9">
        <f>LN(Trimestral!D67)*100</f>
        <v>1137.6736000000001</v>
      </c>
      <c r="E66" s="9">
        <f>LN(Trimestral!E67)*100</f>
        <v>1032.3507999999999</v>
      </c>
    </row>
    <row r="67" spans="1:5">
      <c r="A67" s="12">
        <v>43617</v>
      </c>
      <c r="B67" s="2">
        <f>LN(Trimestral!B68)*100</f>
        <v>496.44274289254093</v>
      </c>
      <c r="C67" s="3">
        <f>Trimestral!C68</f>
        <v>-0.90966589735669101</v>
      </c>
      <c r="D67" s="9">
        <f>LN(Trimestral!D68)*100</f>
        <v>1138.8282999999999</v>
      </c>
      <c r="E67" s="9">
        <f>LN(Trimestral!E68)*100</f>
        <v>1036.5282</v>
      </c>
    </row>
    <row r="68" spans="1:5">
      <c r="A68" s="12">
        <v>43709</v>
      </c>
      <c r="B68" s="2">
        <f>LN(Trimestral!B69)*100</f>
        <v>497.02493178689082</v>
      </c>
      <c r="C68" s="3">
        <f>Trimestral!C69</f>
        <v>-1.11018495989116</v>
      </c>
      <c r="D68" s="9">
        <f>LN(Trimestral!D69)*100</f>
        <v>1139.3716999999999</v>
      </c>
      <c r="E68" s="9">
        <f>LN(Trimestral!E69)*100</f>
        <v>1036.3321000000001</v>
      </c>
    </row>
    <row r="69" spans="1:5">
      <c r="A69" s="12">
        <v>43800</v>
      </c>
      <c r="B69" s="2">
        <f>LN(Trimestral!B70)*100</f>
        <v>497.29938446017712</v>
      </c>
      <c r="C69" s="3">
        <f>Trimestral!C70</f>
        <v>2.3084551417386199</v>
      </c>
      <c r="D69" s="9">
        <f>LN(Trimestral!D70)*100</f>
        <v>1139.8056999999999</v>
      </c>
      <c r="E69" s="9">
        <f>LN(Trimestral!E70)*100</f>
        <v>1034.4539</v>
      </c>
    </row>
    <row r="70" spans="1:5">
      <c r="A70" s="12">
        <v>43891</v>
      </c>
      <c r="B70" s="2">
        <f>LN(Trimestral!B71)*100</f>
        <v>493.48438945842298</v>
      </c>
      <c r="C70" s="3">
        <f>Trimestral!C71</f>
        <v>-0.56371754984487199</v>
      </c>
      <c r="D70" s="9">
        <f>LN(Trimestral!D71)*100</f>
        <v>1134.6098</v>
      </c>
      <c r="E70" s="9">
        <f>LN(Trimestral!E71)*100</f>
        <v>1020.2476</v>
      </c>
    </row>
    <row r="71" spans="1:5">
      <c r="A71" s="12">
        <v>43983</v>
      </c>
      <c r="B71" s="2">
        <f>LN(Trimestral!B72)*100</f>
        <v>489.13079550660984</v>
      </c>
      <c r="C71" s="3">
        <f>Trimestral!C72</f>
        <v>0.11177856750634101</v>
      </c>
      <c r="D71" s="9">
        <f>LN(Trimestral!D72)*100</f>
        <v>1112.7379000000001</v>
      </c>
      <c r="E71" s="9">
        <f>LN(Trimestral!E72)*100</f>
        <v>946.13013999999998</v>
      </c>
    </row>
    <row r="72" spans="1:5">
      <c r="A72" s="12">
        <v>44075</v>
      </c>
      <c r="B72" s="2">
        <f>LN(Trimestral!B73)*100</f>
        <v>495.88671144542957</v>
      </c>
      <c r="C72" s="3">
        <f>Trimestral!C73</f>
        <v>1.7219634872151399</v>
      </c>
      <c r="D72" s="9">
        <f>LN(Trimestral!D73)*100</f>
        <v>1129.0336</v>
      </c>
      <c r="E72" s="9">
        <f>LN(Trimestral!E73)*100</f>
        <v>1024.9631999999999</v>
      </c>
    </row>
    <row r="73" spans="1:5">
      <c r="A73" s="12">
        <v>44166</v>
      </c>
      <c r="B73" s="2">
        <f>LN(Trimestral!B74)*100</f>
        <v>498.47174260927841</v>
      </c>
      <c r="C73" s="3">
        <f>Trimestral!C74</f>
        <v>2.0320697960076402</v>
      </c>
      <c r="D73" s="9">
        <f>LN(Trimestral!D74)*100</f>
        <v>1137.0491</v>
      </c>
      <c r="E73" s="9">
        <f>LN(Trimestral!E74)*100</f>
        <v>1047.3866</v>
      </c>
    </row>
    <row r="74" spans="1:5">
      <c r="A74" s="12">
        <v>44256</v>
      </c>
      <c r="B74" s="2">
        <f>LN(Trimestral!B75)*100</f>
        <v>499.63451026629519</v>
      </c>
      <c r="C74" s="3">
        <f>Trimestral!C75</f>
        <v>-2.8202484318093801</v>
      </c>
      <c r="D74" s="9">
        <f>LN(Trimestral!D75)*100</f>
        <v>1138.0354</v>
      </c>
      <c r="E74" s="9">
        <f>LN(Trimestral!E75)*100</f>
        <v>1048.7982999999999</v>
      </c>
    </row>
    <row r="75" spans="1:5">
      <c r="A75" s="12">
        <v>44348</v>
      </c>
      <c r="B75" s="2">
        <f>LN(Trimestral!B76)*100</f>
        <v>501.58483445545619</v>
      </c>
      <c r="C75" s="3">
        <f>Trimestral!C76</f>
        <v>-3.1331346297059901</v>
      </c>
      <c r="D75" s="9">
        <f>LN(Trimestral!D76)*100</f>
        <v>1139.8284000000001</v>
      </c>
      <c r="E75" s="9">
        <f>LN(Trimestral!E76)*100</f>
        <v>1046.8904</v>
      </c>
    </row>
    <row r="76" spans="1:5">
      <c r="A76" s="12">
        <v>44440</v>
      </c>
      <c r="B76" s="2">
        <f>LN(Trimestral!B77)*100</f>
        <v>501.96292688127403</v>
      </c>
      <c r="C76" s="3">
        <f>Trimestral!C77</f>
        <v>-1.73031665174597</v>
      </c>
      <c r="D76" s="9">
        <f>LN(Trimestral!D77)*100</f>
        <v>1141.2934</v>
      </c>
      <c r="E76" s="9">
        <f>LN(Trimestral!E77)*100</f>
        <v>1047.2113999999999</v>
      </c>
    </row>
    <row r="77" spans="1:5">
      <c r="A77" s="12">
        <v>44531</v>
      </c>
      <c r="B77" s="2">
        <f>LN(Trimestral!B78)*100</f>
        <v>503.45706603303137</v>
      </c>
      <c r="C77" s="3">
        <f>Trimestral!C78</f>
        <v>-0.70219427959288405</v>
      </c>
      <c r="D77" s="9">
        <f>LN(Trimestral!D78)*100</f>
        <v>1142.1557</v>
      </c>
      <c r="E77" s="9">
        <f>LN(Trimestral!E78)*100</f>
        <v>1045.9003</v>
      </c>
    </row>
    <row r="78" spans="1:5">
      <c r="A78" s="12">
        <v>44621</v>
      </c>
      <c r="B78" s="2">
        <f>LN(Trimestral!B79)*100</f>
        <v>503.97256631787064</v>
      </c>
      <c r="C78" s="3">
        <f>Trimestral!C79</f>
        <v>-6.5674730389664999</v>
      </c>
      <c r="D78" s="9">
        <f>LN(Trimestral!D79)*100</f>
        <v>1142.8604</v>
      </c>
      <c r="E78" s="9">
        <f>LN(Trimestral!E79)*100</f>
        <v>1047.3162</v>
      </c>
    </row>
    <row r="79" spans="1:5">
      <c r="A79" s="12">
        <v>44713</v>
      </c>
      <c r="B79" s="2">
        <f>LN(Trimestral!B80)*100</f>
        <v>504.61467316220211</v>
      </c>
      <c r="C79" s="3">
        <f>Trimestral!C80</f>
        <v>-4.2246948308755004</v>
      </c>
      <c r="D79" s="9">
        <f>LN(Trimestral!D80)*100</f>
        <v>1143.7277999999999</v>
      </c>
      <c r="E79" s="9">
        <f>LN(Trimestral!E80)*100</f>
        <v>1047.8004000000001</v>
      </c>
    </row>
    <row r="80" spans="1:5">
      <c r="A80" s="12">
        <v>44805</v>
      </c>
      <c r="B80" s="2">
        <f>LN(Trimestral!B81)*100</f>
        <v>505.57321592256557</v>
      </c>
      <c r="C80" s="3">
        <f>Trimestral!C81</f>
        <v>-4.8200646385476098</v>
      </c>
      <c r="D80" s="9">
        <f>LN(Trimestral!D81)*100</f>
        <v>1144.0227</v>
      </c>
      <c r="E80" s="9">
        <f>LN(Trimestral!E81)*100</f>
        <v>1047.9694999999999</v>
      </c>
    </row>
    <row r="81" spans="1:5">
      <c r="A81" s="12">
        <v>44896</v>
      </c>
      <c r="B81" s="2">
        <f>LN(Trimestral!B82)*100</f>
        <v>505.89783573860814</v>
      </c>
      <c r="C81" s="3">
        <f>Trimestral!C82</f>
        <v>-0.74878947425318398</v>
      </c>
      <c r="D81" s="9">
        <f>LN(Trimestral!D82)*100</f>
        <v>1144.396</v>
      </c>
      <c r="E81" s="9">
        <f>LN(Trimestral!E82)*100</f>
        <v>1047.6415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9"/>
  <sheetViews>
    <sheetView topLeftCell="A211" zoomScale="90" zoomScaleNormal="90" workbookViewId="0">
      <selection activeCell="B215" sqref="B215:I239"/>
    </sheetView>
  </sheetViews>
  <sheetFormatPr baseColWidth="10" defaultColWidth="9.140625" defaultRowHeight="15"/>
  <cols>
    <col min="1" max="16384" width="9.140625" style="1"/>
  </cols>
  <sheetData>
    <row r="1" spans="1:9"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14</v>
      </c>
      <c r="I1" s="1" t="s">
        <v>15</v>
      </c>
    </row>
    <row r="2" spans="1:9">
      <c r="A2" s="5">
        <v>37681</v>
      </c>
      <c r="B2" s="11">
        <f>LN(SUM(Mensual!B3:B5))*100</f>
        <v>542.4241366926243</v>
      </c>
      <c r="C2" s="11">
        <f>LN(SUM(Mensual!C3:C5))*100</f>
        <v>551.33184113368827</v>
      </c>
      <c r="D2" s="11">
        <f>LN(AVERAGE(Mensual!D3:D5))*100</f>
        <v>406.87097593917116</v>
      </c>
      <c r="E2" s="11">
        <f>LN(AVERAGE(Mensual!E3:E5))*100</f>
        <v>459.8341080247119</v>
      </c>
      <c r="F2" s="11">
        <f>LN(AVERAGE(Mensual!F3:F5))*100</f>
        <v>405.9900436714982</v>
      </c>
      <c r="G2" s="11">
        <f>LN(AVERAGE(Mensual!G3:G5))*100</f>
        <v>442.34884689469504</v>
      </c>
      <c r="H2" s="9">
        <f>AVERAGE(Mensual!H3:H5)</f>
        <v>3.7899999999999996</v>
      </c>
      <c r="I2" s="9">
        <f>AVERAGE(Mensual!I3:I5)</f>
        <v>1.2500691244239632</v>
      </c>
    </row>
    <row r="3" spans="1:9">
      <c r="A3" s="5">
        <v>37712</v>
      </c>
      <c r="B3" s="11">
        <f>LN(SUM(Mensual!B4:B6))*100</f>
        <v>542.94735164900385</v>
      </c>
      <c r="C3" s="11">
        <f>LN(SUM(Mensual!C4:C6))*100</f>
        <v>552.68321900246019</v>
      </c>
      <c r="D3" s="11">
        <f>LN(AVERAGE(Mensual!D4:D6))*100</f>
        <v>405.18737100983049</v>
      </c>
      <c r="E3" s="11">
        <f>LN(AVERAGE(Mensual!E4:E6))*100</f>
        <v>459.61374875298679</v>
      </c>
      <c r="F3" s="11">
        <f>LN(AVERAGE(Mensual!F4:F6))*100</f>
        <v>406.32959816645462</v>
      </c>
      <c r="G3" s="11">
        <f>LN(AVERAGE(Mensual!G4:G6))*100</f>
        <v>442.60179067392033</v>
      </c>
      <c r="H3" s="9">
        <f>AVERAGE(Mensual!H4:H6)</f>
        <v>3.82</v>
      </c>
      <c r="I3" s="9">
        <f>AVERAGE(Mensual!I4:I6)</f>
        <v>1.2576820276497696</v>
      </c>
    </row>
    <row r="4" spans="1:9">
      <c r="A4" s="5">
        <v>37742</v>
      </c>
      <c r="B4" s="11">
        <f>LN(SUM(Mensual!B5:B7))*100</f>
        <v>543.30738652015509</v>
      </c>
      <c r="C4" s="11">
        <f>LN(SUM(Mensual!C5:C7))*100</f>
        <v>552.92592916388833</v>
      </c>
      <c r="D4" s="11">
        <f>LN(AVERAGE(Mensual!D5:D7))*100</f>
        <v>404.54309226030938</v>
      </c>
      <c r="E4" s="11">
        <f>LN(AVERAGE(Mensual!E5:E7))*100</f>
        <v>460.12777395226482</v>
      </c>
      <c r="F4" s="11">
        <f>LN(AVERAGE(Mensual!F5:F7))*100</f>
        <v>406.5883337035217</v>
      </c>
      <c r="G4" s="11">
        <f>LN(AVERAGE(Mensual!G5:G7))*100</f>
        <v>442.7330527232287</v>
      </c>
      <c r="H4" s="9">
        <f>AVERAGE(Mensual!H5:H7)</f>
        <v>3.813333333333333</v>
      </c>
      <c r="I4" s="9">
        <f>AVERAGE(Mensual!I5:I7)</f>
        <v>1.2566451612903224</v>
      </c>
    </row>
    <row r="5" spans="1:9">
      <c r="A5" s="5">
        <v>37773</v>
      </c>
      <c r="B5" s="11">
        <f>LN(SUM(Mensual!B6:B8))*100</f>
        <v>544.04273828760972</v>
      </c>
      <c r="C5" s="11">
        <f>LN(SUM(Mensual!C6:C8))*100</f>
        <v>553.83268930537452</v>
      </c>
      <c r="D5" s="11">
        <f>LN(AVERAGE(Mensual!D6:D8))*100</f>
        <v>405.11369894265783</v>
      </c>
      <c r="E5" s="11">
        <f>LN(AVERAGE(Mensual!E6:E8))*100</f>
        <v>460.9904179154272</v>
      </c>
      <c r="F5" s="11">
        <f>LN(AVERAGE(Mensual!F6:F8))*100</f>
        <v>406.49825696530871</v>
      </c>
      <c r="G5" s="11">
        <f>LN(AVERAGE(Mensual!G6:G8))*100</f>
        <v>442.82734914995103</v>
      </c>
      <c r="H5" s="9">
        <f>AVERAGE(Mensual!H6:H8)</f>
        <v>3.7866666666666666</v>
      </c>
      <c r="I5" s="9">
        <f>AVERAGE(Mensual!I6:I8)</f>
        <v>1.2465663082437277</v>
      </c>
    </row>
    <row r="6" spans="1:9">
      <c r="A6" s="5">
        <v>37803</v>
      </c>
      <c r="B6" s="11">
        <f>LN(SUM(Mensual!B7:B9))*100</f>
        <v>544.23524921561329</v>
      </c>
      <c r="C6" s="11">
        <f>LN(SUM(Mensual!C7:C9))*100</f>
        <v>552.86354272047504</v>
      </c>
      <c r="D6" s="11">
        <f>LN(AVERAGE(Mensual!D7:D9))*100</f>
        <v>407.03050442070827</v>
      </c>
      <c r="E6" s="11">
        <f>LN(AVERAGE(Mensual!E7:E9))*100</f>
        <v>461.51884633814478</v>
      </c>
      <c r="F6" s="11">
        <f>LN(AVERAGE(Mensual!F7:F9))*100</f>
        <v>406.34596470158948</v>
      </c>
      <c r="G6" s="11">
        <f>LN(AVERAGE(Mensual!G7:G9))*100</f>
        <v>442.91139113052321</v>
      </c>
      <c r="H6" s="9">
        <f>AVERAGE(Mensual!H7:H9)</f>
        <v>3.6633333333333336</v>
      </c>
      <c r="I6" s="9">
        <f>AVERAGE(Mensual!I7:I9)</f>
        <v>1.1643297491039426</v>
      </c>
    </row>
    <row r="7" spans="1:9">
      <c r="A7" s="5">
        <v>37834</v>
      </c>
      <c r="B7" s="11">
        <f>LN(SUM(Mensual!B8:B10))*100</f>
        <v>544.5342505158452</v>
      </c>
      <c r="C7" s="11">
        <f>LN(SUM(Mensual!C8:C10))*100</f>
        <v>553.01241319490634</v>
      </c>
      <c r="D7" s="11">
        <f>LN(AVERAGE(Mensual!D8:D10))*100</f>
        <v>407.83644936616844</v>
      </c>
      <c r="E7" s="11">
        <f>LN(AVERAGE(Mensual!E8:E10))*100</f>
        <v>461.44354602996538</v>
      </c>
      <c r="F7" s="11">
        <f>LN(AVERAGE(Mensual!F8:F10))*100</f>
        <v>406.22489300452071</v>
      </c>
      <c r="G7" s="11">
        <f>LN(AVERAGE(Mensual!G8:G10))*100</f>
        <v>443.06656104485154</v>
      </c>
      <c r="H7" s="9">
        <f>AVERAGE(Mensual!H8:H10)</f>
        <v>3.4066666666666667</v>
      </c>
      <c r="I7" s="9">
        <f>AVERAGE(Mensual!I8:I10)</f>
        <v>1.0876630824372759</v>
      </c>
    </row>
    <row r="8" spans="1:9">
      <c r="A8" s="5">
        <v>37865</v>
      </c>
      <c r="B8" s="11">
        <f>LN(SUM(Mensual!B9:B11))*100</f>
        <v>544.58106389658519</v>
      </c>
      <c r="C8" s="11">
        <f>LN(SUM(Mensual!C9:C11))*100</f>
        <v>553.28860884844471</v>
      </c>
      <c r="D8" s="11">
        <f>LN(AVERAGE(Mensual!D9:D11))*100</f>
        <v>410.04424030852442</v>
      </c>
      <c r="E8" s="11">
        <f>LN(AVERAGE(Mensual!E9:E11))*100</f>
        <v>461.52777417050766</v>
      </c>
      <c r="F8" s="11">
        <f>LN(AVERAGE(Mensual!F9:F11))*100</f>
        <v>406.42107148165769</v>
      </c>
      <c r="G8" s="11">
        <f>LN(AVERAGE(Mensual!G9:G11))*100</f>
        <v>443.32864535256783</v>
      </c>
      <c r="H8" s="9">
        <f>AVERAGE(Mensual!H9:H11)</f>
        <v>3.0833333333333335</v>
      </c>
      <c r="I8" s="9">
        <f>AVERAGE(Mensual!I9:I11)</f>
        <v>1.0167741935483869</v>
      </c>
    </row>
    <row r="9" spans="1:9">
      <c r="A9" s="5">
        <v>37895</v>
      </c>
      <c r="B9" s="11">
        <f>LN(SUM(Mensual!B10:B12))*100</f>
        <v>545.08494997164507</v>
      </c>
      <c r="C9" s="11">
        <f>LN(SUM(Mensual!C10:C12))*100</f>
        <v>555.01644155022836</v>
      </c>
      <c r="D9" s="11">
        <f>LN(AVERAGE(Mensual!D10:D12))*100</f>
        <v>411.54220624701736</v>
      </c>
      <c r="E9" s="11">
        <f>LN(AVERAGE(Mensual!E10:E12))*100</f>
        <v>462.22955883054465</v>
      </c>
      <c r="F9" s="11">
        <f>LN(AVERAGE(Mensual!F10:F12))*100</f>
        <v>406.7086073940734</v>
      </c>
      <c r="G9" s="11">
        <f>LN(AVERAGE(Mensual!G10:G12))*100</f>
        <v>443.63332153805464</v>
      </c>
      <c r="H9" s="9">
        <f>AVERAGE(Mensual!H10:H12)</f>
        <v>2.8299999999999996</v>
      </c>
      <c r="I9" s="9">
        <f>AVERAGE(Mensual!I10:I12)</f>
        <v>1.0163440860215054</v>
      </c>
    </row>
    <row r="10" spans="1:9">
      <c r="A10" s="5">
        <v>37926</v>
      </c>
      <c r="B10" s="11">
        <f>LN(SUM(Mensual!B11:B13))*100</f>
        <v>544.82798081276678</v>
      </c>
      <c r="C10" s="11">
        <f>LN(SUM(Mensual!C11:C13))*100</f>
        <v>554.04322614019873</v>
      </c>
      <c r="D10" s="11">
        <f>LN(AVERAGE(Mensual!D11:D13))*100</f>
        <v>414.46690158186203</v>
      </c>
      <c r="E10" s="11">
        <f>LN(AVERAGE(Mensual!E11:E13))*100</f>
        <v>462.96765038477406</v>
      </c>
      <c r="F10" s="11">
        <f>LN(AVERAGE(Mensual!F11:F13))*100</f>
        <v>407.05487618408222</v>
      </c>
      <c r="G10" s="11">
        <f>LN(AVERAGE(Mensual!G11:G13))*100</f>
        <v>443.94771962338541</v>
      </c>
      <c r="H10" s="9">
        <f>AVERAGE(Mensual!H11:H13)</f>
        <v>2.6933333333333334</v>
      </c>
      <c r="I10" s="9">
        <f>AVERAGE(Mensual!I11:I13)</f>
        <v>1.0053333333333334</v>
      </c>
    </row>
    <row r="11" spans="1:9">
      <c r="A11" s="5">
        <v>37956</v>
      </c>
      <c r="B11" s="11">
        <f>LN(SUM(Mensual!B12:B14))*100</f>
        <v>544.49984970066498</v>
      </c>
      <c r="C11" s="11">
        <f>LN(SUM(Mensual!C12:C14))*100</f>
        <v>551.77134509056748</v>
      </c>
      <c r="D11" s="11">
        <f>LN(AVERAGE(Mensual!D12:D14))*100</f>
        <v>415.59342684829028</v>
      </c>
      <c r="E11" s="11">
        <f>LN(AVERAGE(Mensual!E12:E14))*100</f>
        <v>463.54540365634682</v>
      </c>
      <c r="F11" s="11">
        <f>LN(AVERAGE(Mensual!F12:F14))*100</f>
        <v>407.37923552527195</v>
      </c>
      <c r="G11" s="11">
        <f>LN(AVERAGE(Mensual!G12:G14))*100</f>
        <v>444.22695617001818</v>
      </c>
      <c r="H11" s="9">
        <f>AVERAGE(Mensual!H12:H14)</f>
        <v>2.6066666666666669</v>
      </c>
      <c r="I11" s="9">
        <f>AVERAGE(Mensual!I12:I14)</f>
        <v>0.99673118279569906</v>
      </c>
    </row>
    <row r="12" spans="1:9">
      <c r="A12" s="5">
        <v>37987</v>
      </c>
      <c r="B12" s="11">
        <f>LN(SUM(Mensual!B13:B15))*100</f>
        <v>544.65365942948438</v>
      </c>
      <c r="C12" s="11">
        <f>LN(SUM(Mensual!C13:C15))*100</f>
        <v>551.45619884984262</v>
      </c>
      <c r="D12" s="11">
        <f>LN(AVERAGE(Mensual!D13:D15))*100</f>
        <v>417.15573382856769</v>
      </c>
      <c r="E12" s="11">
        <f>LN(AVERAGE(Mensual!E13:E15))*100</f>
        <v>463.97481461330221</v>
      </c>
      <c r="F12" s="11">
        <f>LN(AVERAGE(Mensual!F13:F15))*100</f>
        <v>407.82312157359667</v>
      </c>
      <c r="G12" s="11">
        <f>LN(AVERAGE(Mensual!G13:G15))*100</f>
        <v>444.54963926860091</v>
      </c>
      <c r="H12" s="9">
        <f>AVERAGE(Mensual!H13:H15)</f>
        <v>2.5066666666666664</v>
      </c>
      <c r="I12" s="9">
        <f>AVERAGE(Mensual!I13:I15)</f>
        <v>0.99243010752688177</v>
      </c>
    </row>
    <row r="13" spans="1:9">
      <c r="A13" s="5">
        <v>38018</v>
      </c>
      <c r="B13" s="11">
        <f>LN(SUM(Mensual!B14:B16))*100</f>
        <v>545.16948883528653</v>
      </c>
      <c r="C13" s="11">
        <f>LN(SUM(Mensual!C14:C16))*100</f>
        <v>552.87950733382911</v>
      </c>
      <c r="D13" s="11">
        <f>LN(AVERAGE(Mensual!D14:D16))*100</f>
        <v>418.97111252824197</v>
      </c>
      <c r="E13" s="11">
        <f>LN(AVERAGE(Mensual!E14:E16))*100</f>
        <v>464.1287326287287</v>
      </c>
      <c r="F13" s="11">
        <f>LN(AVERAGE(Mensual!F14:F16))*100</f>
        <v>408.46451550080332</v>
      </c>
      <c r="G13" s="11">
        <f>LN(AVERAGE(Mensual!G14:G16))*100</f>
        <v>444.80687862500912</v>
      </c>
      <c r="H13" s="9">
        <f>AVERAGE(Mensual!H14:H16)</f>
        <v>2.48</v>
      </c>
      <c r="I13" s="9">
        <f>AVERAGE(Mensual!I14:I16)</f>
        <v>0.99617723396366331</v>
      </c>
    </row>
    <row r="14" spans="1:9">
      <c r="A14" s="5">
        <v>38047</v>
      </c>
      <c r="B14" s="11">
        <f>LN(SUM(Mensual!B15:B17))*100</f>
        <v>546.29804796409655</v>
      </c>
      <c r="C14" s="11">
        <f>LN(SUM(Mensual!C15:C17))*100</f>
        <v>555.48852216212379</v>
      </c>
      <c r="D14" s="11">
        <f>LN(AVERAGE(Mensual!D15:D17))*100</f>
        <v>422.92751825379639</v>
      </c>
      <c r="E14" s="11">
        <f>LN(AVERAGE(Mensual!E15:E17))*100</f>
        <v>463.86937360334588</v>
      </c>
      <c r="F14" s="11">
        <f>LN(AVERAGE(Mensual!F15:F17))*100</f>
        <v>408.94742269510311</v>
      </c>
      <c r="G14" s="11">
        <f>LN(AVERAGE(Mensual!G15:G17))*100</f>
        <v>445.09637964910081</v>
      </c>
      <c r="H14" s="9">
        <f>AVERAGE(Mensual!H15:H17)</f>
        <v>2.4700000000000002</v>
      </c>
      <c r="I14" s="9">
        <f>AVERAGE(Mensual!I15:I17)</f>
        <v>1.0019836855765665</v>
      </c>
    </row>
    <row r="15" spans="1:9">
      <c r="A15" s="5">
        <v>38078</v>
      </c>
      <c r="B15" s="11">
        <f>LN(SUM(Mensual!B16:B18))*100</f>
        <v>547.07179573990277</v>
      </c>
      <c r="C15" s="11">
        <f>LN(SUM(Mensual!C16:C18))*100</f>
        <v>555.57122701336391</v>
      </c>
      <c r="D15" s="11">
        <f>LN(AVERAGE(Mensual!D16:D18))*100</f>
        <v>425.6314387659595</v>
      </c>
      <c r="E15" s="11">
        <f>LN(AVERAGE(Mensual!E16:E18))*100</f>
        <v>463.44552054526423</v>
      </c>
      <c r="F15" s="11">
        <f>LN(AVERAGE(Mensual!F16:F18))*100</f>
        <v>409.28950913178414</v>
      </c>
      <c r="G15" s="11">
        <f>LN(AVERAGE(Mensual!G16:G18))*100</f>
        <v>445.35852697709277</v>
      </c>
      <c r="H15" s="9">
        <f>AVERAGE(Mensual!H16:H18)</f>
        <v>2.4966666666666666</v>
      </c>
      <c r="I15" s="9">
        <f>AVERAGE(Mensual!I16:I18)</f>
        <v>1.0042847608453838</v>
      </c>
    </row>
    <row r="16" spans="1:9">
      <c r="A16" s="5">
        <v>38108</v>
      </c>
      <c r="B16" s="11">
        <f>LN(SUM(Mensual!B17:B19))*100</f>
        <v>547.96840370236737</v>
      </c>
      <c r="C16" s="11">
        <f>LN(SUM(Mensual!C17:C19))*100</f>
        <v>555.84579445492739</v>
      </c>
      <c r="D16" s="11">
        <f>LN(AVERAGE(Mensual!D17:D19))*100</f>
        <v>425.774928844751</v>
      </c>
      <c r="E16" s="11">
        <f>LN(AVERAGE(Mensual!E17:E19))*100</f>
        <v>463.00926793470995</v>
      </c>
      <c r="F16" s="11">
        <f>LN(AVERAGE(Mensual!F17:F19))*100</f>
        <v>409.47169438233641</v>
      </c>
      <c r="G16" s="11">
        <f>LN(AVERAGE(Mensual!G17:G19))*100</f>
        <v>445.68571292941897</v>
      </c>
      <c r="H16" s="9">
        <f>AVERAGE(Mensual!H17:H19)</f>
        <v>2.4833333333333338</v>
      </c>
      <c r="I16" s="9">
        <f>AVERAGE(Mensual!I17:I19)</f>
        <v>1.0033763440860215</v>
      </c>
    </row>
    <row r="17" spans="1:9">
      <c r="A17" s="5">
        <v>38139</v>
      </c>
      <c r="B17" s="11">
        <f>LN(SUM(Mensual!B18:B20))*100</f>
        <v>548.16449332185584</v>
      </c>
      <c r="C17" s="11">
        <f>LN(SUM(Mensual!C18:C20))*100</f>
        <v>555.54830282812986</v>
      </c>
      <c r="D17" s="11">
        <f>LN(AVERAGE(Mensual!D18:D20))*100</f>
        <v>424.62112537884661</v>
      </c>
      <c r="E17" s="11">
        <f>LN(AVERAGE(Mensual!E18:E20))*100</f>
        <v>462.69672676592251</v>
      </c>
      <c r="F17" s="11">
        <f>LN(AVERAGE(Mensual!F18:F20))*100</f>
        <v>409.85675838502186</v>
      </c>
      <c r="G17" s="11">
        <f>LN(AVERAGE(Mensual!G18:G20))*100</f>
        <v>445.97163834039691</v>
      </c>
      <c r="H17" s="9">
        <f>AVERAGE(Mensual!H18:H20)</f>
        <v>2.476666666666667</v>
      </c>
      <c r="I17" s="9">
        <f>AVERAGE(Mensual!I18:I20)</f>
        <v>1.011394265232975</v>
      </c>
    </row>
    <row r="18" spans="1:9">
      <c r="A18" s="5">
        <v>38169</v>
      </c>
      <c r="B18" s="11">
        <f>LN(SUM(Mensual!B19:B21))*100</f>
        <v>548.11827324646924</v>
      </c>
      <c r="C18" s="11">
        <f>LN(SUM(Mensual!C19:C21))*100</f>
        <v>555.90056571102104</v>
      </c>
      <c r="D18" s="11">
        <f>LN(AVERAGE(Mensual!D19:D21))*100</f>
        <v>422.2668573823774</v>
      </c>
      <c r="E18" s="11">
        <f>LN(AVERAGE(Mensual!E19:E21))*100</f>
        <v>461.98274792873633</v>
      </c>
      <c r="F18" s="11">
        <f>LN(AVERAGE(Mensual!F19:F21))*100</f>
        <v>410.28009405476513</v>
      </c>
      <c r="G18" s="11">
        <f>LN(AVERAGE(Mensual!G19:G21))*100</f>
        <v>446.20287300030935</v>
      </c>
      <c r="H18" s="9">
        <f>AVERAGE(Mensual!H19:H21)</f>
        <v>2.4599999999999995</v>
      </c>
      <c r="I18" s="9">
        <f>AVERAGE(Mensual!I19:I21)</f>
        <v>1.0979103942652328</v>
      </c>
    </row>
    <row r="19" spans="1:9">
      <c r="A19" s="5">
        <v>38200</v>
      </c>
      <c r="B19" s="11">
        <f>LN(SUM(Mensual!B20:B22))*100</f>
        <v>548.29183315311263</v>
      </c>
      <c r="C19" s="11">
        <f>LN(SUM(Mensual!C20:C22))*100</f>
        <v>555.93450044917915</v>
      </c>
      <c r="D19" s="11">
        <f>LN(AVERAGE(Mensual!D20:D22))*100</f>
        <v>421.63675634429865</v>
      </c>
      <c r="E19" s="11">
        <f>LN(AVERAGE(Mensual!E20:E22))*100</f>
        <v>461.17122270216885</v>
      </c>
      <c r="F19" s="11">
        <f>LN(AVERAGE(Mensual!F20:F22))*100</f>
        <v>410.59921573166508</v>
      </c>
      <c r="G19" s="11">
        <f>LN(AVERAGE(Mensual!G20:G22))*100</f>
        <v>446.42793684094249</v>
      </c>
      <c r="H19" s="9">
        <f>AVERAGE(Mensual!H20:H22)</f>
        <v>2.5233333333333334</v>
      </c>
      <c r="I19" s="9">
        <f>AVERAGE(Mensual!I20:I22)</f>
        <v>1.2395232974910397</v>
      </c>
    </row>
    <row r="20" spans="1:9">
      <c r="A20" s="5">
        <v>38231</v>
      </c>
      <c r="B20" s="11">
        <f>LN(SUM(Mensual!B21:B23))*100</f>
        <v>548.85959266493387</v>
      </c>
      <c r="C20" s="11">
        <f>LN(SUM(Mensual!C21:C23))*100</f>
        <v>556.61403336320188</v>
      </c>
      <c r="D20" s="11">
        <f>LN(AVERAGE(Mensual!D21:D23))*100</f>
        <v>419.96422308425838</v>
      </c>
      <c r="E20" s="11">
        <f>LN(AVERAGE(Mensual!E21:E23))*100</f>
        <v>460.52777362767279</v>
      </c>
      <c r="F20" s="11">
        <f>LN(AVERAGE(Mensual!F21:F23))*100</f>
        <v>410.71886774437053</v>
      </c>
      <c r="G20" s="11">
        <f>LN(AVERAGE(Mensual!G21:G23))*100</f>
        <v>446.65613835879759</v>
      </c>
      <c r="H20" s="9">
        <f>AVERAGE(Mensual!H21:H23)</f>
        <v>2.6133333333333333</v>
      </c>
      <c r="I20" s="9">
        <f>AVERAGE(Mensual!I21:I23)</f>
        <v>1.4326344086021507</v>
      </c>
    </row>
    <row r="21" spans="1:9">
      <c r="A21" s="5">
        <v>38261</v>
      </c>
      <c r="B21" s="11">
        <f>LN(SUM(Mensual!B22:B24))*100</f>
        <v>549.19124317211617</v>
      </c>
      <c r="C21" s="11">
        <f>LN(SUM(Mensual!C22:C24))*100</f>
        <v>557.1732125307077</v>
      </c>
      <c r="D21" s="11">
        <f>LN(AVERAGE(Mensual!D22:D24))*100</f>
        <v>421.79340328368716</v>
      </c>
      <c r="E21" s="11">
        <f>LN(AVERAGE(Mensual!E22:E24))*100</f>
        <v>460.09413186204597</v>
      </c>
      <c r="F21" s="11">
        <f>LN(AVERAGE(Mensual!F22:F24))*100</f>
        <v>410.79470036913722</v>
      </c>
      <c r="G21" s="11">
        <f>LN(AVERAGE(Mensual!G22:G24))*100</f>
        <v>446.90734217889093</v>
      </c>
      <c r="H21" s="9">
        <f>AVERAGE(Mensual!H22:H24)</f>
        <v>2.7766666666666668</v>
      </c>
      <c r="I21" s="9">
        <f>AVERAGE(Mensual!I22:I24)</f>
        <v>1.5984408602150537</v>
      </c>
    </row>
    <row r="22" spans="1:9">
      <c r="A22" s="5">
        <v>38292</v>
      </c>
      <c r="B22" s="11">
        <f>LN(SUM(Mensual!B23:B25))*100</f>
        <v>550.02968009420442</v>
      </c>
      <c r="C22" s="11">
        <f>LN(SUM(Mensual!C23:C25))*100</f>
        <v>558.4946861962776</v>
      </c>
      <c r="D22" s="11">
        <f>LN(AVERAGE(Mensual!D23:D25))*100</f>
        <v>422.02578305722182</v>
      </c>
      <c r="E22" s="11">
        <f>LN(AVERAGE(Mensual!E23:E25))*100</f>
        <v>460.18152552991677</v>
      </c>
      <c r="F22" s="11">
        <f>LN(AVERAGE(Mensual!F23:F25))*100</f>
        <v>410.97904185933015</v>
      </c>
      <c r="G22" s="11">
        <f>LN(AVERAGE(Mensual!G23:G25))*100</f>
        <v>447.1111315149667</v>
      </c>
      <c r="H22" s="9">
        <f>AVERAGE(Mensual!H23:H25)</f>
        <v>2.8933333333333331</v>
      </c>
      <c r="I22" s="9">
        <f>AVERAGE(Mensual!I23:I25)</f>
        <v>1.7659892473118279</v>
      </c>
    </row>
    <row r="23" spans="1:9">
      <c r="A23" s="5">
        <v>38322</v>
      </c>
      <c r="B23" s="11">
        <f>LN(SUM(Mensual!B24:B26))*100</f>
        <v>550.84357231251636</v>
      </c>
      <c r="C23" s="11">
        <f>LN(SUM(Mensual!C24:C26))*100</f>
        <v>559.2921571985662</v>
      </c>
      <c r="D23" s="11">
        <f>LN(AVERAGE(Mensual!D24:D26))*100</f>
        <v>423.13055484025347</v>
      </c>
      <c r="E23" s="11">
        <f>LN(AVERAGE(Mensual!E24:E26))*100</f>
        <v>460.33110287019844</v>
      </c>
      <c r="F23" s="11">
        <f>LN(AVERAGE(Mensual!F24:F26))*100</f>
        <v>411.12825626344909</v>
      </c>
      <c r="G23" s="11">
        <f>LN(AVERAGE(Mensual!G24:G26))*100</f>
        <v>447.27806948083958</v>
      </c>
      <c r="H23" s="9">
        <f>AVERAGE(Mensual!H24:H26)</f>
        <v>2.9833333333333329</v>
      </c>
      <c r="I23" s="9">
        <f>AVERAGE(Mensual!I24:I26)</f>
        <v>1.9496989247311829</v>
      </c>
    </row>
    <row r="24" spans="1:9">
      <c r="A24" s="5">
        <v>38353</v>
      </c>
      <c r="B24" s="11">
        <f>LN(SUM(Mensual!B25:B27))*100</f>
        <v>551.70746770471885</v>
      </c>
      <c r="C24" s="11">
        <f>LN(SUM(Mensual!C25:C27))*100</f>
        <v>559.93971691325589</v>
      </c>
      <c r="D24" s="11">
        <f>LN(AVERAGE(Mensual!D25:D27))*100</f>
        <v>422.72667979133126</v>
      </c>
      <c r="E24" s="11">
        <f>LN(AVERAGE(Mensual!E25:E27))*100</f>
        <v>460.43997900444225</v>
      </c>
      <c r="F24" s="11">
        <f>LN(AVERAGE(Mensual!F25:F27))*100</f>
        <v>411.27995105864824</v>
      </c>
      <c r="G24" s="11">
        <f>LN(AVERAGE(Mensual!G25:G27))*100</f>
        <v>447.42731719359654</v>
      </c>
      <c r="H24" s="9">
        <f>AVERAGE(Mensual!H25:H27)</f>
        <v>3</v>
      </c>
      <c r="I24" s="9">
        <f>AVERAGE(Mensual!I25:I27)</f>
        <v>2.1224946236559141</v>
      </c>
    </row>
    <row r="25" spans="1:9">
      <c r="A25" s="5">
        <v>38384</v>
      </c>
      <c r="B25" s="11">
        <f>LN(SUM(Mensual!B26:B28))*100</f>
        <v>552.69339349613313</v>
      </c>
      <c r="C25" s="11">
        <f>LN(SUM(Mensual!C26:C28))*100</f>
        <v>561.6122445234048</v>
      </c>
      <c r="D25" s="11">
        <f>LN(AVERAGE(Mensual!D26:D28))*100</f>
        <v>423.67649058452025</v>
      </c>
      <c r="E25" s="11">
        <f>LN(AVERAGE(Mensual!E26:E28))*100</f>
        <v>460.66746236332915</v>
      </c>
      <c r="F25" s="11">
        <f>LN(AVERAGE(Mensual!F26:F28))*100</f>
        <v>411.15726682081259</v>
      </c>
      <c r="G25" s="11">
        <f>LN(AVERAGE(Mensual!G26:G28))*100</f>
        <v>447.82757785025734</v>
      </c>
      <c r="H25" s="9">
        <f>AVERAGE(Mensual!H26:H28)</f>
        <v>2.9600000000000004</v>
      </c>
      <c r="I25" s="9">
        <f>AVERAGE(Mensual!I26:I28)</f>
        <v>2.3124231950844858</v>
      </c>
    </row>
    <row r="26" spans="1:9">
      <c r="A26" s="5">
        <v>38412</v>
      </c>
      <c r="B26" s="11">
        <f>LN(SUM(Mensual!B27:B29))*100</f>
        <v>552.60214199670588</v>
      </c>
      <c r="C26" s="11">
        <f>LN(SUM(Mensual!C27:C29))*100</f>
        <v>561.99759247766337</v>
      </c>
      <c r="D26" s="11">
        <f>LN(AVERAGE(Mensual!D27:D29))*100</f>
        <v>424.44763523387127</v>
      </c>
      <c r="E26" s="11">
        <f>LN(AVERAGE(Mensual!E27:E29))*100</f>
        <v>460.67687781916078</v>
      </c>
      <c r="F26" s="11">
        <f>LN(AVERAGE(Mensual!F27:F29))*100</f>
        <v>411.13373931428055</v>
      </c>
      <c r="G26" s="11">
        <f>LN(AVERAGE(Mensual!G27:G29))*100</f>
        <v>448.18849400469583</v>
      </c>
      <c r="H26" s="9">
        <f>AVERAGE(Mensual!H27:H29)</f>
        <v>2.936666666666667</v>
      </c>
      <c r="I26" s="9">
        <f>AVERAGE(Mensual!I27:I29)</f>
        <v>2.470057603686636</v>
      </c>
    </row>
    <row r="27" spans="1:9">
      <c r="A27" s="5">
        <v>38443</v>
      </c>
      <c r="B27" s="11">
        <f>LN(SUM(Mensual!B28:B30))*100</f>
        <v>552.74072836054359</v>
      </c>
      <c r="C27" s="11">
        <f>LN(SUM(Mensual!C28:C30))*100</f>
        <v>562.14409876944626</v>
      </c>
      <c r="D27" s="11">
        <f>LN(AVERAGE(Mensual!D28:D30))*100</f>
        <v>425.57044932406853</v>
      </c>
      <c r="E27" s="11">
        <f>LN(AVERAGE(Mensual!E28:E30))*100</f>
        <v>460.79298027543223</v>
      </c>
      <c r="F27" s="11">
        <f>LN(AVERAGE(Mensual!F28:F30))*100</f>
        <v>411.15582209808997</v>
      </c>
      <c r="G27" s="11">
        <f>LN(AVERAGE(Mensual!G28:G30))*100</f>
        <v>448.52927022686703</v>
      </c>
      <c r="H27" s="9">
        <f>AVERAGE(Mensual!H28:H30)</f>
        <v>2.9533333333333331</v>
      </c>
      <c r="I27" s="9">
        <f>AVERAGE(Mensual!I28:I30)</f>
        <v>2.6386059907834105</v>
      </c>
    </row>
    <row r="28" spans="1:9">
      <c r="A28" s="5">
        <v>38473</v>
      </c>
      <c r="B28" s="11">
        <f>LN(SUM(Mensual!B29:B31))*100</f>
        <v>552.93349125549298</v>
      </c>
      <c r="C28" s="11">
        <f>LN(SUM(Mensual!C29:C31))*100</f>
        <v>561.41132790431584</v>
      </c>
      <c r="D28" s="11">
        <f>LN(AVERAGE(Mensual!D29:D31))*100</f>
        <v>426.57710626141034</v>
      </c>
      <c r="E28" s="11">
        <f>LN(AVERAGE(Mensual!E29:E31))*100</f>
        <v>460.52255288452352</v>
      </c>
      <c r="F28" s="11">
        <f>LN(AVERAGE(Mensual!F29:F31))*100</f>
        <v>411.37206493612518</v>
      </c>
      <c r="G28" s="11">
        <f>LN(AVERAGE(Mensual!G29:G31))*100</f>
        <v>448.58814514949285</v>
      </c>
      <c r="H28" s="9">
        <f>AVERAGE(Mensual!H29:H31)</f>
        <v>2.9899999999999998</v>
      </c>
      <c r="I28" s="9">
        <f>AVERAGE(Mensual!I29:I31)</f>
        <v>2.8055376344086018</v>
      </c>
    </row>
    <row r="29" spans="1:9">
      <c r="A29" s="5">
        <v>38504</v>
      </c>
      <c r="B29" s="11">
        <f>LN(SUM(Mensual!B30:B32))*100</f>
        <v>553.81436065371531</v>
      </c>
      <c r="C29" s="11">
        <f>LN(SUM(Mensual!C30:C32))*100</f>
        <v>562.15548626845646</v>
      </c>
      <c r="D29" s="11">
        <f>LN(AVERAGE(Mensual!D30:D32))*100</f>
        <v>427.87908684894313</v>
      </c>
      <c r="E29" s="11">
        <f>LN(AVERAGE(Mensual!E30:E32))*100</f>
        <v>460.09903442226772</v>
      </c>
      <c r="F29" s="11">
        <f>LN(AVERAGE(Mensual!F30:F32))*100</f>
        <v>411.62117822598469</v>
      </c>
      <c r="G29" s="11">
        <f>LN(AVERAGE(Mensual!G30:G32))*100</f>
        <v>448.65128006203747</v>
      </c>
      <c r="H29" s="9">
        <f>AVERAGE(Mensual!H30:H32)</f>
        <v>3.01</v>
      </c>
      <c r="I29" s="9">
        <f>AVERAGE(Mensual!I30:I32)</f>
        <v>2.9410824372759854</v>
      </c>
    </row>
    <row r="30" spans="1:9">
      <c r="A30" s="5">
        <v>38534</v>
      </c>
      <c r="B30" s="11">
        <f>LN(SUM(Mensual!B31:B33))*100</f>
        <v>554.68628778597463</v>
      </c>
      <c r="C30" s="11">
        <f>LN(SUM(Mensual!C31:C33))*100</f>
        <v>564.0029228738382</v>
      </c>
      <c r="D30" s="11">
        <f>LN(AVERAGE(Mensual!D31:D33))*100</f>
        <v>428.57746999633662</v>
      </c>
      <c r="E30" s="11">
        <f>LN(AVERAGE(Mensual!E31:E33))*100</f>
        <v>459.72584475541635</v>
      </c>
      <c r="F30" s="11">
        <f>LN(AVERAGE(Mensual!F31:F33))*100</f>
        <v>411.831768782788</v>
      </c>
      <c r="G30" s="11">
        <f>LN(AVERAGE(Mensual!G31:G33))*100</f>
        <v>448.77060384018711</v>
      </c>
      <c r="H30" s="9">
        <f>AVERAGE(Mensual!H31:H33)</f>
        <v>3.0033333333333334</v>
      </c>
      <c r="I30" s="9">
        <f>AVERAGE(Mensual!I31:I33)</f>
        <v>3.100275985663083</v>
      </c>
    </row>
    <row r="31" spans="1:9">
      <c r="A31" s="5">
        <v>38565</v>
      </c>
      <c r="B31" s="11">
        <f>LN(SUM(Mensual!B32:B34))*100</f>
        <v>554.68630443575785</v>
      </c>
      <c r="C31" s="11">
        <f>LN(SUM(Mensual!C32:C34))*100</f>
        <v>564.30226166675527</v>
      </c>
      <c r="D31" s="11">
        <f>LN(AVERAGE(Mensual!D32:D34))*100</f>
        <v>428.25857335527513</v>
      </c>
      <c r="E31" s="11">
        <f>LN(AVERAGE(Mensual!E32:E34))*100</f>
        <v>460.03633029233077</v>
      </c>
      <c r="F31" s="11">
        <f>LN(AVERAGE(Mensual!F32:F34))*100</f>
        <v>411.95440821697497</v>
      </c>
      <c r="G31" s="11">
        <f>LN(AVERAGE(Mensual!G32:G34))*100</f>
        <v>448.91679065923131</v>
      </c>
      <c r="H31" s="9">
        <f>AVERAGE(Mensual!H32:H34)</f>
        <v>2.9866666666666668</v>
      </c>
      <c r="I31" s="9">
        <f>AVERAGE(Mensual!I32:I34)</f>
        <v>3.2659749103942652</v>
      </c>
    </row>
    <row r="32" spans="1:9">
      <c r="A32" s="5">
        <v>38596</v>
      </c>
      <c r="B32" s="11">
        <f>LN(SUM(Mensual!B33:B35))*100</f>
        <v>554.95769987188726</v>
      </c>
      <c r="C32" s="11">
        <f>LN(SUM(Mensual!C33:C35))*100</f>
        <v>564.66713102556639</v>
      </c>
      <c r="D32" s="11">
        <f>LN(AVERAGE(Mensual!D33:D35))*100</f>
        <v>428.24649146064144</v>
      </c>
      <c r="E32" s="11">
        <f>LN(AVERAGE(Mensual!E33:E35))*100</f>
        <v>461.56587373276056</v>
      </c>
      <c r="F32" s="11">
        <f>LN(AVERAGE(Mensual!F33:F35))*100</f>
        <v>411.94456087897191</v>
      </c>
      <c r="G32" s="11">
        <f>LN(AVERAGE(Mensual!G33:G35))*100</f>
        <v>449.18401028317732</v>
      </c>
      <c r="H32" s="9">
        <f>AVERAGE(Mensual!H33:H35)</f>
        <v>2.9866666666666668</v>
      </c>
      <c r="I32" s="9">
        <f>AVERAGE(Mensual!I33:I35)</f>
        <v>3.4617526881720431</v>
      </c>
    </row>
    <row r="33" spans="1:9">
      <c r="A33" s="5">
        <v>38626</v>
      </c>
      <c r="B33" s="11">
        <f>LN(SUM(Mensual!B34:B36))*100</f>
        <v>555.21130619092321</v>
      </c>
      <c r="C33" s="11">
        <f>LN(SUM(Mensual!C34:C36))*100</f>
        <v>563.88729300925797</v>
      </c>
      <c r="D33" s="11">
        <f>LN(AVERAGE(Mensual!D34:D36))*100</f>
        <v>427.81715743983676</v>
      </c>
      <c r="E33" s="11">
        <f>LN(AVERAGE(Mensual!E34:E36))*100</f>
        <v>463.68776917745021</v>
      </c>
      <c r="F33" s="11">
        <f>LN(AVERAGE(Mensual!F34:F36))*100</f>
        <v>411.97888143600386</v>
      </c>
      <c r="G33" s="11">
        <f>LN(AVERAGE(Mensual!G34:G36))*100</f>
        <v>449.45409816226345</v>
      </c>
      <c r="H33" s="9">
        <f>AVERAGE(Mensual!H34:H36)</f>
        <v>2.9966666666666666</v>
      </c>
      <c r="I33" s="9">
        <f>AVERAGE(Mensual!I34:I36)</f>
        <v>3.6340107526881718</v>
      </c>
    </row>
    <row r="34" spans="1:9">
      <c r="A34" s="5">
        <v>38657</v>
      </c>
      <c r="B34" s="11">
        <f>LN(SUM(Mensual!B35:B37))*100</f>
        <v>556.80085533584463</v>
      </c>
      <c r="C34" s="11">
        <f>LN(SUM(Mensual!C35:C37))*100</f>
        <v>567.10844533343345</v>
      </c>
      <c r="D34" s="11">
        <f>LN(AVERAGE(Mensual!D35:D37))*100</f>
        <v>430.25201744008319</v>
      </c>
      <c r="E34" s="11">
        <f>LN(AVERAGE(Mensual!E35:E37))*100</f>
        <v>464.96139000023044</v>
      </c>
      <c r="F34" s="11">
        <f>LN(AVERAGE(Mensual!F35:F37))*100</f>
        <v>412.11152353738851</v>
      </c>
      <c r="G34" s="11">
        <f>LN(AVERAGE(Mensual!G35:G37))*100</f>
        <v>449.69021948696951</v>
      </c>
      <c r="H34" s="9">
        <f>AVERAGE(Mensual!H35:H37)</f>
        <v>3.0166666666666671</v>
      </c>
      <c r="I34" s="9">
        <f>AVERAGE(Mensual!I35:I37)</f>
        <v>3.8004516129032258</v>
      </c>
    </row>
    <row r="35" spans="1:9">
      <c r="A35" s="5">
        <v>38687</v>
      </c>
      <c r="B35" s="11">
        <f>LN(SUM(Mensual!B36:B38))*100</f>
        <v>557.6543072916603</v>
      </c>
      <c r="C35" s="11">
        <f>LN(SUM(Mensual!C36:C38))*100</f>
        <v>567.39538952667976</v>
      </c>
      <c r="D35" s="11">
        <f>LN(AVERAGE(Mensual!D36:D38))*100</f>
        <v>433.23328383529105</v>
      </c>
      <c r="E35" s="11">
        <f>LN(AVERAGE(Mensual!E36:E38))*100</f>
        <v>465.81804893361704</v>
      </c>
      <c r="F35" s="11">
        <f>LN(AVERAGE(Mensual!F36:F38))*100</f>
        <v>412.38789737191041</v>
      </c>
      <c r="G35" s="11">
        <f>LN(AVERAGE(Mensual!G36:G38))*100</f>
        <v>449.83924956086344</v>
      </c>
      <c r="H35" s="9">
        <f>AVERAGE(Mensual!H36:H38)</f>
        <v>3.1333333333333333</v>
      </c>
      <c r="I35" s="9">
        <f>AVERAGE(Mensual!I36:I38)</f>
        <v>3.9784838709677417</v>
      </c>
    </row>
    <row r="36" spans="1:9">
      <c r="A36" s="5">
        <v>38718</v>
      </c>
      <c r="B36" s="11">
        <f>LN(SUM(Mensual!B37:B39))*100</f>
        <v>558.80967828237135</v>
      </c>
      <c r="C36" s="11">
        <f>LN(SUM(Mensual!C37:C39))*100</f>
        <v>567.8074693530441</v>
      </c>
      <c r="D36" s="11">
        <f>LN(AVERAGE(Mensual!D37:D39))*100</f>
        <v>437.80352035921908</v>
      </c>
      <c r="E36" s="11">
        <f>LN(AVERAGE(Mensual!E37:E39))*100</f>
        <v>465.99945592434898</v>
      </c>
      <c r="F36" s="11">
        <f>LN(AVERAGE(Mensual!F37:F39))*100</f>
        <v>412.74779737261468</v>
      </c>
      <c r="G36" s="11">
        <f>LN(AVERAGE(Mensual!G37:G39))*100</f>
        <v>450.04224341715758</v>
      </c>
      <c r="H36" s="9">
        <f>AVERAGE(Mensual!H37:H39)</f>
        <v>3.313333333333333</v>
      </c>
      <c r="I36" s="9">
        <f>AVERAGE(Mensual!I37:I39)</f>
        <v>4.147086021505376</v>
      </c>
    </row>
    <row r="37" spans="1:9">
      <c r="A37" s="5">
        <v>38749</v>
      </c>
      <c r="B37" s="11">
        <f>LN(SUM(Mensual!B38:B40))*100</f>
        <v>558.97604548505092</v>
      </c>
      <c r="C37" s="11">
        <f>LN(SUM(Mensual!C38:C40))*100</f>
        <v>565.50904511250349</v>
      </c>
      <c r="D37" s="11">
        <f>LN(AVERAGE(Mensual!D38:D40))*100</f>
        <v>440.27377775206833</v>
      </c>
      <c r="E37" s="11">
        <f>LN(AVERAGE(Mensual!E38:E40))*100</f>
        <v>465.34997458527505</v>
      </c>
      <c r="F37" s="11">
        <f>LN(AVERAGE(Mensual!F38:F40))*100</f>
        <v>413.16726232222248</v>
      </c>
      <c r="G37" s="11">
        <f>LN(AVERAGE(Mensual!G38:G40))*100</f>
        <v>450.29345128046884</v>
      </c>
      <c r="H37" s="9">
        <f>AVERAGE(Mensual!H38:H40)</f>
        <v>3.58</v>
      </c>
      <c r="I37" s="9">
        <f>AVERAGE(Mensual!I38:I40)</f>
        <v>4.3112288786482331</v>
      </c>
    </row>
    <row r="38" spans="1:9">
      <c r="A38" s="5">
        <v>38777</v>
      </c>
      <c r="B38" s="11">
        <f>LN(SUM(Mensual!B39:B41))*100</f>
        <v>560.15605440817433</v>
      </c>
      <c r="C38" s="11">
        <f>LN(SUM(Mensual!C39:C41))*100</f>
        <v>567.55226241696903</v>
      </c>
      <c r="D38" s="11">
        <f>LN(AVERAGE(Mensual!D39:D41))*100</f>
        <v>442.14018768204636</v>
      </c>
      <c r="E38" s="11">
        <f>LN(AVERAGE(Mensual!E39:E41))*100</f>
        <v>464.60538058791599</v>
      </c>
      <c r="F38" s="11">
        <f>LN(AVERAGE(Mensual!F39:F41))*100</f>
        <v>413.4821871306271</v>
      </c>
      <c r="G38" s="11">
        <f>LN(AVERAGE(Mensual!G39:G41))*100</f>
        <v>450.52108084404881</v>
      </c>
      <c r="H38" s="9">
        <f>AVERAGE(Mensual!H39:H41)</f>
        <v>3.84</v>
      </c>
      <c r="I38" s="9">
        <f>AVERAGE(Mensual!I39:I41)</f>
        <v>4.4553149001536099</v>
      </c>
    </row>
    <row r="39" spans="1:9">
      <c r="A39" s="5">
        <v>38808</v>
      </c>
      <c r="B39" s="11">
        <f>LN(SUM(Mensual!B40:B42))*100</f>
        <v>560.572028885245</v>
      </c>
      <c r="C39" s="11">
        <f>LN(SUM(Mensual!C40:C42))*100</f>
        <v>567.49442010202972</v>
      </c>
      <c r="D39" s="11">
        <f>LN(AVERAGE(Mensual!D40:D42))*100</f>
        <v>445.81547508491298</v>
      </c>
      <c r="E39" s="11">
        <f>LN(AVERAGE(Mensual!E40:E42))*100</f>
        <v>463.92550916396129</v>
      </c>
      <c r="F39" s="11">
        <f>LN(AVERAGE(Mensual!F40:F42))*100</f>
        <v>413.83630645465104</v>
      </c>
      <c r="G39" s="11">
        <f>LN(AVERAGE(Mensual!G40:G42))*100</f>
        <v>450.70843050922207</v>
      </c>
      <c r="H39" s="9">
        <f>AVERAGE(Mensual!H40:H42)</f>
        <v>4.12</v>
      </c>
      <c r="I39" s="9">
        <f>AVERAGE(Mensual!I40:I42)</f>
        <v>4.6237055811571937</v>
      </c>
    </row>
    <row r="40" spans="1:9">
      <c r="A40" s="5">
        <v>38838</v>
      </c>
      <c r="B40" s="11">
        <f>LN(SUM(Mensual!B41:B43))*100</f>
        <v>560.97198652803502</v>
      </c>
      <c r="C40" s="11">
        <f>LN(SUM(Mensual!C41:C43))*100</f>
        <v>567.31057091861942</v>
      </c>
      <c r="D40" s="11">
        <f>LN(AVERAGE(Mensual!D41:D43))*100</f>
        <v>451.73794577190841</v>
      </c>
      <c r="E40" s="11">
        <f>LN(AVERAGE(Mensual!E41:E43))*100</f>
        <v>464.23293722232148</v>
      </c>
      <c r="F40" s="11">
        <f>LN(AVERAGE(Mensual!F41:F43))*100</f>
        <v>413.90151614461217</v>
      </c>
      <c r="G40" s="11">
        <f>LN(AVERAGE(Mensual!G41:G43))*100</f>
        <v>450.90092936245634</v>
      </c>
      <c r="H40" s="9">
        <f>AVERAGE(Mensual!H41:H43)</f>
        <v>4.34</v>
      </c>
      <c r="I40" s="9">
        <f>AVERAGE(Mensual!I41:I43)</f>
        <v>4.773336917562724</v>
      </c>
    </row>
    <row r="41" spans="1:9">
      <c r="A41" s="5">
        <v>38869</v>
      </c>
      <c r="B41" s="11">
        <f>LN(SUM(Mensual!B42:B44))*100</f>
        <v>561.17657608382137</v>
      </c>
      <c r="C41" s="11">
        <f>LN(SUM(Mensual!C42:C44))*100</f>
        <v>566.27971234478446</v>
      </c>
      <c r="D41" s="11">
        <f>LN(AVERAGE(Mensual!D42:D44))*100</f>
        <v>456.21112679245721</v>
      </c>
      <c r="E41" s="11">
        <f>LN(AVERAGE(Mensual!E42:E44))*100</f>
        <v>463.80146611783431</v>
      </c>
      <c r="F41" s="11">
        <f>LN(AVERAGE(Mensual!F42:F44))*100</f>
        <v>413.92699820271287</v>
      </c>
      <c r="G41" s="11">
        <f>LN(AVERAGE(Mensual!G42:G44))*100</f>
        <v>451.12200757358789</v>
      </c>
      <c r="H41" s="9">
        <f>AVERAGE(Mensual!H42:H44)</f>
        <v>4.4766666666666666</v>
      </c>
      <c r="I41" s="9">
        <f>AVERAGE(Mensual!I42:I44)</f>
        <v>4.9072186379928313</v>
      </c>
    </row>
    <row r="42" spans="1:9">
      <c r="A42" s="5">
        <v>38899</v>
      </c>
      <c r="B42" s="11">
        <f>LN(SUM(Mensual!B43:B45))*100</f>
        <v>561.43776891206267</v>
      </c>
      <c r="C42" s="11">
        <f>LN(SUM(Mensual!C43:C45))*100</f>
        <v>566.4323859544362</v>
      </c>
      <c r="D42" s="11">
        <f>LN(AVERAGE(Mensual!D43:D45))*100</f>
        <v>458.45713419077316</v>
      </c>
      <c r="E42" s="11">
        <f>LN(AVERAGE(Mensual!E43:E45))*100</f>
        <v>463.2541213901801</v>
      </c>
      <c r="F42" s="11">
        <f>LN(AVERAGE(Mensual!F43:F45))*100</f>
        <v>413.6891394531844</v>
      </c>
      <c r="G42" s="11">
        <f>LN(AVERAGE(Mensual!G43:G45))*100</f>
        <v>451.27443914302251</v>
      </c>
      <c r="H42" s="9">
        <f>AVERAGE(Mensual!H43:H45)</f>
        <v>4.5033333333333339</v>
      </c>
      <c r="I42" s="9">
        <f>AVERAGE(Mensual!I43:I45)</f>
        <v>5.055494623655914</v>
      </c>
    </row>
    <row r="43" spans="1:9">
      <c r="A43" s="5">
        <v>38930</v>
      </c>
      <c r="B43" s="11">
        <f>LN(SUM(Mensual!B44:B46))*100</f>
        <v>562.22168878860748</v>
      </c>
      <c r="C43" s="11">
        <f>LN(SUM(Mensual!C44:C46))*100</f>
        <v>567.85851307914106</v>
      </c>
      <c r="D43" s="11">
        <f>LN(AVERAGE(Mensual!D44:D46))*100</f>
        <v>458.75480900806798</v>
      </c>
      <c r="E43" s="11">
        <f>LN(AVERAGE(Mensual!E44:E46))*100</f>
        <v>462.88348889357707</v>
      </c>
      <c r="F43" s="11">
        <f>LN(AVERAGE(Mensual!F44:F46))*100</f>
        <v>413.68291339172237</v>
      </c>
      <c r="G43" s="11">
        <f>LN(AVERAGE(Mensual!G44:G46))*100</f>
        <v>451.44025676364095</v>
      </c>
      <c r="H43" s="9">
        <f>AVERAGE(Mensual!H44:H46)</f>
        <v>4.4900000000000011</v>
      </c>
      <c r="I43" s="9">
        <f>AVERAGE(Mensual!I44:I46)</f>
        <v>5.1575376344086017</v>
      </c>
    </row>
    <row r="44" spans="1:9">
      <c r="A44" s="5">
        <v>38961</v>
      </c>
      <c r="B44" s="11">
        <f>LN(SUM(Mensual!B45:B47))*100</f>
        <v>562.31328097382027</v>
      </c>
      <c r="C44" s="11">
        <f>LN(SUM(Mensual!C45:C47))*100</f>
        <v>567.92133536252993</v>
      </c>
      <c r="D44" s="11">
        <f>LN(AVERAGE(Mensual!D45:D47))*100</f>
        <v>458.52786927666341</v>
      </c>
      <c r="E44" s="11">
        <f>LN(AVERAGE(Mensual!E45:E47))*100</f>
        <v>463.1048961480497</v>
      </c>
      <c r="F44" s="11">
        <f>LN(AVERAGE(Mensual!F45:F47))*100</f>
        <v>413.71640216047803</v>
      </c>
      <c r="G44" s="11">
        <f>LN(AVERAGE(Mensual!G45:G47))*100</f>
        <v>451.60761300387799</v>
      </c>
      <c r="H44" s="9">
        <f>AVERAGE(Mensual!H45:H47)</f>
        <v>4.4833333333333334</v>
      </c>
      <c r="I44" s="9">
        <f>AVERAGE(Mensual!I45:I47)</f>
        <v>5.2454265232974908</v>
      </c>
    </row>
    <row r="45" spans="1:9">
      <c r="A45" s="5">
        <v>38991</v>
      </c>
      <c r="B45" s="11">
        <f>LN(SUM(Mensual!B46:B48))*100</f>
        <v>562.95011086025067</v>
      </c>
      <c r="C45" s="11">
        <f>LN(SUM(Mensual!C46:C48))*100</f>
        <v>567.45711114162202</v>
      </c>
      <c r="D45" s="11">
        <f>LN(AVERAGE(Mensual!D46:D48))*100</f>
        <v>458.82825977661963</v>
      </c>
      <c r="E45" s="11">
        <f>LN(AVERAGE(Mensual!E46:E48))*100</f>
        <v>463.31582831639349</v>
      </c>
      <c r="F45" s="11">
        <f>LN(AVERAGE(Mensual!F46:F48))*100</f>
        <v>413.85595020713896</v>
      </c>
      <c r="G45" s="11">
        <f>LN(AVERAGE(Mensual!G46:G48))*100</f>
        <v>451.78382654452662</v>
      </c>
      <c r="H45" s="9">
        <f>AVERAGE(Mensual!H46:H48)</f>
        <v>4.4833333333333334</v>
      </c>
      <c r="I45" s="9">
        <f>AVERAGE(Mensual!I46:I48)</f>
        <v>5.2487598566308238</v>
      </c>
    </row>
    <row r="46" spans="1:9">
      <c r="A46" s="5">
        <v>39022</v>
      </c>
      <c r="B46" s="11">
        <f>LN(SUM(Mensual!B47:B49))*100</f>
        <v>563.17090421104615</v>
      </c>
      <c r="C46" s="11">
        <f>LN(SUM(Mensual!C47:C49))*100</f>
        <v>566.72298532480909</v>
      </c>
      <c r="D46" s="11">
        <f>LN(AVERAGE(Mensual!D47:D49))*100</f>
        <v>459.4570191192721</v>
      </c>
      <c r="E46" s="11">
        <f>LN(AVERAGE(Mensual!E47:E49))*100</f>
        <v>463.60902094279845</v>
      </c>
      <c r="F46" s="11">
        <f>LN(AVERAGE(Mensual!F47:F49))*100</f>
        <v>413.87971640414077</v>
      </c>
      <c r="G46" s="11">
        <f>LN(AVERAGE(Mensual!G47:G49))*100</f>
        <v>451.95222900421425</v>
      </c>
      <c r="H46" s="9">
        <f>AVERAGE(Mensual!H47:H49)</f>
        <v>4.496666666666667</v>
      </c>
      <c r="I46" s="9">
        <f>AVERAGE(Mensual!I47:I49)</f>
        <v>5.2484982078853042</v>
      </c>
    </row>
    <row r="47" spans="1:9">
      <c r="A47" s="5">
        <v>39052</v>
      </c>
      <c r="B47" s="11">
        <f>LN(SUM(Mensual!B48:B50))*100</f>
        <v>564.17988383812462</v>
      </c>
      <c r="C47" s="11">
        <f>LN(SUM(Mensual!C48:C50))*100</f>
        <v>567.15983659869266</v>
      </c>
      <c r="D47" s="11">
        <f>LN(AVERAGE(Mensual!D48:D50))*100</f>
        <v>460.16134440991232</v>
      </c>
      <c r="E47" s="11">
        <f>LN(AVERAGE(Mensual!E48:E50))*100</f>
        <v>463.93758923539019</v>
      </c>
      <c r="F47" s="11">
        <f>LN(AVERAGE(Mensual!F48:F50))*100</f>
        <v>413.87872694727071</v>
      </c>
      <c r="G47" s="11">
        <f>LN(AVERAGE(Mensual!G48:G50))*100</f>
        <v>452.22584236303788</v>
      </c>
      <c r="H47" s="9">
        <f>AVERAGE(Mensual!H48:H50)</f>
        <v>4.496666666666667</v>
      </c>
      <c r="I47" s="9">
        <f>AVERAGE(Mensual!I48:I50)</f>
        <v>5.2429641577060933</v>
      </c>
    </row>
    <row r="48" spans="1:9">
      <c r="A48" s="5">
        <v>39083</v>
      </c>
      <c r="B48" s="11">
        <f>LN(SUM(Mensual!B49:B51))*100</f>
        <v>564.75363491935627</v>
      </c>
      <c r="C48" s="11">
        <f>LN(SUM(Mensual!C49:C51))*100</f>
        <v>567.24718224442006</v>
      </c>
      <c r="D48" s="11">
        <f>LN(AVERAGE(Mensual!D49:D51))*100</f>
        <v>460.13581058192432</v>
      </c>
      <c r="E48" s="11">
        <f>LN(AVERAGE(Mensual!E49:E51))*100</f>
        <v>464.22757496545415</v>
      </c>
      <c r="F48" s="11">
        <f>LN(AVERAGE(Mensual!F49:F51))*100</f>
        <v>413.83885731305759</v>
      </c>
      <c r="G48" s="11">
        <f>LN(AVERAGE(Mensual!G49:G51))*100</f>
        <v>452.50819086886167</v>
      </c>
      <c r="H48" s="9">
        <f>AVERAGE(Mensual!H49:H51)</f>
        <v>4.4866666666666672</v>
      </c>
      <c r="I48" s="9">
        <f>AVERAGE(Mensual!I49:I51)</f>
        <v>5.2440394265232975</v>
      </c>
    </row>
    <row r="49" spans="1:9">
      <c r="A49" s="5">
        <v>39114</v>
      </c>
      <c r="B49" s="11">
        <f>LN(SUM(Mensual!B50:B52))*100</f>
        <v>565.19742242839106</v>
      </c>
      <c r="C49" s="11">
        <f>LN(SUM(Mensual!C50:C52))*100</f>
        <v>566.43494513548887</v>
      </c>
      <c r="D49" s="11">
        <f>LN(AVERAGE(Mensual!D50:D52))*100</f>
        <v>459.30733195660645</v>
      </c>
      <c r="E49" s="11">
        <f>LN(AVERAGE(Mensual!E50:E52))*100</f>
        <v>464.55178218067942</v>
      </c>
      <c r="F49" s="11">
        <f>LN(AVERAGE(Mensual!F50:F52))*100</f>
        <v>413.88152164128149</v>
      </c>
      <c r="G49" s="11">
        <f>LN(AVERAGE(Mensual!G50:G52))*100</f>
        <v>452.87079189862237</v>
      </c>
      <c r="H49" s="9">
        <f>AVERAGE(Mensual!H50:H52)</f>
        <v>4.4866666666666672</v>
      </c>
      <c r="I49" s="9">
        <f>AVERAGE(Mensual!I50:I52)</f>
        <v>5.2484600614439323</v>
      </c>
    </row>
    <row r="50" spans="1:9">
      <c r="A50" s="5">
        <v>39142</v>
      </c>
      <c r="B50" s="11">
        <f>LN(SUM(Mensual!B51:B53))*100</f>
        <v>566.01132425102844</v>
      </c>
      <c r="C50" s="11">
        <f>LN(SUM(Mensual!C51:C53))*100</f>
        <v>566.39747791884133</v>
      </c>
      <c r="D50" s="11">
        <f>LN(AVERAGE(Mensual!D51:D53))*100</f>
        <v>459.85276942063302</v>
      </c>
      <c r="E50" s="11">
        <f>LN(AVERAGE(Mensual!E51:E53))*100</f>
        <v>464.6718423335891</v>
      </c>
      <c r="F50" s="11">
        <f>LN(AVERAGE(Mensual!F51:F53))*100</f>
        <v>413.91627667060209</v>
      </c>
      <c r="G50" s="11">
        <f>LN(AVERAGE(Mensual!G51:G53))*100</f>
        <v>453.18673149882835</v>
      </c>
      <c r="H50" s="9">
        <f>AVERAGE(Mensual!H51:H53)</f>
        <v>4.4866666666666664</v>
      </c>
      <c r="I50" s="9">
        <f>AVERAGE(Mensual!I51:I53)</f>
        <v>5.2546966205837178</v>
      </c>
    </row>
    <row r="51" spans="1:9">
      <c r="A51" s="5">
        <v>39173</v>
      </c>
      <c r="B51" s="11">
        <f>LN(SUM(Mensual!B52:B54))*100</f>
        <v>566.49167686083695</v>
      </c>
      <c r="C51" s="11">
        <f>LN(SUM(Mensual!C52:C54))*100</f>
        <v>566.77597287104766</v>
      </c>
      <c r="D51" s="11">
        <f>LN(AVERAGE(Mensual!D52:D54))*100</f>
        <v>462.36430554492421</v>
      </c>
      <c r="E51" s="11">
        <f>LN(AVERAGE(Mensual!E52:E54))*100</f>
        <v>465.15820487021847</v>
      </c>
      <c r="F51" s="11">
        <f>LN(AVERAGE(Mensual!F52:F54))*100</f>
        <v>414.03413202275152</v>
      </c>
      <c r="G51" s="11">
        <f>LN(AVERAGE(Mensual!G52:G54))*100</f>
        <v>453.54573526314977</v>
      </c>
      <c r="H51" s="9">
        <f>AVERAGE(Mensual!H52:H54)</f>
        <v>4.5</v>
      </c>
      <c r="I51" s="9">
        <f>AVERAGE(Mensual!I52:I54)</f>
        <v>5.2551231438812076</v>
      </c>
    </row>
    <row r="52" spans="1:9">
      <c r="A52" s="5">
        <v>39203</v>
      </c>
      <c r="B52" s="11">
        <f>LN(SUM(Mensual!B53:B55))*100</f>
        <v>567.74561951514727</v>
      </c>
      <c r="C52" s="11">
        <f>LN(SUM(Mensual!C53:C55))*100</f>
        <v>569.06730605546852</v>
      </c>
      <c r="D52" s="11">
        <f>LN(AVERAGE(Mensual!D53:D55))*100</f>
        <v>465.05381014548561</v>
      </c>
      <c r="E52" s="11">
        <f>LN(AVERAGE(Mensual!E53:E55))*100</f>
        <v>465.54018133319414</v>
      </c>
      <c r="F52" s="11">
        <f>LN(AVERAGE(Mensual!F53:F55))*100</f>
        <v>414.29460023943585</v>
      </c>
      <c r="G52" s="11">
        <f>LN(AVERAGE(Mensual!G53:G55))*100</f>
        <v>453.88027435931139</v>
      </c>
      <c r="H52" s="9">
        <f>AVERAGE(Mensual!H53:H55)</f>
        <v>4.503333333333333</v>
      </c>
      <c r="I52" s="9">
        <f>AVERAGE(Mensual!I53:I55)</f>
        <v>5.2533297491039432</v>
      </c>
    </row>
    <row r="53" spans="1:9">
      <c r="A53" s="5">
        <v>39234</v>
      </c>
      <c r="B53" s="11">
        <f>LN(SUM(Mensual!B54:B56))*100</f>
        <v>568.17168351813791</v>
      </c>
      <c r="C53" s="11">
        <f>LN(SUM(Mensual!C54:C56))*100</f>
        <v>569.4028820483237</v>
      </c>
      <c r="D53" s="11">
        <f>LN(AVERAGE(Mensual!D54:D56))*100</f>
        <v>465.65957742112101</v>
      </c>
      <c r="E53" s="11">
        <f>LN(AVERAGE(Mensual!E54:E56))*100</f>
        <v>465.98380042862573</v>
      </c>
      <c r="F53" s="11">
        <f>LN(AVERAGE(Mensual!F54:F56))*100</f>
        <v>414.74639495913317</v>
      </c>
      <c r="G53" s="11">
        <f>LN(AVERAGE(Mensual!G54:G56))*100</f>
        <v>454.22474750829417</v>
      </c>
      <c r="H53" s="9">
        <f>AVERAGE(Mensual!H54:H56)</f>
        <v>4.5066666666666668</v>
      </c>
      <c r="I53" s="9">
        <f>AVERAGE(Mensual!I54:I56)</f>
        <v>5.2524050179211468</v>
      </c>
    </row>
    <row r="54" spans="1:9">
      <c r="A54" s="5">
        <v>39264</v>
      </c>
      <c r="B54" s="11">
        <f>LN(SUM(Mensual!B55:B57))*100</f>
        <v>569.58534258701081</v>
      </c>
      <c r="C54" s="11">
        <f>LN(SUM(Mensual!C55:C57))*100</f>
        <v>569.76168384492075</v>
      </c>
      <c r="D54" s="11">
        <f>LN(AVERAGE(Mensual!D55:D57))*100</f>
        <v>464.8433098450086</v>
      </c>
      <c r="E54" s="11">
        <f>LN(AVERAGE(Mensual!E55:E57))*100</f>
        <v>466.35463553978383</v>
      </c>
      <c r="F54" s="11">
        <f>LN(AVERAGE(Mensual!F55:F57))*100</f>
        <v>415.25474236823123</v>
      </c>
      <c r="G54" s="11">
        <f>LN(AVERAGE(Mensual!G55:G57))*100</f>
        <v>454.61161609673536</v>
      </c>
      <c r="H54" s="9">
        <f>AVERAGE(Mensual!H55:H57)</f>
        <v>4.5666666666666664</v>
      </c>
      <c r="I54" s="9">
        <f>AVERAGE(Mensual!I55:I57)</f>
        <v>5.2553118279569899</v>
      </c>
    </row>
    <row r="55" spans="1:9">
      <c r="A55" s="5">
        <v>39295</v>
      </c>
      <c r="B55" s="11">
        <f>LN(SUM(Mensual!B56:B58))*100</f>
        <v>570.34961059043076</v>
      </c>
      <c r="C55" s="11">
        <f>LN(SUM(Mensual!C56:C58))*100</f>
        <v>569.61946680220581</v>
      </c>
      <c r="D55" s="11">
        <f>LN(AVERAGE(Mensual!D56:D58))*100</f>
        <v>462.49766496605787</v>
      </c>
      <c r="E55" s="11">
        <f>LN(AVERAGE(Mensual!E56:E58))*100</f>
        <v>466.56481418046275</v>
      </c>
      <c r="F55" s="11">
        <f>LN(AVERAGE(Mensual!F56:F58))*100</f>
        <v>415.64830510793377</v>
      </c>
      <c r="G55" s="11">
        <f>LN(AVERAGE(Mensual!G56:G58))*100</f>
        <v>455.0372206924182</v>
      </c>
      <c r="H55" s="9">
        <f>AVERAGE(Mensual!H56:H58)</f>
        <v>4.66</v>
      </c>
      <c r="I55" s="9">
        <f>AVERAGE(Mensual!I56:I58)</f>
        <v>5.1782150537634415</v>
      </c>
    </row>
    <row r="56" spans="1:9">
      <c r="A56" s="5">
        <v>39326</v>
      </c>
      <c r="B56" s="11">
        <f>LN(SUM(Mensual!B57:B59))*100</f>
        <v>571.71043668642903</v>
      </c>
      <c r="C56" s="11">
        <f>LN(SUM(Mensual!C57:C59))*100</f>
        <v>570.71278640581204</v>
      </c>
      <c r="D56" s="11">
        <f>LN(AVERAGE(Mensual!D57:D59))*100</f>
        <v>460.51736832244472</v>
      </c>
      <c r="E56" s="11">
        <f>LN(AVERAGE(Mensual!E57:E59))*100</f>
        <v>466.64183790222467</v>
      </c>
      <c r="F56" s="11">
        <f>LN(AVERAGE(Mensual!F57:F59))*100</f>
        <v>416.07756689210424</v>
      </c>
      <c r="G56" s="11">
        <f>LN(AVERAGE(Mensual!G57:G59))*100</f>
        <v>455.46809570239367</v>
      </c>
      <c r="H56" s="9">
        <f>AVERAGE(Mensual!H57:H59)</f>
        <v>4.8099999999999996</v>
      </c>
      <c r="I56" s="9">
        <f>AVERAGE(Mensual!I57:I59)</f>
        <v>5.0728817204301073</v>
      </c>
    </row>
    <row r="57" spans="1:9">
      <c r="A57" s="5">
        <v>39356</v>
      </c>
      <c r="B57" s="11">
        <f>LN(SUM(Mensual!B58:B60))*100</f>
        <v>572.55994537696142</v>
      </c>
      <c r="C57" s="11">
        <f>LN(SUM(Mensual!C58:C60))*100</f>
        <v>571.90311381313461</v>
      </c>
      <c r="D57" s="11">
        <f>LN(AVERAGE(Mensual!D58:D60))*100</f>
        <v>458.38366108058733</v>
      </c>
      <c r="E57" s="11">
        <f>LN(AVERAGE(Mensual!E58:E60))*100</f>
        <v>465.70739951572085</v>
      </c>
      <c r="F57" s="11">
        <f>LN(AVERAGE(Mensual!F58:F60))*100</f>
        <v>416.49432432882099</v>
      </c>
      <c r="G57" s="11">
        <f>LN(AVERAGE(Mensual!G58:G60))*100</f>
        <v>455.90479137884978</v>
      </c>
      <c r="H57" s="9">
        <f>AVERAGE(Mensual!H58:H60)</f>
        <v>4.9066666666666663</v>
      </c>
      <c r="I57" s="9">
        <f>AVERAGE(Mensual!I58:I60)</f>
        <v>4.9052473118279574</v>
      </c>
    </row>
    <row r="58" spans="1:9">
      <c r="A58" s="5">
        <v>39387</v>
      </c>
      <c r="B58" s="11">
        <f>LN(SUM(Mensual!B59:B61))*100</f>
        <v>573.27237672057481</v>
      </c>
      <c r="C58" s="11">
        <f>LN(SUM(Mensual!C59:C61))*100</f>
        <v>572.13621447595267</v>
      </c>
      <c r="D58" s="11">
        <f>LN(AVERAGE(Mensual!D59:D61))*100</f>
        <v>456.79894376629574</v>
      </c>
      <c r="E58" s="11">
        <f>LN(AVERAGE(Mensual!E59:E61))*100</f>
        <v>465.0647401269614</v>
      </c>
      <c r="F58" s="11">
        <f>LN(AVERAGE(Mensual!F59:F61))*100</f>
        <v>416.93295830079364</v>
      </c>
      <c r="G58" s="11">
        <f>LN(AVERAGE(Mensual!G59:G61))*100</f>
        <v>456.34036049804456</v>
      </c>
      <c r="H58" s="9">
        <f>AVERAGE(Mensual!H59:H61)</f>
        <v>4.9799999999999995</v>
      </c>
      <c r="I58" s="9">
        <f>AVERAGE(Mensual!I59:I61)</f>
        <v>4.7267168458781361</v>
      </c>
    </row>
    <row r="59" spans="1:9">
      <c r="A59" s="5">
        <v>39417</v>
      </c>
      <c r="B59" s="11">
        <f>LN(SUM(Mensual!B60:B62))*100</f>
        <v>574.29297342227312</v>
      </c>
      <c r="C59" s="11">
        <f>LN(SUM(Mensual!C60:C62))*100</f>
        <v>573.41964913306833</v>
      </c>
      <c r="D59" s="11">
        <f>LN(AVERAGE(Mensual!D60:D62))*100</f>
        <v>456.34697929472321</v>
      </c>
      <c r="E59" s="11">
        <f>LN(AVERAGE(Mensual!E60:E62))*100</f>
        <v>464.23279471570925</v>
      </c>
      <c r="F59" s="11">
        <f>LN(AVERAGE(Mensual!F60:F62))*100</f>
        <v>417.29646598641165</v>
      </c>
      <c r="G59" s="11">
        <f>LN(AVERAGE(Mensual!G60:G62))*100</f>
        <v>456.79752747020473</v>
      </c>
      <c r="H59" s="9">
        <f>AVERAGE(Mensual!H60:H62)</f>
        <v>4.9866666666666672</v>
      </c>
      <c r="I59" s="9">
        <f>AVERAGE(Mensual!I60:I62)</f>
        <v>4.4955555555555557</v>
      </c>
    </row>
    <row r="60" spans="1:9">
      <c r="A60" s="5">
        <v>39448</v>
      </c>
      <c r="B60" s="11">
        <f>LN(SUM(Mensual!B61:B63))*100</f>
        <v>574.8287860422663</v>
      </c>
      <c r="C60" s="11">
        <f>LN(SUM(Mensual!C61:C63))*100</f>
        <v>572.8389837347612</v>
      </c>
      <c r="D60" s="11">
        <f>LN(AVERAGE(Mensual!D61:D63))*100</f>
        <v>455.47600152370808</v>
      </c>
      <c r="E60" s="11">
        <f>LN(AVERAGE(Mensual!E61:E63))*100</f>
        <v>464.36391622101627</v>
      </c>
      <c r="F60" s="11">
        <f>LN(AVERAGE(Mensual!F61:F63))*100</f>
        <v>417.60770049435462</v>
      </c>
      <c r="G60" s="11">
        <f>LN(AVERAGE(Mensual!G61:G63))*100</f>
        <v>457.25430740316995</v>
      </c>
      <c r="H60" s="9">
        <f>AVERAGE(Mensual!H61:H63)</f>
        <v>4.8066666666666675</v>
      </c>
      <c r="I60" s="9">
        <f>AVERAGE(Mensual!I61:I63)</f>
        <v>4.2238351254480291</v>
      </c>
    </row>
    <row r="61" spans="1:9">
      <c r="A61" s="5">
        <v>39479</v>
      </c>
      <c r="B61" s="11">
        <f>LN(SUM(Mensual!B62:B64))*100</f>
        <v>576.00133415530593</v>
      </c>
      <c r="C61" s="11">
        <f>LN(SUM(Mensual!C62:C64))*100</f>
        <v>574.12179637930751</v>
      </c>
      <c r="D61" s="11">
        <f>LN(AVERAGE(Mensual!D62:D64))*100</f>
        <v>456.02748089241157</v>
      </c>
      <c r="E61" s="11">
        <f>LN(AVERAGE(Mensual!E62:E64))*100</f>
        <v>464.11549581915966</v>
      </c>
      <c r="F61" s="11">
        <f>LN(AVERAGE(Mensual!F62:F64))*100</f>
        <v>418.08973815629543</v>
      </c>
      <c r="G61" s="11">
        <f>LN(AVERAGE(Mensual!G62:G64))*100</f>
        <v>457.918705412679</v>
      </c>
      <c r="H61" s="9">
        <f>AVERAGE(Mensual!H62:H64)</f>
        <v>4.8166666666666664</v>
      </c>
      <c r="I61" s="9">
        <f>AVERAGE(Mensual!I62:I64)</f>
        <v>3.7218427882832774</v>
      </c>
    </row>
    <row r="62" spans="1:9">
      <c r="A62" s="5">
        <v>39508</v>
      </c>
      <c r="B62" s="11">
        <f>LN(SUM(Mensual!B63:B65))*100</f>
        <v>576.36135022168173</v>
      </c>
      <c r="C62" s="11">
        <f>LN(SUM(Mensual!C63:C65))*100</f>
        <v>573.65479555542174</v>
      </c>
      <c r="D62" s="11">
        <f>LN(AVERAGE(Mensual!D63:D65))*100</f>
        <v>457.00915960561679</v>
      </c>
      <c r="E62" s="11">
        <f>LN(AVERAGE(Mensual!E63:E65))*100</f>
        <v>463.22952375746888</v>
      </c>
      <c r="F62" s="11">
        <f>LN(AVERAGE(Mensual!F63:F65))*100</f>
        <v>418.65150623198167</v>
      </c>
      <c r="G62" s="11">
        <f>LN(AVERAGE(Mensual!G63:G65))*100</f>
        <v>458.5353252765529</v>
      </c>
      <c r="H62" s="9">
        <f>AVERAGE(Mensual!H63:H65)</f>
        <v>4.8900000000000006</v>
      </c>
      <c r="I62" s="9">
        <f>AVERAGE(Mensual!I63:I65)</f>
        <v>3.1771116054875788</v>
      </c>
    </row>
    <row r="63" spans="1:9">
      <c r="A63" s="5">
        <v>39539</v>
      </c>
      <c r="B63" s="11">
        <f>LN(SUM(Mensual!B64:B66))*100</f>
        <v>577.59748535373194</v>
      </c>
      <c r="C63" s="11">
        <f>LN(SUM(Mensual!C64:C66))*100</f>
        <v>576.68485904718705</v>
      </c>
      <c r="D63" s="11">
        <f>LN(AVERAGE(Mensual!D64:D66))*100</f>
        <v>457.95044573304244</v>
      </c>
      <c r="E63" s="11">
        <f>LN(AVERAGE(Mensual!E64:E66))*100</f>
        <v>461.73856702472432</v>
      </c>
      <c r="F63" s="11">
        <f>LN(AVERAGE(Mensual!F64:F66))*100</f>
        <v>419.20866835616903</v>
      </c>
      <c r="G63" s="11">
        <f>LN(AVERAGE(Mensual!G64:G66))*100</f>
        <v>459.12073151029648</v>
      </c>
      <c r="H63" s="9">
        <f>AVERAGE(Mensual!H64:H66)</f>
        <v>5.2</v>
      </c>
      <c r="I63" s="9">
        <f>AVERAGE(Mensual!I64:I66)</f>
        <v>2.6231151897169696</v>
      </c>
    </row>
    <row r="64" spans="1:9">
      <c r="A64" s="5">
        <v>39569</v>
      </c>
      <c r="B64" s="11">
        <f>LN(SUM(Mensual!B65:B67))*100</f>
        <v>577.66763260347523</v>
      </c>
      <c r="C64" s="11">
        <f>LN(SUM(Mensual!C65:C67))*100</f>
        <v>575.85292000408901</v>
      </c>
      <c r="D64" s="11">
        <f>LN(AVERAGE(Mensual!D65:D67))*100</f>
        <v>456.22361159987639</v>
      </c>
      <c r="E64" s="11">
        <f>LN(AVERAGE(Mensual!E65:E67))*100</f>
        <v>460.88677549960443</v>
      </c>
      <c r="F64" s="11">
        <f>LN(AVERAGE(Mensual!F65:F67))*100</f>
        <v>419.65053101457812</v>
      </c>
      <c r="G64" s="11">
        <f>LN(AVERAGE(Mensual!G65:G67))*100</f>
        <v>459.43347047058535</v>
      </c>
      <c r="H64" s="9">
        <f>AVERAGE(Mensual!H65:H67)</f>
        <v>5.3695866666666667</v>
      </c>
      <c r="I64" s="9">
        <f>AVERAGE(Mensual!I65:I67)</f>
        <v>2.2890143369175626</v>
      </c>
    </row>
    <row r="65" spans="1:9">
      <c r="A65" s="5">
        <v>39600</v>
      </c>
      <c r="B65" s="11">
        <f>LN(SUM(Mensual!B66:B68))*100</f>
        <v>578.41534055780846</v>
      </c>
      <c r="C65" s="11">
        <f>LN(SUM(Mensual!C66:C68))*100</f>
        <v>577.43164226297449</v>
      </c>
      <c r="D65" s="11">
        <f>LN(AVERAGE(Mensual!D66:D68))*100</f>
        <v>453.75943985818088</v>
      </c>
      <c r="E65" s="11">
        <f>LN(AVERAGE(Mensual!E66:E68))*100</f>
        <v>461.94002388524257</v>
      </c>
      <c r="F65" s="11">
        <f>LN(AVERAGE(Mensual!F66:F68))*100</f>
        <v>420.15516982571893</v>
      </c>
      <c r="G65" s="11">
        <f>LN(AVERAGE(Mensual!G66:G68))*100</f>
        <v>459.74880402601428</v>
      </c>
      <c r="H65" s="9">
        <f>AVERAGE(Mensual!H66:H68)</f>
        <v>5.5262866666666666</v>
      </c>
      <c r="I65" s="9">
        <f>AVERAGE(Mensual!I66:I68)</f>
        <v>2.0859068100358424</v>
      </c>
    </row>
    <row r="66" spans="1:9">
      <c r="A66" s="5">
        <v>39630</v>
      </c>
      <c r="B66" s="11">
        <f>LN(SUM(Mensual!B67:B69))*100</f>
        <v>578.67236765410257</v>
      </c>
      <c r="C66" s="11">
        <f>LN(SUM(Mensual!C67:C69))*100</f>
        <v>576.31482045909036</v>
      </c>
      <c r="D66" s="11">
        <f>LN(AVERAGE(Mensual!D67:D69))*100</f>
        <v>450.62489857246106</v>
      </c>
      <c r="E66" s="11">
        <f>LN(AVERAGE(Mensual!E67:E69))*100</f>
        <v>463.06731304683433</v>
      </c>
      <c r="F66" s="11">
        <f>LN(AVERAGE(Mensual!F67:F69))*100</f>
        <v>420.74565875689814</v>
      </c>
      <c r="G66" s="11">
        <f>LN(AVERAGE(Mensual!G67:G69))*100</f>
        <v>460.04465821921974</v>
      </c>
      <c r="H66" s="9">
        <f>AVERAGE(Mensual!H67:H69)</f>
        <v>5.7065233333333341</v>
      </c>
      <c r="I66" s="9">
        <f>AVERAGE(Mensual!I67:I69)</f>
        <v>1.9963548387096772</v>
      </c>
    </row>
    <row r="67" spans="1:9">
      <c r="A67" s="5">
        <v>39661</v>
      </c>
      <c r="B67" s="11">
        <f>LN(SUM(Mensual!B68:B70))*100</f>
        <v>579.49758332293436</v>
      </c>
      <c r="C67" s="11">
        <f>LN(SUM(Mensual!C68:C70))*100</f>
        <v>577.26668167060234</v>
      </c>
      <c r="D67" s="11">
        <f>LN(AVERAGE(Mensual!D68:D70))*100</f>
        <v>448.62036547761937</v>
      </c>
      <c r="E67" s="11">
        <f>LN(AVERAGE(Mensual!E68:E70))*100</f>
        <v>463.56981654777758</v>
      </c>
      <c r="F67" s="11">
        <f>LN(AVERAGE(Mensual!F68:F70))*100</f>
        <v>421.40402164175202</v>
      </c>
      <c r="G67" s="11">
        <f>LN(AVERAGE(Mensual!G68:G70))*100</f>
        <v>460.25364405386296</v>
      </c>
      <c r="H67" s="9">
        <f>AVERAGE(Mensual!H68:H70)</f>
        <v>5.9330806666666662</v>
      </c>
      <c r="I67" s="9">
        <f>AVERAGE(Mensual!I68:I70)</f>
        <v>2.0023763440860214</v>
      </c>
    </row>
    <row r="68" spans="1:9">
      <c r="A68" s="5">
        <v>39692</v>
      </c>
      <c r="B68" s="11">
        <f>LN(SUM(Mensual!B69:B71))*100</f>
        <v>580.0341750224087</v>
      </c>
      <c r="C68" s="11">
        <f>LN(SUM(Mensual!C69:C71))*100</f>
        <v>576.78289740728565</v>
      </c>
      <c r="D68" s="11">
        <f>LN(AVERAGE(Mensual!D69:D71))*100</f>
        <v>445.80813205369225</v>
      </c>
      <c r="E68" s="11">
        <f>LN(AVERAGE(Mensual!E69:E71))*100</f>
        <v>463.12284673195637</v>
      </c>
      <c r="F68" s="11">
        <f>LN(AVERAGE(Mensual!F69:F71))*100</f>
        <v>421.98367569043114</v>
      </c>
      <c r="G68" s="11">
        <f>LN(AVERAGE(Mensual!G69:G71))*100</f>
        <v>460.41409535989192</v>
      </c>
      <c r="H68" s="9">
        <f>AVERAGE(Mensual!H69:H71)</f>
        <v>6.1830473333333336</v>
      </c>
      <c r="I68" s="9">
        <f>AVERAGE(Mensual!I69:I71)</f>
        <v>1.9392652329749103</v>
      </c>
    </row>
    <row r="69" spans="1:9">
      <c r="A69" s="5">
        <v>39722</v>
      </c>
      <c r="B69" s="11">
        <f>LN(SUM(Mensual!B70:B72))*100</f>
        <v>580.36576558354852</v>
      </c>
      <c r="C69" s="11">
        <f>LN(SUM(Mensual!C70:C72))*100</f>
        <v>577.62834071752218</v>
      </c>
      <c r="D69" s="11">
        <f>LN(AVERAGE(Mensual!D70:D72))*100</f>
        <v>441.46424054643899</v>
      </c>
      <c r="E69" s="11">
        <f>LN(AVERAGE(Mensual!E70:E72))*100</f>
        <v>462.65141797325606</v>
      </c>
      <c r="F69" s="11">
        <f>LN(AVERAGE(Mensual!F70:F72))*100</f>
        <v>422.63031315048192</v>
      </c>
      <c r="G69" s="11">
        <f>LN(AVERAGE(Mensual!G70:G72))*100</f>
        <v>460.47929323911126</v>
      </c>
      <c r="H69" s="9">
        <f>AVERAGE(Mensual!H70:H72)</f>
        <v>6.4133106666666668</v>
      </c>
      <c r="I69" s="9">
        <f>AVERAGE(Mensual!I70:I72)</f>
        <v>1.5924910394265233</v>
      </c>
    </row>
    <row r="70" spans="1:9">
      <c r="A70" s="5">
        <v>39753</v>
      </c>
      <c r="B70" s="11">
        <f>LN(SUM(Mensual!B71:B73))*100</f>
        <v>580.5284010583174</v>
      </c>
      <c r="C70" s="11">
        <f>LN(SUM(Mensual!C71:C73))*100</f>
        <v>579.28890308856273</v>
      </c>
      <c r="D70" s="11">
        <f>LN(AVERAGE(Mensual!D71:D73))*100</f>
        <v>436.01279299630858</v>
      </c>
      <c r="E70" s="11">
        <f>LN(AVERAGE(Mensual!E71:E73))*100</f>
        <v>461.65763262611239</v>
      </c>
      <c r="F70" s="11">
        <f>LN(AVERAGE(Mensual!F71:F73))*100</f>
        <v>423.21927017990316</v>
      </c>
      <c r="G70" s="11">
        <f>LN(AVERAGE(Mensual!G71:G73))*100</f>
        <v>460.32377658901453</v>
      </c>
      <c r="H70" s="9">
        <f>AVERAGE(Mensual!H71:H73)</f>
        <v>6.5255333333333327</v>
      </c>
      <c r="I70" s="9">
        <f>AVERAGE(Mensual!I71:I73)</f>
        <v>1.0562293906810036</v>
      </c>
    </row>
    <row r="71" spans="1:9">
      <c r="A71" s="5">
        <v>39783</v>
      </c>
      <c r="B71" s="11">
        <f>LN(SUM(Mensual!B72:B74))*100</f>
        <v>580.13270570821226</v>
      </c>
      <c r="C71" s="11">
        <f>LN(SUM(Mensual!C72:C74))*100</f>
        <v>580.41500059309726</v>
      </c>
      <c r="D71" s="11">
        <f>LN(AVERAGE(Mensual!D72:D74))*100</f>
        <v>431.82083432318603</v>
      </c>
      <c r="E71" s="11">
        <f>LN(AVERAGE(Mensual!E72:E74))*100</f>
        <v>460.72687557957738</v>
      </c>
      <c r="F71" s="11">
        <f>LN(AVERAGE(Mensual!F72:F74))*100</f>
        <v>423.71463898019692</v>
      </c>
      <c r="G71" s="11">
        <f>LN(AVERAGE(Mensual!G72:G74))*100</f>
        <v>460.0539036840276</v>
      </c>
      <c r="H71" s="9">
        <f>AVERAGE(Mensual!H72:H74)</f>
        <v>6.5606666666666662</v>
      </c>
      <c r="I71" s="9">
        <f>AVERAGE(Mensual!I72:I74)</f>
        <v>0.50406093189964152</v>
      </c>
    </row>
    <row r="72" spans="1:9">
      <c r="A72" s="5">
        <v>39814</v>
      </c>
      <c r="B72" s="11">
        <f>LN(SUM(Mensual!B73:B75))*100</f>
        <v>580.01383210021459</v>
      </c>
      <c r="C72" s="11">
        <f>LN(SUM(Mensual!C73:C75))*100</f>
        <v>580.30258198590195</v>
      </c>
      <c r="D72" s="11">
        <f>LN(AVERAGE(Mensual!D73:D75))*100</f>
        <v>430.25657176597292</v>
      </c>
      <c r="E72" s="11">
        <f>LN(AVERAGE(Mensual!E73:E75))*100</f>
        <v>460.76743515497077</v>
      </c>
      <c r="F72" s="11">
        <f>LN(AVERAGE(Mensual!F73:F75))*100</f>
        <v>424.0227228070064</v>
      </c>
      <c r="G72" s="11">
        <f>LN(AVERAGE(Mensual!G73:G75))*100</f>
        <v>459.84890414683798</v>
      </c>
      <c r="H72" s="9">
        <f>AVERAGE(Mensual!H73:H75)</f>
        <v>6.5513095200000002</v>
      </c>
      <c r="I72" s="9">
        <f>AVERAGE(Mensual!I73:I75)</f>
        <v>0.23234050179211471</v>
      </c>
    </row>
    <row r="73" spans="1:9">
      <c r="A73" s="5">
        <v>39845</v>
      </c>
      <c r="B73" s="11">
        <f>LN(SUM(Mensual!B74:B76))*100</f>
        <v>579.7668893729649</v>
      </c>
      <c r="C73" s="11">
        <f>LN(SUM(Mensual!C74:C76))*100</f>
        <v>579.13195694194224</v>
      </c>
      <c r="D73" s="11">
        <f>LN(AVERAGE(Mensual!D74:D76))*100</f>
        <v>432.15314627190605</v>
      </c>
      <c r="E73" s="11">
        <f>LN(AVERAGE(Mensual!E74:E76))*100</f>
        <v>462.08244750798127</v>
      </c>
      <c r="F73" s="11">
        <f>LN(AVERAGE(Mensual!F74:F76))*100</f>
        <v>424.11757396887094</v>
      </c>
      <c r="G73" s="11">
        <f>LN(AVERAGE(Mensual!G74:G76))*100</f>
        <v>459.87497146483082</v>
      </c>
      <c r="H73" s="9">
        <f>AVERAGE(Mensual!H74:H76)</f>
        <v>6.5148604233333325</v>
      </c>
      <c r="I73" s="9">
        <f>AVERAGE(Mensual!I74:I76)</f>
        <v>0.17716589861751153</v>
      </c>
    </row>
    <row r="74" spans="1:9">
      <c r="A74" s="5">
        <v>39873</v>
      </c>
      <c r="B74" s="11">
        <f>LN(SUM(Mensual!B75:B77))*100</f>
        <v>579.42714492438006</v>
      </c>
      <c r="C74" s="11">
        <f>LN(SUM(Mensual!C75:C77))*100</f>
        <v>577.26310057498324</v>
      </c>
      <c r="D74" s="11">
        <f>LN(AVERAGE(Mensual!D75:D77))*100</f>
        <v>434.49638771869206</v>
      </c>
      <c r="E74" s="11">
        <f>LN(AVERAGE(Mensual!E75:E77))*100</f>
        <v>462.40099168782888</v>
      </c>
      <c r="F74" s="11">
        <f>LN(AVERAGE(Mensual!F75:F77))*100</f>
        <v>424.09939753926125</v>
      </c>
      <c r="G74" s="11">
        <f>LN(AVERAGE(Mensual!G75:G77))*100</f>
        <v>459.9992021052189</v>
      </c>
      <c r="H74" s="9">
        <f>AVERAGE(Mensual!H75:H77)</f>
        <v>6.3606681633333331</v>
      </c>
      <c r="I74" s="9">
        <f>AVERAGE(Mensual!I75:I77)</f>
        <v>0.18566052227342553</v>
      </c>
    </row>
    <row r="75" spans="1:9">
      <c r="A75" s="5">
        <v>39904</v>
      </c>
      <c r="B75" s="11">
        <f>LN(SUM(Mensual!B76:B78))*100</f>
        <v>579.15638603677121</v>
      </c>
      <c r="C75" s="11">
        <f>LN(SUM(Mensual!C76:C78))*100</f>
        <v>576.90774186336762</v>
      </c>
      <c r="D75" s="11">
        <f>LN(AVERAGE(Mensual!D76:D78))*100</f>
        <v>436.56533525892689</v>
      </c>
      <c r="E75" s="11">
        <f>LN(AVERAGE(Mensual!E76:E78))*100</f>
        <v>461.74956008665566</v>
      </c>
      <c r="F75" s="11">
        <f>LN(AVERAGE(Mensual!F76:F78))*100</f>
        <v>424.06446397412896</v>
      </c>
      <c r="G75" s="11">
        <f>LN(AVERAGE(Mensual!G76:G78))*100</f>
        <v>460.08854703658483</v>
      </c>
      <c r="H75" s="9">
        <f>AVERAGE(Mensual!H76:H78)</f>
        <v>5.9456919766666658</v>
      </c>
      <c r="I75" s="9">
        <f>AVERAGE(Mensual!I76:I78)</f>
        <v>0.18437378392217099</v>
      </c>
    </row>
    <row r="76" spans="1:9">
      <c r="A76" s="5">
        <v>39934</v>
      </c>
      <c r="B76" s="11">
        <f>LN(SUM(Mensual!B77:B79))*100</f>
        <v>579.39208002713644</v>
      </c>
      <c r="C76" s="11">
        <f>LN(SUM(Mensual!C77:C79))*100</f>
        <v>578.48343156042802</v>
      </c>
      <c r="D76" s="11">
        <f>LN(AVERAGE(Mensual!D77:D79))*100</f>
        <v>438.89945424653786</v>
      </c>
      <c r="E76" s="11">
        <f>LN(AVERAGE(Mensual!E77:E79))*100</f>
        <v>460.06217982697342</v>
      </c>
      <c r="F76" s="11">
        <f>LN(AVERAGE(Mensual!F77:F79))*100</f>
        <v>424.09711399988953</v>
      </c>
      <c r="G76" s="11">
        <f>LN(AVERAGE(Mensual!G77:G79))*100</f>
        <v>460.18359783444726</v>
      </c>
      <c r="H76" s="9">
        <f>AVERAGE(Mensual!H77:H79)</f>
        <v>5.2221544066666672</v>
      </c>
      <c r="I76" s="9">
        <f>AVERAGE(Mensual!I77:I79)</f>
        <v>0.16946594982078853</v>
      </c>
    </row>
    <row r="77" spans="1:9">
      <c r="A77" s="5">
        <v>39965</v>
      </c>
      <c r="B77" s="11">
        <f>LN(SUM(Mensual!B78:B80))*100</f>
        <v>578.63652135615041</v>
      </c>
      <c r="C77" s="11">
        <f>LN(SUM(Mensual!C78:C80))*100</f>
        <v>577.2322593840762</v>
      </c>
      <c r="D77" s="11">
        <f>LN(AVERAGE(Mensual!D78:D80))*100</f>
        <v>440.55299534018258</v>
      </c>
      <c r="E77" s="11">
        <f>LN(AVERAGE(Mensual!E78:E80))*100</f>
        <v>459.66978032300256</v>
      </c>
      <c r="F77" s="11">
        <f>LN(AVERAGE(Mensual!F78:F80))*100</f>
        <v>424.04995702830882</v>
      </c>
      <c r="G77" s="11">
        <f>LN(AVERAGE(Mensual!G78:G80))*100</f>
        <v>460.29497925598764</v>
      </c>
      <c r="H77" s="9">
        <f>AVERAGE(Mensual!H78:H80)</f>
        <v>4.2414800000000001</v>
      </c>
      <c r="I77" s="9">
        <f>AVERAGE(Mensual!I78:I80)</f>
        <v>0.17802867383512547</v>
      </c>
    </row>
    <row r="78" spans="1:9">
      <c r="A78" s="5">
        <v>39995</v>
      </c>
      <c r="B78" s="11">
        <f>LN(SUM(Mensual!B79:B81))*100</f>
        <v>578.29272079904945</v>
      </c>
      <c r="C78" s="11">
        <f>LN(SUM(Mensual!C79:C81))*100</f>
        <v>575.5769481463733</v>
      </c>
      <c r="D78" s="11">
        <f>LN(AVERAGE(Mensual!D79:D81))*100</f>
        <v>442.65133131787422</v>
      </c>
      <c r="E78" s="11">
        <f>LN(AVERAGE(Mensual!E79:E81))*100</f>
        <v>459.9987246245143</v>
      </c>
      <c r="F78" s="11">
        <f>LN(AVERAGE(Mensual!F79:F81))*100</f>
        <v>424.01118305687061</v>
      </c>
      <c r="G78" s="11">
        <f>LN(AVERAGE(Mensual!G79:G81))*100</f>
        <v>460.39280644465572</v>
      </c>
      <c r="H78" s="9">
        <f>AVERAGE(Mensual!H79:H81)</f>
        <v>3.2119800000000001</v>
      </c>
      <c r="I78" s="9">
        <f>AVERAGE(Mensual!I79:I81)</f>
        <v>0.17985304659498205</v>
      </c>
    </row>
    <row r="79" spans="1:9">
      <c r="A79" s="5">
        <v>40026</v>
      </c>
      <c r="B79" s="11">
        <f>LN(SUM(Mensual!B80:B82))*100</f>
        <v>578.37081646505203</v>
      </c>
      <c r="C79" s="11">
        <f>LN(SUM(Mensual!C80:C82))*100</f>
        <v>574.36724811246961</v>
      </c>
      <c r="D79" s="11">
        <f>LN(AVERAGE(Mensual!D80:D82))*100</f>
        <v>444.03097823568783</v>
      </c>
      <c r="E79" s="11">
        <f>LN(AVERAGE(Mensual!E80:E82))*100</f>
        <v>460.41664356298293</v>
      </c>
      <c r="F79" s="11">
        <f>LN(AVERAGE(Mensual!F80:F82))*100</f>
        <v>423.90540775299775</v>
      </c>
      <c r="G79" s="11">
        <f>LN(AVERAGE(Mensual!G80:G82))*100</f>
        <v>460.55553733599305</v>
      </c>
      <c r="H79" s="9">
        <f>AVERAGE(Mensual!H80:H82)</f>
        <v>2.2336</v>
      </c>
      <c r="I79" s="9">
        <f>AVERAGE(Mensual!I80:I82)</f>
        <v>0.17415412186379928</v>
      </c>
    </row>
    <row r="80" spans="1:9">
      <c r="A80" s="5">
        <v>40057</v>
      </c>
      <c r="B80" s="11">
        <f>LN(SUM(Mensual!B81:B83))*100</f>
        <v>579.78899194307701</v>
      </c>
      <c r="C80" s="11">
        <f>LN(SUM(Mensual!C81:C83))*100</f>
        <v>575.81731596519398</v>
      </c>
      <c r="D80" s="11">
        <f>LN(AVERAGE(Mensual!D81:D83))*100</f>
        <v>446.68870439503496</v>
      </c>
      <c r="E80" s="11">
        <f>LN(AVERAGE(Mensual!E81:E83))*100</f>
        <v>460.20844578592721</v>
      </c>
      <c r="F80" s="11">
        <f>LN(AVERAGE(Mensual!F81:F83))*100</f>
        <v>423.87174322207812</v>
      </c>
      <c r="G80" s="11">
        <f>LN(AVERAGE(Mensual!G81:G83))*100</f>
        <v>460.72945883848212</v>
      </c>
      <c r="H80" s="9">
        <f>AVERAGE(Mensual!H81:H83)</f>
        <v>1.5910333333333335</v>
      </c>
      <c r="I80" s="9">
        <f>AVERAGE(Mensual!I81:I83)</f>
        <v>0.15426523297491038</v>
      </c>
    </row>
    <row r="81" spans="1:9">
      <c r="A81" s="5">
        <v>40087</v>
      </c>
      <c r="B81" s="11">
        <f>LN(SUM(Mensual!B82:B84))*100</f>
        <v>580.92646281227871</v>
      </c>
      <c r="C81" s="11">
        <f>LN(SUM(Mensual!C82:C84))*100</f>
        <v>577.05643985266352</v>
      </c>
      <c r="D81" s="11">
        <f>LN(AVERAGE(Mensual!D82:D84))*100</f>
        <v>449.85390861434678</v>
      </c>
      <c r="E81" s="11">
        <f>LN(AVERAGE(Mensual!E82:E84))*100</f>
        <v>459.57875965437563</v>
      </c>
      <c r="F81" s="11">
        <f>LN(AVERAGE(Mensual!F82:F84))*100</f>
        <v>423.87373915060198</v>
      </c>
      <c r="G81" s="11">
        <f>LN(AVERAGE(Mensual!G82:G84))*100</f>
        <v>460.93316831767106</v>
      </c>
      <c r="H81" s="9">
        <f>AVERAGE(Mensual!H82:H84)</f>
        <v>1.2286066666666666</v>
      </c>
      <c r="I81" s="9">
        <f>AVERAGE(Mensual!I82:I84)</f>
        <v>0.14168458781362006</v>
      </c>
    </row>
    <row r="82" spans="1:9">
      <c r="A82" s="5">
        <v>40118</v>
      </c>
      <c r="B82" s="11">
        <f>LN(SUM(Mensual!B83:B85))*100</f>
        <v>581.65738337330845</v>
      </c>
      <c r="C82" s="11">
        <f>LN(SUM(Mensual!C83:C85))*100</f>
        <v>577.16361667143292</v>
      </c>
      <c r="D82" s="11">
        <f>LN(AVERAGE(Mensual!D83:D85))*100</f>
        <v>453.43370217968936</v>
      </c>
      <c r="E82" s="11">
        <f>LN(AVERAGE(Mensual!E83:E85))*100</f>
        <v>459.64472926517533</v>
      </c>
      <c r="F82" s="11">
        <f>LN(AVERAGE(Mensual!F83:F85))*100</f>
        <v>423.94881826923256</v>
      </c>
      <c r="G82" s="11">
        <f>LN(AVERAGE(Mensual!G83:G85))*100</f>
        <v>461.114845435554</v>
      </c>
      <c r="H82" s="9">
        <f>AVERAGE(Mensual!H83:H85)</f>
        <v>1.1916074506000001</v>
      </c>
      <c r="I82" s="9">
        <f>AVERAGE(Mensual!I83:I85)</f>
        <v>0.12791039426523296</v>
      </c>
    </row>
    <row r="83" spans="1:9">
      <c r="A83" s="5">
        <v>40148</v>
      </c>
      <c r="B83" s="11">
        <f>LN(SUM(Mensual!B84:B86))*100</f>
        <v>582.58578316171781</v>
      </c>
      <c r="C83" s="11">
        <f>LN(SUM(Mensual!C84:C86))*100</f>
        <v>576.84916852196613</v>
      </c>
      <c r="D83" s="11">
        <f>LN(AVERAGE(Mensual!D84:D86))*100</f>
        <v>456.54450296499169</v>
      </c>
      <c r="E83" s="11">
        <f>LN(AVERAGE(Mensual!E84:E86))*100</f>
        <v>459.76411609382745</v>
      </c>
      <c r="F83" s="11">
        <f>LN(AVERAGE(Mensual!F84:F86))*100</f>
        <v>424.13070284336197</v>
      </c>
      <c r="G83" s="11">
        <f>LN(AVERAGE(Mensual!G84:G86))*100</f>
        <v>461.34611562041118</v>
      </c>
      <c r="H83" s="9">
        <f>AVERAGE(Mensual!H84:H86)</f>
        <v>1.2046874506</v>
      </c>
      <c r="I83" s="9">
        <f>AVERAGE(Mensual!I84:I86)</f>
        <v>0.11837634408602149</v>
      </c>
    </row>
    <row r="84" spans="1:9">
      <c r="A84" s="5">
        <v>40179</v>
      </c>
      <c r="B84" s="11">
        <f>LN(SUM(Mensual!B85:B87))*100</f>
        <v>583.1839635841817</v>
      </c>
      <c r="C84" s="11">
        <f>LN(SUM(Mensual!C85:C87))*100</f>
        <v>577.3952319297116</v>
      </c>
      <c r="D84" s="11">
        <f>LN(AVERAGE(Mensual!D85:D87))*100</f>
        <v>458.93773599350692</v>
      </c>
      <c r="E84" s="11">
        <f>LN(AVERAGE(Mensual!E85:E87))*100</f>
        <v>459.78132634939789</v>
      </c>
      <c r="F84" s="11">
        <f>LN(AVERAGE(Mensual!F85:F87))*100</f>
        <v>424.34914016129051</v>
      </c>
      <c r="G84" s="11">
        <f>LN(AVERAGE(Mensual!G85:G87))*100</f>
        <v>461.60281561047151</v>
      </c>
      <c r="H84" s="9">
        <f>AVERAGE(Mensual!H85:H87)</f>
        <v>1.1537807839333334</v>
      </c>
      <c r="I84" s="9">
        <f>AVERAGE(Mensual!I85:I87)</f>
        <v>0.11568817204301074</v>
      </c>
    </row>
    <row r="85" spans="1:9">
      <c r="A85" s="5">
        <v>40210</v>
      </c>
      <c r="B85" s="11">
        <f>LN(SUM(Mensual!B86:B88))*100</f>
        <v>583.85485756561536</v>
      </c>
      <c r="C85" s="11">
        <f>LN(SUM(Mensual!C86:C88))*100</f>
        <v>576.99275696569555</v>
      </c>
      <c r="D85" s="11">
        <f>LN(AVERAGE(Mensual!D86:D88))*100</f>
        <v>460.0418686841744</v>
      </c>
      <c r="E85" s="11">
        <f>LN(AVERAGE(Mensual!E86:E88))*100</f>
        <v>459.08908526051471</v>
      </c>
      <c r="F85" s="11">
        <f>LN(AVERAGE(Mensual!F86:F88))*100</f>
        <v>424.63085499463443</v>
      </c>
      <c r="G85" s="11">
        <f>LN(AVERAGE(Mensual!G86:G88))*100</f>
        <v>461.90794566315685</v>
      </c>
      <c r="H85" s="9">
        <f>AVERAGE(Mensual!H86:H88)</f>
        <v>1.1525266666666667</v>
      </c>
      <c r="I85" s="9">
        <f>AVERAGE(Mensual!I86:I88)</f>
        <v>0.11816436251920122</v>
      </c>
    </row>
    <row r="86" spans="1:9">
      <c r="A86" s="5">
        <v>40238</v>
      </c>
      <c r="B86" s="11">
        <f>LN(SUM(Mensual!B87:B89))*100</f>
        <v>584.83984695770982</v>
      </c>
      <c r="C86" s="11">
        <f>LN(SUM(Mensual!C87:C89))*100</f>
        <v>577.1355110051569</v>
      </c>
      <c r="D86" s="11">
        <f>LN(AVERAGE(Mensual!D87:D89))*100</f>
        <v>460.13384869264723</v>
      </c>
      <c r="E86" s="11">
        <f>LN(AVERAGE(Mensual!E87:E89))*100</f>
        <v>458.42243122671044</v>
      </c>
      <c r="F86" s="11">
        <f>LN(AVERAGE(Mensual!F87:F89))*100</f>
        <v>424.78625933213107</v>
      </c>
      <c r="G86" s="11">
        <f>LN(AVERAGE(Mensual!G87:G89))*100</f>
        <v>462.13197551078559</v>
      </c>
      <c r="H86" s="9">
        <f>AVERAGE(Mensual!H87:H89)</f>
        <v>1.1492933333333333</v>
      </c>
      <c r="I86" s="9">
        <f>AVERAGE(Mensual!I87:I89)</f>
        <v>0.13364823348694319</v>
      </c>
    </row>
    <row r="87" spans="1:9">
      <c r="A87" s="5">
        <v>40269</v>
      </c>
      <c r="B87" s="11">
        <f>LN(SUM(Mensual!B88:B90))*100</f>
        <v>585.75503767551811</v>
      </c>
      <c r="C87" s="11">
        <f>LN(SUM(Mensual!C88:C90))*100</f>
        <v>576.15453339604892</v>
      </c>
      <c r="D87" s="11">
        <f>LN(AVERAGE(Mensual!D88:D90))*100</f>
        <v>460.58419068573056</v>
      </c>
      <c r="E87" s="11">
        <f>LN(AVERAGE(Mensual!E88:E90))*100</f>
        <v>458.13716705271787</v>
      </c>
      <c r="F87" s="11">
        <f>LN(AVERAGE(Mensual!F88:F90))*100</f>
        <v>424.85738387798727</v>
      </c>
      <c r="G87" s="11">
        <f>LN(AVERAGE(Mensual!G88:G90))*100</f>
        <v>462.38253695420559</v>
      </c>
      <c r="H87" s="9">
        <f>AVERAGE(Mensual!H88:H90)</f>
        <v>1.2225266666666668</v>
      </c>
      <c r="I87" s="9">
        <f>AVERAGE(Mensual!I88:I90)</f>
        <v>0.1630926779313876</v>
      </c>
    </row>
    <row r="88" spans="1:9">
      <c r="A88" s="5">
        <v>40299</v>
      </c>
      <c r="B88" s="11">
        <f>LN(SUM(Mensual!B89:B91))*100</f>
        <v>586.77334192178864</v>
      </c>
      <c r="C88" s="11">
        <f>LN(SUM(Mensual!C89:C91))*100</f>
        <v>575.77435316204753</v>
      </c>
      <c r="D88" s="11">
        <f>LN(AVERAGE(Mensual!D89:D91))*100</f>
        <v>462.31768957946446</v>
      </c>
      <c r="E88" s="11">
        <f>LN(AVERAGE(Mensual!E89:E91))*100</f>
        <v>457.67406326501822</v>
      </c>
      <c r="F88" s="11">
        <f>LN(AVERAGE(Mensual!F89:F91))*100</f>
        <v>424.95443245955204</v>
      </c>
      <c r="G88" s="11">
        <f>LN(AVERAGE(Mensual!G89:G91))*100</f>
        <v>462.59883997064196</v>
      </c>
      <c r="H88" s="9">
        <f>AVERAGE(Mensual!H89:H91)</f>
        <v>1.29948</v>
      </c>
      <c r="I88" s="9">
        <f>AVERAGE(Mensual!I89:I91)</f>
        <v>0.18783154121863799</v>
      </c>
    </row>
    <row r="89" spans="1:9">
      <c r="A89" s="5">
        <v>40330</v>
      </c>
      <c r="B89" s="11">
        <f>LN(SUM(Mensual!B90:B92))*100</f>
        <v>587.61018047948653</v>
      </c>
      <c r="C89" s="11">
        <f>LN(SUM(Mensual!C90:C92))*100</f>
        <v>577.31181695197449</v>
      </c>
      <c r="D89" s="11">
        <f>LN(AVERAGE(Mensual!D90:D92))*100</f>
        <v>463.24666885013596</v>
      </c>
      <c r="E89" s="11">
        <f>LN(AVERAGE(Mensual!E90:E92))*100</f>
        <v>456.97049769793756</v>
      </c>
      <c r="F89" s="11">
        <f>LN(AVERAGE(Mensual!F90:F92))*100</f>
        <v>425.19706989764956</v>
      </c>
      <c r="G89" s="11">
        <f>LN(AVERAGE(Mensual!G90:G92))*100</f>
        <v>462.81291962802953</v>
      </c>
      <c r="H89" s="9">
        <f>AVERAGE(Mensual!H90:H92)</f>
        <v>1.4286000000000001</v>
      </c>
      <c r="I89" s="9">
        <f>AVERAGE(Mensual!I90:I92)</f>
        <v>0.19188172043010754</v>
      </c>
    </row>
    <row r="90" spans="1:9">
      <c r="A90" s="5">
        <v>40360</v>
      </c>
      <c r="B90" s="11">
        <f>LN(SUM(Mensual!B91:B93))*100</f>
        <v>588.24832997752856</v>
      </c>
      <c r="C90" s="11">
        <f>LN(SUM(Mensual!C91:C93))*100</f>
        <v>578.09905421626422</v>
      </c>
      <c r="D90" s="11">
        <f>LN(AVERAGE(Mensual!D91:D93))*100</f>
        <v>462.98329710491163</v>
      </c>
      <c r="E90" s="11">
        <f>LN(AVERAGE(Mensual!E91:E93))*100</f>
        <v>456.26638348937678</v>
      </c>
      <c r="F90" s="11">
        <f>LN(AVERAGE(Mensual!F91:F93))*100</f>
        <v>425.50457330336002</v>
      </c>
      <c r="G90" s="11">
        <f>LN(AVERAGE(Mensual!G91:G93))*100</f>
        <v>463.03932338288939</v>
      </c>
      <c r="H90" s="9">
        <f>AVERAGE(Mensual!H91:H93)</f>
        <v>1.6553666666666667</v>
      </c>
      <c r="I90" s="9">
        <f>AVERAGE(Mensual!I91:I93)</f>
        <v>0.18663082437275988</v>
      </c>
    </row>
    <row r="91" spans="1:9">
      <c r="A91" s="5">
        <v>40391</v>
      </c>
      <c r="B91" s="11">
        <f>LN(SUM(Mensual!B92:B94))*100</f>
        <v>588.5468779261696</v>
      </c>
      <c r="C91" s="11">
        <f>LN(SUM(Mensual!C92:C94))*100</f>
        <v>577.12018209911503</v>
      </c>
      <c r="D91" s="11">
        <f>LN(AVERAGE(Mensual!D92:D94))*100</f>
        <v>462.16202102989746</v>
      </c>
      <c r="E91" s="11">
        <f>LN(AVERAGE(Mensual!E92:E94))*100</f>
        <v>455.99825271887482</v>
      </c>
      <c r="F91" s="11">
        <f>LN(AVERAGE(Mensual!F92:F94))*100</f>
        <v>425.8023967900395</v>
      </c>
      <c r="G91" s="11">
        <f>LN(AVERAGE(Mensual!G92:G94))*100</f>
        <v>463.28310637756636</v>
      </c>
      <c r="H91" s="9">
        <f>AVERAGE(Mensual!H92:H94)</f>
        <v>1.9656666666666667</v>
      </c>
      <c r="I91" s="9">
        <f>AVERAGE(Mensual!I92:I94)</f>
        <v>0.18286738351254481</v>
      </c>
    </row>
    <row r="92" spans="1:9">
      <c r="A92" s="5">
        <v>40422</v>
      </c>
      <c r="B92" s="11">
        <f>LN(SUM(Mensual!B93:B95))*100</f>
        <v>588.95717796371252</v>
      </c>
      <c r="C92" s="11">
        <f>LN(SUM(Mensual!C93:C95))*100</f>
        <v>575.55204021013549</v>
      </c>
      <c r="D92" s="11">
        <f>LN(AVERAGE(Mensual!D93:D95))*100</f>
        <v>463.56090698755918</v>
      </c>
      <c r="E92" s="11">
        <f>LN(AVERAGE(Mensual!E93:E95))*100</f>
        <v>456.35341469523246</v>
      </c>
      <c r="F92" s="11">
        <f>LN(AVERAGE(Mensual!F93:F95))*100</f>
        <v>425.99461459172448</v>
      </c>
      <c r="G92" s="11">
        <f>LN(AVERAGE(Mensual!G93:G95))*100</f>
        <v>463.59823410109192</v>
      </c>
      <c r="H92" s="9">
        <f>AVERAGE(Mensual!H93:H95)</f>
        <v>2.3393333333333328</v>
      </c>
      <c r="I92" s="9">
        <f>AVERAGE(Mensual!I93:I95)</f>
        <v>0.18886738351254481</v>
      </c>
    </row>
    <row r="93" spans="1:9">
      <c r="A93" s="5">
        <v>40452</v>
      </c>
      <c r="B93" s="11">
        <f>LN(SUM(Mensual!B94:B96))*100</f>
        <v>589.86227547187468</v>
      </c>
      <c r="C93" s="11">
        <f>LN(SUM(Mensual!C94:C96))*100</f>
        <v>576.22951871474731</v>
      </c>
      <c r="D93" s="11">
        <f>LN(AVERAGE(Mensual!D94:D96))*100</f>
        <v>466.37712122652272</v>
      </c>
      <c r="E93" s="11">
        <f>LN(AVERAGE(Mensual!E94:E96))*100</f>
        <v>457.36952959348002</v>
      </c>
      <c r="F93" s="11">
        <f>LN(AVERAGE(Mensual!F94:F96))*100</f>
        <v>426.08618063521612</v>
      </c>
      <c r="G93" s="11">
        <f>LN(AVERAGE(Mensual!G94:G96))*100</f>
        <v>463.94275561711027</v>
      </c>
      <c r="H93" s="9">
        <f>AVERAGE(Mensual!H94:H96)</f>
        <v>2.6876666666666669</v>
      </c>
      <c r="I93" s="9">
        <f>AVERAGE(Mensual!I94:I96)</f>
        <v>0.19177060931899639</v>
      </c>
    </row>
    <row r="94" spans="1:9">
      <c r="A94" s="5">
        <v>40483</v>
      </c>
      <c r="B94" s="11">
        <f>LN(SUM(Mensual!B95:B97))*100</f>
        <v>590.64914767433106</v>
      </c>
      <c r="C94" s="11">
        <f>LN(SUM(Mensual!C95:C97))*100</f>
        <v>576.65071685686962</v>
      </c>
      <c r="D94" s="11">
        <f>LN(AVERAGE(Mensual!D95:D97))*100</f>
        <v>468.59398283636091</v>
      </c>
      <c r="E94" s="11">
        <f>LN(AVERAGE(Mensual!E95:E97))*100</f>
        <v>458.67482139870788</v>
      </c>
      <c r="F94" s="11">
        <f>LN(AVERAGE(Mensual!F95:F97))*100</f>
        <v>426.13910610188208</v>
      </c>
      <c r="G94" s="11">
        <f>LN(AVERAGE(Mensual!G95:G97))*100</f>
        <v>464.33592188983778</v>
      </c>
      <c r="H94" s="9">
        <f>AVERAGE(Mensual!H95:H97)</f>
        <v>2.8866666666666667</v>
      </c>
      <c r="I94" s="9">
        <f>AVERAGE(Mensual!I95:I97)</f>
        <v>0.19343010752688172</v>
      </c>
    </row>
    <row r="95" spans="1:9">
      <c r="A95" s="5">
        <v>40513</v>
      </c>
      <c r="B95" s="11">
        <f>LN(SUM(Mensual!B96:B98))*100</f>
        <v>590.74280019281821</v>
      </c>
      <c r="C95" s="11">
        <f>LN(SUM(Mensual!C96:C98))*100</f>
        <v>575.78281320343172</v>
      </c>
      <c r="D95" s="11">
        <f>LN(AVERAGE(Mensual!D96:D98))*100</f>
        <v>469.48836627008353</v>
      </c>
      <c r="E95" s="11">
        <f>LN(AVERAGE(Mensual!E96:E98))*100</f>
        <v>459.78129147390854</v>
      </c>
      <c r="F95" s="11">
        <f>LN(AVERAGE(Mensual!F96:F98))*100</f>
        <v>426.23371441488172</v>
      </c>
      <c r="G95" s="11">
        <f>LN(AVERAGE(Mensual!G96:G98))*100</f>
        <v>464.74263509107044</v>
      </c>
      <c r="H95" s="9">
        <f>AVERAGE(Mensual!H96:H98)</f>
        <v>2.9659666666666666</v>
      </c>
      <c r="I95" s="9">
        <f>AVERAGE(Mensual!I96:I98)</f>
        <v>0.18961648745519713</v>
      </c>
    </row>
    <row r="96" spans="1:9">
      <c r="A96" s="5">
        <v>40544</v>
      </c>
      <c r="B96" s="11">
        <f>LN(SUM(Mensual!B97:B99))*100</f>
        <v>591.25889846696191</v>
      </c>
      <c r="C96" s="11">
        <f>LN(SUM(Mensual!C97:C99))*100</f>
        <v>576.89891316234502</v>
      </c>
      <c r="D96" s="11">
        <f>LN(AVERAGE(Mensual!D97:D99))*100</f>
        <v>470.36410832605088</v>
      </c>
      <c r="E96" s="11">
        <f>LN(AVERAGE(Mensual!E97:E99))*100</f>
        <v>460.05287825380634</v>
      </c>
      <c r="F96" s="11">
        <f>LN(AVERAGE(Mensual!F97:F99))*100</f>
        <v>426.48335603198495</v>
      </c>
      <c r="G96" s="11">
        <f>LN(AVERAGE(Mensual!G97:G99))*100</f>
        <v>465.13389601606343</v>
      </c>
      <c r="H96" s="9">
        <f>AVERAGE(Mensual!H97:H99)</f>
        <v>3.0545333333333331</v>
      </c>
      <c r="I96" s="9">
        <f>AVERAGE(Mensual!I97:I99)</f>
        <v>0.18198207885304662</v>
      </c>
    </row>
    <row r="97" spans="1:9">
      <c r="A97" s="5">
        <v>40575</v>
      </c>
      <c r="B97" s="11">
        <f>LN(SUM(Mensual!B98:B100))*100</f>
        <v>591.7099013424463</v>
      </c>
      <c r="C97" s="11">
        <f>LN(SUM(Mensual!C98:C100))*100</f>
        <v>578.61039025718833</v>
      </c>
      <c r="D97" s="11">
        <f>LN(AVERAGE(Mensual!D98:D100))*100</f>
        <v>471.34120126024504</v>
      </c>
      <c r="E97" s="11">
        <f>LN(AVERAGE(Mensual!E98:E100))*100</f>
        <v>460.1616864647408</v>
      </c>
      <c r="F97" s="11">
        <f>LN(AVERAGE(Mensual!F98:F100))*100</f>
        <v>426.78103349827541</v>
      </c>
      <c r="G97" s="11">
        <f>LN(AVERAGE(Mensual!G98:G100))*100</f>
        <v>465.53593312088958</v>
      </c>
      <c r="H97" s="9">
        <f>AVERAGE(Mensual!H98:H100)</f>
        <v>3.192133333333333</v>
      </c>
      <c r="I97" s="9">
        <f>AVERAGE(Mensual!I98:I100)</f>
        <v>0.16946620583717356</v>
      </c>
    </row>
    <row r="98" spans="1:9">
      <c r="A98" s="5">
        <v>40603</v>
      </c>
      <c r="B98" s="11">
        <f>LN(SUM(Mensual!B99:B101))*100</f>
        <v>592.49632762258238</v>
      </c>
      <c r="C98" s="11">
        <f>LN(SUM(Mensual!C99:C101))*100</f>
        <v>580.80528958997081</v>
      </c>
      <c r="D98" s="11">
        <f>LN(AVERAGE(Mensual!D99:D101))*100</f>
        <v>473.04348119496495</v>
      </c>
      <c r="E98" s="11">
        <f>LN(AVERAGE(Mensual!E99:E101))*100</f>
        <v>460.36933396785935</v>
      </c>
      <c r="F98" s="11">
        <f>LN(AVERAGE(Mensual!F99:F101))*100</f>
        <v>427.13318355154854</v>
      </c>
      <c r="G98" s="11">
        <f>LN(AVERAGE(Mensual!G99:G101))*100</f>
        <v>465.93783317429774</v>
      </c>
      <c r="H98" s="9">
        <f>AVERAGE(Mensual!H99:H101)</f>
        <v>3.4253999999999998</v>
      </c>
      <c r="I98" s="9">
        <f>AVERAGE(Mensual!I99:I101)</f>
        <v>0.15462749615975421</v>
      </c>
    </row>
    <row r="99" spans="1:9">
      <c r="A99" s="5">
        <v>40634</v>
      </c>
      <c r="B99" s="11">
        <f>LN(SUM(Mensual!B100:B102))*100</f>
        <v>593.14514627935966</v>
      </c>
      <c r="C99" s="11">
        <f>LN(SUM(Mensual!C100:C102))*100</f>
        <v>581.91374574713211</v>
      </c>
      <c r="D99" s="11">
        <f>LN(AVERAGE(Mensual!D100:D102))*100</f>
        <v>473.23434157716412</v>
      </c>
      <c r="E99" s="11">
        <f>LN(AVERAGE(Mensual!E100:E102))*100</f>
        <v>461.32856678211851</v>
      </c>
      <c r="F99" s="11">
        <f>LN(AVERAGE(Mensual!F100:F102))*100</f>
        <v>427.57840309964001</v>
      </c>
      <c r="G99" s="11">
        <f>LN(AVERAGE(Mensual!G100:G102))*100</f>
        <v>466.32990121938116</v>
      </c>
      <c r="H99" s="9">
        <f>AVERAGE(Mensual!H100:H102)</f>
        <v>3.6780333333333335</v>
      </c>
      <c r="I99" s="9">
        <f>AVERAGE(Mensual!I100:I102)</f>
        <v>0.13116513056835635</v>
      </c>
    </row>
    <row r="100" spans="1:9">
      <c r="A100" s="5">
        <v>40664</v>
      </c>
      <c r="B100" s="11">
        <f>LN(SUM(Mensual!B101:B103))*100</f>
        <v>593.43451164749513</v>
      </c>
      <c r="C100" s="11">
        <f>LN(SUM(Mensual!C101:C103))*100</f>
        <v>581.08975227930785</v>
      </c>
      <c r="D100" s="11">
        <f>LN(AVERAGE(Mensual!D101:D103))*100</f>
        <v>473.66286516414505</v>
      </c>
      <c r="E100" s="11">
        <f>LN(AVERAGE(Mensual!E101:E103))*100</f>
        <v>461.84687234598994</v>
      </c>
      <c r="F100" s="11">
        <f>LN(AVERAGE(Mensual!F101:F103))*100</f>
        <v>427.93894472248422</v>
      </c>
      <c r="G100" s="11">
        <f>LN(AVERAGE(Mensual!G101:G103))*100</f>
        <v>466.68105981659272</v>
      </c>
      <c r="H100" s="9">
        <f>AVERAGE(Mensual!H101:H103)</f>
        <v>3.9603666666666668</v>
      </c>
      <c r="I100" s="9">
        <f>AVERAGE(Mensual!I101:I103)</f>
        <v>0.11019354838709677</v>
      </c>
    </row>
    <row r="101" spans="1:9">
      <c r="A101" s="5">
        <v>40695</v>
      </c>
      <c r="B101" s="11">
        <f>LN(SUM(Mensual!B102:B104))*100</f>
        <v>593.34155208322272</v>
      </c>
      <c r="C101" s="11">
        <f>LN(SUM(Mensual!C102:C104))*100</f>
        <v>579.64860416090266</v>
      </c>
      <c r="D101" s="11">
        <f>LN(AVERAGE(Mensual!D102:D104))*100</f>
        <v>472.73512725230142</v>
      </c>
      <c r="E101" s="11">
        <f>LN(AVERAGE(Mensual!E102:E104))*100</f>
        <v>462.17531779473973</v>
      </c>
      <c r="F101" s="11">
        <f>LN(AVERAGE(Mensual!F102:F104))*100</f>
        <v>428.25964896647753</v>
      </c>
      <c r="G101" s="11">
        <f>LN(AVERAGE(Mensual!G102:G104))*100</f>
        <v>467.03218864877908</v>
      </c>
      <c r="H101" s="9">
        <f>AVERAGE(Mensual!H102:H104)</f>
        <v>4.1597999999999997</v>
      </c>
      <c r="I101" s="9">
        <f>AVERAGE(Mensual!I102:I104)</f>
        <v>9.4623655913978491E-2</v>
      </c>
    </row>
    <row r="102" spans="1:9">
      <c r="A102" s="5">
        <v>40725</v>
      </c>
      <c r="B102" s="11">
        <f>LN(SUM(Mensual!B103:B105))*100</f>
        <v>593.36127033257992</v>
      </c>
      <c r="C102" s="11">
        <f>LN(SUM(Mensual!C103:C105))*100</f>
        <v>578.33212697944259</v>
      </c>
      <c r="D102" s="11">
        <f>LN(AVERAGE(Mensual!D103:D105))*100</f>
        <v>472.66053332835673</v>
      </c>
      <c r="E102" s="11">
        <f>LN(AVERAGE(Mensual!E103:E105))*100</f>
        <v>461.49966471633252</v>
      </c>
      <c r="F102" s="11">
        <f>LN(AVERAGE(Mensual!F103:F105))*100</f>
        <v>428.57296308381746</v>
      </c>
      <c r="G102" s="11">
        <f>LN(AVERAGE(Mensual!G103:G105))*100</f>
        <v>467.3763304856634</v>
      </c>
      <c r="H102" s="9">
        <f>AVERAGE(Mensual!H103:H105)</f>
        <v>4.2568666666666664</v>
      </c>
      <c r="I102" s="9">
        <f>AVERAGE(Mensual!I103:I105)</f>
        <v>8.5612903225806447E-2</v>
      </c>
    </row>
    <row r="103" spans="1:9">
      <c r="A103" s="5">
        <v>40756</v>
      </c>
      <c r="B103" s="11">
        <f>LN(SUM(Mensual!B104:B106))*100</f>
        <v>593.82292685285836</v>
      </c>
      <c r="C103" s="11">
        <f>LN(SUM(Mensual!C104:C106))*100</f>
        <v>579.42909935153421</v>
      </c>
      <c r="D103" s="11">
        <f>LN(AVERAGE(Mensual!D104:D106))*100</f>
        <v>473.15901592973535</v>
      </c>
      <c r="E103" s="11">
        <f>LN(AVERAGE(Mensual!E104:E106))*100</f>
        <v>461.17535680636712</v>
      </c>
      <c r="F103" s="11">
        <f>LN(AVERAGE(Mensual!F104:F106))*100</f>
        <v>428.95329691418294</v>
      </c>
      <c r="G103" s="11">
        <f>LN(AVERAGE(Mensual!G104:G106))*100</f>
        <v>467.68206883071235</v>
      </c>
      <c r="H103" s="9">
        <f>AVERAGE(Mensual!H104:H106)</f>
        <v>4.2555333333333332</v>
      </c>
      <c r="I103" s="9">
        <f>AVERAGE(Mensual!I104:I106)</f>
        <v>8.6258064516129038E-2</v>
      </c>
    </row>
    <row r="104" spans="1:9">
      <c r="A104" s="5">
        <v>40787</v>
      </c>
      <c r="B104" s="11">
        <f>LN(SUM(Mensual!B105:B107))*100</f>
        <v>594.61680604533512</v>
      </c>
      <c r="C104" s="11">
        <f>LN(SUM(Mensual!C105:C107))*100</f>
        <v>581.118906823933</v>
      </c>
      <c r="D104" s="11">
        <f>LN(AVERAGE(Mensual!D105:D107))*100</f>
        <v>473.87013606051153</v>
      </c>
      <c r="E104" s="11">
        <f>LN(AVERAGE(Mensual!E105:E107))*100</f>
        <v>460.3848633129935</v>
      </c>
      <c r="F104" s="11">
        <f>LN(AVERAGE(Mensual!F105:F107))*100</f>
        <v>429.39822976231898</v>
      </c>
      <c r="G104" s="11">
        <f>LN(AVERAGE(Mensual!G105:G107))*100</f>
        <v>467.97607638086447</v>
      </c>
      <c r="H104" s="9">
        <f>AVERAGE(Mensual!H105:H107)</f>
        <v>4.2538666666666662</v>
      </c>
      <c r="I104" s="9">
        <f>AVERAGE(Mensual!I105:I107)</f>
        <v>8.3591397849462359E-2</v>
      </c>
    </row>
    <row r="105" spans="1:9">
      <c r="A105" s="5">
        <v>40817</v>
      </c>
      <c r="B105" s="11">
        <f>LN(SUM(Mensual!B106:B108))*100</f>
        <v>594.91341647625484</v>
      </c>
      <c r="C105" s="11">
        <f>LN(SUM(Mensual!C106:C108))*100</f>
        <v>580.58609444993306</v>
      </c>
      <c r="D105" s="11">
        <f>LN(AVERAGE(Mensual!D106:D108))*100</f>
        <v>472.49802230961853</v>
      </c>
      <c r="E105" s="11">
        <f>LN(AVERAGE(Mensual!E106:E108))*100</f>
        <v>459.44084716953387</v>
      </c>
      <c r="F105" s="11">
        <f>LN(AVERAGE(Mensual!F106:F108))*100</f>
        <v>429.75937796152061</v>
      </c>
      <c r="G105" s="11">
        <f>LN(AVERAGE(Mensual!G106:G108))*100</f>
        <v>468.23016726028567</v>
      </c>
      <c r="H105" s="9">
        <f>AVERAGE(Mensual!H106:H108)</f>
        <v>4.2566999999999995</v>
      </c>
      <c r="I105" s="9">
        <f>AVERAGE(Mensual!I106:I108)</f>
        <v>8.3483870967741944E-2</v>
      </c>
    </row>
    <row r="106" spans="1:9">
      <c r="A106" s="5">
        <v>40848</v>
      </c>
      <c r="B106" s="11">
        <f>LN(SUM(Mensual!B107:B109))*100</f>
        <v>595.32279811148851</v>
      </c>
      <c r="C106" s="11">
        <f>LN(SUM(Mensual!C107:C109))*100</f>
        <v>579.90144397218182</v>
      </c>
      <c r="D106" s="11">
        <f>LN(AVERAGE(Mensual!D107:D109))*100</f>
        <v>469.60837516421054</v>
      </c>
      <c r="E106" s="11">
        <f>LN(AVERAGE(Mensual!E107:E109))*100</f>
        <v>457.97840232138299</v>
      </c>
      <c r="F106" s="11">
        <f>LN(AVERAGE(Mensual!F107:F109))*100</f>
        <v>430.22969878997611</v>
      </c>
      <c r="G106" s="11">
        <f>LN(AVERAGE(Mensual!G107:G109))*100</f>
        <v>468.45995326009671</v>
      </c>
      <c r="H106" s="9">
        <f>AVERAGE(Mensual!H107:H109)</f>
        <v>4.2652666666666663</v>
      </c>
      <c r="I106" s="9">
        <f>AVERAGE(Mensual!I107:I109)</f>
        <v>7.8548387096774197E-2</v>
      </c>
    </row>
    <row r="107" spans="1:9">
      <c r="A107" s="5">
        <v>40878</v>
      </c>
      <c r="B107" s="11">
        <f>LN(SUM(Mensual!B108:B110))*100</f>
        <v>596.51057812924546</v>
      </c>
      <c r="C107" s="11">
        <f>LN(SUM(Mensual!C108:C110))*100</f>
        <v>581.97866612454652</v>
      </c>
      <c r="D107" s="11">
        <f>LN(AVERAGE(Mensual!D108:D110))*100</f>
        <v>467.65876184975161</v>
      </c>
      <c r="E107" s="11">
        <f>LN(AVERAGE(Mensual!E108:E110))*100</f>
        <v>456.6169969431952</v>
      </c>
      <c r="F107" s="11">
        <f>LN(AVERAGE(Mensual!F108:F110))*100</f>
        <v>430.65047191732475</v>
      </c>
      <c r="G107" s="11">
        <f>LN(AVERAGE(Mensual!G108:G110))*100</f>
        <v>468.63764387957286</v>
      </c>
      <c r="H107" s="9">
        <f>AVERAGE(Mensual!H108:H110)</f>
        <v>4.2553333333333336</v>
      </c>
      <c r="I107" s="9">
        <f>AVERAGE(Mensual!I108:I110)</f>
        <v>7.4419354838709664E-2</v>
      </c>
    </row>
    <row r="108" spans="1:9">
      <c r="A108" s="5">
        <v>40909</v>
      </c>
      <c r="B108" s="11">
        <f>LN(SUM(Mensual!B109:B111))*100</f>
        <v>597.1820105096549</v>
      </c>
      <c r="C108" s="11">
        <f>LN(SUM(Mensual!C109:C111))*100</f>
        <v>583.75329617545151</v>
      </c>
      <c r="D108" s="11">
        <f>LN(AVERAGE(Mensual!D109:D111))*100</f>
        <v>468.51409030806047</v>
      </c>
      <c r="E108" s="11">
        <f>LN(AVERAGE(Mensual!E109:E111))*100</f>
        <v>456.06314799223969</v>
      </c>
      <c r="F108" s="11">
        <f>LN(AVERAGE(Mensual!F109:F111))*100</f>
        <v>430.91239730664898</v>
      </c>
      <c r="G108" s="11">
        <f>LN(AVERAGE(Mensual!G109:G111))*100</f>
        <v>468.88507055067123</v>
      </c>
      <c r="H108" s="9">
        <f>AVERAGE(Mensual!H109:H111)</f>
        <v>4.2421666666666669</v>
      </c>
      <c r="I108" s="9">
        <f>AVERAGE(Mensual!I109:I111)</f>
        <v>7.8182795698924737E-2</v>
      </c>
    </row>
    <row r="109" spans="1:9">
      <c r="A109" s="5">
        <v>40940</v>
      </c>
      <c r="B109" s="11">
        <f>LN(SUM(Mensual!B110:B112))*100</f>
        <v>597.73356593602239</v>
      </c>
      <c r="C109" s="11">
        <f>LN(SUM(Mensual!C110:C112))*100</f>
        <v>584.78079915019873</v>
      </c>
      <c r="D109" s="11">
        <f>LN(AVERAGE(Mensual!D110:D112))*100</f>
        <v>470.35448831199272</v>
      </c>
      <c r="E109" s="11">
        <f>LN(AVERAGE(Mensual!E110:E112))*100</f>
        <v>456.28552497116664</v>
      </c>
      <c r="F109" s="11">
        <f>LN(AVERAGE(Mensual!F110:F112))*100</f>
        <v>431.06907616881659</v>
      </c>
      <c r="G109" s="11">
        <f>LN(AVERAGE(Mensual!G110:G112))*100</f>
        <v>469.09132832508681</v>
      </c>
      <c r="H109" s="9">
        <f>AVERAGE(Mensual!H110:H112)</f>
        <v>4.2331333333333339</v>
      </c>
      <c r="I109" s="9">
        <f>AVERAGE(Mensual!I110:I112)</f>
        <v>8.5780496848350027E-2</v>
      </c>
    </row>
    <row r="110" spans="1:9">
      <c r="A110" s="5">
        <v>40969</v>
      </c>
      <c r="B110" s="11">
        <f>LN(SUM(Mensual!B111:B113))*100</f>
        <v>597.84819741630361</v>
      </c>
      <c r="C110" s="11">
        <f>LN(SUM(Mensual!C111:C113))*100</f>
        <v>584.28816622177749</v>
      </c>
      <c r="D110" s="11">
        <f>LN(AVERAGE(Mensual!D111:D113))*100</f>
        <v>470.97788306219383</v>
      </c>
      <c r="E110" s="11">
        <f>LN(AVERAGE(Mensual!E111:E113))*100</f>
        <v>456.45129523906667</v>
      </c>
      <c r="F110" s="11">
        <f>LN(AVERAGE(Mensual!F111:F113))*100</f>
        <v>431.26668526997014</v>
      </c>
      <c r="G110" s="11">
        <f>LN(AVERAGE(Mensual!G111:G113))*100</f>
        <v>469.36478355934634</v>
      </c>
      <c r="H110" s="9">
        <f>AVERAGE(Mensual!H111:H113)</f>
        <v>4.2357333333333331</v>
      </c>
      <c r="I110" s="9">
        <f>AVERAGE(Mensual!I111:I113)</f>
        <v>0.10416759362254358</v>
      </c>
    </row>
    <row r="111" spans="1:9">
      <c r="A111" s="5">
        <v>41000</v>
      </c>
      <c r="B111" s="11">
        <f>LN(SUM(Mensual!B112:B114))*100</f>
        <v>597.98386574097287</v>
      </c>
      <c r="C111" s="11">
        <f>LN(SUM(Mensual!C112:C114))*100</f>
        <v>582.77994919809601</v>
      </c>
      <c r="D111" s="11">
        <f>LN(AVERAGE(Mensual!D112:D114))*100</f>
        <v>470.31004415540838</v>
      </c>
      <c r="E111" s="11">
        <f>LN(AVERAGE(Mensual!E112:E114))*100</f>
        <v>455.88587316316273</v>
      </c>
      <c r="F111" s="11">
        <f>LN(AVERAGE(Mensual!F112:F114))*100</f>
        <v>431.66423807234906</v>
      </c>
      <c r="G111" s="11">
        <f>LN(AVERAGE(Mensual!G112:G114))*100</f>
        <v>469.56514527664439</v>
      </c>
      <c r="H111" s="9">
        <f>AVERAGE(Mensual!H112:H114)</f>
        <v>4.2397999999999998</v>
      </c>
      <c r="I111" s="9">
        <f>AVERAGE(Mensual!I112:I114)</f>
        <v>0.12330021010999877</v>
      </c>
    </row>
    <row r="112" spans="1:9">
      <c r="A112" s="5">
        <v>41030</v>
      </c>
      <c r="B112" s="11">
        <f>LN(SUM(Mensual!B113:B115))*100</f>
        <v>598.82822967990251</v>
      </c>
      <c r="C112" s="11">
        <f>LN(SUM(Mensual!C113:C115))*100</f>
        <v>585.12041373088937</v>
      </c>
      <c r="D112" s="11">
        <f>LN(AVERAGE(Mensual!D113:D115))*100</f>
        <v>469.45525743848356</v>
      </c>
      <c r="E112" s="11">
        <f>LN(AVERAGE(Mensual!E113:E115))*100</f>
        <v>454.78250698287343</v>
      </c>
      <c r="F112" s="11">
        <f>LN(AVERAGE(Mensual!F113:F115))*100</f>
        <v>432.01174411122832</v>
      </c>
      <c r="G112" s="11">
        <f>LN(AVERAGE(Mensual!G113:G115))*100</f>
        <v>469.79999577937201</v>
      </c>
      <c r="H112" s="9">
        <f>AVERAGE(Mensual!H113:H115)</f>
        <v>4.2446333333333328</v>
      </c>
      <c r="I112" s="9">
        <f>AVERAGE(Mensual!I113:I115)</f>
        <v>0.14063799283154121</v>
      </c>
    </row>
    <row r="113" spans="1:9">
      <c r="A113" s="5">
        <v>41061</v>
      </c>
      <c r="B113" s="11">
        <f>LN(SUM(Mensual!B114:B116))*100</f>
        <v>599.32318309591278</v>
      </c>
      <c r="C113" s="11">
        <f>LN(SUM(Mensual!C114:C116))*100</f>
        <v>585.88074441163997</v>
      </c>
      <c r="D113" s="11">
        <f>LN(AVERAGE(Mensual!D114:D116))*100</f>
        <v>467.8683935006668</v>
      </c>
      <c r="E113" s="11">
        <f>LN(AVERAGE(Mensual!E114:E116))*100</f>
        <v>453.78447044109163</v>
      </c>
      <c r="F113" s="11">
        <f>LN(AVERAGE(Mensual!F114:F116))*100</f>
        <v>432.25730204872946</v>
      </c>
      <c r="G113" s="11">
        <f>LN(AVERAGE(Mensual!G114:G116))*100</f>
        <v>469.92734463881305</v>
      </c>
      <c r="H113" s="9">
        <f>AVERAGE(Mensual!H114:H116)</f>
        <v>4.2382999999999997</v>
      </c>
      <c r="I113" s="9">
        <f>AVERAGE(Mensual!I114:I116)</f>
        <v>0.15226881720430108</v>
      </c>
    </row>
    <row r="114" spans="1:9">
      <c r="A114" s="5">
        <v>41091</v>
      </c>
      <c r="B114" s="11">
        <f>LN(SUM(Mensual!B115:B117))*100</f>
        <v>600.40164648576535</v>
      </c>
      <c r="C114" s="11">
        <f>LN(SUM(Mensual!C115:C117))*100</f>
        <v>588.67954159308647</v>
      </c>
      <c r="D114" s="11">
        <f>LN(AVERAGE(Mensual!D115:D117))*100</f>
        <v>467.09386707900393</v>
      </c>
      <c r="E114" s="11">
        <f>LN(AVERAGE(Mensual!E115:E117))*100</f>
        <v>452.77401420379783</v>
      </c>
      <c r="F114" s="11">
        <f>LN(AVERAGE(Mensual!F115:F117))*100</f>
        <v>432.31150862151833</v>
      </c>
      <c r="G114" s="11">
        <f>LN(AVERAGE(Mensual!G115:G117))*100</f>
        <v>470.0416699848285</v>
      </c>
      <c r="H114" s="9">
        <f>AVERAGE(Mensual!H115:H117)</f>
        <v>4.2398999999999996</v>
      </c>
      <c r="I114" s="9">
        <f>AVERAGE(Mensual!I115:I117)</f>
        <v>0.15797491039426523</v>
      </c>
    </row>
    <row r="115" spans="1:9">
      <c r="A115" s="5">
        <v>41122</v>
      </c>
      <c r="B115" s="11">
        <f>LN(SUM(Mensual!B116:B118))*100</f>
        <v>600.77575457157093</v>
      </c>
      <c r="C115" s="11">
        <f>LN(SUM(Mensual!C116:C118))*100</f>
        <v>587.30713864118616</v>
      </c>
      <c r="D115" s="11">
        <f>LN(AVERAGE(Mensual!D116:D118))*100</f>
        <v>465.66904425977259</v>
      </c>
      <c r="E115" s="11">
        <f>LN(AVERAGE(Mensual!E116:E118))*100</f>
        <v>451.87857807649107</v>
      </c>
      <c r="F115" s="11">
        <f>LN(AVERAGE(Mensual!F116:F118))*100</f>
        <v>432.48686933477376</v>
      </c>
      <c r="G115" s="11">
        <f>LN(AVERAGE(Mensual!G116:G118))*100</f>
        <v>470.21859305047116</v>
      </c>
      <c r="H115" s="9">
        <f>AVERAGE(Mensual!H116:H118)</f>
        <v>4.2319666666666675</v>
      </c>
      <c r="I115" s="9">
        <f>AVERAGE(Mensual!I116:I118)</f>
        <v>0.15012544802867384</v>
      </c>
    </row>
    <row r="116" spans="1:9">
      <c r="A116" s="5">
        <v>41153</v>
      </c>
      <c r="B116" s="11">
        <f>LN(SUM(Mensual!B117:B119))*100</f>
        <v>601.35000986453861</v>
      </c>
      <c r="C116" s="11">
        <f>LN(SUM(Mensual!C117:C119))*100</f>
        <v>586.5542555118393</v>
      </c>
      <c r="D116" s="11">
        <f>LN(AVERAGE(Mensual!D117:D119))*100</f>
        <v>467.2094267958563</v>
      </c>
      <c r="E116" s="11">
        <f>LN(AVERAGE(Mensual!E117:E119))*100</f>
        <v>451.34914815767394</v>
      </c>
      <c r="F116" s="11">
        <f>LN(AVERAGE(Mensual!F117:F119))*100</f>
        <v>432.84239626372801</v>
      </c>
      <c r="G116" s="11">
        <f>LN(AVERAGE(Mensual!G117:G119))*100</f>
        <v>470.45715455227571</v>
      </c>
      <c r="H116" s="9">
        <f>AVERAGE(Mensual!H117:H119)</f>
        <v>4.232966666666667</v>
      </c>
      <c r="I116" s="9">
        <f>AVERAGE(Mensual!I117:I119)</f>
        <v>0.14434767025089604</v>
      </c>
    </row>
    <row r="117" spans="1:9">
      <c r="A117" s="5">
        <v>41183</v>
      </c>
      <c r="B117" s="11">
        <f>LN(SUM(Mensual!B118:B120))*100</f>
        <v>601.56259805318746</v>
      </c>
      <c r="C117" s="11">
        <f>LN(SUM(Mensual!C118:C120))*100</f>
        <v>583.8686070775284</v>
      </c>
      <c r="D117" s="11">
        <f>LN(AVERAGE(Mensual!D118:D120))*100</f>
        <v>467.97339365542888</v>
      </c>
      <c r="E117" s="11">
        <f>LN(AVERAGE(Mensual!E118:E120))*100</f>
        <v>451.22154705985719</v>
      </c>
      <c r="F117" s="11">
        <f>LN(AVERAGE(Mensual!F118:F120))*100</f>
        <v>433.19013376449254</v>
      </c>
      <c r="G117" s="11">
        <f>LN(AVERAGE(Mensual!G118:G120))*100</f>
        <v>470.70447375671654</v>
      </c>
      <c r="H117" s="9">
        <f>AVERAGE(Mensual!H118:H120)</f>
        <v>4.2307666666666668</v>
      </c>
      <c r="I117" s="9">
        <f>AVERAGE(Mensual!I118:I120)</f>
        <v>0.14499283154121864</v>
      </c>
    </row>
    <row r="118" spans="1:9">
      <c r="A118" s="5">
        <v>41214</v>
      </c>
      <c r="B118" s="11">
        <f>LN(SUM(Mensual!B119:B121))*100</f>
        <v>601.72036031085042</v>
      </c>
      <c r="C118" s="11">
        <f>LN(SUM(Mensual!C119:C121))*100</f>
        <v>582.19263878800621</v>
      </c>
      <c r="D118" s="11">
        <f>LN(AVERAGE(Mensual!D119:D121))*100</f>
        <v>469.25967192651984</v>
      </c>
      <c r="E118" s="11">
        <f>LN(AVERAGE(Mensual!E119:E121))*100</f>
        <v>451.30402387091885</v>
      </c>
      <c r="F118" s="11">
        <f>LN(AVERAGE(Mensual!F119:F121))*100</f>
        <v>433.38546477492406</v>
      </c>
      <c r="G118" s="11">
        <f>LN(AVERAGE(Mensual!G119:G121))*100</f>
        <v>470.8865873296852</v>
      </c>
      <c r="H118" s="9">
        <f>AVERAGE(Mensual!H119:H121)</f>
        <v>4.2403666666666666</v>
      </c>
      <c r="I118" s="9">
        <f>AVERAGE(Mensual!I119:I121)</f>
        <v>0.15446236559139787</v>
      </c>
    </row>
    <row r="119" spans="1:9">
      <c r="A119" s="5">
        <v>41244</v>
      </c>
      <c r="B119" s="11">
        <f>LN(SUM(Mensual!B120:B122))*100</f>
        <v>601.71051711512564</v>
      </c>
      <c r="C119" s="11">
        <f>LN(SUM(Mensual!C120:C122))*100</f>
        <v>581.53824167021457</v>
      </c>
      <c r="D119" s="11">
        <f>LN(AVERAGE(Mensual!D120:D122))*100</f>
        <v>469.59692770975721</v>
      </c>
      <c r="E119" s="11">
        <f>LN(AVERAGE(Mensual!E120:E122))*100</f>
        <v>451.03681838194507</v>
      </c>
      <c r="F119" s="11">
        <f>LN(AVERAGE(Mensual!F120:F122))*100</f>
        <v>433.45799258490325</v>
      </c>
      <c r="G119" s="11">
        <f>LN(AVERAGE(Mensual!G120:G122))*100</f>
        <v>471.07803937514853</v>
      </c>
      <c r="H119" s="9">
        <f>AVERAGE(Mensual!H120:H122)</f>
        <v>4.2436666666666669</v>
      </c>
      <c r="I119" s="9">
        <f>AVERAGE(Mensual!I120:I122)</f>
        <v>0.16118996415770612</v>
      </c>
    </row>
    <row r="120" spans="1:9">
      <c r="A120" s="5">
        <v>41275</v>
      </c>
      <c r="B120" s="11">
        <f>LN(SUM(Mensual!B121:B123))*100</f>
        <v>602.31091823984593</v>
      </c>
      <c r="C120" s="11">
        <f>LN(SUM(Mensual!C121:C123))*100</f>
        <v>583.02786652548684</v>
      </c>
      <c r="D120" s="11">
        <f>LN(AVERAGE(Mensual!D121:D123))*100</f>
        <v>470.49007863108778</v>
      </c>
      <c r="E120" s="11">
        <f>LN(AVERAGE(Mensual!E121:E123))*100</f>
        <v>450.78321685398822</v>
      </c>
      <c r="F120" s="11">
        <f>LN(AVERAGE(Mensual!F121:F123))*100</f>
        <v>433.60251519394393</v>
      </c>
      <c r="G120" s="11">
        <f>LN(AVERAGE(Mensual!G121:G123))*100</f>
        <v>471.26742324145886</v>
      </c>
      <c r="H120" s="9">
        <f>AVERAGE(Mensual!H121:H123)</f>
        <v>4.2145333333333328</v>
      </c>
      <c r="I120" s="9">
        <f>AVERAGE(Mensual!I121:I123)</f>
        <v>0.155921146953405</v>
      </c>
    </row>
    <row r="121" spans="1:9">
      <c r="A121" s="5">
        <v>41306</v>
      </c>
      <c r="B121" s="11">
        <f>LN(SUM(Mensual!B122:B124))*100</f>
        <v>603.02566959254466</v>
      </c>
      <c r="C121" s="11">
        <f>LN(SUM(Mensual!C122:C124))*100</f>
        <v>584.94972126433277</v>
      </c>
      <c r="D121" s="11">
        <f>LN(AVERAGE(Mensual!D122:D124))*100</f>
        <v>470.65513734403578</v>
      </c>
      <c r="E121" s="11">
        <f>LN(AVERAGE(Mensual!E122:E124))*100</f>
        <v>451.05490500925941</v>
      </c>
      <c r="F121" s="11">
        <f>LN(AVERAGE(Mensual!F122:F124))*100</f>
        <v>433.69477469402267</v>
      </c>
      <c r="G121" s="11">
        <f>LN(AVERAGE(Mensual!G122:G124))*100</f>
        <v>471.56646583917939</v>
      </c>
      <c r="H121" s="9">
        <f>AVERAGE(Mensual!H122:H124)</f>
        <v>4.198833333333333</v>
      </c>
      <c r="I121" s="9">
        <f>AVERAGE(Mensual!I122:I124)</f>
        <v>0.15069892473118282</v>
      </c>
    </row>
    <row r="122" spans="1:9">
      <c r="A122" s="5">
        <v>41334</v>
      </c>
      <c r="B122" s="11">
        <f>LN(SUM(Mensual!B123:B125))*100</f>
        <v>603.69278364087404</v>
      </c>
      <c r="C122" s="11">
        <f>LN(SUM(Mensual!C123:C125))*100</f>
        <v>585.91172980473766</v>
      </c>
      <c r="D122" s="11">
        <f>LN(AVERAGE(Mensual!D123:D125))*100</f>
        <v>469.47657522127366</v>
      </c>
      <c r="E122" s="11">
        <f>LN(AVERAGE(Mensual!E123:E125))*100</f>
        <v>451.3214392715235</v>
      </c>
      <c r="F122" s="11">
        <f>LN(AVERAGE(Mensual!F123:F125))*100</f>
        <v>433.87767912419309</v>
      </c>
      <c r="G122" s="11">
        <f>LN(AVERAGE(Mensual!G123:G125))*100</f>
        <v>471.77375576265189</v>
      </c>
      <c r="H122" s="9">
        <f>AVERAGE(Mensual!H123:H125)</f>
        <v>4.1976666666666667</v>
      </c>
      <c r="I122" s="9">
        <f>AVERAGE(Mensual!I123:I125)</f>
        <v>0.14370967741935484</v>
      </c>
    </row>
    <row r="123" spans="1:9">
      <c r="A123" s="5">
        <v>41365</v>
      </c>
      <c r="B123" s="11">
        <f>LN(SUM(Mensual!B124:B126))*100</f>
        <v>604.05543954697202</v>
      </c>
      <c r="C123" s="11">
        <f>LN(SUM(Mensual!C124:C126))*100</f>
        <v>585.3634885260841</v>
      </c>
      <c r="D123" s="11">
        <f>LN(AVERAGE(Mensual!D124:D126))*100</f>
        <v>467.18136626565786</v>
      </c>
      <c r="E123" s="11">
        <f>LN(AVERAGE(Mensual!E124:E126))*100</f>
        <v>451.6044898806407</v>
      </c>
      <c r="F123" s="11">
        <f>LN(AVERAGE(Mensual!F124:F126))*100</f>
        <v>434.09526477310226</v>
      </c>
      <c r="G123" s="11">
        <f>LN(AVERAGE(Mensual!G124:G126))*100</f>
        <v>471.99502970461049</v>
      </c>
      <c r="H123" s="9">
        <f>AVERAGE(Mensual!H124:H126)</f>
        <v>4.2138999999999998</v>
      </c>
      <c r="I123" s="9">
        <f>AVERAGE(Mensual!I124:I126)</f>
        <v>0.14451612903225808</v>
      </c>
    </row>
    <row r="124" spans="1:9">
      <c r="A124" s="5">
        <v>41395</v>
      </c>
      <c r="B124" s="11">
        <f>LN(SUM(Mensual!B125:B127))*100</f>
        <v>604.40515713234731</v>
      </c>
      <c r="C124" s="11">
        <f>LN(SUM(Mensual!C125:C127))*100</f>
        <v>586.48476113586571</v>
      </c>
      <c r="D124" s="11">
        <f>LN(AVERAGE(Mensual!D125:D127))*100</f>
        <v>464.60304420825997</v>
      </c>
      <c r="E124" s="11">
        <f>LN(AVERAGE(Mensual!E125:E127))*100</f>
        <v>451.7928404539245</v>
      </c>
      <c r="F124" s="11">
        <f>LN(AVERAGE(Mensual!F125:F127))*100</f>
        <v>434.44658406378016</v>
      </c>
      <c r="G124" s="11">
        <f>LN(AVERAGE(Mensual!G125:G127))*100</f>
        <v>472.09077483974784</v>
      </c>
      <c r="H124" s="9">
        <f>AVERAGE(Mensual!H125:H127)</f>
        <v>4.2317</v>
      </c>
      <c r="I124" s="9">
        <f>AVERAGE(Mensual!I125:I127)</f>
        <v>0.13252688172043012</v>
      </c>
    </row>
    <row r="125" spans="1:9">
      <c r="A125" s="5">
        <v>41426</v>
      </c>
      <c r="B125" s="11">
        <f>LN(SUM(Mensual!B126:B128))*100</f>
        <v>605.29145759666483</v>
      </c>
      <c r="C125" s="11">
        <f>LN(SUM(Mensual!C126:C128))*100</f>
        <v>589.56375377239283</v>
      </c>
      <c r="D125" s="11">
        <f>LN(AVERAGE(Mensual!D126:D128))*100</f>
        <v>462.04303409989961</v>
      </c>
      <c r="E125" s="11">
        <f>LN(AVERAGE(Mensual!E126:E128))*100</f>
        <v>453.39068226363867</v>
      </c>
      <c r="F125" s="11">
        <f>LN(AVERAGE(Mensual!F126:F128))*100</f>
        <v>434.74874722535242</v>
      </c>
      <c r="G125" s="11">
        <f>LN(AVERAGE(Mensual!G126:G128))*100</f>
        <v>472.28760692196994</v>
      </c>
      <c r="H125" s="9">
        <f>AVERAGE(Mensual!H126:H128)</f>
        <v>4.2383999999999995</v>
      </c>
      <c r="I125" s="9">
        <f>AVERAGE(Mensual!I126:I128)</f>
        <v>0.11589964157706094</v>
      </c>
    </row>
    <row r="126" spans="1:9">
      <c r="A126" s="5">
        <v>41456</v>
      </c>
      <c r="B126" s="11">
        <f>LN(SUM(Mensual!B127:B129))*100</f>
        <v>605.82935183666746</v>
      </c>
      <c r="C126" s="11">
        <f>LN(SUM(Mensual!C127:C129))*100</f>
        <v>591.60797959760339</v>
      </c>
      <c r="D126" s="11">
        <f>LN(AVERAGE(Mensual!D127:D129))*100</f>
        <v>460.25241330905385</v>
      </c>
      <c r="E126" s="11">
        <f>LN(AVERAGE(Mensual!E127:E129))*100</f>
        <v>454.98114243588975</v>
      </c>
      <c r="F126" s="11">
        <f>LN(AVERAGE(Mensual!F127:F129))*100</f>
        <v>435.09997039511757</v>
      </c>
      <c r="G126" s="11">
        <f>LN(AVERAGE(Mensual!G127:G129))*100</f>
        <v>472.47080701989762</v>
      </c>
      <c r="H126" s="9">
        <f>AVERAGE(Mensual!H127:H129)</f>
        <v>4.2805333333333335</v>
      </c>
      <c r="I126" s="9">
        <f>AVERAGE(Mensual!I127:I129)</f>
        <v>9.8426523297491034E-2</v>
      </c>
    </row>
    <row r="127" spans="1:9">
      <c r="A127" s="5">
        <v>41487</v>
      </c>
      <c r="B127" s="11">
        <f>LN(SUM(Mensual!B128:B130))*100</f>
        <v>606.48081348321671</v>
      </c>
      <c r="C127" s="11">
        <f>LN(SUM(Mensual!C128:C130))*100</f>
        <v>592.4737013201883</v>
      </c>
      <c r="D127" s="11">
        <f>LN(AVERAGE(Mensual!D128:D130))*100</f>
        <v>459.01367969137937</v>
      </c>
      <c r="E127" s="11">
        <f>LN(AVERAGE(Mensual!E128:E130))*100</f>
        <v>456.26775240135294</v>
      </c>
      <c r="F127" s="11">
        <f>LN(AVERAGE(Mensual!F128:F130))*100</f>
        <v>435.53016764945801</v>
      </c>
      <c r="G127" s="11">
        <f>LN(AVERAGE(Mensual!G128:G130))*100</f>
        <v>472.69418998536923</v>
      </c>
      <c r="H127" s="9">
        <f>AVERAGE(Mensual!H128:H130)</f>
        <v>4.3678333333333335</v>
      </c>
      <c r="I127" s="9">
        <f>AVERAGE(Mensual!I128:I130)</f>
        <v>8.9716845878136206E-2</v>
      </c>
    </row>
    <row r="128" spans="1:9">
      <c r="A128" s="5">
        <v>41518</v>
      </c>
      <c r="B128" s="11">
        <f>LN(SUM(Mensual!B129:B131))*100</f>
        <v>606.42024160442838</v>
      </c>
      <c r="C128" s="11">
        <f>LN(SUM(Mensual!C129:C131))*100</f>
        <v>590.5525533165611</v>
      </c>
      <c r="D128" s="11">
        <f>LN(AVERAGE(Mensual!D129:D131))*100</f>
        <v>460.16665115875821</v>
      </c>
      <c r="E128" s="11">
        <f>LN(AVERAGE(Mensual!E129:E131))*100</f>
        <v>456.44849953779681</v>
      </c>
      <c r="F128" s="11">
        <f>LN(AVERAGE(Mensual!F129:F131))*100</f>
        <v>435.90186932158417</v>
      </c>
      <c r="G128" s="11">
        <f>LN(AVERAGE(Mensual!G129:G131))*100</f>
        <v>472.91771112996076</v>
      </c>
      <c r="H128" s="9">
        <f>AVERAGE(Mensual!H129:H131)</f>
        <v>4.372233333333333</v>
      </c>
      <c r="I128" s="9">
        <f>AVERAGE(Mensual!I129:I131)</f>
        <v>8.5161290322580643E-2</v>
      </c>
    </row>
    <row r="129" spans="1:9">
      <c r="A129" s="5">
        <v>41548</v>
      </c>
      <c r="B129" s="11">
        <f>LN(SUM(Mensual!B130:B132))*100</f>
        <v>606.79778001222292</v>
      </c>
      <c r="C129" s="11">
        <f>LN(SUM(Mensual!C130:C132))*100</f>
        <v>590.48665802047947</v>
      </c>
      <c r="D129" s="11">
        <f>LN(AVERAGE(Mensual!D130:D132))*100</f>
        <v>460.21229941059767</v>
      </c>
      <c r="E129" s="11">
        <f>LN(AVERAGE(Mensual!E130:E132))*100</f>
        <v>456.75298426210924</v>
      </c>
      <c r="F129" s="11">
        <f>LN(AVERAGE(Mensual!F130:F132))*100</f>
        <v>436.18541535272709</v>
      </c>
      <c r="G129" s="11">
        <f>LN(AVERAGE(Mensual!G130:G132))*100</f>
        <v>473.13009131217535</v>
      </c>
      <c r="H129" s="9">
        <f>AVERAGE(Mensual!H130:H132)</f>
        <v>4.3460666666666663</v>
      </c>
      <c r="I129" s="9">
        <f>AVERAGE(Mensual!I130:I132)</f>
        <v>8.3333333333333329E-2</v>
      </c>
    </row>
    <row r="130" spans="1:9">
      <c r="A130" s="5">
        <v>41579</v>
      </c>
      <c r="B130" s="11">
        <f>LN(SUM(Mensual!B131:B133))*100</f>
        <v>607.39051972656</v>
      </c>
      <c r="C130" s="11">
        <f>LN(SUM(Mensual!C131:C133))*100</f>
        <v>592.39028245277575</v>
      </c>
      <c r="D130" s="11">
        <f>LN(AVERAGE(Mensual!D131:D133))*100</f>
        <v>460.55956198887469</v>
      </c>
      <c r="E130" s="11">
        <f>LN(AVERAGE(Mensual!E131:E133))*100</f>
        <v>457.09053224214074</v>
      </c>
      <c r="F130" s="11">
        <f>LN(AVERAGE(Mensual!F131:F133))*100</f>
        <v>436.28143136716994</v>
      </c>
      <c r="G130" s="11">
        <f>LN(AVERAGE(Mensual!G131:G133))*100</f>
        <v>473.3416487214696</v>
      </c>
      <c r="H130" s="9">
        <f>AVERAGE(Mensual!H131:H133)</f>
        <v>4.235033333333333</v>
      </c>
      <c r="I130" s="9">
        <f>AVERAGE(Mensual!I131:I133)</f>
        <v>8.3810035842293906E-2</v>
      </c>
    </row>
    <row r="131" spans="1:9">
      <c r="A131" s="5">
        <v>41609</v>
      </c>
      <c r="B131" s="11">
        <f>LN(SUM(Mensual!B132:B134))*100</f>
        <v>607.9469066701613</v>
      </c>
      <c r="C131" s="11">
        <f>LN(SUM(Mensual!C132:C134))*100</f>
        <v>594.29072835402167</v>
      </c>
      <c r="D131" s="11">
        <f>LN(AVERAGE(Mensual!D132:D134))*100</f>
        <v>459.02225940128795</v>
      </c>
      <c r="E131" s="11">
        <f>LN(AVERAGE(Mensual!E132:E134))*100</f>
        <v>457.33400831614699</v>
      </c>
      <c r="F131" s="11">
        <f>LN(AVERAGE(Mensual!F132:F134))*100</f>
        <v>436.3628861188887</v>
      </c>
      <c r="G131" s="11">
        <f>LN(AVERAGE(Mensual!G132:G134))*100</f>
        <v>473.51678246302561</v>
      </c>
      <c r="H131" s="9">
        <f>AVERAGE(Mensual!H132:H134)</f>
        <v>4.1732666666666667</v>
      </c>
      <c r="I131" s="9">
        <f>AVERAGE(Mensual!I132:I134)</f>
        <v>8.5530465949820778E-2</v>
      </c>
    </row>
    <row r="132" spans="1:9">
      <c r="A132" s="5">
        <v>41640</v>
      </c>
      <c r="B132" s="11">
        <f>LN(SUM(Mensual!B133:B135))*100</f>
        <v>608.05222031318419</v>
      </c>
      <c r="C132" s="11">
        <f>LN(SUM(Mensual!C133:C135))*100</f>
        <v>594.14669201618813</v>
      </c>
      <c r="D132" s="11">
        <f>LN(AVERAGE(Mensual!D133:D135))*100</f>
        <v>458.83678358931428</v>
      </c>
      <c r="E132" s="11">
        <f>LN(AVERAGE(Mensual!E133:E135))*100</f>
        <v>457.61008209672491</v>
      </c>
      <c r="F132" s="11">
        <f>LN(AVERAGE(Mensual!F133:F135))*100</f>
        <v>436.51628673859665</v>
      </c>
      <c r="G132" s="11">
        <f>LN(AVERAGE(Mensual!G133:G135))*100</f>
        <v>473.74625567657887</v>
      </c>
      <c r="H132" s="9">
        <f>AVERAGE(Mensual!H133:H135)</f>
        <v>4.1307999999999998</v>
      </c>
      <c r="I132" s="9">
        <f>AVERAGE(Mensual!I133:I135)</f>
        <v>8.036917562724015E-2</v>
      </c>
    </row>
    <row r="133" spans="1:9">
      <c r="A133" s="5">
        <v>41671</v>
      </c>
      <c r="B133" s="11">
        <f>LN(SUM(Mensual!B134:B136))*100</f>
        <v>608.04263381948545</v>
      </c>
      <c r="C133" s="11">
        <f>LN(SUM(Mensual!C134:C136))*100</f>
        <v>592.56723689067792</v>
      </c>
      <c r="D133" s="11">
        <f>LN(AVERAGE(Mensual!D134:D136))*100</f>
        <v>458.61331838848656</v>
      </c>
      <c r="E133" s="11">
        <f>LN(AVERAGE(Mensual!E134:E136))*100</f>
        <v>457.56934771518462</v>
      </c>
      <c r="F133" s="11">
        <f>LN(AVERAGE(Mensual!F134:F136))*100</f>
        <v>436.87694240325214</v>
      </c>
      <c r="G133" s="11">
        <f>LN(AVERAGE(Mensual!G134:G136))*100</f>
        <v>473.94303433716152</v>
      </c>
      <c r="H133" s="9">
        <f>AVERAGE(Mensual!H134:H136)</f>
        <v>4.1277333333333335</v>
      </c>
      <c r="I133" s="9">
        <f>AVERAGE(Mensual!I134:I136)</f>
        <v>7.4400921658986166E-2</v>
      </c>
    </row>
    <row r="134" spans="1:9">
      <c r="A134" s="5">
        <v>41699</v>
      </c>
      <c r="B134" s="11">
        <f>LN(SUM(Mensual!B135:B137))*100</f>
        <v>607.95416155892212</v>
      </c>
      <c r="C134" s="11">
        <f>LN(SUM(Mensual!C135:C137))*100</f>
        <v>590.51582468646666</v>
      </c>
      <c r="D134" s="11">
        <f>LN(AVERAGE(Mensual!D135:D137))*100</f>
        <v>458.04673649437467</v>
      </c>
      <c r="E134" s="11">
        <f>LN(AVERAGE(Mensual!E135:E137))*100</f>
        <v>457.53827973262668</v>
      </c>
      <c r="F134" s="11">
        <f>LN(AVERAGE(Mensual!F135:F137))*100</f>
        <v>437.22887339501887</v>
      </c>
      <c r="G134" s="11">
        <f>LN(AVERAGE(Mensual!G135:G137))*100</f>
        <v>474.15579634765834</v>
      </c>
      <c r="H134" s="9">
        <f>AVERAGE(Mensual!H135:H137)</f>
        <v>4.1026999999999996</v>
      </c>
      <c r="I134" s="9">
        <f>AVERAGE(Mensual!I135:I137)</f>
        <v>7.2035330261136718E-2</v>
      </c>
    </row>
    <row r="135" spans="1:9">
      <c r="A135" s="5">
        <v>41730</v>
      </c>
      <c r="B135" s="11">
        <f>LN(SUM(Mensual!B136:B138))*100</f>
        <v>608.1803569019313</v>
      </c>
      <c r="C135" s="11">
        <f>LN(SUM(Mensual!C136:C138))*100</f>
        <v>589.98944987902621</v>
      </c>
      <c r="D135" s="11">
        <f>LN(AVERAGE(Mensual!D136:D138))*100</f>
        <v>457.32771911037241</v>
      </c>
      <c r="E135" s="11">
        <f>LN(AVERAGE(Mensual!E136:E138))*100</f>
        <v>457.20977910796068</v>
      </c>
      <c r="F135" s="11">
        <f>LN(AVERAGE(Mensual!F136:F138))*100</f>
        <v>437.59801289335041</v>
      </c>
      <c r="G135" s="11">
        <f>LN(AVERAGE(Mensual!G136:G138))*100</f>
        <v>474.31491135180102</v>
      </c>
      <c r="H135" s="9">
        <f>AVERAGE(Mensual!H136:H138)</f>
        <v>4.0803333333333329</v>
      </c>
      <c r="I135" s="9">
        <f>AVERAGE(Mensual!I136:I138)</f>
        <v>7.8275473630312342E-2</v>
      </c>
    </row>
    <row r="136" spans="1:9">
      <c r="A136" s="5">
        <v>41760</v>
      </c>
      <c r="B136" s="11">
        <f>LN(SUM(Mensual!B137:B139))*100</f>
        <v>608.09242351341823</v>
      </c>
      <c r="C136" s="11">
        <f>LN(SUM(Mensual!C137:C139))*100</f>
        <v>588.08722023037717</v>
      </c>
      <c r="D136" s="11">
        <f>LN(AVERAGE(Mensual!D137:D139))*100</f>
        <v>456.24830526478621</v>
      </c>
      <c r="E136" s="11">
        <f>LN(AVERAGE(Mensual!E137:E139))*100</f>
        <v>456.94208102511323</v>
      </c>
      <c r="F136" s="11">
        <f>LN(AVERAGE(Mensual!F137:F139))*100</f>
        <v>437.87888775183876</v>
      </c>
      <c r="G136" s="11">
        <f>LN(AVERAGE(Mensual!G137:G139))*100</f>
        <v>474.51375357468305</v>
      </c>
      <c r="H136" s="9">
        <f>AVERAGE(Mensual!H137:H139)</f>
        <v>4.0070666666666668</v>
      </c>
      <c r="I136" s="9">
        <f>AVERAGE(Mensual!I137:I139)</f>
        <v>8.5164874551971317E-2</v>
      </c>
    </row>
    <row r="137" spans="1:9">
      <c r="A137" s="5">
        <v>41791</v>
      </c>
      <c r="B137" s="11">
        <f>LN(SUM(Mensual!B138:B140))*100</f>
        <v>607.90399386922047</v>
      </c>
      <c r="C137" s="11">
        <f>LN(SUM(Mensual!C138:C140))*100</f>
        <v>586.76223377537258</v>
      </c>
      <c r="D137" s="11">
        <f>LN(AVERAGE(Mensual!D138:D140))*100</f>
        <v>455.43187281259134</v>
      </c>
      <c r="E137" s="11">
        <f>LN(AVERAGE(Mensual!E138:E140))*100</f>
        <v>456.84405474122383</v>
      </c>
      <c r="F137" s="11">
        <f>LN(AVERAGE(Mensual!F138:F140))*100</f>
        <v>438.20421505118816</v>
      </c>
      <c r="G137" s="11">
        <f>LN(AVERAGE(Mensual!G138:G140))*100</f>
        <v>474.67442973568978</v>
      </c>
      <c r="H137" s="9">
        <f>AVERAGE(Mensual!H138:H140)</f>
        <v>4.0026000000000002</v>
      </c>
      <c r="I137" s="9">
        <f>AVERAGE(Mensual!I138:I140)</f>
        <v>9.1032258064516133E-2</v>
      </c>
    </row>
    <row r="138" spans="1:9">
      <c r="A138" s="5">
        <v>41821</v>
      </c>
      <c r="B138" s="11">
        <f>LN(SUM(Mensual!B139:B141))*100</f>
        <v>607.7983114101927</v>
      </c>
      <c r="C138" s="11">
        <f>LN(SUM(Mensual!C139:C141))*100</f>
        <v>587.36100060685703</v>
      </c>
      <c r="D138" s="11">
        <f>LN(AVERAGE(Mensual!D139:D141))*100</f>
        <v>455.90246314550029</v>
      </c>
      <c r="E138" s="11">
        <f>LN(AVERAGE(Mensual!E139:E141))*100</f>
        <v>456.58407537794244</v>
      </c>
      <c r="F138" s="11">
        <f>LN(AVERAGE(Mensual!F139:F141))*100</f>
        <v>438.4894023521187</v>
      </c>
      <c r="G138" s="11">
        <f>LN(AVERAGE(Mensual!G139:G141))*100</f>
        <v>474.82875970110888</v>
      </c>
      <c r="H138" s="9">
        <f>AVERAGE(Mensual!H139:H141)</f>
        <v>3.9343333333333335</v>
      </c>
      <c r="I138" s="9">
        <f>AVERAGE(Mensual!I139:I141)</f>
        <v>9.1243727598566318E-2</v>
      </c>
    </row>
    <row r="139" spans="1:9">
      <c r="A139" s="5">
        <v>41852</v>
      </c>
      <c r="B139" s="11">
        <f>LN(SUM(Mensual!B140:B142))*100</f>
        <v>607.91167328603672</v>
      </c>
      <c r="C139" s="11">
        <f>LN(SUM(Mensual!C140:C142))*100</f>
        <v>588.07430601942735</v>
      </c>
      <c r="D139" s="11">
        <f>LN(AVERAGE(Mensual!D140:D142))*100</f>
        <v>456.85726483229905</v>
      </c>
      <c r="E139" s="11">
        <f>LN(AVERAGE(Mensual!E140:E142))*100</f>
        <v>456.58503890310271</v>
      </c>
      <c r="F139" s="11">
        <f>LN(AVERAGE(Mensual!F140:F142))*100</f>
        <v>438.63395639628118</v>
      </c>
      <c r="G139" s="11">
        <f>LN(AVERAGE(Mensual!G140:G142))*100</f>
        <v>474.94311404843381</v>
      </c>
      <c r="H139" s="9">
        <f>AVERAGE(Mensual!H140:H142)</f>
        <v>3.8692666666666669</v>
      </c>
      <c r="I139" s="9">
        <f>AVERAGE(Mensual!I140:I142)</f>
        <v>9.1566308243727593E-2</v>
      </c>
    </row>
    <row r="140" spans="1:9">
      <c r="A140" s="5">
        <v>41883</v>
      </c>
      <c r="B140" s="11">
        <f>LN(SUM(Mensual!B141:B143))*100</f>
        <v>608.41086018320357</v>
      </c>
      <c r="C140" s="11">
        <f>LN(SUM(Mensual!C141:C143))*100</f>
        <v>588.35334413019859</v>
      </c>
      <c r="D140" s="11">
        <f>LN(AVERAGE(Mensual!D141:D143))*100</f>
        <v>458.23614852472519</v>
      </c>
      <c r="E140" s="11">
        <f>LN(AVERAGE(Mensual!E141:E143))*100</f>
        <v>456.89789143258821</v>
      </c>
      <c r="F140" s="11">
        <f>LN(AVERAGE(Mensual!F141:F143))*100</f>
        <v>438.77721374541653</v>
      </c>
      <c r="G140" s="11">
        <f>LN(AVERAGE(Mensual!G141:G143))*100</f>
        <v>475.08712448877634</v>
      </c>
      <c r="H140" s="9">
        <f>AVERAGE(Mensual!H141:H143)</f>
        <v>3.7684666666666664</v>
      </c>
      <c r="I140" s="9">
        <f>AVERAGE(Mensual!I141:I143)</f>
        <v>8.9121863799283149E-2</v>
      </c>
    </row>
    <row r="141" spans="1:9">
      <c r="A141" s="5">
        <v>41913</v>
      </c>
      <c r="B141" s="11">
        <f>LN(SUM(Mensual!B142:B144))*100</f>
        <v>608.86670471169862</v>
      </c>
      <c r="C141" s="11">
        <f>LN(SUM(Mensual!C142:C144))*100</f>
        <v>588.26151206430882</v>
      </c>
      <c r="D141" s="11">
        <f>LN(AVERAGE(Mensual!D142:D144))*100</f>
        <v>457.66502127009863</v>
      </c>
      <c r="E141" s="11">
        <f>LN(AVERAGE(Mensual!E142:E144))*100</f>
        <v>457.56804597359394</v>
      </c>
      <c r="F141" s="11">
        <f>LN(AVERAGE(Mensual!F142:F144))*100</f>
        <v>438.98454661982669</v>
      </c>
      <c r="G141" s="11">
        <f>LN(AVERAGE(Mensual!G142:G144))*100</f>
        <v>475.23384295242971</v>
      </c>
      <c r="H141" s="9">
        <f>AVERAGE(Mensual!H142:H144)</f>
        <v>3.6618333333333335</v>
      </c>
      <c r="I141" s="9">
        <f>AVERAGE(Mensual!I142:I144)</f>
        <v>8.8476702508960572E-2</v>
      </c>
    </row>
    <row r="142" spans="1:9">
      <c r="A142" s="5">
        <v>41944</v>
      </c>
      <c r="B142" s="11">
        <f>LN(SUM(Mensual!B143:B145))*100</f>
        <v>609.04238409133109</v>
      </c>
      <c r="C142" s="11">
        <f>LN(SUM(Mensual!C143:C145))*100</f>
        <v>587.12264902729066</v>
      </c>
      <c r="D142" s="11">
        <f>LN(AVERAGE(Mensual!D143:D145))*100</f>
        <v>457.26067887638118</v>
      </c>
      <c r="E142" s="11">
        <f>LN(AVERAGE(Mensual!E143:E145))*100</f>
        <v>457.91138006737862</v>
      </c>
      <c r="F142" s="11">
        <f>LN(AVERAGE(Mensual!F143:F145))*100</f>
        <v>439.23295507690403</v>
      </c>
      <c r="G142" s="11">
        <f>LN(AVERAGE(Mensual!G143:G145))*100</f>
        <v>475.35106808819921</v>
      </c>
      <c r="H142" s="9">
        <f>AVERAGE(Mensual!H143:H145)</f>
        <v>3.6227333333333331</v>
      </c>
      <c r="I142" s="9">
        <f>AVERAGE(Mensual!I143:I145)</f>
        <v>8.9788530465949812E-2</v>
      </c>
    </row>
    <row r="143" spans="1:9">
      <c r="A143" s="5">
        <v>41974</v>
      </c>
      <c r="B143" s="11">
        <f>LN(SUM(Mensual!B144:B146))*100</f>
        <v>608.86647634102326</v>
      </c>
      <c r="C143" s="11">
        <f>LN(SUM(Mensual!C144:C146))*100</f>
        <v>585.71055911982739</v>
      </c>
      <c r="D143" s="11">
        <f>LN(AVERAGE(Mensual!D144:D146))*100</f>
        <v>457.09940431447399</v>
      </c>
      <c r="E143" s="11">
        <f>LN(AVERAGE(Mensual!E144:E146))*100</f>
        <v>457.93671411273999</v>
      </c>
      <c r="F143" s="11">
        <f>LN(AVERAGE(Mensual!F144:F146))*100</f>
        <v>439.46427497467278</v>
      </c>
      <c r="G143" s="11">
        <f>LN(AVERAGE(Mensual!G144:G146))*100</f>
        <v>475.44402926082398</v>
      </c>
      <c r="H143" s="9">
        <f>AVERAGE(Mensual!H144:H146)</f>
        <v>3.6554333333333333</v>
      </c>
      <c r="I143" s="9">
        <f>AVERAGE(Mensual!I144:I146)</f>
        <v>0.1012043010752688</v>
      </c>
    </row>
    <row r="144" spans="1:9">
      <c r="A144" s="5">
        <v>42005</v>
      </c>
      <c r="B144" s="11">
        <f>LN(SUM(Mensual!B145:B147))*100</f>
        <v>608.93601076607683</v>
      </c>
      <c r="C144" s="11">
        <f>LN(SUM(Mensual!C145:C147))*100</f>
        <v>585.51788863180934</v>
      </c>
      <c r="D144" s="11">
        <f>LN(AVERAGE(Mensual!D145:D147))*100</f>
        <v>456.20700740802442</v>
      </c>
      <c r="E144" s="11">
        <f>LN(AVERAGE(Mensual!E145:E147))*100</f>
        <v>458.01304148014293</v>
      </c>
      <c r="F144" s="11">
        <f>LN(AVERAGE(Mensual!F145:F147))*100</f>
        <v>439.60843982061533</v>
      </c>
      <c r="G144" s="11">
        <f>LN(AVERAGE(Mensual!G145:G147))*100</f>
        <v>475.49211344933735</v>
      </c>
      <c r="H144" s="9">
        <f>AVERAGE(Mensual!H145:H147)</f>
        <v>3.593666666666667</v>
      </c>
      <c r="I144" s="9">
        <f>AVERAGE(Mensual!I145:I147)</f>
        <v>0.10980645161290321</v>
      </c>
    </row>
    <row r="145" spans="1:9">
      <c r="A145" s="5">
        <v>42036</v>
      </c>
      <c r="B145" s="11">
        <f>LN(SUM(Mensual!B146:B148))*100</f>
        <v>609.12147911279294</v>
      </c>
      <c r="C145" s="11">
        <f>LN(SUM(Mensual!C146:C148))*100</f>
        <v>587.12583184857829</v>
      </c>
      <c r="D145" s="11">
        <f>LN(AVERAGE(Mensual!D146:D148))*100</f>
        <v>455.21741850718718</v>
      </c>
      <c r="E145" s="11">
        <f>LN(AVERAGE(Mensual!E146:E148))*100</f>
        <v>458.87688482671314</v>
      </c>
      <c r="F145" s="11">
        <f>LN(AVERAGE(Mensual!F146:F148))*100</f>
        <v>439.84600885665628</v>
      </c>
      <c r="G145" s="11">
        <f>LN(AVERAGE(Mensual!G146:G148))*100</f>
        <v>475.64470778957269</v>
      </c>
      <c r="H145" s="9">
        <f>AVERAGE(Mensual!H146:H148)</f>
        <v>3.5233333333333334</v>
      </c>
      <c r="I145" s="9">
        <f>AVERAGE(Mensual!I146:I148)</f>
        <v>0.11604454685099846</v>
      </c>
    </row>
    <row r="146" spans="1:9">
      <c r="A146" s="5">
        <v>42064</v>
      </c>
      <c r="B146" s="11">
        <f>LN(SUM(Mensual!B147:B149))*100</f>
        <v>609.94859577277953</v>
      </c>
      <c r="C146" s="11">
        <f>LN(SUM(Mensual!C147:C149))*100</f>
        <v>591.11917165127795</v>
      </c>
      <c r="D146" s="11">
        <f>LN(AVERAGE(Mensual!D147:D149))*100</f>
        <v>453.07402992781221</v>
      </c>
      <c r="E146" s="11">
        <f>LN(AVERAGE(Mensual!E147:E149))*100</f>
        <v>459.1147708162876</v>
      </c>
      <c r="F146" s="11">
        <f>LN(AVERAGE(Mensual!F147:F149))*100</f>
        <v>440.13759636350403</v>
      </c>
      <c r="G146" s="11">
        <f>LN(AVERAGE(Mensual!G147:G149))*100</f>
        <v>475.79927433310587</v>
      </c>
      <c r="H146" s="9">
        <f>AVERAGE(Mensual!H147:H149)</f>
        <v>3.3757000000000001</v>
      </c>
      <c r="I146" s="9">
        <f>AVERAGE(Mensual!I147:I149)</f>
        <v>0.11281874039938555</v>
      </c>
    </row>
    <row r="147" spans="1:9">
      <c r="A147" s="5">
        <v>42095</v>
      </c>
      <c r="B147" s="11">
        <f>LN(SUM(Mensual!B148:B150))*100</f>
        <v>610.68004074093437</v>
      </c>
      <c r="C147" s="11">
        <f>LN(SUM(Mensual!C148:C150))*100</f>
        <v>595.10472840002012</v>
      </c>
      <c r="D147" s="11">
        <f>LN(AVERAGE(Mensual!D148:D150))*100</f>
        <v>452.60853103427439</v>
      </c>
      <c r="E147" s="11">
        <f>LN(AVERAGE(Mensual!E148:E150))*100</f>
        <v>459.58186184782079</v>
      </c>
      <c r="F147" s="11">
        <f>LN(AVERAGE(Mensual!F148:F150))*100</f>
        <v>440.49683991969067</v>
      </c>
      <c r="G147" s="11">
        <f>LN(AVERAGE(Mensual!G148:G150))*100</f>
        <v>475.99907286717774</v>
      </c>
      <c r="H147" s="9">
        <f>AVERAGE(Mensual!H148:H150)</f>
        <v>3.4327666666666663</v>
      </c>
      <c r="I147" s="9">
        <f>AVERAGE(Mensual!I148:I150)</f>
        <v>0.116094726062468</v>
      </c>
    </row>
    <row r="148" spans="1:9">
      <c r="A148" s="5">
        <v>42125</v>
      </c>
      <c r="B148" s="11">
        <f>LN(SUM(Mensual!B149:B151))*100</f>
        <v>610.81356624035163</v>
      </c>
      <c r="C148" s="11">
        <f>LN(SUM(Mensual!C149:C151))*100</f>
        <v>595.07275659207551</v>
      </c>
      <c r="D148" s="11">
        <f>LN(AVERAGE(Mensual!D149:D151))*100</f>
        <v>452.23409657771424</v>
      </c>
      <c r="E148" s="11">
        <f>LN(AVERAGE(Mensual!E149:E151))*100</f>
        <v>459.7706550176718</v>
      </c>
      <c r="F148" s="11">
        <f>LN(AVERAGE(Mensual!F149:F151))*100</f>
        <v>440.97470944438538</v>
      </c>
      <c r="G148" s="11">
        <f>LN(AVERAGE(Mensual!G149:G151))*100</f>
        <v>476.14263702425916</v>
      </c>
      <c r="H148" s="9">
        <f>AVERAGE(Mensual!H149:H151)</f>
        <v>3.4491999999999998</v>
      </c>
      <c r="I148" s="9">
        <f>AVERAGE(Mensual!I149:I151)</f>
        <v>0.12026523297491039</v>
      </c>
    </row>
    <row r="149" spans="1:9">
      <c r="A149" s="5">
        <v>42156</v>
      </c>
      <c r="B149" s="11">
        <f>LN(SUM(Mensual!B150:B152))*100</f>
        <v>610.96503203707414</v>
      </c>
      <c r="C149" s="11">
        <f>LN(SUM(Mensual!C150:C152))*100</f>
        <v>594.42049631837131</v>
      </c>
      <c r="D149" s="11">
        <f>LN(AVERAGE(Mensual!D150:D152))*100</f>
        <v>452.48418990291304</v>
      </c>
      <c r="E149" s="11">
        <f>LN(AVERAGE(Mensual!E150:E152))*100</f>
        <v>460.44176642719947</v>
      </c>
      <c r="F149" s="11">
        <f>LN(AVERAGE(Mensual!F150:F152))*100</f>
        <v>441.47279555504582</v>
      </c>
      <c r="G149" s="11">
        <f>LN(AVERAGE(Mensual!G150:G152))*100</f>
        <v>476.30546447478019</v>
      </c>
      <c r="H149" s="9">
        <f>AVERAGE(Mensual!H150:H152)</f>
        <v>3.4730666666666665</v>
      </c>
      <c r="I149" s="9">
        <f>AVERAGE(Mensual!I150:I152)</f>
        <v>0.12563082437275985</v>
      </c>
    </row>
    <row r="150" spans="1:9">
      <c r="A150" s="5">
        <v>42186</v>
      </c>
      <c r="B150" s="11">
        <f>LN(SUM(Mensual!B151:B153))*100</f>
        <v>610.90666622129595</v>
      </c>
      <c r="C150" s="11">
        <f>LN(SUM(Mensual!C151:C153))*100</f>
        <v>592.33592789523334</v>
      </c>
      <c r="D150" s="11">
        <f>LN(AVERAGE(Mensual!D151:D153))*100</f>
        <v>451.68102514106903</v>
      </c>
      <c r="E150" s="11">
        <f>LN(AVERAGE(Mensual!E151:E153))*100</f>
        <v>460.54083875241236</v>
      </c>
      <c r="F150" s="11">
        <f>LN(AVERAGE(Mensual!F151:F153))*100</f>
        <v>441.93144634477733</v>
      </c>
      <c r="G150" s="11">
        <f>LN(AVERAGE(Mensual!G151:G153))*100</f>
        <v>476.48336420083393</v>
      </c>
      <c r="H150" s="9">
        <f>AVERAGE(Mensual!H151:H153)</f>
        <v>3.4559666666666664</v>
      </c>
      <c r="I150" s="9">
        <f>AVERAGE(Mensual!I151:I153)</f>
        <v>0.12751612903225806</v>
      </c>
    </row>
    <row r="151" spans="1:9">
      <c r="A151" s="5">
        <v>42217</v>
      </c>
      <c r="B151" s="11">
        <f>LN(SUM(Mensual!B152:B154))*100</f>
        <v>611.29446357397433</v>
      </c>
      <c r="C151" s="11">
        <f>LN(SUM(Mensual!C152:C154))*100</f>
        <v>593.0218575370252</v>
      </c>
      <c r="D151" s="11">
        <f>LN(AVERAGE(Mensual!D152:D154))*100</f>
        <v>449.81793940038654</v>
      </c>
      <c r="E151" s="11">
        <f>LN(AVERAGE(Mensual!E152:E154))*100</f>
        <v>460.0511066701074</v>
      </c>
      <c r="F151" s="11">
        <f>LN(AVERAGE(Mensual!F152:F154))*100</f>
        <v>442.2873725999051</v>
      </c>
      <c r="G151" s="11">
        <f>LN(AVERAGE(Mensual!G152:G154))*100</f>
        <v>476.68171070538608</v>
      </c>
      <c r="H151" s="9">
        <f>AVERAGE(Mensual!H152:H154)</f>
        <v>3.5007333333333333</v>
      </c>
      <c r="I151" s="9">
        <f>AVERAGE(Mensual!I152:I154)</f>
        <v>0.13246236559139785</v>
      </c>
    </row>
    <row r="152" spans="1:9">
      <c r="A152" s="5">
        <v>42248</v>
      </c>
      <c r="B152" s="11">
        <f>LN(SUM(Mensual!B153:B155))*100</f>
        <v>611.49885697842399</v>
      </c>
      <c r="C152" s="11">
        <f>LN(SUM(Mensual!C153:C155))*100</f>
        <v>593.42440298925158</v>
      </c>
      <c r="D152" s="11">
        <f>LN(AVERAGE(Mensual!D153:D155))*100</f>
        <v>447.6351294917439</v>
      </c>
      <c r="E152" s="11">
        <f>LN(AVERAGE(Mensual!E153:E155))*100</f>
        <v>459.13312890113917</v>
      </c>
      <c r="F152" s="11">
        <f>LN(AVERAGE(Mensual!F153:F155))*100</f>
        <v>442.54394025635219</v>
      </c>
      <c r="G152" s="11">
        <f>LN(AVERAGE(Mensual!G153:G155))*100</f>
        <v>476.84550709418289</v>
      </c>
      <c r="H152" s="9">
        <f>AVERAGE(Mensual!H153:H155)</f>
        <v>3.5795999999999997</v>
      </c>
      <c r="I152" s="9">
        <f>AVERAGE(Mensual!I153:I155)</f>
        <v>0.13479569892473117</v>
      </c>
    </row>
    <row r="153" spans="1:9">
      <c r="A153" s="5">
        <v>42278</v>
      </c>
      <c r="B153" s="11">
        <f>LN(SUM(Mensual!B154:B156))*100</f>
        <v>611.96092996484174</v>
      </c>
      <c r="C153" s="11">
        <f>LN(SUM(Mensual!C154:C156))*100</f>
        <v>594.2110245309583</v>
      </c>
      <c r="D153" s="11">
        <f>LN(AVERAGE(Mensual!D154:D156))*100</f>
        <v>447.49665040227643</v>
      </c>
      <c r="E153" s="11">
        <f>LN(AVERAGE(Mensual!E154:E156))*100</f>
        <v>458.81479507267403</v>
      </c>
      <c r="F153" s="11">
        <f>LN(AVERAGE(Mensual!F154:F156))*100</f>
        <v>442.78186728954898</v>
      </c>
      <c r="G153" s="11">
        <f>LN(AVERAGE(Mensual!G154:G156))*100</f>
        <v>476.9869936677182</v>
      </c>
      <c r="H153" s="9">
        <f>AVERAGE(Mensual!H154:H156)</f>
        <v>3.5986666666666665</v>
      </c>
      <c r="I153" s="9">
        <f>AVERAGE(Mensual!I154:I156)</f>
        <v>0.13253763440860214</v>
      </c>
    </row>
    <row r="154" spans="1:9">
      <c r="A154" s="5">
        <v>42309</v>
      </c>
      <c r="B154" s="11">
        <f>LN(SUM(Mensual!B155:B157))*100</f>
        <v>612.50643509340819</v>
      </c>
      <c r="C154" s="11">
        <f>LN(SUM(Mensual!C155:C157))*100</f>
        <v>595.24403390380576</v>
      </c>
      <c r="D154" s="11">
        <f>LN(AVERAGE(Mensual!D155:D157))*100</f>
        <v>447.06247816321172</v>
      </c>
      <c r="E154" s="11">
        <f>LN(AVERAGE(Mensual!E155:E157))*100</f>
        <v>459.2187497510854</v>
      </c>
      <c r="F154" s="11">
        <f>LN(AVERAGE(Mensual!F155:F157))*100</f>
        <v>443.07005349267268</v>
      </c>
      <c r="G154" s="11">
        <f>LN(AVERAGE(Mensual!G155:G157))*100</f>
        <v>477.11318793466245</v>
      </c>
      <c r="H154" s="9">
        <f>AVERAGE(Mensual!H155:H157)</f>
        <v>3.5606333333333331</v>
      </c>
      <c r="I154" s="9">
        <f>AVERAGE(Mensual!I155:I157)</f>
        <v>0.1257383512544803</v>
      </c>
    </row>
    <row r="155" spans="1:9">
      <c r="A155" s="5">
        <v>42339</v>
      </c>
      <c r="B155" s="11">
        <f>LN(SUM(Mensual!B156:B158))*100</f>
        <v>613.20619500882083</v>
      </c>
      <c r="C155" s="11">
        <f>LN(SUM(Mensual!C156:C158))*100</f>
        <v>597.17556059512776</v>
      </c>
      <c r="D155" s="11">
        <f>LN(AVERAGE(Mensual!D156:D158))*100</f>
        <v>447.01968956284855</v>
      </c>
      <c r="E155" s="11">
        <f>LN(AVERAGE(Mensual!E156:E158))*100</f>
        <v>460.20320731252536</v>
      </c>
      <c r="F155" s="11">
        <f>LN(AVERAGE(Mensual!F156:F158))*100</f>
        <v>443.45061696515768</v>
      </c>
      <c r="G155" s="11">
        <f>LN(AVERAGE(Mensual!G156:G158))*100</f>
        <v>477.27583367605678</v>
      </c>
      <c r="H155" s="9">
        <f>AVERAGE(Mensual!H156:H158)</f>
        <v>3.595333333333333</v>
      </c>
      <c r="I155" s="9">
        <f>AVERAGE(Mensual!I156:I158)</f>
        <v>0.16062007168458781</v>
      </c>
    </row>
    <row r="156" spans="1:9">
      <c r="A156" s="5">
        <v>42370</v>
      </c>
      <c r="B156" s="11">
        <f>LN(SUM(Mensual!B157:B159))*100</f>
        <v>613.28382345861428</v>
      </c>
      <c r="C156" s="11">
        <f>LN(SUM(Mensual!C157:C159))*100</f>
        <v>597.10586484354758</v>
      </c>
      <c r="D156" s="11">
        <f>LN(AVERAGE(Mensual!D157:D159))*100</f>
        <v>444.94384781863835</v>
      </c>
      <c r="E156" s="11">
        <f>LN(AVERAGE(Mensual!E157:E159))*100</f>
        <v>460.7714899883976</v>
      </c>
      <c r="F156" s="11">
        <f>LN(AVERAGE(Mensual!F157:F159))*100</f>
        <v>443.88978248378857</v>
      </c>
      <c r="G156" s="11">
        <f>LN(AVERAGE(Mensual!G157:G159))*100</f>
        <v>477.43893185403772</v>
      </c>
      <c r="H156" s="9">
        <f>AVERAGE(Mensual!H157:H159)</f>
        <v>3.746</v>
      </c>
      <c r="I156" s="9">
        <f>AVERAGE(Mensual!I157:I159)</f>
        <v>0.23373835125448028</v>
      </c>
    </row>
    <row r="157" spans="1:9">
      <c r="A157" s="5">
        <v>42401</v>
      </c>
      <c r="B157" s="11">
        <f>LN(SUM(Mensual!B158:B160))*100</f>
        <v>613.79649509900798</v>
      </c>
      <c r="C157" s="11">
        <f>LN(SUM(Mensual!C158:C160))*100</f>
        <v>598.74722615647954</v>
      </c>
      <c r="D157" s="11">
        <f>LN(AVERAGE(Mensual!D158:D160))*100</f>
        <v>444.39924511400096</v>
      </c>
      <c r="E157" s="11">
        <f>LN(AVERAGE(Mensual!E158:E160))*100</f>
        <v>461.87621685013755</v>
      </c>
      <c r="F157" s="11">
        <f>LN(AVERAGE(Mensual!F158:F160))*100</f>
        <v>444.22565912740356</v>
      </c>
      <c r="G157" s="11">
        <f>LN(AVERAGE(Mensual!G158:G160))*100</f>
        <v>477.66992902664612</v>
      </c>
      <c r="H157" s="9">
        <f>AVERAGE(Mensual!H158:H160)</f>
        <v>4.1078999999999999</v>
      </c>
      <c r="I157" s="9">
        <f>AVERAGE(Mensual!I158:I160)</f>
        <v>0.31957360029662585</v>
      </c>
    </row>
    <row r="158" spans="1:9">
      <c r="A158" s="5">
        <v>42430</v>
      </c>
      <c r="B158" s="11">
        <f>LN(SUM(Mensual!B159:B161))*100</f>
        <v>614.19846090536976</v>
      </c>
      <c r="C158" s="11">
        <f>LN(SUM(Mensual!C159:C161))*100</f>
        <v>599.84673520182901</v>
      </c>
      <c r="D158" s="11">
        <f>LN(AVERAGE(Mensual!D159:D161))*100</f>
        <v>446.00591367701747</v>
      </c>
      <c r="E158" s="11">
        <f>LN(AVERAGE(Mensual!E159:E161))*100</f>
        <v>462.21703297934766</v>
      </c>
      <c r="F158" s="11">
        <f>LN(AVERAGE(Mensual!F159:F161))*100</f>
        <v>444.49085924228217</v>
      </c>
      <c r="G158" s="11">
        <f>LN(AVERAGE(Mensual!G159:G161))*100</f>
        <v>477.87415917814593</v>
      </c>
      <c r="H158" s="9">
        <f>AVERAGE(Mensual!H159:H161)</f>
        <v>4.4646333333333335</v>
      </c>
      <c r="I158" s="9">
        <f>AVERAGE(Mensual!I159:I161)</f>
        <v>0.36011123470522804</v>
      </c>
    </row>
    <row r="159" spans="1:9">
      <c r="A159" s="5">
        <v>42461</v>
      </c>
      <c r="B159" s="11">
        <f>LN(SUM(Mensual!B160:B162))*100</f>
        <v>614.56465439618796</v>
      </c>
      <c r="C159" s="11">
        <f>LN(SUM(Mensual!C160:C162))*100</f>
        <v>600.91258708675537</v>
      </c>
      <c r="D159" s="11">
        <f>LN(AVERAGE(Mensual!D160:D162))*100</f>
        <v>447.80468699141727</v>
      </c>
      <c r="E159" s="11">
        <f>LN(AVERAGE(Mensual!E160:E162))*100</f>
        <v>461.95995672325319</v>
      </c>
      <c r="F159" s="11">
        <f>LN(AVERAGE(Mensual!F160:F162))*100</f>
        <v>444.63474492283098</v>
      </c>
      <c r="G159" s="11">
        <f>LN(AVERAGE(Mensual!G160:G162))*100</f>
        <v>478.09879607628238</v>
      </c>
      <c r="H159" s="9">
        <f>AVERAGE(Mensual!H160:H162)</f>
        <v>4.628333333333333</v>
      </c>
      <c r="I159" s="9">
        <f>AVERAGE(Mensual!I160:I162)</f>
        <v>0.36758793721418859</v>
      </c>
    </row>
    <row r="160" spans="1:9">
      <c r="A160" s="5">
        <v>42491</v>
      </c>
      <c r="B160" s="11">
        <f>LN(SUM(Mensual!B161:B163))*100</f>
        <v>614.55195139988871</v>
      </c>
      <c r="C160" s="11">
        <f>LN(SUM(Mensual!C161:C163))*100</f>
        <v>600.23072760043988</v>
      </c>
      <c r="D160" s="11">
        <f>LN(AVERAGE(Mensual!D161:D163))*100</f>
        <v>448.77583012450719</v>
      </c>
      <c r="E160" s="11">
        <f>LN(AVERAGE(Mensual!E161:E163))*100</f>
        <v>460.76716427585689</v>
      </c>
      <c r="F160" s="11">
        <f>LN(AVERAGE(Mensual!F161:F163))*100</f>
        <v>444.82085937765277</v>
      </c>
      <c r="G160" s="11">
        <f>LN(AVERAGE(Mensual!G161:G163))*100</f>
        <v>478.24320707203356</v>
      </c>
      <c r="H160" s="9">
        <f>AVERAGE(Mensual!H161:H163)</f>
        <v>4.5795000000000003</v>
      </c>
      <c r="I160" s="9">
        <f>AVERAGE(Mensual!I161:I163)</f>
        <v>0.36425089605734767</v>
      </c>
    </row>
    <row r="161" spans="1:9">
      <c r="A161" s="5">
        <v>42522</v>
      </c>
      <c r="B161" s="11">
        <f>LN(SUM(Mensual!B162:B164))*100</f>
        <v>614.41030126670557</v>
      </c>
      <c r="C161" s="11">
        <f>LN(SUM(Mensual!C162:C164))*100</f>
        <v>599.4032415898173</v>
      </c>
      <c r="D161" s="11">
        <f>LN(AVERAGE(Mensual!D162:D164))*100</f>
        <v>447.91966049985064</v>
      </c>
      <c r="E161" s="11">
        <f>LN(AVERAGE(Mensual!E162:E164))*100</f>
        <v>459.99503461102489</v>
      </c>
      <c r="F161" s="11">
        <f>LN(AVERAGE(Mensual!F162:F164))*100</f>
        <v>445.01963037826914</v>
      </c>
      <c r="G161" s="11">
        <f>LN(AVERAGE(Mensual!G162:G164))*100</f>
        <v>478.41207179109489</v>
      </c>
      <c r="H161" s="9">
        <f>AVERAGE(Mensual!H162:H164)</f>
        <v>4.4233000000000002</v>
      </c>
      <c r="I161" s="9">
        <f>AVERAGE(Mensual!I162:I164)</f>
        <v>0.36938709677419351</v>
      </c>
    </row>
    <row r="162" spans="1:9">
      <c r="A162" s="5">
        <v>42552</v>
      </c>
      <c r="B162" s="11">
        <f>LN(SUM(Mensual!B163:B165))*100</f>
        <v>614.90948612346926</v>
      </c>
      <c r="C162" s="11">
        <f>LN(SUM(Mensual!C163:C165))*100</f>
        <v>601.70217629493561</v>
      </c>
      <c r="D162" s="11">
        <f>LN(AVERAGE(Mensual!D163:D165))*100</f>
        <v>449.0830721789398</v>
      </c>
      <c r="E162" s="11">
        <f>LN(AVERAGE(Mensual!E163:E165))*100</f>
        <v>459.56363708981047</v>
      </c>
      <c r="F162" s="11">
        <f>LN(AVERAGE(Mensual!F163:F165))*100</f>
        <v>445.17540982391807</v>
      </c>
      <c r="G162" s="11">
        <f>LN(AVERAGE(Mensual!G163:G165))*100</f>
        <v>478.5733650167262</v>
      </c>
      <c r="H162" s="9">
        <f>AVERAGE(Mensual!H163:H165)</f>
        <v>4.3637666666666668</v>
      </c>
      <c r="I162" s="9">
        <f>AVERAGE(Mensual!I163:I165)</f>
        <v>0.37814695340501792</v>
      </c>
    </row>
    <row r="163" spans="1:9">
      <c r="A163" s="5">
        <v>42583</v>
      </c>
      <c r="B163" s="11">
        <f>LN(SUM(Mensual!B164:B166))*100</f>
        <v>615.43923743768585</v>
      </c>
      <c r="C163" s="11">
        <f>LN(SUM(Mensual!C164:C166))*100</f>
        <v>604.63249327864082</v>
      </c>
      <c r="D163" s="11">
        <f>LN(AVERAGE(Mensual!D164:D166))*100</f>
        <v>449.86974251905093</v>
      </c>
      <c r="E163" s="11">
        <f>LN(AVERAGE(Mensual!E164:E166))*100</f>
        <v>459.48085263813493</v>
      </c>
      <c r="F163" s="11">
        <f>LN(AVERAGE(Mensual!F164:F166))*100</f>
        <v>445.33203536611825</v>
      </c>
      <c r="G163" s="11">
        <f>LN(AVERAGE(Mensual!G164:G166))*100</f>
        <v>478.71573077730483</v>
      </c>
      <c r="H163" s="9">
        <f>AVERAGE(Mensual!H164:H166)</f>
        <v>4.2802333333333342</v>
      </c>
      <c r="I163" s="9">
        <f>AVERAGE(Mensual!I164:I166)</f>
        <v>0.38868458781362003</v>
      </c>
    </row>
    <row r="164" spans="1:9">
      <c r="A164" s="5">
        <v>42614</v>
      </c>
      <c r="B164" s="11">
        <f>LN(SUM(Mensual!B165:B167))*100</f>
        <v>615.84131507709651</v>
      </c>
      <c r="C164" s="11">
        <f>LN(SUM(Mensual!C165:C167))*100</f>
        <v>605.99731575684598</v>
      </c>
      <c r="D164" s="11">
        <f>LN(AVERAGE(Mensual!D165:D167))*100</f>
        <v>451.28137851123034</v>
      </c>
      <c r="E164" s="11">
        <f>LN(AVERAGE(Mensual!E165:E167))*100</f>
        <v>460.10720735021471</v>
      </c>
      <c r="F164" s="11">
        <f>LN(AVERAGE(Mensual!F165:F167))*100</f>
        <v>445.51426677415111</v>
      </c>
      <c r="G164" s="11">
        <f>LN(AVERAGE(Mensual!G165:G167))*100</f>
        <v>478.88159352071142</v>
      </c>
      <c r="H164" s="9">
        <f>AVERAGE(Mensual!H165:H167)</f>
        <v>4.2413999999999996</v>
      </c>
      <c r="I164" s="9">
        <f>AVERAGE(Mensual!I165:I167)</f>
        <v>0.39490681003584233</v>
      </c>
    </row>
    <row r="165" spans="1:9">
      <c r="A165" s="5">
        <v>42644</v>
      </c>
      <c r="B165" s="11">
        <f>LN(SUM(Mensual!B166:B168))*100</f>
        <v>615.78223255028513</v>
      </c>
      <c r="C165" s="11">
        <f>LN(SUM(Mensual!C166:C168))*100</f>
        <v>605.93816070733749</v>
      </c>
      <c r="D165" s="11">
        <f>LN(AVERAGE(Mensual!D166:D168))*100</f>
        <v>450.70082333538863</v>
      </c>
      <c r="E165" s="11">
        <f>LN(AVERAGE(Mensual!E166:E168))*100</f>
        <v>460.69189728711757</v>
      </c>
      <c r="F165" s="11">
        <f>LN(AVERAGE(Mensual!F166:F168))*100</f>
        <v>445.89313233711192</v>
      </c>
      <c r="G165" s="11">
        <f>LN(AVERAGE(Mensual!G166:G168))*100</f>
        <v>479.05139261607201</v>
      </c>
      <c r="H165" s="9">
        <f>AVERAGE(Mensual!H166:H168)</f>
        <v>4.2313999999999998</v>
      </c>
      <c r="I165" s="9">
        <f>AVERAGE(Mensual!I166:I168)</f>
        <v>0.39651971326164875</v>
      </c>
    </row>
    <row r="166" spans="1:9">
      <c r="A166" s="5">
        <v>42675</v>
      </c>
      <c r="B166" s="11">
        <f>LN(SUM(Mensual!B167:B169))*100</f>
        <v>615.87225750282471</v>
      </c>
      <c r="C166" s="11">
        <f>LN(SUM(Mensual!C167:C169))*100</f>
        <v>605.44414479749719</v>
      </c>
      <c r="D166" s="11">
        <f>LN(AVERAGE(Mensual!D167:D169))*100</f>
        <v>452.2553669236874</v>
      </c>
      <c r="E166" s="11">
        <f>LN(AVERAGE(Mensual!E167:E169))*100</f>
        <v>460.38231734278742</v>
      </c>
      <c r="F166" s="11">
        <f>LN(AVERAGE(Mensual!F167:F169))*100</f>
        <v>446.30970882474384</v>
      </c>
      <c r="G166" s="11">
        <f>LN(AVERAGE(Mensual!G167:G169))*100</f>
        <v>479.23096171252428</v>
      </c>
      <c r="H166" s="9">
        <f>AVERAGE(Mensual!H167:H169)</f>
        <v>4.2635999999999994</v>
      </c>
      <c r="I166" s="9">
        <f>AVERAGE(Mensual!I167:I169)</f>
        <v>0.39981720430107526</v>
      </c>
    </row>
    <row r="167" spans="1:9">
      <c r="A167" s="5">
        <v>42705</v>
      </c>
      <c r="B167" s="11">
        <f>LN(SUM(Mensual!B168:B170))*100</f>
        <v>616.31695001307332</v>
      </c>
      <c r="C167" s="11">
        <f>LN(SUM(Mensual!C168:C170))*100</f>
        <v>606.30481460431622</v>
      </c>
      <c r="D167" s="11">
        <f>LN(AVERAGE(Mensual!D168:D170))*100</f>
        <v>453.8533196676907</v>
      </c>
      <c r="E167" s="11">
        <f>LN(AVERAGE(Mensual!E168:E170))*100</f>
        <v>459.15896222363523</v>
      </c>
      <c r="F167" s="11">
        <f>LN(AVERAGE(Mensual!F168:F170))*100</f>
        <v>446.71835085195607</v>
      </c>
      <c r="G167" s="11">
        <f>LN(AVERAGE(Mensual!G168:G170))*100</f>
        <v>479.36658647028605</v>
      </c>
      <c r="H167" s="9">
        <f>AVERAGE(Mensual!H168:H170)</f>
        <v>4.3048999999999999</v>
      </c>
      <c r="I167" s="9">
        <f>AVERAGE(Mensual!I168:I170)</f>
        <v>0.44770609318996418</v>
      </c>
    </row>
    <row r="168" spans="1:9">
      <c r="A168" s="5">
        <v>42736</v>
      </c>
      <c r="B168" s="11">
        <f>LN(SUM(Mensual!B169:B171))*100</f>
        <v>616.96193327878962</v>
      </c>
      <c r="C168" s="11">
        <f>LN(SUM(Mensual!C169:C171))*100</f>
        <v>607.20335579594689</v>
      </c>
      <c r="D168" s="11">
        <f>LN(AVERAGE(Mensual!D169:D171))*100</f>
        <v>454.35476079932135</v>
      </c>
      <c r="E168" s="11">
        <f>LN(AVERAGE(Mensual!E169:E171))*100</f>
        <v>457.97077530581356</v>
      </c>
      <c r="F168" s="11">
        <f>LN(AVERAGE(Mensual!F169:F171))*100</f>
        <v>447.05283309355821</v>
      </c>
      <c r="G168" s="11">
        <f>LN(AVERAGE(Mensual!G169:G171))*100</f>
        <v>479.57316187684114</v>
      </c>
      <c r="H168" s="9">
        <f>AVERAGE(Mensual!H169:H171)</f>
        <v>4.303633333333333</v>
      </c>
      <c r="I168" s="9">
        <f>AVERAGE(Mensual!I169:I171)</f>
        <v>0.53211469534050182</v>
      </c>
    </row>
    <row r="169" spans="1:9">
      <c r="A169" s="5">
        <v>42767</v>
      </c>
      <c r="B169" s="11">
        <f>LN(SUM(Mensual!B170:B172))*100</f>
        <v>617.23811154669954</v>
      </c>
      <c r="C169" s="11">
        <f>LN(SUM(Mensual!C170:C172))*100</f>
        <v>607.43614590986306</v>
      </c>
      <c r="D169" s="11">
        <f>LN(AVERAGE(Mensual!D170:D172))*100</f>
        <v>454.02509392050933</v>
      </c>
      <c r="E169" s="11">
        <f>LN(AVERAGE(Mensual!E170:E172))*100</f>
        <v>456.62672136146159</v>
      </c>
      <c r="F169" s="11">
        <f>LN(AVERAGE(Mensual!F170:F172))*100</f>
        <v>447.36074732270384</v>
      </c>
      <c r="G169" s="11">
        <f>LN(AVERAGE(Mensual!G170:G172))*100</f>
        <v>479.72883169285592</v>
      </c>
      <c r="H169" s="9">
        <f>AVERAGE(Mensual!H170:H172)</f>
        <v>4.2915666666666654</v>
      </c>
      <c r="I169" s="9">
        <f>AVERAGE(Mensual!I170:I172)</f>
        <v>0.61548771121351764</v>
      </c>
    </row>
    <row r="170" spans="1:9">
      <c r="A170" s="5">
        <v>42795</v>
      </c>
      <c r="B170" s="11">
        <f>LN(SUM(Mensual!B171:B173))*100</f>
        <v>616.66908141453473</v>
      </c>
      <c r="C170" s="11">
        <f>LN(SUM(Mensual!C171:C173))*100</f>
        <v>605.96061220402089</v>
      </c>
      <c r="D170" s="11">
        <f>LN(AVERAGE(Mensual!D171:D173))*100</f>
        <v>453.86452626828498</v>
      </c>
      <c r="E170" s="11">
        <f>LN(AVERAGE(Mensual!E171:E173))*100</f>
        <v>455.3357400047654</v>
      </c>
      <c r="F170" s="11">
        <f>LN(AVERAGE(Mensual!F171:F173))*100</f>
        <v>447.86913597044855</v>
      </c>
      <c r="G170" s="11">
        <f>LN(AVERAGE(Mensual!G171:G173))*100</f>
        <v>479.90551866431952</v>
      </c>
      <c r="H170" s="9">
        <f>AVERAGE(Mensual!H171:H173)</f>
        <v>4.2486666666666659</v>
      </c>
      <c r="I170" s="9">
        <f>AVERAGE(Mensual!I171:I173)</f>
        <v>0.6975307219662058</v>
      </c>
    </row>
    <row r="171" spans="1:9">
      <c r="A171" s="5">
        <v>42826</v>
      </c>
      <c r="B171" s="11">
        <f>LN(SUM(Mensual!B172:B174))*100</f>
        <v>616.3449195739928</v>
      </c>
      <c r="C171" s="11">
        <f>LN(SUM(Mensual!C172:C174))*100</f>
        <v>604.20327872777079</v>
      </c>
      <c r="D171" s="11">
        <f>LN(AVERAGE(Mensual!D172:D174))*100</f>
        <v>454.03985964868872</v>
      </c>
      <c r="E171" s="11">
        <f>LN(AVERAGE(Mensual!E172:E174))*100</f>
        <v>454.41453717540963</v>
      </c>
      <c r="F171" s="11">
        <f>LN(AVERAGE(Mensual!F172:F174))*100</f>
        <v>448.21050959080139</v>
      </c>
      <c r="G171" s="11">
        <f>LN(AVERAGE(Mensual!G172:G174))*100</f>
        <v>480.0186586793771</v>
      </c>
      <c r="H171" s="9">
        <f>AVERAGE(Mensual!H172:H174)</f>
        <v>4.2621666666666664</v>
      </c>
      <c r="I171" s="9">
        <f>AVERAGE(Mensual!I172:I174)</f>
        <v>0.77963824884792621</v>
      </c>
    </row>
    <row r="172" spans="1:9">
      <c r="A172" s="5">
        <v>42856</v>
      </c>
      <c r="B172" s="11">
        <f>LN(SUM(Mensual!B173:B175))*100</f>
        <v>616.32922926798994</v>
      </c>
      <c r="C172" s="11">
        <f>LN(SUM(Mensual!C173:C175))*100</f>
        <v>603.85868865745044</v>
      </c>
      <c r="D172" s="11">
        <f>LN(AVERAGE(Mensual!D173:D175))*100</f>
        <v>453.91275743551347</v>
      </c>
      <c r="E172" s="11">
        <f>LN(AVERAGE(Mensual!E173:E175))*100</f>
        <v>454.54315323793918</v>
      </c>
      <c r="F172" s="11">
        <f>LN(AVERAGE(Mensual!F173:F175))*100</f>
        <v>448.33284133096373</v>
      </c>
      <c r="G172" s="11">
        <f>LN(AVERAGE(Mensual!G173:G175))*100</f>
        <v>480.19794039802457</v>
      </c>
      <c r="H172" s="9">
        <f>AVERAGE(Mensual!H173:H175)</f>
        <v>4.2040333333333342</v>
      </c>
      <c r="I172" s="9">
        <f>AVERAGE(Mensual!I173:I175)</f>
        <v>0.86318279569892464</v>
      </c>
    </row>
    <row r="173" spans="1:9">
      <c r="A173" s="5">
        <v>42887</v>
      </c>
      <c r="B173" s="11">
        <f>LN(SUM(Mensual!B174:B176))*100</f>
        <v>617.32439860162151</v>
      </c>
      <c r="C173" s="11">
        <f>LN(SUM(Mensual!C174:C176))*100</f>
        <v>605.86818465345414</v>
      </c>
      <c r="D173" s="11">
        <f>LN(AVERAGE(Mensual!D174:D176))*100</f>
        <v>452.91339883132792</v>
      </c>
      <c r="E173" s="11">
        <f>LN(AVERAGE(Mensual!E174:E176))*100</f>
        <v>455.31627322979745</v>
      </c>
      <c r="F173" s="11">
        <f>LN(AVERAGE(Mensual!F174:F176))*100</f>
        <v>448.13704040197314</v>
      </c>
      <c r="G173" s="11">
        <f>LN(AVERAGE(Mensual!G174:G176))*100</f>
        <v>480.3413192782607</v>
      </c>
      <c r="H173" s="9">
        <f>AVERAGE(Mensual!H174:H176)</f>
        <v>4.1229333333333331</v>
      </c>
      <c r="I173" s="9">
        <f>AVERAGE(Mensual!I174:I176)</f>
        <v>0.94780645161290333</v>
      </c>
    </row>
    <row r="174" spans="1:9">
      <c r="A174" s="5">
        <v>42917</v>
      </c>
      <c r="B174" s="11">
        <f>LN(SUM(Mensual!B175:B177))*100</f>
        <v>617.87016622393719</v>
      </c>
      <c r="C174" s="11">
        <f>LN(SUM(Mensual!C175:C177))*100</f>
        <v>607.03878296348637</v>
      </c>
      <c r="D174" s="11">
        <f>LN(AVERAGE(Mensual!D175:D177))*100</f>
        <v>453.64579306071107</v>
      </c>
      <c r="E174" s="11">
        <f>LN(AVERAGE(Mensual!E175:E177))*100</f>
        <v>455.97907359738537</v>
      </c>
      <c r="F174" s="11">
        <f>LN(AVERAGE(Mensual!F175:F177))*100</f>
        <v>448.01871411187307</v>
      </c>
      <c r="G174" s="11">
        <f>LN(AVERAGE(Mensual!G175:G177))*100</f>
        <v>480.45869096193854</v>
      </c>
      <c r="H174" s="9">
        <f>AVERAGE(Mensual!H175:H177)</f>
        <v>3.9719333333333329</v>
      </c>
      <c r="I174" s="9">
        <f>AVERAGE(Mensual!I175:I177)</f>
        <v>1.0326881720430108</v>
      </c>
    </row>
    <row r="175" spans="1:9">
      <c r="A175" s="5">
        <v>42948</v>
      </c>
      <c r="B175" s="11">
        <f>LN(SUM(Mensual!B176:B178))*100</f>
        <v>618.42771866928331</v>
      </c>
      <c r="C175" s="11">
        <f>LN(SUM(Mensual!C176:C178))*100</f>
        <v>607.98436548380778</v>
      </c>
      <c r="D175" s="11">
        <f>LN(AVERAGE(Mensual!D176:D178))*100</f>
        <v>455.29497720828556</v>
      </c>
      <c r="E175" s="11">
        <f>LN(AVERAGE(Mensual!E176:E178))*100</f>
        <v>456.39372567048201</v>
      </c>
      <c r="F175" s="11">
        <f>LN(AVERAGE(Mensual!F176:F178))*100</f>
        <v>448.21008003559439</v>
      </c>
      <c r="G175" s="11">
        <f>LN(AVERAGE(Mensual!G176:G178))*100</f>
        <v>480.60664008434981</v>
      </c>
      <c r="H175" s="9">
        <f>AVERAGE(Mensual!H176:H178)</f>
        <v>3.8569333333333335</v>
      </c>
      <c r="I175" s="9">
        <f>AVERAGE(Mensual!I176:I178)</f>
        <v>1.1159139784946237</v>
      </c>
    </row>
    <row r="176" spans="1:9">
      <c r="A176" s="5">
        <v>42979</v>
      </c>
      <c r="B176" s="11">
        <f>LN(SUM(Mensual!B177:B179))*100</f>
        <v>618.69687408261689</v>
      </c>
      <c r="C176" s="11">
        <f>LN(SUM(Mensual!C177:C179))*100</f>
        <v>608.12178335062163</v>
      </c>
      <c r="D176" s="11">
        <f>LN(AVERAGE(Mensual!D177:D179))*100</f>
        <v>457.97911307586389</v>
      </c>
      <c r="E176" s="11">
        <f>LN(AVERAGE(Mensual!E177:E179))*100</f>
        <v>457.0897393037875</v>
      </c>
      <c r="F176" s="11">
        <f>LN(AVERAGE(Mensual!F177:F179))*100</f>
        <v>448.45394707025503</v>
      </c>
      <c r="G176" s="11">
        <f>LN(AVERAGE(Mensual!G177:G179))*100</f>
        <v>480.79696137107283</v>
      </c>
      <c r="H176" s="9">
        <f>AVERAGE(Mensual!H177:H179)</f>
        <v>3.7269333333333332</v>
      </c>
      <c r="I176" s="9">
        <f>AVERAGE(Mensual!I177:I179)</f>
        <v>1.1536917562724014</v>
      </c>
    </row>
    <row r="177" spans="1:9">
      <c r="A177" s="5">
        <v>43009</v>
      </c>
      <c r="B177" s="11">
        <f>LN(SUM(Mensual!B178:B180))*100</f>
        <v>618.90279186503437</v>
      </c>
      <c r="C177" s="11">
        <f>LN(SUM(Mensual!C178:C180))*100</f>
        <v>607.60443200533928</v>
      </c>
      <c r="D177" s="11">
        <f>LN(AVERAGE(Mensual!D178:D180))*100</f>
        <v>460.64792189696942</v>
      </c>
      <c r="E177" s="11">
        <f>LN(AVERAGE(Mensual!E178:E180))*100</f>
        <v>457.70614550269357</v>
      </c>
      <c r="F177" s="11">
        <f>LN(AVERAGE(Mensual!F178:F180))*100</f>
        <v>448.56887211461537</v>
      </c>
      <c r="G177" s="11">
        <f>LN(AVERAGE(Mensual!G178:G180))*100</f>
        <v>480.9964780114978</v>
      </c>
      <c r="H177" s="9">
        <f>AVERAGE(Mensual!H178:H180)</f>
        <v>3.614266666666667</v>
      </c>
      <c r="I177" s="9">
        <f>AVERAGE(Mensual!I178:I180)</f>
        <v>1.1547670250896058</v>
      </c>
    </row>
    <row r="178" spans="1:9">
      <c r="A178" s="5">
        <v>43040</v>
      </c>
      <c r="B178" s="11">
        <f>LN(SUM(Mensual!B179:B181))*100</f>
        <v>618.78027503415535</v>
      </c>
      <c r="C178" s="11">
        <f>LN(SUM(Mensual!C179:C181))*100</f>
        <v>606.28199814949153</v>
      </c>
      <c r="D178" s="11">
        <f>LN(AVERAGE(Mensual!D179:D181))*100</f>
        <v>462.53733001394392</v>
      </c>
      <c r="E178" s="11">
        <f>LN(AVERAGE(Mensual!E179:E181))*100</f>
        <v>458.02581876258188</v>
      </c>
      <c r="F178" s="11">
        <f>LN(AVERAGE(Mensual!F179:F181))*100</f>
        <v>448.4561605604024</v>
      </c>
      <c r="G178" s="11">
        <f>LN(AVERAGE(Mensual!G179:G181))*100</f>
        <v>481.1849965628162</v>
      </c>
      <c r="H178" s="9">
        <f>AVERAGE(Mensual!H179:H181)</f>
        <v>3.4891000000000001</v>
      </c>
      <c r="I178" s="9">
        <f>AVERAGE(Mensual!I179:I181)</f>
        <v>1.1547347670250896</v>
      </c>
    </row>
    <row r="179" spans="1:9">
      <c r="A179" s="5">
        <v>43070</v>
      </c>
      <c r="B179" s="11">
        <f>LN(SUM(Mensual!B180:B182))*100</f>
        <v>618.66621874319947</v>
      </c>
      <c r="C179" s="11">
        <f>LN(SUM(Mensual!C180:C182))*100</f>
        <v>604.74514484765962</v>
      </c>
      <c r="D179" s="11">
        <f>LN(AVERAGE(Mensual!D180:D182))*100</f>
        <v>463.15640555702709</v>
      </c>
      <c r="E179" s="11">
        <f>LN(AVERAGE(Mensual!E180:E182))*100</f>
        <v>458.03538508604368</v>
      </c>
      <c r="F179" s="11">
        <f>LN(AVERAGE(Mensual!F180:F182))*100</f>
        <v>448.34771968641292</v>
      </c>
      <c r="G179" s="11">
        <f>LN(AVERAGE(Mensual!G180:G182))*100</f>
        <v>481.37127839271352</v>
      </c>
      <c r="H179" s="9">
        <f>AVERAGE(Mensual!H180:H182)</f>
        <v>3.3706999999999998</v>
      </c>
      <c r="I179" s="9">
        <f>AVERAGE(Mensual!I180:I182)</f>
        <v>1.2041612903225807</v>
      </c>
    </row>
    <row r="180" spans="1:9">
      <c r="A180" s="5">
        <v>43101</v>
      </c>
      <c r="B180" s="11">
        <f>LN(SUM(Mensual!B181:B183))*100</f>
        <v>619.13145459949749</v>
      </c>
      <c r="C180" s="11">
        <f>LN(SUM(Mensual!C181:C183))*100</f>
        <v>606.18887211372885</v>
      </c>
      <c r="D180" s="11">
        <f>LN(AVERAGE(Mensual!D181:D183))*100</f>
        <v>463.20927933730297</v>
      </c>
      <c r="E180" s="11">
        <f>LN(AVERAGE(Mensual!E181:E183))*100</f>
        <v>458.54413325126148</v>
      </c>
      <c r="F180" s="11">
        <f>LN(AVERAGE(Mensual!F181:F183))*100</f>
        <v>448.42345724827675</v>
      </c>
      <c r="G180" s="11">
        <f>LN(AVERAGE(Mensual!G181:G183))*100</f>
        <v>481.57234661040224</v>
      </c>
      <c r="H180" s="9">
        <f>AVERAGE(Mensual!H181:H183)</f>
        <v>3.2357</v>
      </c>
      <c r="I180" s="9">
        <f>AVERAGE(Mensual!I181:I183)</f>
        <v>1.2910430107526882</v>
      </c>
    </row>
    <row r="181" spans="1:9">
      <c r="A181" s="5">
        <v>43132</v>
      </c>
      <c r="B181" s="11">
        <f>LN(SUM(Mensual!B182:B184))*100</f>
        <v>619.74455929456656</v>
      </c>
      <c r="C181" s="11">
        <f>LN(SUM(Mensual!C182:C184))*100</f>
        <v>606.78061545449088</v>
      </c>
      <c r="D181" s="11">
        <f>LN(AVERAGE(Mensual!D182:D184))*100</f>
        <v>462.83415053995077</v>
      </c>
      <c r="E181" s="11">
        <f>LN(AVERAGE(Mensual!E182:E184))*100</f>
        <v>459.92561044504424</v>
      </c>
      <c r="F181" s="11">
        <f>LN(AVERAGE(Mensual!F182:F184))*100</f>
        <v>448.61868877107156</v>
      </c>
      <c r="G181" s="11">
        <f>LN(AVERAGE(Mensual!G182:G184))*100</f>
        <v>481.8327415826995</v>
      </c>
      <c r="H181" s="9">
        <f>AVERAGE(Mensual!H182:H184)</f>
        <v>3.1212666666666666</v>
      </c>
      <c r="I181" s="9">
        <f>AVERAGE(Mensual!I182:I184)</f>
        <v>1.3778763440860216</v>
      </c>
    </row>
    <row r="182" spans="1:9">
      <c r="A182" s="5">
        <v>43160</v>
      </c>
      <c r="B182" s="11">
        <f>LN(SUM(Mensual!B183:B185))*100</f>
        <v>620.37995602925014</v>
      </c>
      <c r="C182" s="11">
        <f>LN(SUM(Mensual!C183:C185))*100</f>
        <v>608.18726281144018</v>
      </c>
      <c r="D182" s="11">
        <f>LN(AVERAGE(Mensual!D183:D185))*100</f>
        <v>462.14035104096149</v>
      </c>
      <c r="E182" s="11">
        <f>LN(AVERAGE(Mensual!E183:E185))*100</f>
        <v>460.81744793623011</v>
      </c>
      <c r="F182" s="11">
        <f>LN(AVERAGE(Mensual!F183:F185))*100</f>
        <v>448.80134220690297</v>
      </c>
      <c r="G182" s="11">
        <f>LN(AVERAGE(Mensual!G183:G185))*100</f>
        <v>482.01216718654604</v>
      </c>
      <c r="H182" s="9">
        <f>AVERAGE(Mensual!H183:H185)</f>
        <v>2.9716333333333331</v>
      </c>
      <c r="I182" s="9">
        <f>AVERAGE(Mensual!I183:I185)</f>
        <v>1.4460483870967742</v>
      </c>
    </row>
    <row r="183" spans="1:9">
      <c r="A183" s="5">
        <v>43191</v>
      </c>
      <c r="B183" s="11">
        <f>LN(SUM(Mensual!B184:B186))*100</f>
        <v>621.25167281324082</v>
      </c>
      <c r="C183" s="11">
        <f>LN(SUM(Mensual!C184:C186))*100</f>
        <v>610.06555272684716</v>
      </c>
      <c r="D183" s="11">
        <f>LN(AVERAGE(Mensual!D184:D186))*100</f>
        <v>460.95794914835085</v>
      </c>
      <c r="E183" s="11">
        <f>LN(AVERAGE(Mensual!E184:E186))*100</f>
        <v>461.12911260063345</v>
      </c>
      <c r="F183" s="11">
        <f>LN(AVERAGE(Mensual!F184:F186))*100</f>
        <v>448.89317910580206</v>
      </c>
      <c r="G183" s="11">
        <f>LN(AVERAGE(Mensual!G184:G186))*100</f>
        <v>482.18437422295352</v>
      </c>
      <c r="H183" s="9">
        <f>AVERAGE(Mensual!H184:H186)</f>
        <v>2.8567999999999998</v>
      </c>
      <c r="I183" s="9">
        <f>AVERAGE(Mensual!I184:I186)</f>
        <v>1.5386541218637992</v>
      </c>
    </row>
    <row r="184" spans="1:9">
      <c r="A184" s="5">
        <v>43221</v>
      </c>
      <c r="B184" s="11">
        <f>LN(SUM(Mensual!B185:B187))*100</f>
        <v>622.12355147274604</v>
      </c>
      <c r="C184" s="11">
        <f>LN(SUM(Mensual!C185:C187))*100</f>
        <v>613.00709385319669</v>
      </c>
      <c r="D184" s="11">
        <f>LN(AVERAGE(Mensual!D185:D187))*100</f>
        <v>459.57878706289722</v>
      </c>
      <c r="E184" s="11">
        <f>LN(AVERAGE(Mensual!E185:E187))*100</f>
        <v>460.52537303567647</v>
      </c>
      <c r="F184" s="11">
        <f>LN(AVERAGE(Mensual!F185:F187))*100</f>
        <v>448.93293406722307</v>
      </c>
      <c r="G184" s="11">
        <f>LN(AVERAGE(Mensual!G185:G187))*100</f>
        <v>482.28629838189556</v>
      </c>
      <c r="H184" s="9">
        <f>AVERAGE(Mensual!H185:H187)</f>
        <v>2.7724999999999995</v>
      </c>
      <c r="I184" s="9">
        <f>AVERAGE(Mensual!I185:I187)</f>
        <v>1.6328207885304657</v>
      </c>
    </row>
    <row r="185" spans="1:9">
      <c r="A185" s="5">
        <v>43252</v>
      </c>
      <c r="B185" s="11">
        <f>LN(SUM(Mensual!B186:B188))*100</f>
        <v>622.12022166822953</v>
      </c>
      <c r="C185" s="11">
        <f>LN(SUM(Mensual!C186:C188))*100</f>
        <v>612.56327028875921</v>
      </c>
      <c r="D185" s="11">
        <f>LN(AVERAGE(Mensual!D186:D188))*100</f>
        <v>458.56142179772837</v>
      </c>
      <c r="E185" s="11">
        <f>LN(AVERAGE(Mensual!E186:E188))*100</f>
        <v>459.74343117121839</v>
      </c>
      <c r="F185" s="11">
        <f>LN(AVERAGE(Mensual!F186:F188))*100</f>
        <v>449.08961816001442</v>
      </c>
      <c r="G185" s="11">
        <f>LN(AVERAGE(Mensual!G186:G188))*100</f>
        <v>482.4733479024174</v>
      </c>
      <c r="H185" s="9">
        <f>AVERAGE(Mensual!H186:H188)</f>
        <v>2.7648333333333333</v>
      </c>
      <c r="I185" s="9">
        <f>AVERAGE(Mensual!I186:I188)</f>
        <v>1.7373333333333332</v>
      </c>
    </row>
    <row r="186" spans="1:9">
      <c r="A186" s="5">
        <v>43282</v>
      </c>
      <c r="B186" s="11">
        <f>LN(SUM(Mensual!B187:B189))*100</f>
        <v>621.39553872899307</v>
      </c>
      <c r="C186" s="11">
        <f>LN(SUM(Mensual!C187:C189))*100</f>
        <v>609.04352148049782</v>
      </c>
      <c r="D186" s="11">
        <f>LN(AVERAGE(Mensual!D187:D189))*100</f>
        <v>457.47341960880954</v>
      </c>
      <c r="E186" s="11">
        <f>LN(AVERAGE(Mensual!E187:E189))*100</f>
        <v>458.57273127291654</v>
      </c>
      <c r="F186" s="11">
        <f>LN(AVERAGE(Mensual!F187:F189))*100</f>
        <v>449.33829794342842</v>
      </c>
      <c r="G186" s="11">
        <f>LN(AVERAGE(Mensual!G187:G189))*100</f>
        <v>482.6680498056308</v>
      </c>
      <c r="H186" s="9">
        <f>AVERAGE(Mensual!H187:H189)</f>
        <v>2.7618666666666662</v>
      </c>
      <c r="I186" s="9">
        <f>AVERAGE(Mensual!I187:I189)</f>
        <v>1.8098888888888889</v>
      </c>
    </row>
    <row r="187" spans="1:9">
      <c r="A187" s="5">
        <v>43313</v>
      </c>
      <c r="B187" s="11">
        <f>LN(SUM(Mensual!B188:B190))*100</f>
        <v>620.79244299933862</v>
      </c>
      <c r="C187" s="11">
        <f>LN(SUM(Mensual!C188:C190))*100</f>
        <v>606.48341640815022</v>
      </c>
      <c r="D187" s="11">
        <f>LN(AVERAGE(Mensual!D188:D190))*100</f>
        <v>455.15855763701819</v>
      </c>
      <c r="E187" s="11">
        <f>LN(AVERAGE(Mensual!E188:E190))*100</f>
        <v>457.39125101200602</v>
      </c>
      <c r="F187" s="11">
        <f>LN(AVERAGE(Mensual!F188:F190))*100</f>
        <v>449.5701433861326</v>
      </c>
      <c r="G187" s="11">
        <f>LN(AVERAGE(Mensual!G188:G190))*100</f>
        <v>482.87186654423618</v>
      </c>
      <c r="H187" s="9">
        <f>AVERAGE(Mensual!H188:H190)</f>
        <v>2.7592999999999996</v>
      </c>
      <c r="I187" s="9">
        <f>AVERAGE(Mensual!I188:I190)</f>
        <v>1.8815017921146955</v>
      </c>
    </row>
    <row r="188" spans="1:9">
      <c r="A188" s="5">
        <v>43344</v>
      </c>
      <c r="B188" s="11">
        <f>LN(SUM(Mensual!B189:B191))*100</f>
        <v>621.18818586332395</v>
      </c>
      <c r="C188" s="11">
        <f>LN(SUM(Mensual!C189:C191))*100</f>
        <v>607.78920702670666</v>
      </c>
      <c r="D188" s="11">
        <f>LN(AVERAGE(Mensual!D189:D191))*100</f>
        <v>452.830053123303</v>
      </c>
      <c r="E188" s="11">
        <f>LN(AVERAGE(Mensual!E189:E191))*100</f>
        <v>456.81912732074215</v>
      </c>
      <c r="F188" s="11">
        <f>LN(AVERAGE(Mensual!F189:F191))*100</f>
        <v>449.76339516409587</v>
      </c>
      <c r="G188" s="11">
        <f>LN(AVERAGE(Mensual!G189:G191))*100</f>
        <v>483.07339155823638</v>
      </c>
      <c r="H188" s="9">
        <f>AVERAGE(Mensual!H189:H191)</f>
        <v>2.7464</v>
      </c>
      <c r="I188" s="9">
        <f>AVERAGE(Mensual!I189:I191)</f>
        <v>1.9265017921146954</v>
      </c>
    </row>
    <row r="189" spans="1:9">
      <c r="A189" s="5">
        <v>43374</v>
      </c>
      <c r="B189" s="11">
        <f>LN(SUM(Mensual!B190:B192))*100</f>
        <v>621.72492762701893</v>
      </c>
      <c r="C189" s="11">
        <f>LN(SUM(Mensual!C190:C192))*100</f>
        <v>608.50121734538675</v>
      </c>
      <c r="D189" s="11">
        <f>LN(AVERAGE(Mensual!D190:D192))*100</f>
        <v>451.35427289457164</v>
      </c>
      <c r="E189" s="11">
        <f>LN(AVERAGE(Mensual!E190:E192))*100</f>
        <v>456.97309947717883</v>
      </c>
      <c r="F189" s="11">
        <f>LN(AVERAGE(Mensual!F190:F192))*100</f>
        <v>449.95514542296615</v>
      </c>
      <c r="G189" s="11">
        <f>LN(AVERAGE(Mensual!G190:G192))*100</f>
        <v>483.27697256662043</v>
      </c>
      <c r="H189" s="9">
        <f>AVERAGE(Mensual!H190:H192)</f>
        <v>2.7552666666666661</v>
      </c>
      <c r="I189" s="9">
        <f>AVERAGE(Mensual!I190:I192)</f>
        <v>2.0190824372759857</v>
      </c>
    </row>
    <row r="190" spans="1:9">
      <c r="A190" s="5">
        <v>43405</v>
      </c>
      <c r="B190" s="11">
        <f>LN(SUM(Mensual!B191:B193))*100</f>
        <v>622.34021516401913</v>
      </c>
      <c r="C190" s="11">
        <f>LN(SUM(Mensual!C191:C193))*100</f>
        <v>609.52953162541564</v>
      </c>
      <c r="D190" s="11">
        <f>LN(AVERAGE(Mensual!D191:D193))*100</f>
        <v>451.66160544839073</v>
      </c>
      <c r="E190" s="11">
        <f>LN(AVERAGE(Mensual!E191:E193))*100</f>
        <v>457.41335458522417</v>
      </c>
      <c r="F190" s="11">
        <f>LN(AVERAGE(Mensual!F191:F193))*100</f>
        <v>450.19870002371636</v>
      </c>
      <c r="G190" s="11">
        <f>LN(AVERAGE(Mensual!G191:G193))*100</f>
        <v>483.41336414769336</v>
      </c>
      <c r="H190" s="9">
        <f>AVERAGE(Mensual!H191:H193)</f>
        <v>2.7560333333333333</v>
      </c>
      <c r="I190" s="9">
        <f>AVERAGE(Mensual!I191:I193)</f>
        <v>2.1133584229390681</v>
      </c>
    </row>
    <row r="191" spans="1:9">
      <c r="A191" s="5">
        <v>43435</v>
      </c>
      <c r="B191" s="11">
        <f>LN(SUM(Mensual!B192:B194))*100</f>
        <v>622.79493317113031</v>
      </c>
      <c r="C191" s="11">
        <f>LN(SUM(Mensual!C192:C194))*100</f>
        <v>609.75377794380302</v>
      </c>
      <c r="D191" s="11">
        <f>LN(AVERAGE(Mensual!D192:D194))*100</f>
        <v>453.1415901963274</v>
      </c>
      <c r="E191" s="11">
        <f>LN(AVERAGE(Mensual!E192:E194))*100</f>
        <v>457.60570391747109</v>
      </c>
      <c r="F191" s="11">
        <f>LN(AVERAGE(Mensual!F192:F194))*100</f>
        <v>450.38219283207968</v>
      </c>
      <c r="G191" s="11">
        <f>LN(AVERAGE(Mensual!G192:G194))*100</f>
        <v>483.5262917853118</v>
      </c>
      <c r="H191" s="9">
        <f>AVERAGE(Mensual!H192:H194)</f>
        <v>2.7587666666666668</v>
      </c>
      <c r="I191" s="9">
        <f>AVERAGE(Mensual!I192:I194)</f>
        <v>2.2198673835125446</v>
      </c>
    </row>
    <row r="192" spans="1:9">
      <c r="A192" s="5">
        <v>43466</v>
      </c>
      <c r="B192" s="11">
        <f>LN(SUM(Mensual!B193:B195))*100</f>
        <v>622.74295397045762</v>
      </c>
      <c r="C192" s="11">
        <f>LN(SUM(Mensual!C193:C195))*100</f>
        <v>609.04517315040459</v>
      </c>
      <c r="D192" s="11">
        <f>LN(AVERAGE(Mensual!D193:D195))*100</f>
        <v>454.2315044055477</v>
      </c>
      <c r="E192" s="11">
        <f>LN(AVERAGE(Mensual!E193:E195))*100</f>
        <v>457.82248552293333</v>
      </c>
      <c r="F192" s="11">
        <f>LN(AVERAGE(Mensual!F193:F195))*100</f>
        <v>450.55093978591492</v>
      </c>
      <c r="G192" s="11">
        <f>LN(AVERAGE(Mensual!G193:G195))*100</f>
        <v>483.60867353747625</v>
      </c>
      <c r="H192" s="9">
        <f>AVERAGE(Mensual!H193:H195)</f>
        <v>2.752966666666667</v>
      </c>
      <c r="I192" s="9">
        <f>AVERAGE(Mensual!I193:I195)</f>
        <v>2.2906200716845877</v>
      </c>
    </row>
    <row r="193" spans="1:9">
      <c r="A193" s="5">
        <v>43497</v>
      </c>
      <c r="B193" s="11">
        <f>LN(SUM(Mensual!B194:B196))*100</f>
        <v>622.65529591908535</v>
      </c>
      <c r="C193" s="11">
        <f>LN(SUM(Mensual!C194:C196))*100</f>
        <v>607.43075594219226</v>
      </c>
      <c r="D193" s="11">
        <f>LN(AVERAGE(Mensual!D194:D196))*100</f>
        <v>453.99217679813876</v>
      </c>
      <c r="E193" s="11">
        <f>LN(AVERAGE(Mensual!E194:E196))*100</f>
        <v>457.95093647510248</v>
      </c>
      <c r="F193" s="11">
        <f>LN(AVERAGE(Mensual!F194:F196))*100</f>
        <v>450.70292202679718</v>
      </c>
      <c r="G193" s="11">
        <f>LN(AVERAGE(Mensual!G194:G196))*100</f>
        <v>483.78352297374715</v>
      </c>
      <c r="H193" s="9">
        <f>AVERAGE(Mensual!H194:H196)</f>
        <v>2.7525999999999997</v>
      </c>
      <c r="I193" s="9">
        <f>AVERAGE(Mensual!I194:I196)</f>
        <v>2.3580645161290321</v>
      </c>
    </row>
    <row r="194" spans="1:9">
      <c r="A194" s="5">
        <v>43525</v>
      </c>
      <c r="B194" s="11">
        <f>LN(SUM(Mensual!B195:B197))*100</f>
        <v>623.0774750027216</v>
      </c>
      <c r="C194" s="11">
        <f>LN(SUM(Mensual!C195:C197))*100</f>
        <v>607.25546867058847</v>
      </c>
      <c r="D194" s="11">
        <f>LN(AVERAGE(Mensual!D195:D197))*100</f>
        <v>453.34235407876776</v>
      </c>
      <c r="E194" s="11">
        <f>LN(AVERAGE(Mensual!E195:E197))*100</f>
        <v>457.78942761180286</v>
      </c>
      <c r="F194" s="11">
        <f>LN(AVERAGE(Mensual!F195:F197))*100</f>
        <v>450.91255238872282</v>
      </c>
      <c r="G194" s="11">
        <f>LN(AVERAGE(Mensual!G195:G197))*100</f>
        <v>484.00635705066702</v>
      </c>
      <c r="H194" s="9">
        <f>AVERAGE(Mensual!H195:H197)</f>
        <v>2.7525333333333335</v>
      </c>
      <c r="I194" s="9">
        <f>AVERAGE(Mensual!I195:I197)</f>
        <v>2.401720430107527</v>
      </c>
    </row>
    <row r="195" spans="1:9">
      <c r="A195" s="5">
        <v>43556</v>
      </c>
      <c r="B195" s="11">
        <f>LN(SUM(Mensual!B196:B198))*100</f>
        <v>623.53418570410315</v>
      </c>
      <c r="C195" s="11">
        <f>LN(SUM(Mensual!C196:C198))*100</f>
        <v>608.23967778542681</v>
      </c>
      <c r="D195" s="11">
        <f>LN(AVERAGE(Mensual!D196:D198))*100</f>
        <v>453.39172330884736</v>
      </c>
      <c r="E195" s="11">
        <f>LN(AVERAGE(Mensual!E196:E198))*100</f>
        <v>457.39018756007664</v>
      </c>
      <c r="F195" s="11">
        <f>LN(AVERAGE(Mensual!F196:F198))*100</f>
        <v>451.1585416312829</v>
      </c>
      <c r="G195" s="11">
        <f>LN(AVERAGE(Mensual!G196:G198))*100</f>
        <v>484.30601193475684</v>
      </c>
      <c r="H195" s="9">
        <f>AVERAGE(Mensual!H196:H198)</f>
        <v>2.7526666666666664</v>
      </c>
      <c r="I195" s="9">
        <f>AVERAGE(Mensual!I196:I198)</f>
        <v>2.4096093189964156</v>
      </c>
    </row>
    <row r="196" spans="1:9">
      <c r="A196" s="5">
        <v>43586</v>
      </c>
      <c r="B196" s="11">
        <f>LN(SUM(Mensual!B197:B199))*100</f>
        <v>623.83486530435675</v>
      </c>
      <c r="C196" s="11">
        <f>LN(SUM(Mensual!C197:C199))*100</f>
        <v>609.76859795118708</v>
      </c>
      <c r="D196" s="11">
        <f>LN(AVERAGE(Mensual!D197:D199))*100</f>
        <v>454.33877264850634</v>
      </c>
      <c r="E196" s="11">
        <f>LN(AVERAGE(Mensual!E197:E199))*100</f>
        <v>456.75561649609506</v>
      </c>
      <c r="F196" s="11">
        <f>LN(AVERAGE(Mensual!F197:F199))*100</f>
        <v>451.42915037740943</v>
      </c>
      <c r="G196" s="11">
        <f>LN(AVERAGE(Mensual!G197:G199))*100</f>
        <v>484.58878342977539</v>
      </c>
      <c r="H196" s="9">
        <f>AVERAGE(Mensual!H197:H199)</f>
        <v>2.752333333333334</v>
      </c>
      <c r="I196" s="9">
        <f>AVERAGE(Mensual!I197:I199)</f>
        <v>2.4065985663082436</v>
      </c>
    </row>
    <row r="197" spans="1:9">
      <c r="A197" s="5">
        <v>43617</v>
      </c>
      <c r="B197" s="11">
        <f>LN(SUM(Mensual!B198:B200))*100</f>
        <v>623.56141615592207</v>
      </c>
      <c r="C197" s="11">
        <f>LN(SUM(Mensual!C198:C200))*100</f>
        <v>608.3028608451657</v>
      </c>
      <c r="D197" s="11">
        <f>LN(AVERAGE(Mensual!D198:D200))*100</f>
        <v>455.08470977995012</v>
      </c>
      <c r="E197" s="11">
        <f>LN(AVERAGE(Mensual!E198:E200))*100</f>
        <v>456.59062158416066</v>
      </c>
      <c r="F197" s="11">
        <f>LN(AVERAGE(Mensual!F198:F200))*100</f>
        <v>451.60028671572104</v>
      </c>
      <c r="G197" s="11">
        <f>LN(AVERAGE(Mensual!G198:G200))*100</f>
        <v>484.8103477224746</v>
      </c>
      <c r="H197" s="9">
        <f>AVERAGE(Mensual!H198:H200)</f>
        <v>2.7650333333333337</v>
      </c>
      <c r="I197" s="9">
        <f>AVERAGE(Mensual!I198:I200)</f>
        <v>2.3974336917562726</v>
      </c>
    </row>
    <row r="198" spans="1:9">
      <c r="A198" s="5">
        <v>43647</v>
      </c>
      <c r="B198" s="11">
        <f>LN(SUM(Mensual!B199:B201))*100</f>
        <v>623.63829278435321</v>
      </c>
      <c r="C198" s="11">
        <f>LN(SUM(Mensual!C199:C201))*100</f>
        <v>608.05326174265224</v>
      </c>
      <c r="D198" s="11">
        <f>LN(AVERAGE(Mensual!D199:D201))*100</f>
        <v>455.86336132625178</v>
      </c>
      <c r="E198" s="11">
        <f>LN(AVERAGE(Mensual!E199:E201))*100</f>
        <v>456.22528170740179</v>
      </c>
      <c r="F198" s="11">
        <f>LN(AVERAGE(Mensual!F199:F201))*100</f>
        <v>451.68756114059011</v>
      </c>
      <c r="G198" s="11">
        <f>LN(AVERAGE(Mensual!G199:G201))*100</f>
        <v>485.01203803127294</v>
      </c>
      <c r="H198" s="9">
        <f>AVERAGE(Mensual!H199:H201)</f>
        <v>2.7651333333333334</v>
      </c>
      <c r="I198" s="9">
        <f>AVERAGE(Mensual!I199:I201)</f>
        <v>2.3905125448028675</v>
      </c>
    </row>
    <row r="199" spans="1:9">
      <c r="A199" s="5">
        <v>43678</v>
      </c>
      <c r="B199" s="11">
        <f>LN(SUM(Mensual!B200:B202))*100</f>
        <v>624.00607213996977</v>
      </c>
      <c r="C199" s="11">
        <f>LN(SUM(Mensual!C200:C202))*100</f>
        <v>608.61332545686366</v>
      </c>
      <c r="D199" s="11">
        <f>LN(AVERAGE(Mensual!D200:D202))*100</f>
        <v>456.1639741825532</v>
      </c>
      <c r="E199" s="11">
        <f>LN(AVERAGE(Mensual!E200:E202))*100</f>
        <v>456.35942002774465</v>
      </c>
      <c r="F199" s="11">
        <f>LN(AVERAGE(Mensual!F200:F202))*100</f>
        <v>451.69351536650595</v>
      </c>
      <c r="G199" s="11">
        <f>LN(AVERAGE(Mensual!G200:G202))*100</f>
        <v>485.19038430486052</v>
      </c>
      <c r="H199" s="9">
        <f>AVERAGE(Mensual!H200:H202)</f>
        <v>2.7030666666666665</v>
      </c>
      <c r="I199" s="9">
        <f>AVERAGE(Mensual!I200:I202)</f>
        <v>2.3021254480286739</v>
      </c>
    </row>
    <row r="200" spans="1:9">
      <c r="A200" s="5">
        <v>43709</v>
      </c>
      <c r="B200" s="11">
        <f>LN(SUM(Mensual!B201:B203))*100</f>
        <v>624.12505432169962</v>
      </c>
      <c r="C200" s="11">
        <f>LN(SUM(Mensual!C201:C203))*100</f>
        <v>609.66075965241134</v>
      </c>
      <c r="D200" s="11">
        <f>LN(AVERAGE(Mensual!D201:D203))*100</f>
        <v>456.42515189922756</v>
      </c>
      <c r="E200" s="11">
        <f>LN(AVERAGE(Mensual!E201:E203))*100</f>
        <v>456.17018315413083</v>
      </c>
      <c r="F200" s="11">
        <f>LN(AVERAGE(Mensual!F201:F203))*100</f>
        <v>451.74088823535845</v>
      </c>
      <c r="G200" s="11">
        <f>LN(AVERAGE(Mensual!G201:G203))*100</f>
        <v>485.4049686367656</v>
      </c>
      <c r="H200" s="9">
        <f>AVERAGE(Mensual!H201:H203)</f>
        <v>2.6069</v>
      </c>
      <c r="I200" s="9">
        <f>AVERAGE(Mensual!I201:I203)</f>
        <v>2.1905698924731185</v>
      </c>
    </row>
    <row r="201" spans="1:9">
      <c r="A201" s="5">
        <v>43739</v>
      </c>
      <c r="B201" s="11">
        <f>LN(SUM(Mensual!B202:B204))*100</f>
        <v>624.41259578996164</v>
      </c>
      <c r="C201" s="11">
        <f>LN(SUM(Mensual!C202:C204))*100</f>
        <v>610.60718556165443</v>
      </c>
      <c r="D201" s="11">
        <f>LN(AVERAGE(Mensual!D202:D204))*100</f>
        <v>455.53800591925568</v>
      </c>
      <c r="E201" s="11">
        <f>LN(AVERAGE(Mensual!E202:E204))*100</f>
        <v>456.49139623828648</v>
      </c>
      <c r="F201" s="11">
        <f>LN(AVERAGE(Mensual!F202:F204))*100</f>
        <v>451.86021478103487</v>
      </c>
      <c r="G201" s="11">
        <f>LN(AVERAGE(Mensual!G202:G204))*100</f>
        <v>485.64152308076308</v>
      </c>
      <c r="H201" s="9">
        <f>AVERAGE(Mensual!H202:H204)</f>
        <v>2.5241666666666664</v>
      </c>
      <c r="I201" s="9">
        <f>AVERAGE(Mensual!I202:I204)</f>
        <v>1.9994946236559141</v>
      </c>
    </row>
    <row r="202" spans="1:9">
      <c r="A202" s="5">
        <v>43770</v>
      </c>
      <c r="B202" s="11">
        <f>LN(SUM(Mensual!B203:B205))*100</f>
        <v>624.58521129329597</v>
      </c>
      <c r="C202" s="11">
        <f>LN(SUM(Mensual!C203:C205))*100</f>
        <v>610.8832690095993</v>
      </c>
      <c r="D202" s="11">
        <f>LN(AVERAGE(Mensual!D203:D205))*100</f>
        <v>454.95275898371563</v>
      </c>
      <c r="E202" s="11">
        <f>LN(AVERAGE(Mensual!E203:E205))*100</f>
        <v>456.65990506760858</v>
      </c>
      <c r="F202" s="11">
        <f>LN(AVERAGE(Mensual!F203:F205))*100</f>
        <v>452.044856579552</v>
      </c>
      <c r="G202" s="11">
        <f>LN(AVERAGE(Mensual!G203:G205))*100</f>
        <v>485.90258199814372</v>
      </c>
      <c r="H202" s="9">
        <f>AVERAGE(Mensual!H203:H205)</f>
        <v>2.4355666666666669</v>
      </c>
      <c r="I202" s="9">
        <f>AVERAGE(Mensual!I203:I205)</f>
        <v>1.8086702508960573</v>
      </c>
    </row>
    <row r="203" spans="1:9">
      <c r="A203" s="5">
        <v>43800</v>
      </c>
      <c r="B203" s="11">
        <f>LN(SUM(Mensual!B204:B206))*100</f>
        <v>624.5756101540311</v>
      </c>
      <c r="C203" s="11">
        <f>LN(SUM(Mensual!C204:C206))*100</f>
        <v>609.91666018757803</v>
      </c>
      <c r="D203" s="11">
        <f>LN(AVERAGE(Mensual!D204:D206))*100</f>
        <v>454.95103083432269</v>
      </c>
      <c r="E203" s="11">
        <f>LN(AVERAGE(Mensual!E204:E206))*100</f>
        <v>456.96681508801919</v>
      </c>
      <c r="F203" s="11">
        <f>LN(AVERAGE(Mensual!F204:F206))*100</f>
        <v>452.23675147226726</v>
      </c>
      <c r="G203" s="11">
        <f>LN(AVERAGE(Mensual!G204:G206))*100</f>
        <v>486.1281850059359</v>
      </c>
      <c r="H203" s="9">
        <f>AVERAGE(Mensual!H204:H206)</f>
        <v>2.3510000000000004</v>
      </c>
      <c r="I203" s="9">
        <f>AVERAGE(Mensual!I204:I206)</f>
        <v>1.6446594982078853</v>
      </c>
    </row>
    <row r="204" spans="1:9">
      <c r="A204" s="5">
        <v>43831</v>
      </c>
      <c r="B204" s="11">
        <f>LN(SUM(Mensual!B205:B207))*100</f>
        <v>624.80375000317508</v>
      </c>
      <c r="C204" s="11">
        <f>LN(SUM(Mensual!C205:C207))*100</f>
        <v>609.0599681732042</v>
      </c>
      <c r="D204" s="11">
        <f>LN(AVERAGE(Mensual!D205:D207))*100</f>
        <v>456.75922145967019</v>
      </c>
      <c r="E204" s="11">
        <f>LN(AVERAGE(Mensual!E205:E207))*100</f>
        <v>457.11402791434665</v>
      </c>
      <c r="F204" s="11">
        <f>LN(AVERAGE(Mensual!F205:F207))*100</f>
        <v>452.40624847515249</v>
      </c>
      <c r="G204" s="11">
        <f>LN(AVERAGE(Mensual!G205:G207))*100</f>
        <v>486.3461648823037</v>
      </c>
      <c r="H204" s="9">
        <f>AVERAGE(Mensual!H205:H207)</f>
        <v>2.2658333333333336</v>
      </c>
      <c r="I204" s="9">
        <f>AVERAGE(Mensual!I205:I207)</f>
        <v>1.5507090540751129</v>
      </c>
    </row>
    <row r="205" spans="1:9">
      <c r="A205" s="5">
        <v>43862</v>
      </c>
      <c r="B205" s="11">
        <f>LN(SUM(Mensual!B206:B208))*100</f>
        <v>625.13996706320802</v>
      </c>
      <c r="C205" s="11">
        <f>LN(SUM(Mensual!C206:C208))*100</f>
        <v>607.68183804989474</v>
      </c>
      <c r="D205" s="11">
        <f>LN(AVERAGE(Mensual!D206:D208))*100</f>
        <v>457.81237556557926</v>
      </c>
      <c r="E205" s="11">
        <f>LN(AVERAGE(Mensual!E206:E208))*100</f>
        <v>457.42313862705589</v>
      </c>
      <c r="F205" s="11">
        <f>LN(AVERAGE(Mensual!F206:F208))*100</f>
        <v>452.58021090098941</v>
      </c>
      <c r="G205" s="11">
        <f>LN(AVERAGE(Mensual!G206:G208))*100</f>
        <v>486.54582997315237</v>
      </c>
      <c r="H205" s="9">
        <f>AVERAGE(Mensual!H206:H208)</f>
        <v>2.2474666666666665</v>
      </c>
      <c r="I205" s="9">
        <f>AVERAGE(Mensual!I206:I208)</f>
        <v>1.5614312762973352</v>
      </c>
    </row>
    <row r="206" spans="1:9">
      <c r="A206" s="5">
        <v>43891</v>
      </c>
      <c r="B206" s="11">
        <f>LN(SUM(Mensual!B207:B209))*100</f>
        <v>619.06724757849656</v>
      </c>
      <c r="C206" s="11">
        <f>LN(SUM(Mensual!C207:C209))*100</f>
        <v>603.70515116899833</v>
      </c>
      <c r="D206" s="11">
        <f>LN(AVERAGE(Mensual!D207:D209))*100</f>
        <v>457.23737865494655</v>
      </c>
      <c r="E206" s="11">
        <f>LN(AVERAGE(Mensual!E207:E209))*100</f>
        <v>457.86138822596064</v>
      </c>
      <c r="F206" s="11">
        <f>LN(AVERAGE(Mensual!F207:F209))*100</f>
        <v>452.77415402413214</v>
      </c>
      <c r="G206" s="11">
        <f>LN(AVERAGE(Mensual!G207:G209))*100</f>
        <v>486.67156654651194</v>
      </c>
      <c r="H206" s="9">
        <f>AVERAGE(Mensual!H207:H209)</f>
        <v>2.1102333333333334</v>
      </c>
      <c r="I206" s="9">
        <f>AVERAGE(Mensual!I207:I209)</f>
        <v>1.2476238471673256</v>
      </c>
    </row>
    <row r="207" spans="1:9">
      <c r="A207" s="5">
        <v>43922</v>
      </c>
      <c r="B207" s="11">
        <f>LN(SUM(Mensual!B208:B210))*100</f>
        <v>604.29901448170517</v>
      </c>
      <c r="C207" s="11">
        <f>LN(SUM(Mensual!C208:C210))*100</f>
        <v>594.65144648479395</v>
      </c>
      <c r="D207" s="11">
        <f>LN(AVERAGE(Mensual!D208:D210))*100</f>
        <v>455.44532470250596</v>
      </c>
      <c r="E207" s="11">
        <f>LN(AVERAGE(Mensual!E208:E210))*100</f>
        <v>456.62722704726917</v>
      </c>
      <c r="F207" s="11">
        <f>LN(AVERAGE(Mensual!F208:F210))*100</f>
        <v>452.97159660449165</v>
      </c>
      <c r="G207" s="11">
        <f>LN(AVERAGE(Mensual!G208:G210))*100</f>
        <v>486.66583831256247</v>
      </c>
      <c r="H207" s="9">
        <f>AVERAGE(Mensual!H208:H210)</f>
        <v>1.5650666666666666</v>
      </c>
      <c r="I207" s="9">
        <f>AVERAGE(Mensual!I208:I210)</f>
        <v>0.73804545454545467</v>
      </c>
    </row>
    <row r="208" spans="1:9">
      <c r="A208" s="5">
        <v>43952</v>
      </c>
      <c r="B208" s="11">
        <f>LN(SUM(Mensual!B209:B211))*100</f>
        <v>589.20638207598631</v>
      </c>
      <c r="C208" s="11">
        <f>LN(SUM(Mensual!C209:C211))*100</f>
        <v>583.82893960396802</v>
      </c>
      <c r="D208" s="11">
        <f>LN(AVERAGE(Mensual!D209:D211))*100</f>
        <v>455.33472409782706</v>
      </c>
      <c r="E208" s="11">
        <f>LN(AVERAGE(Mensual!E209:E211))*100</f>
        <v>455.04566201142291</v>
      </c>
      <c r="F208" s="11">
        <f>LN(AVERAGE(Mensual!F209:F211))*100</f>
        <v>453.20111629776767</v>
      </c>
      <c r="G208" s="11">
        <f>LN(AVERAGE(Mensual!G209:G211))*100</f>
        <v>486.5753051517338</v>
      </c>
      <c r="H208" s="9">
        <f>AVERAGE(Mensual!H209:H211)</f>
        <v>0.89776666666666671</v>
      </c>
      <c r="I208" s="9">
        <f>AVERAGE(Mensual!I209:I211)</f>
        <v>0.22462481962481959</v>
      </c>
    </row>
    <row r="209" spans="1:9">
      <c r="A209" s="5">
        <v>43983</v>
      </c>
      <c r="B209" s="11">
        <f>LN(SUM(Mensual!B210:B212))*100</f>
        <v>588.67102678248739</v>
      </c>
      <c r="C209" s="11">
        <f>LN(SUM(Mensual!C210:C212))*100</f>
        <v>586.45168753609084</v>
      </c>
      <c r="D209" s="11">
        <f>LN(AVERAGE(Mensual!D210:D212))*100</f>
        <v>457.49686565701609</v>
      </c>
      <c r="E209" s="11">
        <f>LN(AVERAGE(Mensual!E210:E212))*100</f>
        <v>454.57197982523968</v>
      </c>
      <c r="F209" s="11">
        <f>LN(AVERAGE(Mensual!F210:F212))*100</f>
        <v>453.29856575644516</v>
      </c>
      <c r="G209" s="11">
        <f>LN(AVERAGE(Mensual!G210:G212))*100</f>
        <v>486.60678909866999</v>
      </c>
      <c r="H209" s="9">
        <f>AVERAGE(Mensual!H210:H212)</f>
        <v>0.34129999999999999</v>
      </c>
      <c r="I209" s="9">
        <f>AVERAGE(Mensual!I210:I212)</f>
        <v>4.7806637806637818E-2</v>
      </c>
    </row>
    <row r="210" spans="1:9">
      <c r="A210" s="5">
        <v>44013</v>
      </c>
      <c r="B210" s="11">
        <f>LN(SUM(Mensual!B211:B213))*100</f>
        <v>600.43489351570724</v>
      </c>
      <c r="C210" s="11">
        <f>LN(SUM(Mensual!C211:C213))*100</f>
        <v>594.83060188065338</v>
      </c>
      <c r="D210" s="11">
        <f>LN(AVERAGE(Mensual!D211:D213))*100</f>
        <v>460.47787791220617</v>
      </c>
      <c r="E210" s="11">
        <f>LN(AVERAGE(Mensual!E211:E213))*100</f>
        <v>456.22840265904534</v>
      </c>
      <c r="F210" s="11">
        <f>LN(AVERAGE(Mensual!F211:F213))*100</f>
        <v>453.42427104887844</v>
      </c>
      <c r="G210" s="11">
        <f>LN(AVERAGE(Mensual!G211:G213))*100</f>
        <v>486.66043874168611</v>
      </c>
      <c r="H210" s="9">
        <f>AVERAGE(Mensual!H211:H213)</f>
        <v>0.19520000000000001</v>
      </c>
      <c r="I210" s="9">
        <f>AVERAGE(Mensual!I211:I213)</f>
        <v>7.6660392747349301E-2</v>
      </c>
    </row>
    <row r="211" spans="1:9">
      <c r="A211" s="5">
        <v>44044</v>
      </c>
      <c r="B211" s="11">
        <f>LN(SUM(Mensual!B212:B214))*100</f>
        <v>609.97942588973967</v>
      </c>
      <c r="C211" s="11">
        <f>LN(SUM(Mensual!C212:C214))*100</f>
        <v>602.51742187079105</v>
      </c>
      <c r="D211" s="11">
        <f>LN(AVERAGE(Mensual!D212:D214))*100</f>
        <v>464.29440287963251</v>
      </c>
      <c r="E211" s="11">
        <f>LN(AVERAGE(Mensual!E212:E214))*100</f>
        <v>458.80926533177063</v>
      </c>
      <c r="F211" s="11">
        <f>LN(AVERAGE(Mensual!F212:F214))*100</f>
        <v>453.39086088962819</v>
      </c>
      <c r="G211" s="11">
        <f>LN(AVERAGE(Mensual!G212:G214))*100</f>
        <v>486.8532068557667</v>
      </c>
      <c r="H211" s="9">
        <f>AVERAGE(Mensual!H212:H214)</f>
        <v>0.17053333333333334</v>
      </c>
      <c r="I211" s="9">
        <f>AVERAGE(Mensual!I212:I214)</f>
        <v>9.0152456239412773E-2</v>
      </c>
    </row>
    <row r="212" spans="1:9">
      <c r="A212" s="5">
        <v>44075</v>
      </c>
      <c r="B212" s="11">
        <f>LN(SUM(Mensual!B213:B215))*100</f>
        <v>614.68267008968485</v>
      </c>
      <c r="C212" s="11">
        <f>LN(SUM(Mensual!C213:C215))*100</f>
        <v>602.92637351538565</v>
      </c>
      <c r="D212" s="11">
        <f>LN(AVERAGE(Mensual!D213:D215))*100</f>
        <v>467.53130298607681</v>
      </c>
      <c r="E212" s="11">
        <f>LN(AVERAGE(Mensual!E213:E215))*100</f>
        <v>460.49442868073322</v>
      </c>
      <c r="F212" s="11">
        <f>LN(AVERAGE(Mensual!F213:F215))*100</f>
        <v>453.50661554613367</v>
      </c>
      <c r="G212" s="11">
        <f>LN(AVERAGE(Mensual!G213:G215))*100</f>
        <v>487.0130443844144</v>
      </c>
      <c r="H212" s="9">
        <f>AVERAGE(Mensual!H213:H215)</f>
        <v>0.15106666666666668</v>
      </c>
      <c r="I212" s="9">
        <f>AVERAGE(Mensual!I213:I215)</f>
        <v>9.2425183512140061E-2</v>
      </c>
    </row>
    <row r="213" spans="1:9">
      <c r="A213" s="5">
        <v>44105</v>
      </c>
      <c r="B213" s="11">
        <f>LN(SUM(Mensual!B214:B216))*100</f>
        <v>617.8746400728453</v>
      </c>
      <c r="C213" s="11">
        <f>LN(SUM(Mensual!C214:C216))*100</f>
        <v>604.49300816673542</v>
      </c>
      <c r="D213" s="11">
        <f>LN(AVERAGE(Mensual!D214:D216))*100</f>
        <v>469.17384941765948</v>
      </c>
      <c r="E213" s="11">
        <f>LN(AVERAGE(Mensual!E214:E216))*100</f>
        <v>462.18048480512317</v>
      </c>
      <c r="F213" s="11">
        <f>LN(AVERAGE(Mensual!F214:F216))*100</f>
        <v>453.58245492651099</v>
      </c>
      <c r="G213" s="11">
        <f>LN(AVERAGE(Mensual!G214:G216))*100</f>
        <v>487.19048786875766</v>
      </c>
      <c r="H213" s="9">
        <f>AVERAGE(Mensual!H214:H216)</f>
        <v>0.17563333333333334</v>
      </c>
      <c r="I213" s="9">
        <f>AVERAGE(Mensual!I214:I216)</f>
        <v>8.6298701298701319E-2</v>
      </c>
    </row>
    <row r="214" spans="1:9">
      <c r="A214" s="5">
        <v>44136</v>
      </c>
      <c r="B214" s="11">
        <f>LN(SUM(Mensual!B215:B217))*100</f>
        <v>620.45475010816642</v>
      </c>
      <c r="C214" s="11">
        <f>LN(SUM(Mensual!C215:C217))*100</f>
        <v>606.62839824458433</v>
      </c>
      <c r="D214" s="11">
        <f>LN(AVERAGE(Mensual!D215:D217))*100</f>
        <v>470.40807876894144</v>
      </c>
      <c r="E214" s="11">
        <f>LN(AVERAGE(Mensual!E215:E217))*100</f>
        <v>463.20741490115375</v>
      </c>
      <c r="F214" s="11">
        <f>LN(AVERAGE(Mensual!F215:F217))*100</f>
        <v>453.91610107607943</v>
      </c>
      <c r="G214" s="11">
        <f>LN(AVERAGE(Mensual!G215:G217))*100</f>
        <v>487.24507797086903</v>
      </c>
      <c r="H214" s="9">
        <f>AVERAGE(Mensual!H215:H217)</f>
        <v>0.18260000000000001</v>
      </c>
      <c r="I214" s="9">
        <f>AVERAGE(Mensual!I215:I217)</f>
        <v>8.6616161616161633E-2</v>
      </c>
    </row>
    <row r="215" spans="1:9">
      <c r="A215" s="5">
        <v>44166</v>
      </c>
      <c r="B215" s="11">
        <f>LN(SUM(Mensual!B216:B218))*100</f>
        <v>622.76991302259614</v>
      </c>
      <c r="C215" s="11">
        <f>LN(SUM(Mensual!C216:C218))*100</f>
        <v>609.57010100335572</v>
      </c>
      <c r="D215" s="11">
        <f>LN(AVERAGE(Mensual!D216:D218))*100</f>
        <v>471.51307771163209</v>
      </c>
      <c r="E215" s="11">
        <f>LN(AVERAGE(Mensual!E216:E218))*100</f>
        <v>464.54727947510446</v>
      </c>
      <c r="F215" s="11">
        <f>LN(AVERAGE(Mensual!F216:F218))*100</f>
        <v>454.15260185531918</v>
      </c>
      <c r="G215" s="11">
        <f>LN(AVERAGE(Mensual!G216:G218))*100</f>
        <v>487.36582306607914</v>
      </c>
      <c r="H215" s="9">
        <f>AVERAGE(Mensual!H216:H218)</f>
        <v>0.22160000000000002</v>
      </c>
      <c r="I215" s="9">
        <f>AVERAGE(Mensual!I216:I218)</f>
        <v>8.5371102327624085E-2</v>
      </c>
    </row>
    <row r="216" spans="1:9">
      <c r="A216" s="5">
        <v>44197</v>
      </c>
      <c r="B216" s="11">
        <f>LN(SUM(Mensual!B217:B219))*100</f>
        <v>623.83636067977272</v>
      </c>
      <c r="C216" s="11">
        <f>LN(SUM(Mensual!C217:C219))*100</f>
        <v>609.31609028691287</v>
      </c>
      <c r="D216" s="11">
        <f>LN(AVERAGE(Mensual!D217:D219))*100</f>
        <v>474.21329394386902</v>
      </c>
      <c r="E216" s="11">
        <f>LN(AVERAGE(Mensual!E217:E219))*100</f>
        <v>465.63129691289447</v>
      </c>
      <c r="F216" s="11">
        <f>LN(AVERAGE(Mensual!F217:F219))*100</f>
        <v>454.63319223703013</v>
      </c>
      <c r="G216" s="11">
        <f>LN(AVERAGE(Mensual!G217:G219))*100</f>
        <v>487.56454704774814</v>
      </c>
      <c r="H216" s="9">
        <f>AVERAGE(Mensual!H217:H219)</f>
        <v>0.21220000000000003</v>
      </c>
      <c r="I216" s="9">
        <f>AVERAGE(Mensual!I217:I219)</f>
        <v>8.0089717046238809E-2</v>
      </c>
    </row>
    <row r="217" spans="1:9">
      <c r="A217" s="5">
        <v>44228</v>
      </c>
      <c r="B217" s="11">
        <f>LN(SUM(Mensual!B218:B220))*100</f>
        <v>624.05694630620349</v>
      </c>
      <c r="C217" s="11">
        <f>LN(SUM(Mensual!C218:C220))*100</f>
        <v>609.37926134369002</v>
      </c>
      <c r="D217" s="11">
        <f>LN(AVERAGE(Mensual!D218:D220))*100</f>
        <v>475.16644854463345</v>
      </c>
      <c r="E217" s="11">
        <f>LN(AVERAGE(Mensual!E218:E220))*100</f>
        <v>466.76669337394492</v>
      </c>
      <c r="F217" s="11">
        <f>LN(AVERAGE(Mensual!F218:F220))*100</f>
        <v>454.90201815145167</v>
      </c>
      <c r="G217" s="11">
        <f>LN(AVERAGE(Mensual!G218:G220))*100</f>
        <v>487.86028097208856</v>
      </c>
      <c r="H217" s="9">
        <f>AVERAGE(Mensual!H218:H220)</f>
        <v>0.20733333333333334</v>
      </c>
      <c r="I217" s="9">
        <f>AVERAGE(Mensual!I218:I220)</f>
        <v>6.5200828157349913E-2</v>
      </c>
    </row>
    <row r="218" spans="1:9">
      <c r="A218" s="5">
        <v>44256</v>
      </c>
      <c r="B218" s="11">
        <f>LN(SUM(Mensual!B219:B221))*100</f>
        <v>623.81436006822287</v>
      </c>
      <c r="C218" s="11">
        <f>LN(SUM(Mensual!C219:C221))*100</f>
        <v>607.70929970513907</v>
      </c>
      <c r="D218" s="11">
        <f>LN(AVERAGE(Mensual!D219:D221))*100</f>
        <v>475.08302199706219</v>
      </c>
      <c r="E218" s="11">
        <f>LN(AVERAGE(Mensual!E219:E221))*100</f>
        <v>467.38441224536803</v>
      </c>
      <c r="F218" s="11">
        <f>LN(AVERAGE(Mensual!F219:F221))*100</f>
        <v>455.31067705863239</v>
      </c>
      <c r="G218" s="11">
        <f>LN(AVERAGE(Mensual!G219:G221))*100</f>
        <v>488.1201875225342</v>
      </c>
      <c r="H218" s="9">
        <f>AVERAGE(Mensual!H219:H221)</f>
        <v>0.21479999999999999</v>
      </c>
      <c r="I218" s="9">
        <f>AVERAGE(Mensual!I219:I221)</f>
        <v>4.2881987577639759E-2</v>
      </c>
    </row>
    <row r="219" spans="1:9">
      <c r="A219" s="5">
        <v>44287</v>
      </c>
      <c r="B219" s="11">
        <f>LN(SUM(Mensual!B220:B222))*100</f>
        <v>623.43987724450005</v>
      </c>
      <c r="C219" s="11">
        <f>LN(SUM(Mensual!C220:C222))*100</f>
        <v>606.71030002065584</v>
      </c>
      <c r="D219" s="11">
        <f>LN(AVERAGE(Mensual!D220:D222))*100</f>
        <v>473.53718923447514</v>
      </c>
      <c r="E219" s="11">
        <f>LN(AVERAGE(Mensual!E220:E222))*100</f>
        <v>467.82584387834476</v>
      </c>
      <c r="F219" s="11">
        <f>LN(AVERAGE(Mensual!F220:F222))*100</f>
        <v>455.41950205144701</v>
      </c>
      <c r="G219" s="11">
        <f>LN(AVERAGE(Mensual!G220:G222))*100</f>
        <v>488.39047005739758</v>
      </c>
      <c r="H219" s="9">
        <f>AVERAGE(Mensual!H220:H222)</f>
        <v>0.22423333333333331</v>
      </c>
      <c r="I219" s="9">
        <f>AVERAGE(Mensual!I220:I222)</f>
        <v>2.2405797101449281E-2</v>
      </c>
    </row>
    <row r="220" spans="1:9">
      <c r="A220" s="5">
        <v>44317</v>
      </c>
      <c r="B220" s="11">
        <f>LN(SUM(Mensual!B221:B223))*100</f>
        <v>623.95083004981404</v>
      </c>
      <c r="C220" s="11">
        <f>LN(SUM(Mensual!C221:C223))*100</f>
        <v>606.12648843424779</v>
      </c>
      <c r="D220" s="11">
        <f>LN(AVERAGE(Mensual!D221:D223))*100</f>
        <v>474.10270712675748</v>
      </c>
      <c r="E220" s="11">
        <f>LN(AVERAGE(Mensual!E221:E223))*100</f>
        <v>469.00079333107902</v>
      </c>
      <c r="F220" s="11">
        <f>LN(AVERAGE(Mensual!F221:F223))*100</f>
        <v>455.66512709529326</v>
      </c>
      <c r="G220" s="11">
        <f>LN(AVERAGE(Mensual!G221:G223))*100</f>
        <v>488.70587089009405</v>
      </c>
      <c r="H220" s="9">
        <f>AVERAGE(Mensual!H221:H223)</f>
        <v>0.24966666666666668</v>
      </c>
      <c r="I220" s="9">
        <f>AVERAGE(Mensual!I221:I223)</f>
        <v>1.1739130434782611E-2</v>
      </c>
    </row>
    <row r="221" spans="1:9">
      <c r="A221" s="5">
        <v>44348</v>
      </c>
      <c r="B221" s="11">
        <f>LN(SUM(Mensual!B222:B224))*100</f>
        <v>624.16269877525281</v>
      </c>
      <c r="C221" s="11">
        <f>LN(SUM(Mensual!C222:C224))*100</f>
        <v>605.89176608811999</v>
      </c>
      <c r="D221" s="11">
        <f>LN(AVERAGE(Mensual!D222:D224))*100</f>
        <v>475.39356002231375</v>
      </c>
      <c r="E221" s="11">
        <f>LN(AVERAGE(Mensual!E222:E224))*100</f>
        <v>471.25755128952528</v>
      </c>
      <c r="F221" s="11">
        <f>LN(AVERAGE(Mensual!F222:F224))*100</f>
        <v>455.97341299100327</v>
      </c>
      <c r="G221" s="11">
        <f>LN(AVERAGE(Mensual!G222:G224))*100</f>
        <v>489.0117114172395</v>
      </c>
      <c r="H221" s="9">
        <f>AVERAGE(Mensual!H222:H224)</f>
        <v>0.24966666666666668</v>
      </c>
      <c r="I221" s="9">
        <f>AVERAGE(Mensual!I222:I224)</f>
        <v>1.6060606060606063E-2</v>
      </c>
    </row>
    <row r="222" spans="1:9">
      <c r="A222" s="5">
        <v>44378</v>
      </c>
      <c r="B222" s="11">
        <f>LN(SUM(Mensual!B223:B225))*100</f>
        <v>624.67499474426882</v>
      </c>
      <c r="C222" s="11">
        <f>LN(SUM(Mensual!C223:C225))*100</f>
        <v>606.44578285308694</v>
      </c>
      <c r="D222" s="11">
        <f>LN(AVERAGE(Mensual!D223:D225))*100</f>
        <v>475.8808360101155</v>
      </c>
      <c r="E222" s="11">
        <f>LN(AVERAGE(Mensual!E223:E225))*100</f>
        <v>473.06831324840391</v>
      </c>
      <c r="F222" s="11">
        <f>LN(AVERAGE(Mensual!F223:F225))*100</f>
        <v>456.55471242604915</v>
      </c>
      <c r="G222" s="11">
        <f>LN(AVERAGE(Mensual!G223:G225))*100</f>
        <v>489.36604853227419</v>
      </c>
      <c r="H222" s="9">
        <f>AVERAGE(Mensual!H223:H225)</f>
        <v>0.25</v>
      </c>
      <c r="I222" s="9">
        <f>AVERAGE(Mensual!I223:I225)</f>
        <v>2.9393939393939399E-2</v>
      </c>
    </row>
    <row r="223" spans="1:9">
      <c r="A223" s="5">
        <v>44409</v>
      </c>
      <c r="B223" s="11">
        <f>LN(SUM(Mensual!B224:B226))*100</f>
        <v>625.00768874150481</v>
      </c>
      <c r="C223" s="11">
        <f>LN(SUM(Mensual!C224:C226))*100</f>
        <v>606.52927138598318</v>
      </c>
      <c r="D223" s="11">
        <f>LN(AVERAGE(Mensual!D224:D226))*100</f>
        <v>475.05778546241288</v>
      </c>
      <c r="E223" s="11">
        <f>LN(AVERAGE(Mensual!E224:E226))*100</f>
        <v>474.71290162243901</v>
      </c>
      <c r="F223" s="11">
        <f>LN(AVERAGE(Mensual!F224:F226))*100</f>
        <v>457.3141379925346</v>
      </c>
      <c r="G223" s="11">
        <f>LN(AVERAGE(Mensual!G224:G226))*100</f>
        <v>489.68637590565527</v>
      </c>
      <c r="H223" s="9">
        <f>AVERAGE(Mensual!H224:H226)</f>
        <v>0.32929999999999998</v>
      </c>
      <c r="I223" s="9">
        <f>AVERAGE(Mensual!I224:I226)</f>
        <v>4.2727272727272746E-2</v>
      </c>
    </row>
    <row r="224" spans="1:9">
      <c r="A224" s="5">
        <v>44440</v>
      </c>
      <c r="B224" s="11">
        <f>LN(SUM(Mensual!B225:B227))*100</f>
        <v>625.7020003442891</v>
      </c>
      <c r="C224" s="11">
        <f>LN(SUM(Mensual!C225:C227))*100</f>
        <v>608.02574488258529</v>
      </c>
      <c r="D224" s="11">
        <f>LN(AVERAGE(Mensual!D225:D227))*100</f>
        <v>474.04285945136229</v>
      </c>
      <c r="E224" s="11">
        <f>LN(AVERAGE(Mensual!E225:E227))*100</f>
        <v>475.41022904396152</v>
      </c>
      <c r="F224" s="11">
        <f>LN(AVERAGE(Mensual!F225:F227))*100</f>
        <v>458.0542076394841</v>
      </c>
      <c r="G224" s="11">
        <f>LN(AVERAGE(Mensual!G225:G227))*100</f>
        <v>490.04560636075342</v>
      </c>
      <c r="H224" s="9">
        <f>AVERAGE(Mensual!H225:H227)</f>
        <v>0.50413333333333332</v>
      </c>
      <c r="I224" s="9">
        <f>AVERAGE(Mensual!I225:I227)</f>
        <v>5.0000000000000017E-2</v>
      </c>
    </row>
    <row r="225" spans="1:9">
      <c r="A225" s="5">
        <v>44470</v>
      </c>
      <c r="B225" s="11">
        <f>LN(SUM(Mensual!B226:B228))*100</f>
        <v>626.06339076675295</v>
      </c>
      <c r="C225" s="11">
        <f>LN(SUM(Mensual!C226:C228))*100</f>
        <v>608.6031874938534</v>
      </c>
      <c r="D225" s="11">
        <f>LN(AVERAGE(Mensual!D226:D228))*100</f>
        <v>474.84978367586666</v>
      </c>
      <c r="E225" s="11">
        <f>LN(AVERAGE(Mensual!E226:E228))*100</f>
        <v>475.57098239555239</v>
      </c>
      <c r="F225" s="11">
        <f>LN(AVERAGE(Mensual!F226:F228))*100</f>
        <v>458.76819604804098</v>
      </c>
      <c r="G225" s="11">
        <f>LN(AVERAGE(Mensual!G226:G228))*100</f>
        <v>490.45260481964073</v>
      </c>
      <c r="H225" s="9">
        <f>AVERAGE(Mensual!H226:H228)</f>
        <v>0.85133333333333339</v>
      </c>
      <c r="I225" s="9">
        <f>AVERAGE(Mensual!I226:I228)</f>
        <v>4.8888888888888905E-2</v>
      </c>
    </row>
    <row r="226" spans="1:9">
      <c r="A226" s="5">
        <v>44501</v>
      </c>
      <c r="B226" s="11">
        <f>LN(SUM(Mensual!B227:B229))*100</f>
        <v>626.1053056801743</v>
      </c>
      <c r="C226" s="11">
        <f>LN(SUM(Mensual!C227:C229))*100</f>
        <v>608.13423086520208</v>
      </c>
      <c r="D226" s="11">
        <f>LN(AVERAGE(Mensual!D227:D229))*100</f>
        <v>475.96916935023205</v>
      </c>
      <c r="E226" s="11">
        <f>LN(AVERAGE(Mensual!E227:E229))*100</f>
        <v>474.88456102789553</v>
      </c>
      <c r="F226" s="11">
        <f>LN(AVERAGE(Mensual!F227:F229))*100</f>
        <v>459.32623745402668</v>
      </c>
      <c r="G226" s="11">
        <f>LN(AVERAGE(Mensual!G227:G229))*100</f>
        <v>490.9476573778137</v>
      </c>
      <c r="H226" s="9">
        <f>AVERAGE(Mensual!H227:H229)</f>
        <v>1.2614000000000001</v>
      </c>
      <c r="I226" s="9">
        <f>AVERAGE(Mensual!I227:I229)</f>
        <v>4.8888888888888905E-2</v>
      </c>
    </row>
    <row r="227" spans="1:9">
      <c r="A227" s="5">
        <v>44531</v>
      </c>
      <c r="B227" s="11">
        <f>LN(SUM(Mensual!B228:B230))*100</f>
        <v>626.07958135229569</v>
      </c>
      <c r="C227" s="11">
        <f>LN(SUM(Mensual!C228:C230))*100</f>
        <v>607.22910371994237</v>
      </c>
      <c r="D227" s="11">
        <f>LN(AVERAGE(Mensual!D228:D230))*100</f>
        <v>476.16767799130793</v>
      </c>
      <c r="E227" s="11">
        <f>LN(AVERAGE(Mensual!E228:E230))*100</f>
        <v>473.84160906749077</v>
      </c>
      <c r="F227" s="11">
        <f>LN(AVERAGE(Mensual!F228:F230))*100</f>
        <v>459.94167503336712</v>
      </c>
      <c r="G227" s="11">
        <f>LN(AVERAGE(Mensual!G228:G230))*100</f>
        <v>491.42918785593952</v>
      </c>
      <c r="H227" s="9">
        <f>AVERAGE(Mensual!H228:H230)</f>
        <v>1.7538666666666665</v>
      </c>
      <c r="I227" s="9">
        <f>AVERAGE(Mensual!I228:I230)</f>
        <v>4.8743961352657024E-2</v>
      </c>
    </row>
    <row r="228" spans="1:9">
      <c r="A228" s="5">
        <v>44562</v>
      </c>
      <c r="B228" s="11">
        <f>LN(SUM(Mensual!B229:B231))*100</f>
        <v>626.4672728502436</v>
      </c>
      <c r="C228" s="11">
        <f>LN(SUM(Mensual!C229:C231))*100</f>
        <v>607.7024529707478</v>
      </c>
      <c r="D228" s="11">
        <f>LN(AVERAGE(Mensual!D229:D231))*100</f>
        <v>474.9163935164533</v>
      </c>
      <c r="E228" s="11">
        <f>LN(AVERAGE(Mensual!E229:E231))*100</f>
        <v>472.72237145564236</v>
      </c>
      <c r="F228" s="11">
        <f>LN(AVERAGE(Mensual!F229:F231))*100</f>
        <v>460.38234990831597</v>
      </c>
      <c r="G228" s="11">
        <f>LN(AVERAGE(Mensual!G229:G231))*100</f>
        <v>491.88068781564755</v>
      </c>
      <c r="H228" s="9">
        <f>AVERAGE(Mensual!H229:H231)</f>
        <v>2.3186999999999998</v>
      </c>
      <c r="I228" s="9">
        <f>AVERAGE(Mensual!I229:I231)</f>
        <v>4.9220151828847501E-2</v>
      </c>
    </row>
    <row r="229" spans="1:9">
      <c r="A229" s="5">
        <v>44593</v>
      </c>
      <c r="B229" s="11">
        <f>LN(SUM(Mensual!B230:B232))*100</f>
        <v>627.02716785308689</v>
      </c>
      <c r="C229" s="11">
        <f>LN(SUM(Mensual!C230:C232))*100</f>
        <v>608.3830546984658</v>
      </c>
      <c r="D229" s="11">
        <f>LN(AVERAGE(Mensual!D230:D232))*100</f>
        <v>473.44594935633131</v>
      </c>
      <c r="E229" s="11">
        <f>LN(AVERAGE(Mensual!E230:E232))*100</f>
        <v>471.01204837933579</v>
      </c>
      <c r="F229" s="11">
        <f>LN(AVERAGE(Mensual!F230:F232))*100</f>
        <v>460.81493829178618</v>
      </c>
      <c r="G229" s="11">
        <f>LN(AVERAGE(Mensual!G230:G232))*100</f>
        <v>492.31139796594113</v>
      </c>
      <c r="H229" s="9">
        <f>AVERAGE(Mensual!H230:H232)</f>
        <v>2.8630333333333335</v>
      </c>
      <c r="I229" s="9">
        <f>AVERAGE(Mensual!I230:I232)</f>
        <v>4.9053485162180832E-2</v>
      </c>
    </row>
    <row r="230" spans="1:9">
      <c r="A230" s="5">
        <v>44621</v>
      </c>
      <c r="B230" s="11">
        <f>LN(SUM(Mensual!B231:B233))*100</f>
        <v>627.24267591222826</v>
      </c>
      <c r="C230" s="11">
        <f>LN(SUM(Mensual!C231:C233))*100</f>
        <v>607.50089963328526</v>
      </c>
      <c r="D230" s="11">
        <f>LN(AVERAGE(Mensual!D231:D233))*100</f>
        <v>471.92056772084311</v>
      </c>
      <c r="E230" s="11">
        <f>LN(AVERAGE(Mensual!E231:E233))*100</f>
        <v>468.75143630532949</v>
      </c>
      <c r="F230" s="11">
        <f>LN(AVERAGE(Mensual!F231:F233))*100</f>
        <v>461.35638521345766</v>
      </c>
      <c r="G230" s="11">
        <f>LN(AVERAGE(Mensual!G231:G233))*100</f>
        <v>492.85110658073529</v>
      </c>
      <c r="H230" s="9">
        <f>AVERAGE(Mensual!H231:H233)</f>
        <v>3.4051333333333336</v>
      </c>
      <c r="I230" s="9">
        <f>AVERAGE(Mensual!I231:I233)</f>
        <v>8.6299861973775038E-2</v>
      </c>
    </row>
    <row r="231" spans="1:9">
      <c r="A231" s="5">
        <v>44652</v>
      </c>
      <c r="B231" s="11">
        <f>LN(SUM(Mensual!B232:B234))*100</f>
        <v>627.56346082747848</v>
      </c>
      <c r="C231" s="11">
        <f>LN(SUM(Mensual!C232:C234))*100</f>
        <v>606.04780285788411</v>
      </c>
      <c r="D231" s="11">
        <f>LN(AVERAGE(Mensual!D232:D234))*100</f>
        <v>470.25292445471337</v>
      </c>
      <c r="E231" s="11">
        <f>LN(AVERAGE(Mensual!E232:E234))*100</f>
        <v>467.04966038680772</v>
      </c>
      <c r="F231" s="11">
        <f>LN(AVERAGE(Mensual!F232:F234))*100</f>
        <v>462.17789891799254</v>
      </c>
      <c r="G231" s="11">
        <f>LN(AVERAGE(Mensual!G232:G234))*100</f>
        <v>493.38541574083223</v>
      </c>
      <c r="H231" s="9">
        <f>AVERAGE(Mensual!H232:H234)</f>
        <v>3.8945333333333334</v>
      </c>
      <c r="I231" s="9">
        <f>AVERAGE(Mensual!I232:I234)</f>
        <v>0.16566494133885437</v>
      </c>
    </row>
    <row r="232" spans="1:9">
      <c r="A232" s="5">
        <v>44682</v>
      </c>
      <c r="B232" s="11">
        <f>LN(SUM(Mensual!B233:B235))*100</f>
        <v>627.39911335403758</v>
      </c>
      <c r="C232" s="11">
        <f>LN(SUM(Mensual!C233:C235))*100</f>
        <v>604.85950304006587</v>
      </c>
      <c r="D232" s="11">
        <f>LN(AVERAGE(Mensual!D233:D235))*100</f>
        <v>466.46469587627843</v>
      </c>
      <c r="E232" s="11">
        <f>LN(AVERAGE(Mensual!E233:E235))*100</f>
        <v>465.19874941421853</v>
      </c>
      <c r="F232" s="11">
        <f>LN(AVERAGE(Mensual!F233:F235))*100</f>
        <v>463.02395608019469</v>
      </c>
      <c r="G232" s="11">
        <f>LN(AVERAGE(Mensual!G233:G235))*100</f>
        <v>493.88541114335698</v>
      </c>
      <c r="H232" s="9">
        <f>AVERAGE(Mensual!H233:H235)</f>
        <v>4.4083666666666668</v>
      </c>
      <c r="I232" s="9">
        <f>AVERAGE(Mensual!I233:I235)</f>
        <v>0.38886191103582401</v>
      </c>
    </row>
    <row r="233" spans="1:9">
      <c r="A233" s="5">
        <v>44713</v>
      </c>
      <c r="B233" s="11">
        <f>LN(SUM(Mensual!B234:B236))*100</f>
        <v>627.71091137179087</v>
      </c>
      <c r="C233" s="11">
        <f>LN(SUM(Mensual!C234:C236))*100</f>
        <v>606.04585678394096</v>
      </c>
      <c r="D233" s="11">
        <f>LN(AVERAGE(Mensual!D234:D236))*100</f>
        <v>462.97345911573257</v>
      </c>
      <c r="E233" s="11">
        <f>LN(AVERAGE(Mensual!E234:E236))*100</f>
        <v>463.76680160496863</v>
      </c>
      <c r="F233" s="11">
        <f>LN(AVERAGE(Mensual!F234:F236))*100</f>
        <v>463.94146342216953</v>
      </c>
      <c r="G233" s="11">
        <f>LN(AVERAGE(Mensual!G234:G236))*100</f>
        <v>494.34936599593789</v>
      </c>
      <c r="H233" s="9">
        <f>AVERAGE(Mensual!H234:H236)</f>
        <v>4.8749000000000002</v>
      </c>
      <c r="I233" s="9">
        <f>AVERAGE(Mensual!I234:I236)</f>
        <v>0.70600288600288597</v>
      </c>
    </row>
    <row r="234" spans="1:9">
      <c r="A234" s="5">
        <v>44743</v>
      </c>
      <c r="B234" s="11">
        <f>LN(SUM(Mensual!B235:B237))*100</f>
        <v>627.52637986095613</v>
      </c>
      <c r="C234" s="11">
        <f>LN(SUM(Mensual!C235:C237))*100</f>
        <v>606.70493877014655</v>
      </c>
      <c r="D234" s="11">
        <f>LN(AVERAGE(Mensual!D235:D237))*100</f>
        <v>459.72584129617798</v>
      </c>
      <c r="E234" s="11">
        <f>LN(AVERAGE(Mensual!E235:E237))*100</f>
        <v>463.22957095423317</v>
      </c>
      <c r="F234" s="11">
        <f>LN(AVERAGE(Mensual!F235:F237))*100</f>
        <v>464.75708093341279</v>
      </c>
      <c r="G234" s="11">
        <f>LN(AVERAGE(Mensual!G235:G237))*100</f>
        <v>494.77461989070213</v>
      </c>
      <c r="H234" s="9">
        <f>AVERAGE(Mensual!H235:H237)</f>
        <v>5.3540666666666672</v>
      </c>
      <c r="I234" s="9">
        <f>AVERAGE(Mensual!I235:I237)</f>
        <v>1.1448917748917748</v>
      </c>
    </row>
    <row r="235" spans="1:9">
      <c r="A235" s="5">
        <v>44774</v>
      </c>
      <c r="B235" s="11">
        <f>LN(SUM(Mensual!B236:B238))*100</f>
        <v>627.67961930792762</v>
      </c>
      <c r="C235" s="11">
        <f>LN(SUM(Mensual!C236:C238))*100</f>
        <v>607.30825483503747</v>
      </c>
      <c r="D235" s="11">
        <f>LN(AVERAGE(Mensual!D236:D238))*100</f>
        <v>460.27869709492705</v>
      </c>
      <c r="E235" s="11">
        <f>LN(AVERAGE(Mensual!E236:E238))*100</f>
        <v>463.03815215647086</v>
      </c>
      <c r="F235" s="11">
        <f>LN(AVERAGE(Mensual!F236:F238))*100</f>
        <v>465.60218567991444</v>
      </c>
      <c r="G235" s="11">
        <f>LN(AVERAGE(Mensual!G236:G238))*100</f>
        <v>495.1582613445442</v>
      </c>
      <c r="H235" s="9">
        <f>AVERAGE(Mensual!H236:H238)</f>
        <v>5.8172999999999995</v>
      </c>
      <c r="I235" s="9">
        <f>AVERAGE(Mensual!I236:I238)</f>
        <v>1.6663542254846604</v>
      </c>
    </row>
    <row r="236" spans="1:9">
      <c r="A236" s="5">
        <v>44805</v>
      </c>
      <c r="B236" s="11">
        <f>LN(SUM(Mensual!B237:B239))*100</f>
        <v>627.79463643944121</v>
      </c>
      <c r="C236" s="11">
        <f>LN(SUM(Mensual!C237:C239))*100</f>
        <v>607.80935757018415</v>
      </c>
      <c r="D236" s="11">
        <f>LN(AVERAGE(Mensual!D237:D239))*100</f>
        <v>460.57283923081229</v>
      </c>
      <c r="E236" s="11">
        <f>LN(AVERAGE(Mensual!E237:E239))*100</f>
        <v>462.55719498458205</v>
      </c>
      <c r="F236" s="11">
        <f>LN(AVERAGE(Mensual!F237:F239))*100</f>
        <v>466.25575768764145</v>
      </c>
      <c r="G236" s="11">
        <f>LN(AVERAGE(Mensual!G237:G239))*100</f>
        <v>495.49897877850981</v>
      </c>
      <c r="H236" s="9">
        <f>AVERAGE(Mensual!H237:H239)</f>
        <v>6.2822333333333331</v>
      </c>
      <c r="I236" s="9">
        <f>AVERAGE(Mensual!I237:I239)</f>
        <v>2.1292330133634483</v>
      </c>
    </row>
    <row r="237" spans="1:9">
      <c r="A237" s="5">
        <v>44835</v>
      </c>
      <c r="B237" s="11">
        <f>LN(SUM(Mensual!B238:B240))*100</f>
        <v>628.10255319925341</v>
      </c>
      <c r="C237" s="11">
        <f>LN(SUM(Mensual!C238:C240))*100</f>
        <v>609.19730152676323</v>
      </c>
      <c r="D237" s="11">
        <f>LN(AVERAGE(Mensual!D238:D240))*100</f>
        <v>460.88245250908642</v>
      </c>
      <c r="E237" s="11">
        <f>LN(AVERAGE(Mensual!E238:E240))*100</f>
        <v>461.65549462544402</v>
      </c>
      <c r="F237" s="11">
        <f>LN(AVERAGE(Mensual!F238:F240))*100</f>
        <v>466.82875832330728</v>
      </c>
      <c r="G237" s="11">
        <f>LN(AVERAGE(Mensual!G238:G240))*100</f>
        <v>495.83395573479896</v>
      </c>
      <c r="H237" s="9">
        <f>AVERAGE(Mensual!H238:H240)</f>
        <v>6.6432333333333338</v>
      </c>
      <c r="I237" s="9">
        <f>AVERAGE(Mensual!I238:I240)</f>
        <v>2.6073282514586862</v>
      </c>
    </row>
    <row r="238" spans="1:9">
      <c r="A238" s="5">
        <v>44866</v>
      </c>
      <c r="B238" s="11">
        <f>LN(SUM(Mensual!B239:B241))*100</f>
        <v>628.30170181245137</v>
      </c>
      <c r="C238" s="11">
        <f>LN(SUM(Mensual!C239:C241))*100</f>
        <v>609.86098943604748</v>
      </c>
      <c r="D238" s="11">
        <f>LN(AVERAGE(Mensual!D239:D241))*100</f>
        <v>460.40906079510683</v>
      </c>
      <c r="E238" s="11">
        <f>LN(AVERAGE(Mensual!E239:E241))*100</f>
        <v>460.48299825690123</v>
      </c>
      <c r="F238" s="11">
        <f>LN(AVERAGE(Mensual!F239:F241))*100</f>
        <v>467.40403450771896</v>
      </c>
      <c r="G238" s="11">
        <f>LN(AVERAGE(Mensual!G239:G241))*100</f>
        <v>496.12890406457365</v>
      </c>
      <c r="H238" s="9">
        <f>AVERAGE(Mensual!H239:H241)</f>
        <v>6.9491000000000005</v>
      </c>
      <c r="I238" s="9">
        <f>AVERAGE(Mensual!I239:I241)</f>
        <v>3.0887445887445879</v>
      </c>
    </row>
    <row r="239" spans="1:9">
      <c r="A239" s="5">
        <v>44896</v>
      </c>
      <c r="B239" s="11">
        <f>LN(SUM(Mensual!B240:B242))*100</f>
        <v>628.25962423366173</v>
      </c>
      <c r="C239" s="11">
        <f>LN(SUM(Mensual!C240:C242))*100</f>
        <v>610.93893038783631</v>
      </c>
      <c r="D239" s="11">
        <f>LN(AVERAGE(Mensual!D240:D242))*100</f>
        <v>462.96115786703274</v>
      </c>
      <c r="E239" s="11">
        <f>LN(AVERAGE(Mensual!E240:E242))*100</f>
        <v>459.92269213606846</v>
      </c>
      <c r="F239" s="11">
        <f>LN(AVERAGE(Mensual!F240:F242))*100</f>
        <v>467.99813104950914</v>
      </c>
      <c r="G239" s="11">
        <f>LN(AVERAGE(Mensual!G240:G242))*100</f>
        <v>496.37485624569024</v>
      </c>
      <c r="H239" s="9">
        <f>AVERAGE(Mensual!H240:H242)</f>
        <v>7.2093333333333334</v>
      </c>
      <c r="I239" s="9">
        <f>AVERAGE(Mensual!I240:I242)</f>
        <v>3.6137445887445878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abSelected="1" zoomScale="90" zoomScaleNormal="90" workbookViewId="0">
      <pane xSplit="1" ySplit="1" topLeftCell="B70" activePane="bottomRight" state="frozen"/>
      <selection pane="topRight" activeCell="B1" sqref="B1"/>
      <selection pane="bottomLeft" activeCell="A2" sqref="A2"/>
      <selection pane="bottomRight" sqref="A1:A1048576"/>
    </sheetView>
  </sheetViews>
  <sheetFormatPr baseColWidth="10" defaultColWidth="8.85546875" defaultRowHeight="15"/>
  <sheetData>
    <row r="1" spans="1:13">
      <c r="B1" s="4" t="s">
        <v>23</v>
      </c>
      <c r="C1" s="1" t="s">
        <v>31</v>
      </c>
      <c r="D1" s="1" t="s">
        <v>15</v>
      </c>
      <c r="E1" s="1" t="s">
        <v>28</v>
      </c>
      <c r="F1" s="7" t="s">
        <v>1</v>
      </c>
      <c r="G1" s="1" t="s">
        <v>27</v>
      </c>
      <c r="H1" s="1" t="s">
        <v>26</v>
      </c>
      <c r="I1" s="4" t="s">
        <v>24</v>
      </c>
      <c r="J1" s="4" t="s">
        <v>25</v>
      </c>
      <c r="K1" s="1" t="s">
        <v>30</v>
      </c>
      <c r="L1" s="1" t="s">
        <v>14</v>
      </c>
      <c r="M1" s="1" t="s">
        <v>29</v>
      </c>
    </row>
    <row r="2" spans="1:13">
      <c r="A2" s="5">
        <v>37681</v>
      </c>
      <c r="B2" s="13">
        <f>IFERROR(VLOOKUP($A2,Trimestral_Transformada!$A$1:$Z$300,2,0),"")</f>
        <v>441.57625436587995</v>
      </c>
      <c r="C2" s="13">
        <f>IFERROR(VLOOKUP($A2,Mensual_Transformada!$A$1:$Z$300,7,0),"")</f>
        <v>442.34884689469504</v>
      </c>
      <c r="D2" s="13">
        <f>IFERROR(VLOOKUP($A2,Mensual_Transformada!$A$1:$Z$300,9,0),"")</f>
        <v>1.2500691244239632</v>
      </c>
      <c r="E2" s="13">
        <f>IFERROR(VLOOKUP($A2,Mensual_Transformada!$A$1:$Z$300,4,0),"")</f>
        <v>406.87097593917116</v>
      </c>
      <c r="F2" s="13">
        <f>IFERROR(VLOOKUP($A2,Trimestral_Transformada!$A$1:$Z$300,3,0),"")</f>
        <v>-3.5714773398003898</v>
      </c>
      <c r="G2" s="13">
        <f>IFERROR(VLOOKUP($A2,Mensual_Transformada!$A$1:$Z$300,3,0),"")</f>
        <v>551.33184113368827</v>
      </c>
      <c r="H2" s="13">
        <f>IFERROR(VLOOKUP($A2,Mensual_Transformada!$A$1:$Z$300,2,0),"")</f>
        <v>542.4241366926243</v>
      </c>
      <c r="I2" s="13">
        <f>IFERROR(VLOOKUP($A2,Trimestral_Transformada!$A$1:$E$100,4,0),"")</f>
        <v>1054.8972000000001</v>
      </c>
      <c r="J2" s="13">
        <f>IFERROR(VLOOKUP($A2,Trimestral_Transformada!$A$1:$E$100,5,0),"")</f>
        <v>912.64535999999998</v>
      </c>
      <c r="K2" s="13">
        <f>IFERROR(VLOOKUP($A2,Mensual_Transformada!$A$1:$Z$300,6,0),"")</f>
        <v>405.9900436714982</v>
      </c>
      <c r="L2" s="13">
        <f>IFERROR(VLOOKUP($A2,Mensual_Transformada!$A$1:$Z$300,8,0),"")</f>
        <v>3.7899999999999996</v>
      </c>
      <c r="M2" s="13">
        <f>IFERROR(VLOOKUP($A2,Mensual_Transformada!$A$1:$Z$300,5,0),"")</f>
        <v>459.8341080247119</v>
      </c>
    </row>
    <row r="3" spans="1:13">
      <c r="A3" s="5">
        <v>37773</v>
      </c>
      <c r="B3" s="13">
        <f>IFERROR(VLOOKUP($A3,Trimestral_Transformada!$A$1:$Z$300,2,0),"")</f>
        <v>442.17767472711779</v>
      </c>
      <c r="C3" s="13">
        <f>IFERROR(VLOOKUP($A3,Mensual_Transformada!$A$1:$Z$300,7,0),"")</f>
        <v>442.82734914995103</v>
      </c>
      <c r="D3" s="13">
        <f>IFERROR(VLOOKUP($A3,Mensual_Transformada!$A$1:$Z$300,9,0),"")</f>
        <v>1.2465663082437277</v>
      </c>
      <c r="E3" s="13">
        <f>IFERROR(VLOOKUP($A3,Mensual_Transformada!$A$1:$Z$300,4,0),"")</f>
        <v>405.11369894265783</v>
      </c>
      <c r="F3" s="13">
        <f>IFERROR(VLOOKUP($A3,Trimestral_Transformada!$A$1:$Z$300,3,0),"")</f>
        <v>-1.02183105312067</v>
      </c>
      <c r="G3" s="13">
        <f>IFERROR(VLOOKUP($A3,Mensual_Transformada!$A$1:$Z$300,3,0),"")</f>
        <v>553.83268930537452</v>
      </c>
      <c r="H3" s="13">
        <f>IFERROR(VLOOKUP($A3,Mensual_Transformada!$A$1:$Z$300,2,0),"")</f>
        <v>544.04273828760972</v>
      </c>
      <c r="I3" s="13">
        <f>IFERROR(VLOOKUP($A3,Trimestral_Transformada!$A$1:$E$100,4,0),"")</f>
        <v>1056.3361</v>
      </c>
      <c r="J3" s="13">
        <f>IFERROR(VLOOKUP($A3,Trimestral_Transformada!$A$1:$E$100,5,0),"")</f>
        <v>914.34181000000001</v>
      </c>
      <c r="K3" s="13">
        <f>IFERROR(VLOOKUP($A3,Mensual_Transformada!$A$1:$Z$300,6,0),"")</f>
        <v>406.49825696530871</v>
      </c>
      <c r="L3" s="13">
        <f>IFERROR(VLOOKUP($A3,Mensual_Transformada!$A$1:$Z$300,8,0),"")</f>
        <v>3.7866666666666666</v>
      </c>
      <c r="M3" s="13">
        <f>IFERROR(VLOOKUP($A3,Mensual_Transformada!$A$1:$Z$300,5,0),"")</f>
        <v>460.9904179154272</v>
      </c>
    </row>
    <row r="4" spans="1:13">
      <c r="A4" s="5">
        <v>37865</v>
      </c>
      <c r="B4" s="13">
        <f>IFERROR(VLOOKUP($A4,Trimestral_Transformada!$A$1:$Z$300,2,0),"")</f>
        <v>443.36324080816053</v>
      </c>
      <c r="C4" s="13">
        <f>IFERROR(VLOOKUP($A4,Mensual_Transformada!$A$1:$Z$300,7,0),"")</f>
        <v>443.32864535256783</v>
      </c>
      <c r="D4" s="13">
        <f>IFERROR(VLOOKUP($A4,Mensual_Transformada!$A$1:$Z$300,9,0),"")</f>
        <v>1.0167741935483869</v>
      </c>
      <c r="E4" s="13">
        <f>IFERROR(VLOOKUP($A4,Mensual_Transformada!$A$1:$Z$300,4,0),"")</f>
        <v>410.04424030852442</v>
      </c>
      <c r="F4" s="13">
        <f>IFERROR(VLOOKUP($A4,Trimestral_Transformada!$A$1:$Z$300,3,0),"")</f>
        <v>-1.1807332648381801</v>
      </c>
      <c r="G4" s="13">
        <f>IFERROR(VLOOKUP($A4,Mensual_Transformada!$A$1:$Z$300,3,0),"")</f>
        <v>553.28860884844471</v>
      </c>
      <c r="H4" s="13">
        <f>IFERROR(VLOOKUP($A4,Mensual_Transformada!$A$1:$Z$300,2,0),"")</f>
        <v>544.58106389658519</v>
      </c>
      <c r="I4" s="13">
        <f>IFERROR(VLOOKUP($A4,Trimestral_Transformada!$A$1:$E$100,4,0),"")</f>
        <v>1057.3534999999999</v>
      </c>
      <c r="J4" s="13">
        <f>IFERROR(VLOOKUP($A4,Trimestral_Transformada!$A$1:$E$100,5,0),"")</f>
        <v>915.50378000000001</v>
      </c>
      <c r="K4" s="13">
        <f>IFERROR(VLOOKUP($A4,Mensual_Transformada!$A$1:$Z$300,6,0),"")</f>
        <v>406.42107148165769</v>
      </c>
      <c r="L4" s="13">
        <f>IFERROR(VLOOKUP($A4,Mensual_Transformada!$A$1:$Z$300,8,0),"")</f>
        <v>3.0833333333333335</v>
      </c>
      <c r="M4" s="13">
        <f>IFERROR(VLOOKUP($A4,Mensual_Transformada!$A$1:$Z$300,5,0),"")</f>
        <v>461.52777417050766</v>
      </c>
    </row>
    <row r="5" spans="1:13">
      <c r="A5" s="5">
        <v>37956</v>
      </c>
      <c r="B5" s="13">
        <f>IFERROR(VLOOKUP($A5,Trimestral_Transformada!$A$1:$Z$300,2,0),"")</f>
        <v>444.67584206890507</v>
      </c>
      <c r="C5" s="13">
        <f>IFERROR(VLOOKUP($A5,Mensual_Transformada!$A$1:$Z$300,7,0),"")</f>
        <v>444.22695617001818</v>
      </c>
      <c r="D5" s="13">
        <f>IFERROR(VLOOKUP($A5,Mensual_Transformada!$A$1:$Z$300,9,0),"")</f>
        <v>0.99673118279569906</v>
      </c>
      <c r="E5" s="13">
        <f>IFERROR(VLOOKUP($A5,Mensual_Transformada!$A$1:$Z$300,4,0),"")</f>
        <v>415.59342684829028</v>
      </c>
      <c r="F5" s="13">
        <f>IFERROR(VLOOKUP($A5,Trimestral_Transformada!$A$1:$Z$300,3,0),"")</f>
        <v>-0.73608271785349</v>
      </c>
      <c r="G5" s="13">
        <f>IFERROR(VLOOKUP($A5,Mensual_Transformada!$A$1:$Z$300,3,0),"")</f>
        <v>551.77134509056748</v>
      </c>
      <c r="H5" s="13">
        <f>IFERROR(VLOOKUP($A5,Mensual_Transformada!$A$1:$Z$300,2,0),"")</f>
        <v>544.49984970066498</v>
      </c>
      <c r="I5" s="13">
        <f>IFERROR(VLOOKUP($A5,Trimestral_Transformada!$A$1:$E$100,4,0),"")</f>
        <v>1058.4349999999999</v>
      </c>
      <c r="J5" s="13">
        <f>IFERROR(VLOOKUP($A5,Trimestral_Transformada!$A$1:$E$100,5,0),"")</f>
        <v>913.52279999999996</v>
      </c>
      <c r="K5" s="13">
        <f>IFERROR(VLOOKUP($A5,Mensual_Transformada!$A$1:$Z$300,6,0),"")</f>
        <v>407.37923552527195</v>
      </c>
      <c r="L5" s="13">
        <f>IFERROR(VLOOKUP($A5,Mensual_Transformada!$A$1:$Z$300,8,0),"")</f>
        <v>2.6066666666666669</v>
      </c>
      <c r="M5" s="13">
        <f>IFERROR(VLOOKUP($A5,Mensual_Transformada!$A$1:$Z$300,5,0),"")</f>
        <v>463.54540365634682</v>
      </c>
    </row>
    <row r="6" spans="1:13">
      <c r="A6" s="5">
        <v>38047</v>
      </c>
      <c r="B6" s="13">
        <f>IFERROR(VLOOKUP($A6,Trimestral_Transformada!$A$1:$Z$300,2,0),"")</f>
        <v>445.68465645106323</v>
      </c>
      <c r="C6" s="13">
        <f>IFERROR(VLOOKUP($A6,Mensual_Transformada!$A$1:$Z$300,7,0),"")</f>
        <v>445.09637964910081</v>
      </c>
      <c r="D6" s="13">
        <f>IFERROR(VLOOKUP($A6,Mensual_Transformada!$A$1:$Z$300,9,0),"")</f>
        <v>1.0019836855765665</v>
      </c>
      <c r="E6" s="13">
        <f>IFERROR(VLOOKUP($A6,Mensual_Transformada!$A$1:$Z$300,4,0),"")</f>
        <v>422.92751825379639</v>
      </c>
      <c r="F6" s="13">
        <f>IFERROR(VLOOKUP($A6,Trimestral_Transformada!$A$1:$Z$300,3,0),"")</f>
        <v>-0.427387612478274</v>
      </c>
      <c r="G6" s="13">
        <f>IFERROR(VLOOKUP($A6,Mensual_Transformada!$A$1:$Z$300,3,0),"")</f>
        <v>555.48852216212379</v>
      </c>
      <c r="H6" s="13">
        <f>IFERROR(VLOOKUP($A6,Mensual_Transformada!$A$1:$Z$300,2,0),"")</f>
        <v>546.29804796409655</v>
      </c>
      <c r="I6" s="13">
        <f>IFERROR(VLOOKUP($A6,Trimestral_Transformada!$A$1:$E$100,4,0),"")</f>
        <v>1059.1538</v>
      </c>
      <c r="J6" s="13">
        <f>IFERROR(VLOOKUP($A6,Trimestral_Transformada!$A$1:$E$100,5,0),"")</f>
        <v>918.41542000000004</v>
      </c>
      <c r="K6" s="13">
        <f>IFERROR(VLOOKUP($A6,Mensual_Transformada!$A$1:$Z$300,6,0),"")</f>
        <v>408.94742269510311</v>
      </c>
      <c r="L6" s="13">
        <f>IFERROR(VLOOKUP($A6,Mensual_Transformada!$A$1:$Z$300,8,0),"")</f>
        <v>2.4700000000000002</v>
      </c>
      <c r="M6" s="13">
        <f>IFERROR(VLOOKUP($A6,Mensual_Transformada!$A$1:$Z$300,5,0),"")</f>
        <v>463.86937360334588</v>
      </c>
    </row>
    <row r="7" spans="1:13">
      <c r="A7" s="5">
        <v>38139</v>
      </c>
      <c r="B7" s="13">
        <f>IFERROR(VLOOKUP($A7,Trimestral_Transformada!$A$1:$Z$300,2,0),"")</f>
        <v>446.94109926412642</v>
      </c>
      <c r="C7" s="13">
        <f>IFERROR(VLOOKUP($A7,Mensual_Transformada!$A$1:$Z$300,7,0),"")</f>
        <v>445.97163834039691</v>
      </c>
      <c r="D7" s="13">
        <f>IFERROR(VLOOKUP($A7,Mensual_Transformada!$A$1:$Z$300,9,0),"")</f>
        <v>1.011394265232975</v>
      </c>
      <c r="E7" s="13">
        <f>IFERROR(VLOOKUP($A7,Mensual_Transformada!$A$1:$Z$300,4,0),"")</f>
        <v>424.62112537884661</v>
      </c>
      <c r="F7" s="13">
        <f>IFERROR(VLOOKUP($A7,Trimestral_Transformada!$A$1:$Z$300,3,0),"")</f>
        <v>-0.95780304473318001</v>
      </c>
      <c r="G7" s="13">
        <f>IFERROR(VLOOKUP($A7,Mensual_Transformada!$A$1:$Z$300,3,0),"")</f>
        <v>555.54830282812986</v>
      </c>
      <c r="H7" s="13">
        <f>IFERROR(VLOOKUP($A7,Mensual_Transformada!$A$1:$Z$300,2,0),"")</f>
        <v>548.16449332185584</v>
      </c>
      <c r="I7" s="13">
        <f>IFERROR(VLOOKUP($A7,Trimestral_Transformada!$A$1:$E$100,4,0),"")</f>
        <v>1059.7814000000001</v>
      </c>
      <c r="J7" s="13">
        <f>IFERROR(VLOOKUP($A7,Trimestral_Transformada!$A$1:$E$100,5,0),"")</f>
        <v>918.44692000000009</v>
      </c>
      <c r="K7" s="13">
        <f>IFERROR(VLOOKUP($A7,Mensual_Transformada!$A$1:$Z$300,6,0),"")</f>
        <v>409.85675838502186</v>
      </c>
      <c r="L7" s="13">
        <f>IFERROR(VLOOKUP($A7,Mensual_Transformada!$A$1:$Z$300,8,0),"")</f>
        <v>2.476666666666667</v>
      </c>
      <c r="M7" s="13">
        <f>IFERROR(VLOOKUP($A7,Mensual_Transformada!$A$1:$Z$300,5,0),"")</f>
        <v>462.69672676592251</v>
      </c>
    </row>
    <row r="8" spans="1:13">
      <c r="A8" s="5">
        <v>38231</v>
      </c>
      <c r="B8" s="13">
        <f>IFERROR(VLOOKUP($A8,Trimestral_Transformada!$A$1:$Z$300,2,0),"")</f>
        <v>447.98202659637576</v>
      </c>
      <c r="C8" s="13">
        <f>IFERROR(VLOOKUP($A8,Mensual_Transformada!$A$1:$Z$300,7,0),"")</f>
        <v>446.65613835879759</v>
      </c>
      <c r="D8" s="13">
        <f>IFERROR(VLOOKUP($A8,Mensual_Transformada!$A$1:$Z$300,9,0),"")</f>
        <v>1.4326344086021507</v>
      </c>
      <c r="E8" s="13">
        <f>IFERROR(VLOOKUP($A8,Mensual_Transformada!$A$1:$Z$300,4,0),"")</f>
        <v>419.96422308425838</v>
      </c>
      <c r="F8" s="13">
        <f>IFERROR(VLOOKUP($A8,Trimestral_Transformada!$A$1:$Z$300,3,0),"")</f>
        <v>1.3930971219689401</v>
      </c>
      <c r="G8" s="13">
        <f>IFERROR(VLOOKUP($A8,Mensual_Transformada!$A$1:$Z$300,3,0),"")</f>
        <v>556.61403336320188</v>
      </c>
      <c r="H8" s="13">
        <f>IFERROR(VLOOKUP($A8,Mensual_Transformada!$A$1:$Z$300,2,0),"")</f>
        <v>548.85959266493387</v>
      </c>
      <c r="I8" s="13">
        <f>IFERROR(VLOOKUP($A8,Trimestral_Transformada!$A$1:$E$100,4,0),"")</f>
        <v>1060.5297</v>
      </c>
      <c r="J8" s="13">
        <f>IFERROR(VLOOKUP($A8,Trimestral_Transformada!$A$1:$E$100,5,0),"")</f>
        <v>920.30457999999999</v>
      </c>
      <c r="K8" s="13">
        <f>IFERROR(VLOOKUP($A8,Mensual_Transformada!$A$1:$Z$300,6,0),"")</f>
        <v>410.71886774437053</v>
      </c>
      <c r="L8" s="13">
        <f>IFERROR(VLOOKUP($A8,Mensual_Transformada!$A$1:$Z$300,8,0),"")</f>
        <v>2.6133333333333333</v>
      </c>
      <c r="M8" s="13">
        <f>IFERROR(VLOOKUP($A8,Mensual_Transformada!$A$1:$Z$300,5,0),"")</f>
        <v>460.52777362767279</v>
      </c>
    </row>
    <row r="9" spans="1:13">
      <c r="A9" s="5">
        <v>38322</v>
      </c>
      <c r="B9" s="13">
        <f>IFERROR(VLOOKUP($A9,Trimestral_Transformada!$A$1:$Z$300,2,0),"")</f>
        <v>448.83544707704425</v>
      </c>
      <c r="C9" s="13">
        <f>IFERROR(VLOOKUP($A9,Mensual_Transformada!$A$1:$Z$300,7,0),"")</f>
        <v>447.27806948083958</v>
      </c>
      <c r="D9" s="13">
        <f>IFERROR(VLOOKUP($A9,Mensual_Transformada!$A$1:$Z$300,9,0),"")</f>
        <v>1.9496989247311829</v>
      </c>
      <c r="E9" s="13">
        <f>IFERROR(VLOOKUP($A9,Mensual_Transformada!$A$1:$Z$300,4,0),"")</f>
        <v>423.13055484025347</v>
      </c>
      <c r="F9" s="13">
        <f>IFERROR(VLOOKUP($A9,Trimestral_Transformada!$A$1:$Z$300,3,0),"")</f>
        <v>0.382873433050676</v>
      </c>
      <c r="G9" s="13">
        <f>IFERROR(VLOOKUP($A9,Mensual_Transformada!$A$1:$Z$300,3,0),"")</f>
        <v>559.2921571985662</v>
      </c>
      <c r="H9" s="13">
        <f>IFERROR(VLOOKUP($A9,Mensual_Transformada!$A$1:$Z$300,2,0),"")</f>
        <v>550.84357231251636</v>
      </c>
      <c r="I9" s="13">
        <f>IFERROR(VLOOKUP($A9,Trimestral_Transformada!$A$1:$E$100,4,0),"")</f>
        <v>1061.2717</v>
      </c>
      <c r="J9" s="13">
        <f>IFERROR(VLOOKUP($A9,Trimestral_Transformada!$A$1:$E$100,5,0),"")</f>
        <v>922.38742999999999</v>
      </c>
      <c r="K9" s="13">
        <f>IFERROR(VLOOKUP($A9,Mensual_Transformada!$A$1:$Z$300,6,0),"")</f>
        <v>411.12825626344909</v>
      </c>
      <c r="L9" s="13">
        <f>IFERROR(VLOOKUP($A9,Mensual_Transformada!$A$1:$Z$300,8,0),"")</f>
        <v>2.9833333333333329</v>
      </c>
      <c r="M9" s="13">
        <f>IFERROR(VLOOKUP($A9,Mensual_Transformada!$A$1:$Z$300,5,0),"")</f>
        <v>460.33110287019844</v>
      </c>
    </row>
    <row r="10" spans="1:13">
      <c r="A10" s="5">
        <v>38412</v>
      </c>
      <c r="B10" s="13">
        <f>IFERROR(VLOOKUP($A10,Trimestral_Transformada!$A$1:$Z$300,2,0),"")</f>
        <v>449.81754004009179</v>
      </c>
      <c r="C10" s="13">
        <f>IFERROR(VLOOKUP($A10,Mensual_Transformada!$A$1:$Z$300,7,0),"")</f>
        <v>448.18849400469583</v>
      </c>
      <c r="D10" s="13">
        <f>IFERROR(VLOOKUP($A10,Mensual_Transformada!$A$1:$Z$300,9,0),"")</f>
        <v>2.470057603686636</v>
      </c>
      <c r="E10" s="13">
        <f>IFERROR(VLOOKUP($A10,Mensual_Transformada!$A$1:$Z$300,4,0),"")</f>
        <v>424.44763523387127</v>
      </c>
      <c r="F10" s="13">
        <f>IFERROR(VLOOKUP($A10,Trimestral_Transformada!$A$1:$Z$300,3,0),"")</f>
        <v>0.90483004627675701</v>
      </c>
      <c r="G10" s="13">
        <f>IFERROR(VLOOKUP($A10,Mensual_Transformada!$A$1:$Z$300,3,0),"")</f>
        <v>561.99759247766337</v>
      </c>
      <c r="H10" s="13">
        <f>IFERROR(VLOOKUP($A10,Mensual_Transformada!$A$1:$Z$300,2,0),"")</f>
        <v>552.60214199670588</v>
      </c>
      <c r="I10" s="13">
        <f>IFERROR(VLOOKUP($A10,Trimestral_Transformada!$A$1:$E$100,4,0),"")</f>
        <v>1062.1043999999999</v>
      </c>
      <c r="J10" s="13">
        <f>IFERROR(VLOOKUP($A10,Trimestral_Transformada!$A$1:$E$100,5,0),"")</f>
        <v>922.59095000000002</v>
      </c>
      <c r="K10" s="13">
        <f>IFERROR(VLOOKUP($A10,Mensual_Transformada!$A$1:$Z$300,6,0),"")</f>
        <v>411.13373931428055</v>
      </c>
      <c r="L10" s="13">
        <f>IFERROR(VLOOKUP($A10,Mensual_Transformada!$A$1:$Z$300,8,0),"")</f>
        <v>2.936666666666667</v>
      </c>
      <c r="M10" s="13">
        <f>IFERROR(VLOOKUP($A10,Mensual_Transformada!$A$1:$Z$300,5,0),"")</f>
        <v>460.67687781916078</v>
      </c>
    </row>
    <row r="11" spans="1:13">
      <c r="A11" s="5">
        <v>38504</v>
      </c>
      <c r="B11" s="13">
        <f>IFERROR(VLOOKUP($A11,Trimestral_Transformada!$A$1:$Z$300,2,0),"")</f>
        <v>451.01829634558521</v>
      </c>
      <c r="C11" s="13">
        <f>IFERROR(VLOOKUP($A11,Mensual_Transformada!$A$1:$Z$300,7,0),"")</f>
        <v>448.65128006203747</v>
      </c>
      <c r="D11" s="13">
        <f>IFERROR(VLOOKUP($A11,Mensual_Transformada!$A$1:$Z$300,9,0),"")</f>
        <v>2.9410824372759854</v>
      </c>
      <c r="E11" s="13">
        <f>IFERROR(VLOOKUP($A11,Mensual_Transformada!$A$1:$Z$300,4,0),"")</f>
        <v>427.87908684894313</v>
      </c>
      <c r="F11" s="13">
        <f>IFERROR(VLOOKUP($A11,Trimestral_Transformada!$A$1:$Z$300,3,0),"")</f>
        <v>0.600384612312584</v>
      </c>
      <c r="G11" s="13">
        <f>IFERROR(VLOOKUP($A11,Mensual_Transformada!$A$1:$Z$300,3,0),"")</f>
        <v>562.15548626845646</v>
      </c>
      <c r="H11" s="13">
        <f>IFERROR(VLOOKUP($A11,Mensual_Transformada!$A$1:$Z$300,2,0),"")</f>
        <v>553.81436065371531</v>
      </c>
      <c r="I11" s="13">
        <f>IFERROR(VLOOKUP($A11,Trimestral_Transformada!$A$1:$E$100,4,0),"")</f>
        <v>1063.0603000000001</v>
      </c>
      <c r="J11" s="13">
        <f>IFERROR(VLOOKUP($A11,Trimestral_Transformada!$A$1:$E$100,5,0),"")</f>
        <v>928.02128000000016</v>
      </c>
      <c r="K11" s="13">
        <f>IFERROR(VLOOKUP($A11,Mensual_Transformada!$A$1:$Z$300,6,0),"")</f>
        <v>411.62117822598469</v>
      </c>
      <c r="L11" s="13">
        <f>IFERROR(VLOOKUP($A11,Mensual_Transformada!$A$1:$Z$300,8,0),"")</f>
        <v>3.01</v>
      </c>
      <c r="M11" s="13">
        <f>IFERROR(VLOOKUP($A11,Mensual_Transformada!$A$1:$Z$300,5,0),"")</f>
        <v>460.09903442226772</v>
      </c>
    </row>
    <row r="12" spans="1:13">
      <c r="A12" s="5">
        <v>38596</v>
      </c>
      <c r="B12" s="13">
        <f>IFERROR(VLOOKUP($A12,Trimestral_Transformada!$A$1:$Z$300,2,0),"")</f>
        <v>451.93295099020492</v>
      </c>
      <c r="C12" s="13">
        <f>IFERROR(VLOOKUP($A12,Mensual_Transformada!$A$1:$Z$300,7,0),"")</f>
        <v>449.18401028317732</v>
      </c>
      <c r="D12" s="13">
        <f>IFERROR(VLOOKUP($A12,Mensual_Transformada!$A$1:$Z$300,9,0),"")</f>
        <v>3.4617526881720431</v>
      </c>
      <c r="E12" s="13">
        <f>IFERROR(VLOOKUP($A12,Mensual_Transformada!$A$1:$Z$300,4,0),"")</f>
        <v>428.24649146064144</v>
      </c>
      <c r="F12" s="13">
        <f>IFERROR(VLOOKUP($A12,Trimestral_Transformada!$A$1:$Z$300,3,0),"")</f>
        <v>2.11437611309898</v>
      </c>
      <c r="G12" s="13">
        <f>IFERROR(VLOOKUP($A12,Mensual_Transformada!$A$1:$Z$300,3,0),"")</f>
        <v>564.66713102556639</v>
      </c>
      <c r="H12" s="13">
        <f>IFERROR(VLOOKUP($A12,Mensual_Transformada!$A$1:$Z$300,2,0),"")</f>
        <v>554.95769987188726</v>
      </c>
      <c r="I12" s="13">
        <f>IFERROR(VLOOKUP($A12,Trimestral_Transformada!$A$1:$E$100,4,0),"")</f>
        <v>1064.373</v>
      </c>
      <c r="J12" s="13">
        <f>IFERROR(VLOOKUP($A12,Trimestral_Transformada!$A$1:$E$100,5,0),"")</f>
        <v>932.39167999999995</v>
      </c>
      <c r="K12" s="13">
        <f>IFERROR(VLOOKUP($A12,Mensual_Transformada!$A$1:$Z$300,6,0),"")</f>
        <v>411.94456087897191</v>
      </c>
      <c r="L12" s="13">
        <f>IFERROR(VLOOKUP($A12,Mensual_Transformada!$A$1:$Z$300,8,0),"")</f>
        <v>2.9866666666666668</v>
      </c>
      <c r="M12" s="13">
        <f>IFERROR(VLOOKUP($A12,Mensual_Transformada!$A$1:$Z$300,5,0),"")</f>
        <v>461.56587373276056</v>
      </c>
    </row>
    <row r="13" spans="1:13">
      <c r="A13" s="5">
        <v>38687</v>
      </c>
      <c r="B13" s="13">
        <f>IFERROR(VLOOKUP($A13,Trimestral_Transformada!$A$1:$Z$300,2,0),"")</f>
        <v>453.06085460118578</v>
      </c>
      <c r="C13" s="13">
        <f>IFERROR(VLOOKUP($A13,Mensual_Transformada!$A$1:$Z$300,7,0),"")</f>
        <v>449.83924956086344</v>
      </c>
      <c r="D13" s="13">
        <f>IFERROR(VLOOKUP($A13,Mensual_Transformada!$A$1:$Z$300,9,0),"")</f>
        <v>3.9784838709677417</v>
      </c>
      <c r="E13" s="13">
        <f>IFERROR(VLOOKUP($A13,Mensual_Transformada!$A$1:$Z$300,4,0),"")</f>
        <v>433.23328383529105</v>
      </c>
      <c r="F13" s="13">
        <f>IFERROR(VLOOKUP($A13,Trimestral_Transformada!$A$1:$Z$300,3,0),"")</f>
        <v>2.61735482057101</v>
      </c>
      <c r="G13" s="13">
        <f>IFERROR(VLOOKUP($A13,Mensual_Transformada!$A$1:$Z$300,3,0),"")</f>
        <v>567.39538952667976</v>
      </c>
      <c r="H13" s="13">
        <f>IFERROR(VLOOKUP($A13,Mensual_Transformada!$A$1:$Z$300,2,0),"")</f>
        <v>557.6543072916603</v>
      </c>
      <c r="I13" s="13">
        <f>IFERROR(VLOOKUP($A13,Trimestral_Transformada!$A$1:$E$100,4,0),"")</f>
        <v>1065.7252000000001</v>
      </c>
      <c r="J13" s="13">
        <f>IFERROR(VLOOKUP($A13,Trimestral_Transformada!$A$1:$E$100,5,0),"")</f>
        <v>938.88253999999995</v>
      </c>
      <c r="K13" s="13">
        <f>IFERROR(VLOOKUP($A13,Mensual_Transformada!$A$1:$Z$300,6,0),"")</f>
        <v>412.38789737191041</v>
      </c>
      <c r="L13" s="13">
        <f>IFERROR(VLOOKUP($A13,Mensual_Transformada!$A$1:$Z$300,8,0),"")</f>
        <v>3.1333333333333333</v>
      </c>
      <c r="M13" s="13">
        <f>IFERROR(VLOOKUP($A13,Mensual_Transformada!$A$1:$Z$300,5,0),"")</f>
        <v>465.81804893361704</v>
      </c>
    </row>
    <row r="14" spans="1:13">
      <c r="A14" s="5">
        <v>38777</v>
      </c>
      <c r="B14" s="13">
        <f>IFERROR(VLOOKUP($A14,Trimestral_Transformada!$A$1:$Z$300,2,0),"")</f>
        <v>454.5618678362784</v>
      </c>
      <c r="C14" s="13">
        <f>IFERROR(VLOOKUP($A14,Mensual_Transformada!$A$1:$Z$300,7,0),"")</f>
        <v>450.52108084404881</v>
      </c>
      <c r="D14" s="13">
        <f>IFERROR(VLOOKUP($A14,Mensual_Transformada!$A$1:$Z$300,9,0),"")</f>
        <v>4.4553149001536099</v>
      </c>
      <c r="E14" s="13">
        <f>IFERROR(VLOOKUP($A14,Mensual_Transformada!$A$1:$Z$300,4,0),"")</f>
        <v>442.14018768204636</v>
      </c>
      <c r="F14" s="13">
        <f>IFERROR(VLOOKUP($A14,Trimestral_Transformada!$A$1:$Z$300,3,0),"")</f>
        <v>-0.89139371147702495</v>
      </c>
      <c r="G14" s="13">
        <f>IFERROR(VLOOKUP($A14,Mensual_Transformada!$A$1:$Z$300,3,0),"")</f>
        <v>567.55226241696903</v>
      </c>
      <c r="H14" s="13">
        <f>IFERROR(VLOOKUP($A14,Mensual_Transformada!$A$1:$Z$300,2,0),"")</f>
        <v>560.15605440817433</v>
      </c>
      <c r="I14" s="13">
        <f>IFERROR(VLOOKUP($A14,Trimestral_Transformada!$A$1:$E$100,4,0),"")</f>
        <v>1067.3483000000001</v>
      </c>
      <c r="J14" s="13">
        <f>IFERROR(VLOOKUP($A14,Trimestral_Transformada!$A$1:$E$100,5,0),"")</f>
        <v>945.36163999999997</v>
      </c>
      <c r="K14" s="13">
        <f>IFERROR(VLOOKUP($A14,Mensual_Transformada!$A$1:$Z$300,6,0),"")</f>
        <v>413.4821871306271</v>
      </c>
      <c r="L14" s="13">
        <f>IFERROR(VLOOKUP($A14,Mensual_Transformada!$A$1:$Z$300,8,0),"")</f>
        <v>3.84</v>
      </c>
      <c r="M14" s="13">
        <f>IFERROR(VLOOKUP($A14,Mensual_Transformada!$A$1:$Z$300,5,0),"")</f>
        <v>464.60538058791599</v>
      </c>
    </row>
    <row r="15" spans="1:13">
      <c r="A15" s="5">
        <v>38869</v>
      </c>
      <c r="B15" s="13">
        <f>IFERROR(VLOOKUP($A15,Trimestral_Transformada!$A$1:$Z$300,2,0),"")</f>
        <v>455.46178645927699</v>
      </c>
      <c r="C15" s="13">
        <f>IFERROR(VLOOKUP($A15,Mensual_Transformada!$A$1:$Z$300,7,0),"")</f>
        <v>451.12200757358789</v>
      </c>
      <c r="D15" s="13">
        <f>IFERROR(VLOOKUP($A15,Mensual_Transformada!$A$1:$Z$300,9,0),"")</f>
        <v>4.9072186379928313</v>
      </c>
      <c r="E15" s="13">
        <f>IFERROR(VLOOKUP($A15,Mensual_Transformada!$A$1:$Z$300,4,0),"")</f>
        <v>456.21112679245721</v>
      </c>
      <c r="F15" s="13">
        <f>IFERROR(VLOOKUP($A15,Trimestral_Transformada!$A$1:$Z$300,3,0),"")</f>
        <v>2.1324355777640398</v>
      </c>
      <c r="G15" s="13">
        <f>IFERROR(VLOOKUP($A15,Mensual_Transformada!$A$1:$Z$300,3,0),"")</f>
        <v>566.27971234478446</v>
      </c>
      <c r="H15" s="13">
        <f>IFERROR(VLOOKUP($A15,Mensual_Transformada!$A$1:$Z$300,2,0),"")</f>
        <v>561.17657608382137</v>
      </c>
      <c r="I15" s="13">
        <f>IFERROR(VLOOKUP($A15,Trimestral_Transformada!$A$1:$E$100,4,0),"")</f>
        <v>1068.7719</v>
      </c>
      <c r="J15" s="13">
        <f>IFERROR(VLOOKUP($A15,Trimestral_Transformada!$A$1:$E$100,5,0),"")</f>
        <v>945.54597000000001</v>
      </c>
      <c r="K15" s="13">
        <f>IFERROR(VLOOKUP($A15,Mensual_Transformada!$A$1:$Z$300,6,0),"")</f>
        <v>413.92699820271287</v>
      </c>
      <c r="L15" s="13">
        <f>IFERROR(VLOOKUP($A15,Mensual_Transformada!$A$1:$Z$300,8,0),"")</f>
        <v>4.4766666666666666</v>
      </c>
      <c r="M15" s="13">
        <f>IFERROR(VLOOKUP($A15,Mensual_Transformada!$A$1:$Z$300,5,0),"")</f>
        <v>463.80146611783431</v>
      </c>
    </row>
    <row r="16" spans="1:13">
      <c r="A16" s="5">
        <v>38961</v>
      </c>
      <c r="B16" s="13">
        <f>IFERROR(VLOOKUP($A16,Trimestral_Transformada!$A$1:$Z$300,2,0),"")</f>
        <v>456.48234386831439</v>
      </c>
      <c r="C16" s="13">
        <f>IFERROR(VLOOKUP($A16,Mensual_Transformada!$A$1:$Z$300,7,0),"")</f>
        <v>451.60761300387799</v>
      </c>
      <c r="D16" s="13">
        <f>IFERROR(VLOOKUP($A16,Mensual_Transformada!$A$1:$Z$300,9,0),"")</f>
        <v>5.2454265232974908</v>
      </c>
      <c r="E16" s="13">
        <f>IFERROR(VLOOKUP($A16,Mensual_Transformada!$A$1:$Z$300,4,0),"")</f>
        <v>458.52786927666341</v>
      </c>
      <c r="F16" s="13">
        <f>IFERROR(VLOOKUP($A16,Trimestral_Transformada!$A$1:$Z$300,3,0),"")</f>
        <v>6.0916320403555098</v>
      </c>
      <c r="G16" s="13">
        <f>IFERROR(VLOOKUP($A16,Mensual_Transformada!$A$1:$Z$300,3,0),"")</f>
        <v>567.92133536252993</v>
      </c>
      <c r="H16" s="13">
        <f>IFERROR(VLOOKUP($A16,Mensual_Transformada!$A$1:$Z$300,2,0),"")</f>
        <v>562.31328097382027</v>
      </c>
      <c r="I16" s="13">
        <f>IFERROR(VLOOKUP($A16,Trimestral_Transformada!$A$1:$E$100,4,0),"")</f>
        <v>1070.6511</v>
      </c>
      <c r="J16" s="13">
        <f>IFERROR(VLOOKUP($A16,Trimestral_Transformada!$A$1:$E$100,5,0),"")</f>
        <v>948.28389000000004</v>
      </c>
      <c r="K16" s="13">
        <f>IFERROR(VLOOKUP($A16,Mensual_Transformada!$A$1:$Z$300,6,0),"")</f>
        <v>413.71640216047803</v>
      </c>
      <c r="L16" s="13">
        <f>IFERROR(VLOOKUP($A16,Mensual_Transformada!$A$1:$Z$300,8,0),"")</f>
        <v>4.4833333333333334</v>
      </c>
      <c r="M16" s="13">
        <f>IFERROR(VLOOKUP($A16,Mensual_Transformada!$A$1:$Z$300,5,0),"")</f>
        <v>463.1048961480497</v>
      </c>
    </row>
    <row r="17" spans="1:13">
      <c r="A17" s="5">
        <v>39052</v>
      </c>
      <c r="B17" s="13">
        <f>IFERROR(VLOOKUP($A17,Trimestral_Transformada!$A$1:$Z$300,2,0),"")</f>
        <v>457.63481356832744</v>
      </c>
      <c r="C17" s="13">
        <f>IFERROR(VLOOKUP($A17,Mensual_Transformada!$A$1:$Z$300,7,0),"")</f>
        <v>452.22584236303788</v>
      </c>
      <c r="D17" s="13">
        <f>IFERROR(VLOOKUP($A17,Mensual_Transformada!$A$1:$Z$300,9,0),"")</f>
        <v>5.2429641577060933</v>
      </c>
      <c r="E17" s="13">
        <f>IFERROR(VLOOKUP($A17,Mensual_Transformada!$A$1:$Z$300,4,0),"")</f>
        <v>460.16134440991232</v>
      </c>
      <c r="F17" s="13">
        <f>IFERROR(VLOOKUP($A17,Trimestral_Transformada!$A$1:$Z$300,3,0),"")</f>
        <v>5.4100819996201999</v>
      </c>
      <c r="G17" s="13">
        <f>IFERROR(VLOOKUP($A17,Mensual_Transformada!$A$1:$Z$300,3,0),"")</f>
        <v>567.15983659869266</v>
      </c>
      <c r="H17" s="13">
        <f>IFERROR(VLOOKUP($A17,Mensual_Transformada!$A$1:$Z$300,2,0),"")</f>
        <v>564.17988383812462</v>
      </c>
      <c r="I17" s="13">
        <f>IFERROR(VLOOKUP($A17,Trimestral_Transformada!$A$1:$E$100,4,0),"")</f>
        <v>1072.6469999999999</v>
      </c>
      <c r="J17" s="13">
        <f>IFERROR(VLOOKUP($A17,Trimestral_Transformada!$A$1:$E$100,5,0),"")</f>
        <v>954.78237000000001</v>
      </c>
      <c r="K17" s="13">
        <f>IFERROR(VLOOKUP($A17,Mensual_Transformada!$A$1:$Z$300,6,0),"")</f>
        <v>413.87872694727071</v>
      </c>
      <c r="L17" s="13">
        <f>IFERROR(VLOOKUP($A17,Mensual_Transformada!$A$1:$Z$300,8,0),"")</f>
        <v>4.496666666666667</v>
      </c>
      <c r="M17" s="13">
        <f>IFERROR(VLOOKUP($A17,Mensual_Transformada!$A$1:$Z$300,5,0),"")</f>
        <v>463.93758923539019</v>
      </c>
    </row>
    <row r="18" spans="1:13">
      <c r="A18" s="5">
        <v>39142</v>
      </c>
      <c r="B18" s="13">
        <f>IFERROR(VLOOKUP($A18,Trimestral_Transformada!$A$1:$Z$300,2,0),"")</f>
        <v>458.83586077763721</v>
      </c>
      <c r="C18" s="13">
        <f>IFERROR(VLOOKUP($A18,Mensual_Transformada!$A$1:$Z$300,7,0),"")</f>
        <v>453.18673149882835</v>
      </c>
      <c r="D18" s="13">
        <f>IFERROR(VLOOKUP($A18,Mensual_Transformada!$A$1:$Z$300,9,0),"")</f>
        <v>5.2546966205837178</v>
      </c>
      <c r="E18" s="13">
        <f>IFERROR(VLOOKUP($A18,Mensual_Transformada!$A$1:$Z$300,4,0),"")</f>
        <v>459.85276942063302</v>
      </c>
      <c r="F18" s="13">
        <f>IFERROR(VLOOKUP($A18,Trimestral_Transformada!$A$1:$Z$300,3,0),"")</f>
        <v>5.5988328212223597E-2</v>
      </c>
      <c r="G18" s="13">
        <f>IFERROR(VLOOKUP($A18,Mensual_Transformada!$A$1:$Z$300,3,0),"")</f>
        <v>566.39747791884133</v>
      </c>
      <c r="H18" s="13">
        <f>IFERROR(VLOOKUP($A18,Mensual_Transformada!$A$1:$Z$300,2,0),"")</f>
        <v>566.01132425102844</v>
      </c>
      <c r="I18" s="13">
        <f>IFERROR(VLOOKUP($A18,Trimestral_Transformada!$A$1:$E$100,4,0),"")</f>
        <v>1074.6537000000001</v>
      </c>
      <c r="J18" s="13">
        <f>IFERROR(VLOOKUP($A18,Trimestral_Transformada!$A$1:$E$100,5,0),"")</f>
        <v>958.65549999999985</v>
      </c>
      <c r="K18" s="13">
        <f>IFERROR(VLOOKUP($A18,Mensual_Transformada!$A$1:$Z$300,6,0),"")</f>
        <v>413.91627667060209</v>
      </c>
      <c r="L18" s="13">
        <f>IFERROR(VLOOKUP($A18,Mensual_Transformada!$A$1:$Z$300,8,0),"")</f>
        <v>4.4866666666666664</v>
      </c>
      <c r="M18" s="13">
        <f>IFERROR(VLOOKUP($A18,Mensual_Transformada!$A$1:$Z$300,5,0),"")</f>
        <v>464.6718423335891</v>
      </c>
    </row>
    <row r="19" spans="1:13">
      <c r="A19" s="5">
        <v>39234</v>
      </c>
      <c r="B19" s="13">
        <f>IFERROR(VLOOKUP($A19,Trimestral_Transformada!$A$1:$Z$300,2,0),"")</f>
        <v>460.00149717119649</v>
      </c>
      <c r="C19" s="13">
        <f>IFERROR(VLOOKUP($A19,Mensual_Transformada!$A$1:$Z$300,7,0),"")</f>
        <v>454.22474750829417</v>
      </c>
      <c r="D19" s="13">
        <f>IFERROR(VLOOKUP($A19,Mensual_Transformada!$A$1:$Z$300,9,0),"")</f>
        <v>5.2524050179211468</v>
      </c>
      <c r="E19" s="13">
        <f>IFERROR(VLOOKUP($A19,Mensual_Transformada!$A$1:$Z$300,4,0),"")</f>
        <v>465.65957742112101</v>
      </c>
      <c r="F19" s="13">
        <f>IFERROR(VLOOKUP($A19,Trimestral_Transformada!$A$1:$Z$300,3,0),"")</f>
        <v>1.1328770087342399</v>
      </c>
      <c r="G19" s="13">
        <f>IFERROR(VLOOKUP($A19,Mensual_Transformada!$A$1:$Z$300,3,0),"")</f>
        <v>569.4028820483237</v>
      </c>
      <c r="H19" s="13">
        <f>IFERROR(VLOOKUP($A19,Mensual_Transformada!$A$1:$Z$300,2,0),"")</f>
        <v>568.17168351813791</v>
      </c>
      <c r="I19" s="13">
        <f>IFERROR(VLOOKUP($A19,Trimestral_Transformada!$A$1:$E$100,4,0),"")</f>
        <v>1076.6790000000001</v>
      </c>
      <c r="J19" s="13">
        <f>IFERROR(VLOOKUP($A19,Trimestral_Transformada!$A$1:$E$100,5,0),"")</f>
        <v>963.97585000000015</v>
      </c>
      <c r="K19" s="13">
        <f>IFERROR(VLOOKUP($A19,Mensual_Transformada!$A$1:$Z$300,6,0),"")</f>
        <v>414.74639495913317</v>
      </c>
      <c r="L19" s="13">
        <f>IFERROR(VLOOKUP($A19,Mensual_Transformada!$A$1:$Z$300,8,0),"")</f>
        <v>4.5066666666666668</v>
      </c>
      <c r="M19" s="13">
        <f>IFERROR(VLOOKUP($A19,Mensual_Transformada!$A$1:$Z$300,5,0),"")</f>
        <v>465.98380042862573</v>
      </c>
    </row>
    <row r="20" spans="1:13">
      <c r="A20" s="5">
        <v>39326</v>
      </c>
      <c r="B20" s="13">
        <f>IFERROR(VLOOKUP($A20,Trimestral_Transformada!$A$1:$Z$300,2,0),"")</f>
        <v>461.06554744573839</v>
      </c>
      <c r="C20" s="13">
        <f>IFERROR(VLOOKUP($A20,Mensual_Transformada!$A$1:$Z$300,7,0),"")</f>
        <v>455.46809570239367</v>
      </c>
      <c r="D20" s="13">
        <f>IFERROR(VLOOKUP($A20,Mensual_Transformada!$A$1:$Z$300,9,0),"")</f>
        <v>5.0728817204301073</v>
      </c>
      <c r="E20" s="13">
        <f>IFERROR(VLOOKUP($A20,Mensual_Transformada!$A$1:$Z$300,4,0),"")</f>
        <v>460.51736832244472</v>
      </c>
      <c r="F20" s="13">
        <f>IFERROR(VLOOKUP($A20,Trimestral_Transformada!$A$1:$Z$300,3,0),"")</f>
        <v>1.7592667808768201</v>
      </c>
      <c r="G20" s="13">
        <f>IFERROR(VLOOKUP($A20,Mensual_Transformada!$A$1:$Z$300,3,0),"")</f>
        <v>570.71278640581204</v>
      </c>
      <c r="H20" s="13">
        <f>IFERROR(VLOOKUP($A20,Mensual_Transformada!$A$1:$Z$300,2,0),"")</f>
        <v>571.71043668642903</v>
      </c>
      <c r="I20" s="13">
        <f>IFERROR(VLOOKUP($A20,Trimestral_Transformada!$A$1:$E$100,4,0),"")</f>
        <v>1078.4467999999999</v>
      </c>
      <c r="J20" s="13">
        <f>IFERROR(VLOOKUP($A20,Trimestral_Transformada!$A$1:$E$100,5,0),"")</f>
        <v>971.75253999999995</v>
      </c>
      <c r="K20" s="13">
        <f>IFERROR(VLOOKUP($A20,Mensual_Transformada!$A$1:$Z$300,6,0),"")</f>
        <v>416.07756689210424</v>
      </c>
      <c r="L20" s="13">
        <f>IFERROR(VLOOKUP($A20,Mensual_Transformada!$A$1:$Z$300,8,0),"")</f>
        <v>4.8099999999999996</v>
      </c>
      <c r="M20" s="13">
        <f>IFERROR(VLOOKUP($A20,Mensual_Transformada!$A$1:$Z$300,5,0),"")</f>
        <v>466.64183790222467</v>
      </c>
    </row>
    <row r="21" spans="1:13">
      <c r="A21" s="5">
        <v>39417</v>
      </c>
      <c r="B21" s="13">
        <f>IFERROR(VLOOKUP($A21,Trimestral_Transformada!$A$1:$Z$300,2,0),"")</f>
        <v>462.13512053046452</v>
      </c>
      <c r="C21" s="13">
        <f>IFERROR(VLOOKUP($A21,Mensual_Transformada!$A$1:$Z$300,7,0),"")</f>
        <v>456.79752747020473</v>
      </c>
      <c r="D21" s="13">
        <f>IFERROR(VLOOKUP($A21,Mensual_Transformada!$A$1:$Z$300,9,0),"")</f>
        <v>4.4955555555555557</v>
      </c>
      <c r="E21" s="13">
        <f>IFERROR(VLOOKUP($A21,Mensual_Transformada!$A$1:$Z$300,4,0),"")</f>
        <v>456.34697929472321</v>
      </c>
      <c r="F21" s="13">
        <f>IFERROR(VLOOKUP($A21,Trimestral_Transformada!$A$1:$Z$300,3,0),"")</f>
        <v>2.7127410897870301</v>
      </c>
      <c r="G21" s="13">
        <f>IFERROR(VLOOKUP($A21,Mensual_Transformada!$A$1:$Z$300,3,0),"")</f>
        <v>573.41964913306833</v>
      </c>
      <c r="H21" s="13">
        <f>IFERROR(VLOOKUP($A21,Mensual_Transformada!$A$1:$Z$300,2,0),"")</f>
        <v>574.29297342227312</v>
      </c>
      <c r="I21" s="13">
        <f>IFERROR(VLOOKUP($A21,Trimestral_Transformada!$A$1:$E$100,4,0),"")</f>
        <v>1082.3662999999999</v>
      </c>
      <c r="J21" s="13">
        <f>IFERROR(VLOOKUP($A21,Trimestral_Transformada!$A$1:$E$100,5,0),"")</f>
        <v>977.44694000000004</v>
      </c>
      <c r="K21" s="13">
        <f>IFERROR(VLOOKUP($A21,Mensual_Transformada!$A$1:$Z$300,6,0),"")</f>
        <v>417.29646598641165</v>
      </c>
      <c r="L21" s="13">
        <f>IFERROR(VLOOKUP($A21,Mensual_Transformada!$A$1:$Z$300,8,0),"")</f>
        <v>4.9866666666666672</v>
      </c>
      <c r="M21" s="13">
        <f>IFERROR(VLOOKUP($A21,Mensual_Transformada!$A$1:$Z$300,5,0),"")</f>
        <v>464.23279471570925</v>
      </c>
    </row>
    <row r="22" spans="1:13">
      <c r="A22" s="5">
        <v>39508</v>
      </c>
      <c r="B22" s="13">
        <f>IFERROR(VLOOKUP($A22,Trimestral_Transformada!$A$1:$Z$300,2,0),"")</f>
        <v>463.02836400666348</v>
      </c>
      <c r="C22" s="13">
        <f>IFERROR(VLOOKUP($A22,Mensual_Transformada!$A$1:$Z$300,7,0),"")</f>
        <v>458.5353252765529</v>
      </c>
      <c r="D22" s="13">
        <f>IFERROR(VLOOKUP($A22,Mensual_Transformada!$A$1:$Z$300,9,0),"")</f>
        <v>3.1771116054875788</v>
      </c>
      <c r="E22" s="13">
        <f>IFERROR(VLOOKUP($A22,Mensual_Transformada!$A$1:$Z$300,4,0),"")</f>
        <v>457.00915960561679</v>
      </c>
      <c r="F22" s="13">
        <f>IFERROR(VLOOKUP($A22,Trimestral_Transformada!$A$1:$Z$300,3,0),"")</f>
        <v>-3.5049566519275799</v>
      </c>
      <c r="G22" s="13">
        <f>IFERROR(VLOOKUP($A22,Mensual_Transformada!$A$1:$Z$300,3,0),"")</f>
        <v>573.65479555542174</v>
      </c>
      <c r="H22" s="13">
        <f>IFERROR(VLOOKUP($A22,Mensual_Transformada!$A$1:$Z$300,2,0),"")</f>
        <v>576.36135022168173</v>
      </c>
      <c r="I22" s="13">
        <f>IFERROR(VLOOKUP($A22,Trimestral_Transformada!$A$1:$E$100,4,0),"")</f>
        <v>1083.4744000000001</v>
      </c>
      <c r="J22" s="13">
        <f>IFERROR(VLOOKUP($A22,Trimestral_Transformada!$A$1:$E$100,5,0),"")</f>
        <v>984.39563999999996</v>
      </c>
      <c r="K22" s="13">
        <f>IFERROR(VLOOKUP($A22,Mensual_Transformada!$A$1:$Z$300,6,0),"")</f>
        <v>418.65150623198167</v>
      </c>
      <c r="L22" s="13">
        <f>IFERROR(VLOOKUP($A22,Mensual_Transformada!$A$1:$Z$300,8,0),"")</f>
        <v>4.8900000000000006</v>
      </c>
      <c r="M22" s="13">
        <f>IFERROR(VLOOKUP($A22,Mensual_Transformada!$A$1:$Z$300,5,0),"")</f>
        <v>463.22952375746888</v>
      </c>
    </row>
    <row r="23" spans="1:13">
      <c r="A23" s="5">
        <v>39600</v>
      </c>
      <c r="B23" s="13">
        <f>IFERROR(VLOOKUP($A23,Trimestral_Transformada!$A$1:$Z$300,2,0),"")</f>
        <v>463.72072007254854</v>
      </c>
      <c r="C23" s="13">
        <f>IFERROR(VLOOKUP($A23,Mensual_Transformada!$A$1:$Z$300,7,0),"")</f>
        <v>459.74880402601428</v>
      </c>
      <c r="D23" s="13">
        <f>IFERROR(VLOOKUP($A23,Mensual_Transformada!$A$1:$Z$300,9,0),"")</f>
        <v>2.0859068100358424</v>
      </c>
      <c r="E23" s="13">
        <f>IFERROR(VLOOKUP($A23,Mensual_Transformada!$A$1:$Z$300,4,0),"")</f>
        <v>453.75943985818088</v>
      </c>
      <c r="F23" s="13">
        <f>IFERROR(VLOOKUP($A23,Trimestral_Transformada!$A$1:$Z$300,3,0),"")</f>
        <v>-5.5270791286535799</v>
      </c>
      <c r="G23" s="13">
        <f>IFERROR(VLOOKUP($A23,Mensual_Transformada!$A$1:$Z$300,3,0),"")</f>
        <v>577.43164226297449</v>
      </c>
      <c r="H23" s="13">
        <f>IFERROR(VLOOKUP($A23,Mensual_Transformada!$A$1:$Z$300,2,0),"")</f>
        <v>578.41534055780846</v>
      </c>
      <c r="I23" s="13">
        <f>IFERROR(VLOOKUP($A23,Trimestral_Transformada!$A$1:$E$100,4,0),"")</f>
        <v>1087.556</v>
      </c>
      <c r="J23" s="13">
        <f>IFERROR(VLOOKUP($A23,Trimestral_Transformada!$A$1:$E$100,5,0),"")</f>
        <v>992.39658999999983</v>
      </c>
      <c r="K23" s="13">
        <f>IFERROR(VLOOKUP($A23,Mensual_Transformada!$A$1:$Z$300,6,0),"")</f>
        <v>420.15516982571893</v>
      </c>
      <c r="L23" s="13">
        <f>IFERROR(VLOOKUP($A23,Mensual_Transformada!$A$1:$Z$300,8,0),"")</f>
        <v>5.5262866666666666</v>
      </c>
      <c r="M23" s="13">
        <f>IFERROR(VLOOKUP($A23,Mensual_Transformada!$A$1:$Z$300,5,0),"")</f>
        <v>461.94002388524257</v>
      </c>
    </row>
    <row r="24" spans="1:13">
      <c r="A24" s="5">
        <v>39692</v>
      </c>
      <c r="B24" s="13">
        <f>IFERROR(VLOOKUP($A24,Trimestral_Transformada!$A$1:$Z$300,2,0),"")</f>
        <v>464.00382531345292</v>
      </c>
      <c r="C24" s="13">
        <f>IFERROR(VLOOKUP($A24,Mensual_Transformada!$A$1:$Z$300,7,0),"")</f>
        <v>460.41409535989192</v>
      </c>
      <c r="D24" s="13">
        <f>IFERROR(VLOOKUP($A24,Mensual_Transformada!$A$1:$Z$300,9,0),"")</f>
        <v>1.9392652329749103</v>
      </c>
      <c r="E24" s="13">
        <f>IFERROR(VLOOKUP($A24,Mensual_Transformada!$A$1:$Z$300,4,0),"")</f>
        <v>445.80813205369225</v>
      </c>
      <c r="F24" s="13">
        <f>IFERROR(VLOOKUP($A24,Trimestral_Transformada!$A$1:$Z$300,3,0),"")</f>
        <v>-4.6723740523007997</v>
      </c>
      <c r="G24" s="13">
        <f>IFERROR(VLOOKUP($A24,Mensual_Transformada!$A$1:$Z$300,3,0),"")</f>
        <v>576.78289740728565</v>
      </c>
      <c r="H24" s="13">
        <f>IFERROR(VLOOKUP($A24,Mensual_Transformada!$A$1:$Z$300,2,0),"")</f>
        <v>580.0341750224087</v>
      </c>
      <c r="I24" s="13">
        <f>IFERROR(VLOOKUP($A24,Trimestral_Transformada!$A$1:$E$100,4,0),"")</f>
        <v>1087.3139000000001</v>
      </c>
      <c r="J24" s="13">
        <f>IFERROR(VLOOKUP($A24,Trimestral_Transformada!$A$1:$E$100,5,0),"")</f>
        <v>995.50304000000006</v>
      </c>
      <c r="K24" s="13">
        <f>IFERROR(VLOOKUP($A24,Mensual_Transformada!$A$1:$Z$300,6,0),"")</f>
        <v>421.98367569043114</v>
      </c>
      <c r="L24" s="13">
        <f>IFERROR(VLOOKUP($A24,Mensual_Transformada!$A$1:$Z$300,8,0),"")</f>
        <v>6.1830473333333336</v>
      </c>
      <c r="M24" s="13">
        <f>IFERROR(VLOOKUP($A24,Mensual_Transformada!$A$1:$Z$300,5,0),"")</f>
        <v>463.12284673195637</v>
      </c>
    </row>
    <row r="25" spans="1:13">
      <c r="A25" s="5">
        <v>39783</v>
      </c>
      <c r="B25" s="13">
        <f>IFERROR(VLOOKUP($A25,Trimestral_Transformada!$A$1:$Z$300,2,0),"")</f>
        <v>462.24596840888455</v>
      </c>
      <c r="C25" s="13">
        <f>IFERROR(VLOOKUP($A25,Mensual_Transformada!$A$1:$Z$300,7,0),"")</f>
        <v>460.0539036840276</v>
      </c>
      <c r="D25" s="13">
        <f>IFERROR(VLOOKUP($A25,Mensual_Transformada!$A$1:$Z$300,9,0),"")</f>
        <v>0.50406093189964152</v>
      </c>
      <c r="E25" s="13">
        <f>IFERROR(VLOOKUP($A25,Mensual_Transformada!$A$1:$Z$300,4,0),"")</f>
        <v>431.82083432318603</v>
      </c>
      <c r="F25" s="13">
        <f>IFERROR(VLOOKUP($A25,Trimestral_Transformada!$A$1:$Z$300,3,0),"")</f>
        <v>-3.4566073318381698</v>
      </c>
      <c r="G25" s="13">
        <f>IFERROR(VLOOKUP($A25,Mensual_Transformada!$A$1:$Z$300,3,0),"")</f>
        <v>580.41500059309726</v>
      </c>
      <c r="H25" s="13">
        <f>IFERROR(VLOOKUP($A25,Mensual_Transformada!$A$1:$Z$300,2,0),"")</f>
        <v>580.13270570821226</v>
      </c>
      <c r="I25" s="13">
        <f>IFERROR(VLOOKUP($A25,Trimestral_Transformada!$A$1:$E$100,4,0),"")</f>
        <v>1087.3809000000001</v>
      </c>
      <c r="J25" s="13">
        <f>IFERROR(VLOOKUP($A25,Trimestral_Transformada!$A$1:$E$100,5,0),"")</f>
        <v>989.11162999999999</v>
      </c>
      <c r="K25" s="13">
        <f>IFERROR(VLOOKUP($A25,Mensual_Transformada!$A$1:$Z$300,6,0),"")</f>
        <v>423.71463898019692</v>
      </c>
      <c r="L25" s="13">
        <f>IFERROR(VLOOKUP($A25,Mensual_Transformada!$A$1:$Z$300,8,0),"")</f>
        <v>6.5606666666666662</v>
      </c>
      <c r="M25" s="13">
        <f>IFERROR(VLOOKUP($A25,Mensual_Transformada!$A$1:$Z$300,5,0),"")</f>
        <v>460.72687557957738</v>
      </c>
    </row>
    <row r="26" spans="1:13">
      <c r="A26" s="5">
        <v>39873</v>
      </c>
      <c r="B26" s="13">
        <f>IFERROR(VLOOKUP($A26,Trimestral_Transformada!$A$1:$Z$300,2,0),"")</f>
        <v>461.05081571584952</v>
      </c>
      <c r="C26" s="13">
        <f>IFERROR(VLOOKUP($A26,Mensual_Transformada!$A$1:$Z$300,7,0),"")</f>
        <v>459.9992021052189</v>
      </c>
      <c r="D26" s="13">
        <f>IFERROR(VLOOKUP($A26,Mensual_Transformada!$A$1:$Z$300,9,0),"")</f>
        <v>0.18566052227342553</v>
      </c>
      <c r="E26" s="13">
        <f>IFERROR(VLOOKUP($A26,Mensual_Transformada!$A$1:$Z$300,4,0),"")</f>
        <v>434.49638771869206</v>
      </c>
      <c r="F26" s="13">
        <f>IFERROR(VLOOKUP($A26,Trimestral_Transformada!$A$1:$Z$300,3,0),"")</f>
        <v>-2.4165777217648299</v>
      </c>
      <c r="G26" s="13">
        <f>IFERROR(VLOOKUP($A26,Mensual_Transformada!$A$1:$Z$300,3,0),"")</f>
        <v>577.26310057498324</v>
      </c>
      <c r="H26" s="13">
        <f>IFERROR(VLOOKUP($A26,Mensual_Transformada!$A$1:$Z$300,2,0),"")</f>
        <v>579.42714492438006</v>
      </c>
      <c r="I26" s="13">
        <f>IFERROR(VLOOKUP($A26,Trimestral_Transformada!$A$1:$E$100,4,0),"")</f>
        <v>1087.6596</v>
      </c>
      <c r="J26" s="13">
        <f>IFERROR(VLOOKUP($A26,Trimestral_Transformada!$A$1:$E$100,5,0),"")</f>
        <v>988.73986000000014</v>
      </c>
      <c r="K26" s="13">
        <f>IFERROR(VLOOKUP($A26,Mensual_Transformada!$A$1:$Z$300,6,0),"")</f>
        <v>424.09939753926125</v>
      </c>
      <c r="L26" s="13">
        <f>IFERROR(VLOOKUP($A26,Mensual_Transformada!$A$1:$Z$300,8,0),"")</f>
        <v>6.3606681633333331</v>
      </c>
      <c r="M26" s="13">
        <f>IFERROR(VLOOKUP($A26,Mensual_Transformada!$A$1:$Z$300,5,0),"")</f>
        <v>462.40099168782888</v>
      </c>
    </row>
    <row r="27" spans="1:13">
      <c r="A27" s="5">
        <v>39965</v>
      </c>
      <c r="B27" s="13">
        <f>IFERROR(VLOOKUP($A27,Trimestral_Transformada!$A$1:$Z$300,2,0),"")</f>
        <v>461.54499180453962</v>
      </c>
      <c r="C27" s="13">
        <f>IFERROR(VLOOKUP($A27,Mensual_Transformada!$A$1:$Z$300,7,0),"")</f>
        <v>460.29497925598764</v>
      </c>
      <c r="D27" s="13">
        <f>IFERROR(VLOOKUP($A27,Mensual_Transformada!$A$1:$Z$300,9,0),"")</f>
        <v>0.17802867383512547</v>
      </c>
      <c r="E27" s="13">
        <f>IFERROR(VLOOKUP($A27,Mensual_Transformada!$A$1:$Z$300,4,0),"")</f>
        <v>440.55299534018258</v>
      </c>
      <c r="F27" s="13">
        <f>IFERROR(VLOOKUP($A27,Trimestral_Transformada!$A$1:$Z$300,3,0),"")</f>
        <v>-0.78538882438560997</v>
      </c>
      <c r="G27" s="13">
        <f>IFERROR(VLOOKUP($A27,Mensual_Transformada!$A$1:$Z$300,3,0),"")</f>
        <v>577.2322593840762</v>
      </c>
      <c r="H27" s="13">
        <f>IFERROR(VLOOKUP($A27,Mensual_Transformada!$A$1:$Z$300,2,0),"")</f>
        <v>578.63652135615041</v>
      </c>
      <c r="I27" s="13">
        <f>IFERROR(VLOOKUP($A27,Trimestral_Transformada!$A$1:$E$100,4,0),"")</f>
        <v>1088.5626999999999</v>
      </c>
      <c r="J27" s="13">
        <f>IFERROR(VLOOKUP($A27,Trimestral_Transformada!$A$1:$E$100,5,0),"")</f>
        <v>980.98758999999995</v>
      </c>
      <c r="K27" s="13">
        <f>IFERROR(VLOOKUP($A27,Mensual_Transformada!$A$1:$Z$300,6,0),"")</f>
        <v>424.04995702830882</v>
      </c>
      <c r="L27" s="13">
        <f>IFERROR(VLOOKUP($A27,Mensual_Transformada!$A$1:$Z$300,8,0),"")</f>
        <v>4.2414800000000001</v>
      </c>
      <c r="M27" s="13">
        <f>IFERROR(VLOOKUP($A27,Mensual_Transformada!$A$1:$Z$300,5,0),"")</f>
        <v>459.66978032300256</v>
      </c>
    </row>
    <row r="28" spans="1:13">
      <c r="A28" s="5">
        <v>40057</v>
      </c>
      <c r="B28" s="13">
        <f>IFERROR(VLOOKUP($A28,Trimestral_Transformada!$A$1:$Z$300,2,0),"")</f>
        <v>462.99844677134593</v>
      </c>
      <c r="C28" s="13">
        <f>IFERROR(VLOOKUP($A28,Mensual_Transformada!$A$1:$Z$300,7,0),"")</f>
        <v>460.72945883848212</v>
      </c>
      <c r="D28" s="13">
        <f>IFERROR(VLOOKUP($A28,Mensual_Transformada!$A$1:$Z$300,9,0),"")</f>
        <v>0.15426523297491038</v>
      </c>
      <c r="E28" s="13">
        <f>IFERROR(VLOOKUP($A28,Mensual_Transformada!$A$1:$Z$300,4,0),"")</f>
        <v>446.68870439503496</v>
      </c>
      <c r="F28" s="13">
        <f>IFERROR(VLOOKUP($A28,Trimestral_Transformada!$A$1:$Z$300,3,0),"")</f>
        <v>-0.15482614546969301</v>
      </c>
      <c r="G28" s="13">
        <f>IFERROR(VLOOKUP($A28,Mensual_Transformada!$A$1:$Z$300,3,0),"")</f>
        <v>575.81731596519398</v>
      </c>
      <c r="H28" s="13">
        <f>IFERROR(VLOOKUP($A28,Mensual_Transformada!$A$1:$Z$300,2,0),"")</f>
        <v>579.78899194307701</v>
      </c>
      <c r="I28" s="13">
        <f>IFERROR(VLOOKUP($A28,Trimestral_Transformada!$A$1:$E$100,4,0),"")</f>
        <v>1090.3195000000001</v>
      </c>
      <c r="J28" s="13">
        <f>IFERROR(VLOOKUP($A28,Trimestral_Transformada!$A$1:$E$100,5,0),"")</f>
        <v>989.84021000000007</v>
      </c>
      <c r="K28" s="13">
        <f>IFERROR(VLOOKUP($A28,Mensual_Transformada!$A$1:$Z$300,6,0),"")</f>
        <v>423.87174322207812</v>
      </c>
      <c r="L28" s="13">
        <f>IFERROR(VLOOKUP($A28,Mensual_Transformada!$A$1:$Z$300,8,0),"")</f>
        <v>1.5910333333333335</v>
      </c>
      <c r="M28" s="13">
        <f>IFERROR(VLOOKUP($A28,Mensual_Transformada!$A$1:$Z$300,5,0),"")</f>
        <v>460.20844578592721</v>
      </c>
    </row>
    <row r="29" spans="1:13">
      <c r="A29" s="5">
        <v>40148</v>
      </c>
      <c r="B29" s="13">
        <f>IFERROR(VLOOKUP($A29,Trimestral_Transformada!$A$1:$Z$300,2,0),"")</f>
        <v>464.14294356738191</v>
      </c>
      <c r="C29" s="13">
        <f>IFERROR(VLOOKUP($A29,Mensual_Transformada!$A$1:$Z$300,7,0),"")</f>
        <v>461.34611562041118</v>
      </c>
      <c r="D29" s="13">
        <f>IFERROR(VLOOKUP($A29,Mensual_Transformada!$A$1:$Z$300,9,0),"")</f>
        <v>0.11837634408602149</v>
      </c>
      <c r="E29" s="13">
        <f>IFERROR(VLOOKUP($A29,Mensual_Transformada!$A$1:$Z$300,4,0),"")</f>
        <v>456.54450296499169</v>
      </c>
      <c r="F29" s="13">
        <f>IFERROR(VLOOKUP($A29,Trimestral_Transformada!$A$1:$Z$300,3,0),"")</f>
        <v>0.80870455677039099</v>
      </c>
      <c r="G29" s="13">
        <f>IFERROR(VLOOKUP($A29,Mensual_Transformada!$A$1:$Z$300,3,0),"")</f>
        <v>576.84916852196613</v>
      </c>
      <c r="H29" s="13">
        <f>IFERROR(VLOOKUP($A29,Mensual_Transformada!$A$1:$Z$300,2,0),"")</f>
        <v>582.58578316171781</v>
      </c>
      <c r="I29" s="13">
        <f>IFERROR(VLOOKUP($A29,Trimestral_Transformada!$A$1:$E$100,4,0),"")</f>
        <v>1092.2492999999999</v>
      </c>
      <c r="J29" s="13">
        <f>IFERROR(VLOOKUP($A29,Trimestral_Transformada!$A$1:$E$100,5,0),"")</f>
        <v>996.05292999999995</v>
      </c>
      <c r="K29" s="13">
        <f>IFERROR(VLOOKUP($A29,Mensual_Transformada!$A$1:$Z$300,6,0),"")</f>
        <v>424.13070284336197</v>
      </c>
      <c r="L29" s="13">
        <f>IFERROR(VLOOKUP($A29,Mensual_Transformada!$A$1:$Z$300,8,0),"")</f>
        <v>1.2046874506</v>
      </c>
      <c r="M29" s="13">
        <f>IFERROR(VLOOKUP($A29,Mensual_Transformada!$A$1:$Z$300,5,0),"")</f>
        <v>459.76411609382745</v>
      </c>
    </row>
    <row r="30" spans="1:13">
      <c r="A30" s="5">
        <v>40238</v>
      </c>
      <c r="B30" s="13">
        <f>IFERROR(VLOOKUP($A30,Trimestral_Transformada!$A$1:$Z$300,2,0),"")</f>
        <v>465.43307319219241</v>
      </c>
      <c r="C30" s="13">
        <f>IFERROR(VLOOKUP($A30,Mensual_Transformada!$A$1:$Z$300,7,0),"")</f>
        <v>462.13197551078559</v>
      </c>
      <c r="D30" s="13">
        <f>IFERROR(VLOOKUP($A30,Mensual_Transformada!$A$1:$Z$300,9,0),"")</f>
        <v>0.13364823348694319</v>
      </c>
      <c r="E30" s="13">
        <f>IFERROR(VLOOKUP($A30,Mensual_Transformada!$A$1:$Z$300,4,0),"")</f>
        <v>460.13384869264723</v>
      </c>
      <c r="F30" s="13">
        <f>IFERROR(VLOOKUP($A30,Trimestral_Transformada!$A$1:$Z$300,3,0),"")</f>
        <v>-2.8569424418001499</v>
      </c>
      <c r="G30" s="13">
        <f>IFERROR(VLOOKUP($A30,Mensual_Transformada!$A$1:$Z$300,3,0),"")</f>
        <v>577.1355110051569</v>
      </c>
      <c r="H30" s="13">
        <f>IFERROR(VLOOKUP($A30,Mensual_Transformada!$A$1:$Z$300,2,0),"")</f>
        <v>584.83984695770982</v>
      </c>
      <c r="I30" s="13">
        <f>IFERROR(VLOOKUP($A30,Trimestral_Transformada!$A$1:$E$100,4,0),"")</f>
        <v>1094.2762</v>
      </c>
      <c r="J30" s="13">
        <f>IFERROR(VLOOKUP($A30,Trimestral_Transformada!$A$1:$E$100,5,0),"")</f>
        <v>1003.5418</v>
      </c>
      <c r="K30" s="13">
        <f>IFERROR(VLOOKUP($A30,Mensual_Transformada!$A$1:$Z$300,6,0),"")</f>
        <v>424.78625933213107</v>
      </c>
      <c r="L30" s="13">
        <f>IFERROR(VLOOKUP($A30,Mensual_Transformada!$A$1:$Z$300,8,0),"")</f>
        <v>1.1492933333333333</v>
      </c>
      <c r="M30" s="13">
        <f>IFERROR(VLOOKUP($A30,Mensual_Transformada!$A$1:$Z$300,5,0),"")</f>
        <v>458.42243122671044</v>
      </c>
    </row>
    <row r="31" spans="1:13">
      <c r="A31" s="5">
        <v>40330</v>
      </c>
      <c r="B31" s="13">
        <f>IFERROR(VLOOKUP($A31,Trimestral_Transformada!$A$1:$Z$300,2,0),"")</f>
        <v>466.8445179723409</v>
      </c>
      <c r="C31" s="13">
        <f>IFERROR(VLOOKUP($A31,Mensual_Transformada!$A$1:$Z$300,7,0),"")</f>
        <v>462.81291962802953</v>
      </c>
      <c r="D31" s="13">
        <f>IFERROR(VLOOKUP($A31,Mensual_Transformada!$A$1:$Z$300,9,0),"")</f>
        <v>0.19188172043010754</v>
      </c>
      <c r="E31" s="13">
        <f>IFERROR(VLOOKUP($A31,Mensual_Transformada!$A$1:$Z$300,4,0),"")</f>
        <v>463.24666885013596</v>
      </c>
      <c r="F31" s="13">
        <f>IFERROR(VLOOKUP($A31,Trimestral_Transformada!$A$1:$Z$300,3,0),"")</f>
        <v>-1.7338381939786101</v>
      </c>
      <c r="G31" s="13">
        <f>IFERROR(VLOOKUP($A31,Mensual_Transformada!$A$1:$Z$300,3,0),"")</f>
        <v>577.31181695197449</v>
      </c>
      <c r="H31" s="13">
        <f>IFERROR(VLOOKUP($A31,Mensual_Transformada!$A$1:$Z$300,2,0),"")</f>
        <v>587.61018047948653</v>
      </c>
      <c r="I31" s="13">
        <f>IFERROR(VLOOKUP($A31,Trimestral_Transformada!$A$1:$E$100,4,0),"")</f>
        <v>1096.6791000000001</v>
      </c>
      <c r="J31" s="13">
        <f>IFERROR(VLOOKUP($A31,Trimestral_Transformada!$A$1:$E$100,5,0),"")</f>
        <v>1009.2800000000001</v>
      </c>
      <c r="K31" s="13">
        <f>IFERROR(VLOOKUP($A31,Mensual_Transformada!$A$1:$Z$300,6,0),"")</f>
        <v>425.19706989764956</v>
      </c>
      <c r="L31" s="13">
        <f>IFERROR(VLOOKUP($A31,Mensual_Transformada!$A$1:$Z$300,8,0),"")</f>
        <v>1.4286000000000001</v>
      </c>
      <c r="M31" s="13">
        <f>IFERROR(VLOOKUP($A31,Mensual_Transformada!$A$1:$Z$300,5,0),"")</f>
        <v>456.97049769793756</v>
      </c>
    </row>
    <row r="32" spans="1:13">
      <c r="A32" s="5">
        <v>40422</v>
      </c>
      <c r="B32" s="13">
        <f>IFERROR(VLOOKUP($A32,Trimestral_Transformada!$A$1:$Z$300,2,0),"")</f>
        <v>468.09488989060458</v>
      </c>
      <c r="C32" s="13">
        <f>IFERROR(VLOOKUP($A32,Mensual_Transformada!$A$1:$Z$300,7,0),"")</f>
        <v>463.59823410109192</v>
      </c>
      <c r="D32" s="13">
        <f>IFERROR(VLOOKUP($A32,Mensual_Transformada!$A$1:$Z$300,9,0),"")</f>
        <v>0.18886738351254481</v>
      </c>
      <c r="E32" s="13">
        <f>IFERROR(VLOOKUP($A32,Mensual_Transformada!$A$1:$Z$300,4,0),"")</f>
        <v>463.56090698755918</v>
      </c>
      <c r="F32" s="13">
        <f>IFERROR(VLOOKUP($A32,Trimestral_Transformada!$A$1:$Z$300,3,0),"")</f>
        <v>-3.24757502358195</v>
      </c>
      <c r="G32" s="13">
        <f>IFERROR(VLOOKUP($A32,Mensual_Transformada!$A$1:$Z$300,3,0),"")</f>
        <v>575.55204021013549</v>
      </c>
      <c r="H32" s="13">
        <f>IFERROR(VLOOKUP($A32,Mensual_Transformada!$A$1:$Z$300,2,0),"")</f>
        <v>588.95717796371252</v>
      </c>
      <c r="I32" s="13">
        <f>IFERROR(VLOOKUP($A32,Trimestral_Transformada!$A$1:$E$100,4,0),"")</f>
        <v>1100.4395999999999</v>
      </c>
      <c r="J32" s="13">
        <f>IFERROR(VLOOKUP($A32,Trimestral_Transformada!$A$1:$E$100,5,0),"")</f>
        <v>1012.9341000000001</v>
      </c>
      <c r="K32" s="13">
        <f>IFERROR(VLOOKUP($A32,Mensual_Transformada!$A$1:$Z$300,6,0),"")</f>
        <v>425.99461459172448</v>
      </c>
      <c r="L32" s="13">
        <f>IFERROR(VLOOKUP($A32,Mensual_Transformada!$A$1:$Z$300,8,0),"")</f>
        <v>2.3393333333333328</v>
      </c>
      <c r="M32" s="13">
        <f>IFERROR(VLOOKUP($A32,Mensual_Transformada!$A$1:$Z$300,5,0),"")</f>
        <v>456.35341469523246</v>
      </c>
    </row>
    <row r="33" spans="1:13">
      <c r="A33" s="5">
        <v>40513</v>
      </c>
      <c r="B33" s="13">
        <f>IFERROR(VLOOKUP($A33,Trimestral_Transformada!$A$1:$Z$300,2,0),"")</f>
        <v>469.19389502369404</v>
      </c>
      <c r="C33" s="13">
        <f>IFERROR(VLOOKUP($A33,Mensual_Transformada!$A$1:$Z$300,7,0),"")</f>
        <v>464.74263509107044</v>
      </c>
      <c r="D33" s="13">
        <f>IFERROR(VLOOKUP($A33,Mensual_Transformada!$A$1:$Z$300,9,0),"")</f>
        <v>0.18961648745519713</v>
      </c>
      <c r="E33" s="13">
        <f>IFERROR(VLOOKUP($A33,Mensual_Transformada!$A$1:$Z$300,4,0),"")</f>
        <v>469.48836627008353</v>
      </c>
      <c r="F33" s="13">
        <f>IFERROR(VLOOKUP($A33,Trimestral_Transformada!$A$1:$Z$300,3,0),"")</f>
        <v>-1.8227915668185899</v>
      </c>
      <c r="G33" s="13">
        <f>IFERROR(VLOOKUP($A33,Mensual_Transformada!$A$1:$Z$300,3,0),"")</f>
        <v>575.78281320343172</v>
      </c>
      <c r="H33" s="13">
        <f>IFERROR(VLOOKUP($A33,Mensual_Transformada!$A$1:$Z$300,2,0),"")</f>
        <v>590.74280019281821</v>
      </c>
      <c r="I33" s="13">
        <f>IFERROR(VLOOKUP($A33,Trimestral_Transformada!$A$1:$E$100,4,0),"")</f>
        <v>1101.7175</v>
      </c>
      <c r="J33" s="13">
        <f>IFERROR(VLOOKUP($A33,Trimestral_Transformada!$A$1:$E$100,5,0),"")</f>
        <v>1013.2241</v>
      </c>
      <c r="K33" s="13">
        <f>IFERROR(VLOOKUP($A33,Mensual_Transformada!$A$1:$Z$300,6,0),"")</f>
        <v>426.23371441488172</v>
      </c>
      <c r="L33" s="13">
        <f>IFERROR(VLOOKUP($A33,Mensual_Transformada!$A$1:$Z$300,8,0),"")</f>
        <v>2.9659666666666666</v>
      </c>
      <c r="M33" s="13">
        <f>IFERROR(VLOOKUP($A33,Mensual_Transformada!$A$1:$Z$300,5,0),"")</f>
        <v>459.78129147390854</v>
      </c>
    </row>
    <row r="34" spans="1:13">
      <c r="A34" s="5">
        <v>40603</v>
      </c>
      <c r="B34" s="13">
        <f>IFERROR(VLOOKUP($A34,Trimestral_Transformada!$A$1:$Z$300,2,0),"")</f>
        <v>470.18786996786497</v>
      </c>
      <c r="C34" s="13">
        <f>IFERROR(VLOOKUP($A34,Mensual_Transformada!$A$1:$Z$300,7,0),"")</f>
        <v>465.93783317429774</v>
      </c>
      <c r="D34" s="13">
        <f>IFERROR(VLOOKUP($A34,Mensual_Transformada!$A$1:$Z$300,9,0),"")</f>
        <v>0.15462749615975421</v>
      </c>
      <c r="E34" s="13">
        <f>IFERROR(VLOOKUP($A34,Mensual_Transformada!$A$1:$Z$300,4,0),"")</f>
        <v>473.04348119496495</v>
      </c>
      <c r="F34" s="13">
        <f>IFERROR(VLOOKUP($A34,Trimestral_Transformada!$A$1:$Z$300,3,0),"")</f>
        <v>-3.4200875010753999</v>
      </c>
      <c r="G34" s="13">
        <f>IFERROR(VLOOKUP($A34,Mensual_Transformada!$A$1:$Z$300,3,0),"")</f>
        <v>580.80528958997081</v>
      </c>
      <c r="H34" s="13">
        <f>IFERROR(VLOOKUP($A34,Mensual_Transformada!$A$1:$Z$300,2,0),"")</f>
        <v>592.49632762258238</v>
      </c>
      <c r="I34" s="13">
        <f>IFERROR(VLOOKUP($A34,Trimestral_Transformada!$A$1:$E$100,4,0),"")</f>
        <v>1103.2981</v>
      </c>
      <c r="J34" s="13">
        <f>IFERROR(VLOOKUP($A34,Trimestral_Transformada!$A$1:$E$100,5,0),"")</f>
        <v>1012.1473</v>
      </c>
      <c r="K34" s="13">
        <f>IFERROR(VLOOKUP($A34,Mensual_Transformada!$A$1:$Z$300,6,0),"")</f>
        <v>427.13318355154854</v>
      </c>
      <c r="L34" s="13">
        <f>IFERROR(VLOOKUP($A34,Mensual_Transformada!$A$1:$Z$300,8,0),"")</f>
        <v>3.4253999999999998</v>
      </c>
      <c r="M34" s="13">
        <f>IFERROR(VLOOKUP($A34,Mensual_Transformada!$A$1:$Z$300,5,0),"")</f>
        <v>460.36933396785935</v>
      </c>
    </row>
    <row r="35" spans="1:13">
      <c r="A35" s="5">
        <v>40695</v>
      </c>
      <c r="B35" s="13">
        <f>IFERROR(VLOOKUP($A35,Trimestral_Transformada!$A$1:$Z$300,2,0),"")</f>
        <v>471.04090539138036</v>
      </c>
      <c r="C35" s="13">
        <f>IFERROR(VLOOKUP($A35,Mensual_Transformada!$A$1:$Z$300,7,0),"")</f>
        <v>467.03218864877908</v>
      </c>
      <c r="D35" s="13">
        <f>IFERROR(VLOOKUP($A35,Mensual_Transformada!$A$1:$Z$300,9,0),"")</f>
        <v>9.4623655913978491E-2</v>
      </c>
      <c r="E35" s="13">
        <f>IFERROR(VLOOKUP($A35,Mensual_Transformada!$A$1:$Z$300,4,0),"")</f>
        <v>472.73512725230142</v>
      </c>
      <c r="F35" s="13">
        <f>IFERROR(VLOOKUP($A35,Trimestral_Transformada!$A$1:$Z$300,3,0),"")</f>
        <v>-3.4783545620716998</v>
      </c>
      <c r="G35" s="13">
        <f>IFERROR(VLOOKUP($A35,Mensual_Transformada!$A$1:$Z$300,3,0),"")</f>
        <v>579.64860416090266</v>
      </c>
      <c r="H35" s="13">
        <f>IFERROR(VLOOKUP($A35,Mensual_Transformada!$A$1:$Z$300,2,0),"")</f>
        <v>593.34155208322272</v>
      </c>
      <c r="I35" s="13">
        <f>IFERROR(VLOOKUP($A35,Trimestral_Transformada!$A$1:$E$100,4,0),"")</f>
        <v>1104.7568000000001</v>
      </c>
      <c r="J35" s="13">
        <f>IFERROR(VLOOKUP($A35,Trimestral_Transformada!$A$1:$E$100,5,0),"")</f>
        <v>1013.3316000000001</v>
      </c>
      <c r="K35" s="13">
        <f>IFERROR(VLOOKUP($A35,Mensual_Transformada!$A$1:$Z$300,6,0),"")</f>
        <v>428.25964896647753</v>
      </c>
      <c r="L35" s="13">
        <f>IFERROR(VLOOKUP($A35,Mensual_Transformada!$A$1:$Z$300,8,0),"")</f>
        <v>4.1597999999999997</v>
      </c>
      <c r="M35" s="13">
        <f>IFERROR(VLOOKUP($A35,Mensual_Transformada!$A$1:$Z$300,5,0),"")</f>
        <v>462.17531779473973</v>
      </c>
    </row>
    <row r="36" spans="1:13">
      <c r="A36" s="5">
        <v>40787</v>
      </c>
      <c r="B36" s="13">
        <f>IFERROR(VLOOKUP($A36,Trimestral_Transformada!$A$1:$Z$300,2,0),"")</f>
        <v>471.89343953049325</v>
      </c>
      <c r="C36" s="13">
        <f>IFERROR(VLOOKUP($A36,Mensual_Transformada!$A$1:$Z$300,7,0),"")</f>
        <v>467.97607638086447</v>
      </c>
      <c r="D36" s="13">
        <f>IFERROR(VLOOKUP($A36,Mensual_Transformada!$A$1:$Z$300,9,0),"")</f>
        <v>8.3591397849462359E-2</v>
      </c>
      <c r="E36" s="13">
        <f>IFERROR(VLOOKUP($A36,Mensual_Transformada!$A$1:$Z$300,4,0),"")</f>
        <v>473.87013606051153</v>
      </c>
      <c r="F36" s="13">
        <f>IFERROR(VLOOKUP($A36,Trimestral_Transformada!$A$1:$Z$300,3,0),"")</f>
        <v>-0.298536825914682</v>
      </c>
      <c r="G36" s="13">
        <f>IFERROR(VLOOKUP($A36,Mensual_Transformada!$A$1:$Z$300,3,0),"")</f>
        <v>581.118906823933</v>
      </c>
      <c r="H36" s="13">
        <f>IFERROR(VLOOKUP($A36,Mensual_Transformada!$A$1:$Z$300,2,0),"")</f>
        <v>594.61680604533512</v>
      </c>
      <c r="I36" s="13">
        <f>IFERROR(VLOOKUP($A36,Trimestral_Transformada!$A$1:$E$100,4,0),"")</f>
        <v>1105.8954000000001</v>
      </c>
      <c r="J36" s="13">
        <f>IFERROR(VLOOKUP($A36,Trimestral_Transformada!$A$1:$E$100,5,0),"")</f>
        <v>1016.59</v>
      </c>
      <c r="K36" s="13">
        <f>IFERROR(VLOOKUP($A36,Mensual_Transformada!$A$1:$Z$300,6,0),"")</f>
        <v>429.39822976231898</v>
      </c>
      <c r="L36" s="13">
        <f>IFERROR(VLOOKUP($A36,Mensual_Transformada!$A$1:$Z$300,8,0),"")</f>
        <v>4.2538666666666662</v>
      </c>
      <c r="M36" s="13">
        <f>IFERROR(VLOOKUP($A36,Mensual_Transformada!$A$1:$Z$300,5,0),"")</f>
        <v>460.3848633129935</v>
      </c>
    </row>
    <row r="37" spans="1:13">
      <c r="A37" s="5">
        <v>40878</v>
      </c>
      <c r="B37" s="13">
        <f>IFERROR(VLOOKUP($A37,Trimestral_Transformada!$A$1:$Z$300,2,0),"")</f>
        <v>472.67782890566446</v>
      </c>
      <c r="C37" s="13">
        <f>IFERROR(VLOOKUP($A37,Mensual_Transformada!$A$1:$Z$300,7,0),"")</f>
        <v>468.63764387957286</v>
      </c>
      <c r="D37" s="13">
        <f>IFERROR(VLOOKUP($A37,Mensual_Transformada!$A$1:$Z$300,9,0),"")</f>
        <v>7.4419354838709664E-2</v>
      </c>
      <c r="E37" s="13">
        <f>IFERROR(VLOOKUP($A37,Mensual_Transformada!$A$1:$Z$300,4,0),"")</f>
        <v>467.65876184975161</v>
      </c>
      <c r="F37" s="13">
        <f>IFERROR(VLOOKUP($A37,Trimestral_Transformada!$A$1:$Z$300,3,0),"")</f>
        <v>-0.96001410063612203</v>
      </c>
      <c r="G37" s="13">
        <f>IFERROR(VLOOKUP($A37,Mensual_Transformada!$A$1:$Z$300,3,0),"")</f>
        <v>581.97866612454652</v>
      </c>
      <c r="H37" s="13">
        <f>IFERROR(VLOOKUP($A37,Mensual_Transformada!$A$1:$Z$300,2,0),"")</f>
        <v>596.51057812924546</v>
      </c>
      <c r="I37" s="13">
        <f>IFERROR(VLOOKUP($A37,Trimestral_Transformada!$A$1:$E$100,4,0),"")</f>
        <v>1106.8959</v>
      </c>
      <c r="J37" s="13">
        <f>IFERROR(VLOOKUP($A37,Trimestral_Transformada!$A$1:$E$100,5,0),"")</f>
        <v>1021.7131000000001</v>
      </c>
      <c r="K37" s="13">
        <f>IFERROR(VLOOKUP($A37,Mensual_Transformada!$A$1:$Z$300,6,0),"")</f>
        <v>430.65047191732475</v>
      </c>
      <c r="L37" s="13">
        <f>IFERROR(VLOOKUP($A37,Mensual_Transformada!$A$1:$Z$300,8,0),"")</f>
        <v>4.2553333333333336</v>
      </c>
      <c r="M37" s="13">
        <f>IFERROR(VLOOKUP($A37,Mensual_Transformada!$A$1:$Z$300,5,0),"")</f>
        <v>456.6169969431952</v>
      </c>
    </row>
    <row r="38" spans="1:13">
      <c r="A38" s="5">
        <v>40969</v>
      </c>
      <c r="B38" s="13">
        <f>IFERROR(VLOOKUP($A38,Trimestral_Transformada!$A$1:$Z$300,2,0),"")</f>
        <v>473.5626216774528</v>
      </c>
      <c r="C38" s="13">
        <f>IFERROR(VLOOKUP($A38,Mensual_Transformada!$A$1:$Z$300,7,0),"")</f>
        <v>469.36478355934634</v>
      </c>
      <c r="D38" s="13">
        <f>IFERROR(VLOOKUP($A38,Mensual_Transformada!$A$1:$Z$300,9,0),"")</f>
        <v>0.10416759362254358</v>
      </c>
      <c r="E38" s="13">
        <f>IFERROR(VLOOKUP($A38,Mensual_Transformada!$A$1:$Z$300,4,0),"")</f>
        <v>470.97788306219383</v>
      </c>
      <c r="F38" s="13">
        <f>IFERROR(VLOOKUP($A38,Trimestral_Transformada!$A$1:$Z$300,3,0),"")</f>
        <v>-1.57841477719127</v>
      </c>
      <c r="G38" s="13">
        <f>IFERROR(VLOOKUP($A38,Mensual_Transformada!$A$1:$Z$300,3,0),"")</f>
        <v>584.28816622177749</v>
      </c>
      <c r="H38" s="13">
        <f>IFERROR(VLOOKUP($A38,Mensual_Transformada!$A$1:$Z$300,2,0),"")</f>
        <v>597.84819741630361</v>
      </c>
      <c r="I38" s="13">
        <f>IFERROR(VLOOKUP($A38,Trimestral_Transformada!$A$1:$E$100,4,0),"")</f>
        <v>1110.6161999999999</v>
      </c>
      <c r="J38" s="13">
        <f>IFERROR(VLOOKUP($A38,Trimestral_Transformada!$A$1:$E$100,5,0),"")</f>
        <v>1026.8657000000001</v>
      </c>
      <c r="K38" s="13">
        <f>IFERROR(VLOOKUP($A38,Mensual_Transformada!$A$1:$Z$300,6,0),"")</f>
        <v>431.26668526997014</v>
      </c>
      <c r="L38" s="13">
        <f>IFERROR(VLOOKUP($A38,Mensual_Transformada!$A$1:$Z$300,8,0),"")</f>
        <v>4.2357333333333331</v>
      </c>
      <c r="M38" s="13">
        <f>IFERROR(VLOOKUP($A38,Mensual_Transformada!$A$1:$Z$300,5,0),"")</f>
        <v>456.45129523906667</v>
      </c>
    </row>
    <row r="39" spans="1:13">
      <c r="A39" s="5">
        <v>41061</v>
      </c>
      <c r="B39" s="13">
        <f>IFERROR(VLOOKUP($A39,Trimestral_Transformada!$A$1:$Z$300,2,0),"")</f>
        <v>474.02099239234781</v>
      </c>
      <c r="C39" s="13">
        <f>IFERROR(VLOOKUP($A39,Mensual_Transformada!$A$1:$Z$300,7,0),"")</f>
        <v>469.92734463881305</v>
      </c>
      <c r="D39" s="13">
        <f>IFERROR(VLOOKUP($A39,Mensual_Transformada!$A$1:$Z$300,9,0),"")</f>
        <v>0.15226881720430108</v>
      </c>
      <c r="E39" s="13">
        <f>IFERROR(VLOOKUP($A39,Mensual_Transformada!$A$1:$Z$300,4,0),"")</f>
        <v>467.8683935006668</v>
      </c>
      <c r="F39" s="13">
        <f>IFERROR(VLOOKUP($A39,Trimestral_Transformada!$A$1:$Z$300,3,0),"")</f>
        <v>-3.5751125085179698</v>
      </c>
      <c r="G39" s="13">
        <f>IFERROR(VLOOKUP($A39,Mensual_Transformada!$A$1:$Z$300,3,0),"")</f>
        <v>585.88074441163997</v>
      </c>
      <c r="H39" s="13">
        <f>IFERROR(VLOOKUP($A39,Mensual_Transformada!$A$1:$Z$300,2,0),"")</f>
        <v>599.32318309591278</v>
      </c>
      <c r="I39" s="13">
        <f>IFERROR(VLOOKUP($A39,Trimestral_Transformada!$A$1:$E$100,4,0),"")</f>
        <v>1111.6838</v>
      </c>
      <c r="J39" s="13">
        <f>IFERROR(VLOOKUP($A39,Trimestral_Transformada!$A$1:$E$100,5,0),"")</f>
        <v>1029.0934999999999</v>
      </c>
      <c r="K39" s="13">
        <f>IFERROR(VLOOKUP($A39,Mensual_Transformada!$A$1:$Z$300,6,0),"")</f>
        <v>432.25730204872946</v>
      </c>
      <c r="L39" s="13">
        <f>IFERROR(VLOOKUP($A39,Mensual_Transformada!$A$1:$Z$300,8,0),"")</f>
        <v>4.2382999999999997</v>
      </c>
      <c r="M39" s="13">
        <f>IFERROR(VLOOKUP($A39,Mensual_Transformada!$A$1:$Z$300,5,0),"")</f>
        <v>453.78447044109163</v>
      </c>
    </row>
    <row r="40" spans="1:13">
      <c r="A40" s="5">
        <v>41153</v>
      </c>
      <c r="B40" s="13">
        <f>IFERROR(VLOOKUP($A40,Trimestral_Transformada!$A$1:$Z$300,2,0),"")</f>
        <v>474.79339984478298</v>
      </c>
      <c r="C40" s="13">
        <f>IFERROR(VLOOKUP($A40,Mensual_Transformada!$A$1:$Z$300,7,0),"")</f>
        <v>470.45715455227571</v>
      </c>
      <c r="D40" s="13">
        <f>IFERROR(VLOOKUP($A40,Mensual_Transformada!$A$1:$Z$300,9,0),"")</f>
        <v>0.14434767025089604</v>
      </c>
      <c r="E40" s="13">
        <f>IFERROR(VLOOKUP($A40,Mensual_Transformada!$A$1:$Z$300,4,0),"")</f>
        <v>467.2094267958563</v>
      </c>
      <c r="F40" s="13">
        <f>IFERROR(VLOOKUP($A40,Trimestral_Transformada!$A$1:$Z$300,3,0),"")</f>
        <v>-4.0253794743229303</v>
      </c>
      <c r="G40" s="13">
        <f>IFERROR(VLOOKUP($A40,Mensual_Transformada!$A$1:$Z$300,3,0),"")</f>
        <v>586.5542555118393</v>
      </c>
      <c r="H40" s="13">
        <f>IFERROR(VLOOKUP($A40,Mensual_Transformada!$A$1:$Z$300,2,0),"")</f>
        <v>601.35000986453861</v>
      </c>
      <c r="I40" s="13">
        <f>IFERROR(VLOOKUP($A40,Trimestral_Transformada!$A$1:$E$100,4,0),"")</f>
        <v>1113.028</v>
      </c>
      <c r="J40" s="13">
        <f>IFERROR(VLOOKUP($A40,Trimestral_Transformada!$A$1:$E$100,5,0),"")</f>
        <v>1032.6506999999999</v>
      </c>
      <c r="K40" s="13">
        <f>IFERROR(VLOOKUP($A40,Mensual_Transformada!$A$1:$Z$300,6,0),"")</f>
        <v>432.84239626372801</v>
      </c>
      <c r="L40" s="13">
        <f>IFERROR(VLOOKUP($A40,Mensual_Transformada!$A$1:$Z$300,8,0),"")</f>
        <v>4.232966666666667</v>
      </c>
      <c r="M40" s="13">
        <f>IFERROR(VLOOKUP($A40,Mensual_Transformada!$A$1:$Z$300,5,0),"")</f>
        <v>451.34914815767394</v>
      </c>
    </row>
    <row r="41" spans="1:13">
      <c r="A41" s="5">
        <v>41244</v>
      </c>
      <c r="B41" s="13">
        <f>IFERROR(VLOOKUP($A41,Trimestral_Transformada!$A$1:$Z$300,2,0),"")</f>
        <v>475.46313547286678</v>
      </c>
      <c r="C41" s="13">
        <f>IFERROR(VLOOKUP($A41,Mensual_Transformada!$A$1:$Z$300,7,0),"")</f>
        <v>471.07803937514853</v>
      </c>
      <c r="D41" s="13">
        <f>IFERROR(VLOOKUP($A41,Mensual_Transformada!$A$1:$Z$300,9,0),"")</f>
        <v>0.16118996415770612</v>
      </c>
      <c r="E41" s="13">
        <f>IFERROR(VLOOKUP($A41,Mensual_Transformada!$A$1:$Z$300,4,0),"")</f>
        <v>469.59692770975721</v>
      </c>
      <c r="F41" s="13">
        <f>IFERROR(VLOOKUP($A41,Trimestral_Transformada!$A$1:$Z$300,3,0),"")</f>
        <v>-1.8889604354716301</v>
      </c>
      <c r="G41" s="13">
        <f>IFERROR(VLOOKUP($A41,Mensual_Transformada!$A$1:$Z$300,3,0),"")</f>
        <v>581.53824167021457</v>
      </c>
      <c r="H41" s="13">
        <f>IFERROR(VLOOKUP($A41,Mensual_Transformada!$A$1:$Z$300,2,0),"")</f>
        <v>601.71051711512564</v>
      </c>
      <c r="I41" s="13">
        <f>IFERROR(VLOOKUP($A41,Trimestral_Transformada!$A$1:$E$100,4,0),"")</f>
        <v>1114.4804999999999</v>
      </c>
      <c r="J41" s="13">
        <f>IFERROR(VLOOKUP($A41,Trimestral_Transformada!$A$1:$E$100,5,0),"")</f>
        <v>1035.9628</v>
      </c>
      <c r="K41" s="13">
        <f>IFERROR(VLOOKUP($A41,Mensual_Transformada!$A$1:$Z$300,6,0),"")</f>
        <v>433.45799258490325</v>
      </c>
      <c r="L41" s="13">
        <f>IFERROR(VLOOKUP($A41,Mensual_Transformada!$A$1:$Z$300,8,0),"")</f>
        <v>4.2436666666666669</v>
      </c>
      <c r="M41" s="13">
        <f>IFERROR(VLOOKUP($A41,Mensual_Transformada!$A$1:$Z$300,5,0),"")</f>
        <v>451.03681838194507</v>
      </c>
    </row>
    <row r="42" spans="1:13">
      <c r="A42" s="5">
        <v>41334</v>
      </c>
      <c r="B42" s="13">
        <f>IFERROR(VLOOKUP($A42,Trimestral_Transformada!$A$1:$Z$300,2,0),"")</f>
        <v>476.33095696883527</v>
      </c>
      <c r="C42" s="13">
        <f>IFERROR(VLOOKUP($A42,Mensual_Transformada!$A$1:$Z$300,7,0),"")</f>
        <v>471.77375576265189</v>
      </c>
      <c r="D42" s="13">
        <f>IFERROR(VLOOKUP($A42,Mensual_Transformada!$A$1:$Z$300,9,0),"")</f>
        <v>0.14370967741935484</v>
      </c>
      <c r="E42" s="13">
        <f>IFERROR(VLOOKUP($A42,Mensual_Transformada!$A$1:$Z$300,4,0),"")</f>
        <v>469.47657522127366</v>
      </c>
      <c r="F42" s="13">
        <f>IFERROR(VLOOKUP($A42,Trimestral_Transformada!$A$1:$Z$300,3,0),"")</f>
        <v>-5.7297271399796301</v>
      </c>
      <c r="G42" s="13">
        <f>IFERROR(VLOOKUP($A42,Mensual_Transformada!$A$1:$Z$300,3,0),"")</f>
        <v>585.91172980473766</v>
      </c>
      <c r="H42" s="13">
        <f>IFERROR(VLOOKUP($A42,Mensual_Transformada!$A$1:$Z$300,2,0),"")</f>
        <v>603.69278364087404</v>
      </c>
      <c r="I42" s="13">
        <f>IFERROR(VLOOKUP($A42,Trimestral_Transformada!$A$1:$E$100,4,0),"")</f>
        <v>1115.9418000000001</v>
      </c>
      <c r="J42" s="13">
        <f>IFERROR(VLOOKUP($A42,Trimestral_Transformada!$A$1:$E$100,5,0),"")</f>
        <v>1038.2170000000001</v>
      </c>
      <c r="K42" s="13">
        <f>IFERROR(VLOOKUP($A42,Mensual_Transformada!$A$1:$Z$300,6,0),"")</f>
        <v>433.87767912419309</v>
      </c>
      <c r="L42" s="13">
        <f>IFERROR(VLOOKUP($A42,Mensual_Transformada!$A$1:$Z$300,8,0),"")</f>
        <v>4.1976666666666667</v>
      </c>
      <c r="M42" s="13">
        <f>IFERROR(VLOOKUP($A42,Mensual_Transformada!$A$1:$Z$300,5,0),"")</f>
        <v>451.3214392715235</v>
      </c>
    </row>
    <row r="43" spans="1:13">
      <c r="A43" s="5">
        <v>41426</v>
      </c>
      <c r="B43" s="13">
        <f>IFERROR(VLOOKUP($A43,Trimestral_Transformada!$A$1:$Z$300,2,0),"")</f>
        <v>477.34463240974856</v>
      </c>
      <c r="C43" s="13">
        <f>IFERROR(VLOOKUP($A43,Mensual_Transformada!$A$1:$Z$300,7,0),"")</f>
        <v>472.28760692196994</v>
      </c>
      <c r="D43" s="13">
        <f>IFERROR(VLOOKUP($A43,Mensual_Transformada!$A$1:$Z$300,9,0),"")</f>
        <v>0.11589964157706094</v>
      </c>
      <c r="E43" s="13">
        <f>IFERROR(VLOOKUP($A43,Mensual_Transformada!$A$1:$Z$300,4,0),"")</f>
        <v>462.04303409989961</v>
      </c>
      <c r="F43" s="13">
        <f>IFERROR(VLOOKUP($A43,Trimestral_Transformada!$A$1:$Z$300,3,0),"")</f>
        <v>-5.3212841444125099</v>
      </c>
      <c r="G43" s="13">
        <f>IFERROR(VLOOKUP($A43,Mensual_Transformada!$A$1:$Z$300,3,0),"")</f>
        <v>589.56375377239283</v>
      </c>
      <c r="H43" s="13">
        <f>IFERROR(VLOOKUP($A43,Mensual_Transformada!$A$1:$Z$300,2,0),"")</f>
        <v>605.29145759666483</v>
      </c>
      <c r="I43" s="13">
        <f>IFERROR(VLOOKUP($A43,Trimestral_Transformada!$A$1:$E$100,4,0),"")</f>
        <v>1117.3869999999999</v>
      </c>
      <c r="J43" s="13">
        <f>IFERROR(VLOOKUP($A43,Trimestral_Transformada!$A$1:$E$100,5,0),"")</f>
        <v>1040.4938</v>
      </c>
      <c r="K43" s="13">
        <f>IFERROR(VLOOKUP($A43,Mensual_Transformada!$A$1:$Z$300,6,0),"")</f>
        <v>434.74874722535242</v>
      </c>
      <c r="L43" s="13">
        <f>IFERROR(VLOOKUP($A43,Mensual_Transformada!$A$1:$Z$300,8,0),"")</f>
        <v>4.2383999999999995</v>
      </c>
      <c r="M43" s="13">
        <f>IFERROR(VLOOKUP($A43,Mensual_Transformada!$A$1:$Z$300,5,0),"")</f>
        <v>453.39068226363867</v>
      </c>
    </row>
    <row r="44" spans="1:13">
      <c r="A44" s="5">
        <v>41518</v>
      </c>
      <c r="B44" s="13">
        <f>IFERROR(VLOOKUP($A44,Trimestral_Transformada!$A$1:$Z$300,2,0),"")</f>
        <v>478.36139603270675</v>
      </c>
      <c r="C44" s="13">
        <f>IFERROR(VLOOKUP($A44,Mensual_Transformada!$A$1:$Z$300,7,0),"")</f>
        <v>472.91771112996076</v>
      </c>
      <c r="D44" s="13">
        <f>IFERROR(VLOOKUP($A44,Mensual_Transformada!$A$1:$Z$300,9,0),"")</f>
        <v>8.5161290322580643E-2</v>
      </c>
      <c r="E44" s="13">
        <f>IFERROR(VLOOKUP($A44,Mensual_Transformada!$A$1:$Z$300,4,0),"")</f>
        <v>460.16665115875821</v>
      </c>
      <c r="F44" s="13">
        <f>IFERROR(VLOOKUP($A44,Trimestral_Transformada!$A$1:$Z$300,3,0),"")</f>
        <v>-5.54360765485887</v>
      </c>
      <c r="G44" s="13">
        <f>IFERROR(VLOOKUP($A44,Mensual_Transformada!$A$1:$Z$300,3,0),"")</f>
        <v>590.5525533165611</v>
      </c>
      <c r="H44" s="13">
        <f>IFERROR(VLOOKUP($A44,Mensual_Transformada!$A$1:$Z$300,2,0),"")</f>
        <v>606.42024160442838</v>
      </c>
      <c r="I44" s="13">
        <f>IFERROR(VLOOKUP($A44,Trimestral_Transformada!$A$1:$E$100,4,0),"")</f>
        <v>1118.6208999999999</v>
      </c>
      <c r="J44" s="13">
        <f>IFERROR(VLOOKUP($A44,Trimestral_Transformada!$A$1:$E$100,5,0),"")</f>
        <v>1039.6533999999999</v>
      </c>
      <c r="K44" s="13">
        <f>IFERROR(VLOOKUP($A44,Mensual_Transformada!$A$1:$Z$300,6,0),"")</f>
        <v>435.90186932158417</v>
      </c>
      <c r="L44" s="13">
        <f>IFERROR(VLOOKUP($A44,Mensual_Transformada!$A$1:$Z$300,8,0),"")</f>
        <v>4.372233333333333</v>
      </c>
      <c r="M44" s="13">
        <f>IFERROR(VLOOKUP($A44,Mensual_Transformada!$A$1:$Z$300,5,0),"")</f>
        <v>456.44849953779681</v>
      </c>
    </row>
    <row r="45" spans="1:13">
      <c r="A45" s="5">
        <v>41609</v>
      </c>
      <c r="B45" s="13">
        <f>IFERROR(VLOOKUP($A45,Trimestral_Transformada!$A$1:$Z$300,2,0),"")</f>
        <v>479.18284816435045</v>
      </c>
      <c r="C45" s="13">
        <f>IFERROR(VLOOKUP($A45,Mensual_Transformada!$A$1:$Z$300,7,0),"")</f>
        <v>473.51678246302561</v>
      </c>
      <c r="D45" s="13">
        <f>IFERROR(VLOOKUP($A45,Mensual_Transformada!$A$1:$Z$300,9,0),"")</f>
        <v>8.5530465949820778E-2</v>
      </c>
      <c r="E45" s="13">
        <f>IFERROR(VLOOKUP($A45,Mensual_Transformada!$A$1:$Z$300,4,0),"")</f>
        <v>459.02225940128795</v>
      </c>
      <c r="F45" s="13">
        <f>IFERROR(VLOOKUP($A45,Trimestral_Transformada!$A$1:$Z$300,3,0),"")</f>
        <v>-2.4052071151188801</v>
      </c>
      <c r="G45" s="13">
        <f>IFERROR(VLOOKUP($A45,Mensual_Transformada!$A$1:$Z$300,3,0),"")</f>
        <v>594.29072835402167</v>
      </c>
      <c r="H45" s="13">
        <f>IFERROR(VLOOKUP($A45,Mensual_Transformada!$A$1:$Z$300,2,0),"")</f>
        <v>607.9469066701613</v>
      </c>
      <c r="I45" s="13">
        <f>IFERROR(VLOOKUP($A45,Trimestral_Transformada!$A$1:$E$100,4,0),"")</f>
        <v>1119.999</v>
      </c>
      <c r="J45" s="13">
        <f>IFERROR(VLOOKUP($A45,Trimestral_Transformada!$A$1:$E$100,5,0),"")</f>
        <v>1037.5036</v>
      </c>
      <c r="K45" s="13">
        <f>IFERROR(VLOOKUP($A45,Mensual_Transformada!$A$1:$Z$300,6,0),"")</f>
        <v>436.3628861188887</v>
      </c>
      <c r="L45" s="13">
        <f>IFERROR(VLOOKUP($A45,Mensual_Transformada!$A$1:$Z$300,8,0),"")</f>
        <v>4.1732666666666667</v>
      </c>
      <c r="M45" s="13">
        <f>IFERROR(VLOOKUP($A45,Mensual_Transformada!$A$1:$Z$300,5,0),"")</f>
        <v>457.33400831614699</v>
      </c>
    </row>
    <row r="46" spans="1:13">
      <c r="A46" s="5">
        <v>41699</v>
      </c>
      <c r="B46" s="13">
        <f>IFERROR(VLOOKUP($A46,Trimestral_Transformada!$A$1:$Z$300,2,0),"")</f>
        <v>479.81354007994941</v>
      </c>
      <c r="C46" s="13">
        <f>IFERROR(VLOOKUP($A46,Mensual_Transformada!$A$1:$Z$300,7,0),"")</f>
        <v>474.15579634765834</v>
      </c>
      <c r="D46" s="13">
        <f>IFERROR(VLOOKUP($A46,Mensual_Transformada!$A$1:$Z$300,9,0),"")</f>
        <v>7.2035330261136718E-2</v>
      </c>
      <c r="E46" s="13">
        <f>IFERROR(VLOOKUP($A46,Mensual_Transformada!$A$1:$Z$300,4,0),"")</f>
        <v>458.04673649437467</v>
      </c>
      <c r="F46" s="13">
        <f>IFERROR(VLOOKUP($A46,Trimestral_Transformada!$A$1:$Z$300,3,0),"")</f>
        <v>-5.3515657160262604</v>
      </c>
      <c r="G46" s="13">
        <f>IFERROR(VLOOKUP($A46,Mensual_Transformada!$A$1:$Z$300,3,0),"")</f>
        <v>590.51582468646666</v>
      </c>
      <c r="H46" s="13">
        <f>IFERROR(VLOOKUP($A46,Mensual_Transformada!$A$1:$Z$300,2,0),"")</f>
        <v>607.95416155892212</v>
      </c>
      <c r="I46" s="13">
        <f>IFERROR(VLOOKUP($A46,Trimestral_Transformada!$A$1:$E$100,4,0),"")</f>
        <v>1120.6744000000001</v>
      </c>
      <c r="J46" s="13">
        <f>IFERROR(VLOOKUP($A46,Trimestral_Transformada!$A$1:$E$100,5,0),"")</f>
        <v>1038.5954999999999</v>
      </c>
      <c r="K46" s="13">
        <f>IFERROR(VLOOKUP($A46,Mensual_Transformada!$A$1:$Z$300,6,0),"")</f>
        <v>437.22887339501887</v>
      </c>
      <c r="L46" s="13">
        <f>IFERROR(VLOOKUP($A46,Mensual_Transformada!$A$1:$Z$300,8,0),"")</f>
        <v>4.1026999999999996</v>
      </c>
      <c r="M46" s="13">
        <f>IFERROR(VLOOKUP($A46,Mensual_Transformada!$A$1:$Z$300,5,0),"")</f>
        <v>457.53827973262668</v>
      </c>
    </row>
    <row r="47" spans="1:13">
      <c r="A47" s="5">
        <v>41791</v>
      </c>
      <c r="B47" s="13">
        <f>IFERROR(VLOOKUP($A47,Trimestral_Transformada!$A$1:$Z$300,2,0),"")</f>
        <v>480.6454482275459</v>
      </c>
      <c r="C47" s="13">
        <f>IFERROR(VLOOKUP($A47,Mensual_Transformada!$A$1:$Z$300,7,0),"")</f>
        <v>474.67442973568978</v>
      </c>
      <c r="D47" s="13">
        <f>IFERROR(VLOOKUP($A47,Mensual_Transformada!$A$1:$Z$300,9,0),"")</f>
        <v>9.1032258064516133E-2</v>
      </c>
      <c r="E47" s="13">
        <f>IFERROR(VLOOKUP($A47,Mensual_Transformada!$A$1:$Z$300,4,0),"")</f>
        <v>455.43187281259134</v>
      </c>
      <c r="F47" s="13">
        <f>IFERROR(VLOOKUP($A47,Trimestral_Transformada!$A$1:$Z$300,3,0),"")</f>
        <v>-5.9160646678840303</v>
      </c>
      <c r="G47" s="13">
        <f>IFERROR(VLOOKUP($A47,Mensual_Transformada!$A$1:$Z$300,3,0),"")</f>
        <v>586.76223377537258</v>
      </c>
      <c r="H47" s="13">
        <f>IFERROR(VLOOKUP($A47,Mensual_Transformada!$A$1:$Z$300,2,0),"")</f>
        <v>607.90399386922047</v>
      </c>
      <c r="I47" s="13">
        <f>IFERROR(VLOOKUP($A47,Trimestral_Transformada!$A$1:$E$100,4,0),"")</f>
        <v>1121.5449000000001</v>
      </c>
      <c r="J47" s="13">
        <f>IFERROR(VLOOKUP($A47,Trimestral_Transformada!$A$1:$E$100,5,0),"")</f>
        <v>1038.3633</v>
      </c>
      <c r="K47" s="13">
        <f>IFERROR(VLOOKUP($A47,Mensual_Transformada!$A$1:$Z$300,6,0),"")</f>
        <v>438.20421505118816</v>
      </c>
      <c r="L47" s="13">
        <f>IFERROR(VLOOKUP($A47,Mensual_Transformada!$A$1:$Z$300,8,0),"")</f>
        <v>4.0026000000000002</v>
      </c>
      <c r="M47" s="13">
        <f>IFERROR(VLOOKUP($A47,Mensual_Transformada!$A$1:$Z$300,5,0),"")</f>
        <v>456.84405474122383</v>
      </c>
    </row>
    <row r="48" spans="1:13">
      <c r="A48" s="5">
        <v>41883</v>
      </c>
      <c r="B48" s="13">
        <f>IFERROR(VLOOKUP($A48,Trimestral_Transformada!$A$1:$Z$300,2,0),"")</f>
        <v>481.50668418072587</v>
      </c>
      <c r="C48" s="13">
        <f>IFERROR(VLOOKUP($A48,Mensual_Transformada!$A$1:$Z$300,7,0),"")</f>
        <v>475.08712448877634</v>
      </c>
      <c r="D48" s="13">
        <f>IFERROR(VLOOKUP($A48,Mensual_Transformada!$A$1:$Z$300,9,0),"")</f>
        <v>8.9121863799283149E-2</v>
      </c>
      <c r="E48" s="13">
        <f>IFERROR(VLOOKUP($A48,Mensual_Transformada!$A$1:$Z$300,4,0),"")</f>
        <v>458.23614852472519</v>
      </c>
      <c r="F48" s="13">
        <f>IFERROR(VLOOKUP($A48,Trimestral_Transformada!$A$1:$Z$300,3,0),"")</f>
        <v>-3.3538638261410498</v>
      </c>
      <c r="G48" s="13">
        <f>IFERROR(VLOOKUP($A48,Mensual_Transformada!$A$1:$Z$300,3,0),"")</f>
        <v>588.35334413019859</v>
      </c>
      <c r="H48" s="13">
        <f>IFERROR(VLOOKUP($A48,Mensual_Transformada!$A$1:$Z$300,2,0),"")</f>
        <v>608.41086018320357</v>
      </c>
      <c r="I48" s="13">
        <f>IFERROR(VLOOKUP($A48,Trimestral_Transformada!$A$1:$E$100,4,0),"")</f>
        <v>1122.2849000000001</v>
      </c>
      <c r="J48" s="13">
        <f>IFERROR(VLOOKUP($A48,Trimestral_Transformada!$A$1:$E$100,5,0),"")</f>
        <v>1035.6059</v>
      </c>
      <c r="K48" s="13">
        <f>IFERROR(VLOOKUP($A48,Mensual_Transformada!$A$1:$Z$300,6,0),"")</f>
        <v>438.77721374541653</v>
      </c>
      <c r="L48" s="13">
        <f>IFERROR(VLOOKUP($A48,Mensual_Transformada!$A$1:$Z$300,8,0),"")</f>
        <v>3.7684666666666664</v>
      </c>
      <c r="M48" s="13">
        <f>IFERROR(VLOOKUP($A48,Mensual_Transformada!$A$1:$Z$300,5,0),"")</f>
        <v>456.89789143258821</v>
      </c>
    </row>
    <row r="49" spans="1:13">
      <c r="A49" s="5">
        <v>41974</v>
      </c>
      <c r="B49" s="13">
        <f>IFERROR(VLOOKUP($A49,Trimestral_Transformada!$A$1:$Z$300,2,0),"")</f>
        <v>482.38439630267214</v>
      </c>
      <c r="C49" s="13">
        <f>IFERROR(VLOOKUP($A49,Mensual_Transformada!$A$1:$Z$300,7,0),"")</f>
        <v>475.44402926082398</v>
      </c>
      <c r="D49" s="13">
        <f>IFERROR(VLOOKUP($A49,Mensual_Transformada!$A$1:$Z$300,9,0),"")</f>
        <v>0.1012043010752688</v>
      </c>
      <c r="E49" s="13">
        <f>IFERROR(VLOOKUP($A49,Mensual_Transformada!$A$1:$Z$300,4,0),"")</f>
        <v>457.09940431447399</v>
      </c>
      <c r="F49" s="13">
        <f>IFERROR(VLOOKUP($A49,Trimestral_Transformada!$A$1:$Z$300,3,0),"")</f>
        <v>-2.38405806960141</v>
      </c>
      <c r="G49" s="13">
        <f>IFERROR(VLOOKUP($A49,Mensual_Transformada!$A$1:$Z$300,3,0),"")</f>
        <v>585.71055911982739</v>
      </c>
      <c r="H49" s="13">
        <f>IFERROR(VLOOKUP($A49,Mensual_Transformada!$A$1:$Z$300,2,0),"")</f>
        <v>608.86647634102326</v>
      </c>
      <c r="I49" s="13">
        <f>IFERROR(VLOOKUP($A49,Trimestral_Transformada!$A$1:$E$100,4,0),"")</f>
        <v>1123.1103000000001</v>
      </c>
      <c r="J49" s="13">
        <f>IFERROR(VLOOKUP($A49,Trimestral_Transformada!$A$1:$E$100,5,0),"")</f>
        <v>1033.9909</v>
      </c>
      <c r="K49" s="13">
        <f>IFERROR(VLOOKUP($A49,Mensual_Transformada!$A$1:$Z$300,6,0),"")</f>
        <v>439.46427497467278</v>
      </c>
      <c r="L49" s="13">
        <f>IFERROR(VLOOKUP($A49,Mensual_Transformada!$A$1:$Z$300,8,0),"")</f>
        <v>3.6554333333333333</v>
      </c>
      <c r="M49" s="13">
        <f>IFERROR(VLOOKUP($A49,Mensual_Transformada!$A$1:$Z$300,5,0),"")</f>
        <v>457.93671411273999</v>
      </c>
    </row>
    <row r="50" spans="1:13">
      <c r="A50" s="5">
        <v>42064</v>
      </c>
      <c r="B50" s="13">
        <f>IFERROR(VLOOKUP($A50,Trimestral_Transformada!$A$1:$Z$300,2,0),"")</f>
        <v>483.18239540681702</v>
      </c>
      <c r="C50" s="13">
        <f>IFERROR(VLOOKUP($A50,Mensual_Transformada!$A$1:$Z$300,7,0),"")</f>
        <v>475.79927433310587</v>
      </c>
      <c r="D50" s="13">
        <f>IFERROR(VLOOKUP($A50,Mensual_Transformada!$A$1:$Z$300,9,0),"")</f>
        <v>0.11281874039938555</v>
      </c>
      <c r="E50" s="13">
        <f>IFERROR(VLOOKUP($A50,Mensual_Transformada!$A$1:$Z$300,4,0),"")</f>
        <v>453.07402992781221</v>
      </c>
      <c r="F50" s="13">
        <f>IFERROR(VLOOKUP($A50,Trimestral_Transformada!$A$1:$Z$300,3,0),"")</f>
        <v>-6.39168690083494</v>
      </c>
      <c r="G50" s="13">
        <f>IFERROR(VLOOKUP($A50,Mensual_Transformada!$A$1:$Z$300,3,0),"")</f>
        <v>591.11917165127795</v>
      </c>
      <c r="H50" s="13">
        <f>IFERROR(VLOOKUP($A50,Mensual_Transformada!$A$1:$Z$300,2,0),"")</f>
        <v>609.94859577277953</v>
      </c>
      <c r="I50" s="13">
        <f>IFERROR(VLOOKUP($A50,Trimestral_Transformada!$A$1:$E$100,4,0),"")</f>
        <v>1124.2291</v>
      </c>
      <c r="J50" s="13">
        <f>IFERROR(VLOOKUP($A50,Trimestral_Transformada!$A$1:$E$100,5,0),"")</f>
        <v>1031.6428000000001</v>
      </c>
      <c r="K50" s="13">
        <f>IFERROR(VLOOKUP($A50,Mensual_Transformada!$A$1:$Z$300,6,0),"")</f>
        <v>440.13759636350403</v>
      </c>
      <c r="L50" s="13">
        <f>IFERROR(VLOOKUP($A50,Mensual_Transformada!$A$1:$Z$300,8,0),"")</f>
        <v>3.3757000000000001</v>
      </c>
      <c r="M50" s="13">
        <f>IFERROR(VLOOKUP($A50,Mensual_Transformada!$A$1:$Z$300,5,0),"")</f>
        <v>459.1147708162876</v>
      </c>
    </row>
    <row r="51" spans="1:13">
      <c r="A51" s="5">
        <v>42156</v>
      </c>
      <c r="B51" s="13">
        <f>IFERROR(VLOOKUP($A51,Trimestral_Transformada!$A$1:$Z$300,2,0),"")</f>
        <v>483.79504785967418</v>
      </c>
      <c r="C51" s="13">
        <f>IFERROR(VLOOKUP($A51,Mensual_Transformada!$A$1:$Z$300,7,0),"")</f>
        <v>476.30546447478019</v>
      </c>
      <c r="D51" s="13">
        <f>IFERROR(VLOOKUP($A51,Mensual_Transformada!$A$1:$Z$300,9,0),"")</f>
        <v>0.12563082437275985</v>
      </c>
      <c r="E51" s="13">
        <f>IFERROR(VLOOKUP($A51,Mensual_Transformada!$A$1:$Z$300,4,0),"")</f>
        <v>452.48418990291304</v>
      </c>
      <c r="F51" s="13">
        <f>IFERROR(VLOOKUP($A51,Trimestral_Transformada!$A$1:$Z$300,3,0),"")</f>
        <v>-4.7201370199037003</v>
      </c>
      <c r="G51" s="13">
        <f>IFERROR(VLOOKUP($A51,Mensual_Transformada!$A$1:$Z$300,3,0),"")</f>
        <v>594.42049631837131</v>
      </c>
      <c r="H51" s="13">
        <f>IFERROR(VLOOKUP($A51,Mensual_Transformada!$A$1:$Z$300,2,0),"")</f>
        <v>610.96503203707414</v>
      </c>
      <c r="I51" s="13">
        <f>IFERROR(VLOOKUP($A51,Trimestral_Transformada!$A$1:$E$100,4,0),"")</f>
        <v>1125.2791</v>
      </c>
      <c r="J51" s="13">
        <f>IFERROR(VLOOKUP($A51,Trimestral_Transformada!$A$1:$E$100,5,0),"")</f>
        <v>1030.6967</v>
      </c>
      <c r="K51" s="13">
        <f>IFERROR(VLOOKUP($A51,Mensual_Transformada!$A$1:$Z$300,6,0),"")</f>
        <v>441.47279555504582</v>
      </c>
      <c r="L51" s="13">
        <f>IFERROR(VLOOKUP($A51,Mensual_Transformada!$A$1:$Z$300,8,0),"")</f>
        <v>3.4730666666666665</v>
      </c>
      <c r="M51" s="13">
        <f>IFERROR(VLOOKUP($A51,Mensual_Transformada!$A$1:$Z$300,5,0),"")</f>
        <v>460.44176642719947</v>
      </c>
    </row>
    <row r="52" spans="1:13">
      <c r="A52" s="5">
        <v>42248</v>
      </c>
      <c r="B52" s="13">
        <f>IFERROR(VLOOKUP($A52,Trimestral_Transformada!$A$1:$Z$300,2,0),"")</f>
        <v>484.52931382169993</v>
      </c>
      <c r="C52" s="13">
        <f>IFERROR(VLOOKUP($A52,Mensual_Transformada!$A$1:$Z$300,7,0),"")</f>
        <v>476.84550709418289</v>
      </c>
      <c r="D52" s="13">
        <f>IFERROR(VLOOKUP($A52,Mensual_Transformada!$A$1:$Z$300,9,0),"")</f>
        <v>0.13479569892473117</v>
      </c>
      <c r="E52" s="13">
        <f>IFERROR(VLOOKUP($A52,Mensual_Transformada!$A$1:$Z$300,4,0),"")</f>
        <v>447.6351294917439</v>
      </c>
      <c r="F52" s="13">
        <f>IFERROR(VLOOKUP($A52,Trimestral_Transformada!$A$1:$Z$300,3,0),"")</f>
        <v>-4.8144600862346296</v>
      </c>
      <c r="G52" s="13">
        <f>IFERROR(VLOOKUP($A52,Mensual_Transformada!$A$1:$Z$300,3,0),"")</f>
        <v>593.42440298925158</v>
      </c>
      <c r="H52" s="13">
        <f>IFERROR(VLOOKUP($A52,Mensual_Transformada!$A$1:$Z$300,2,0),"")</f>
        <v>611.49885697842399</v>
      </c>
      <c r="I52" s="13">
        <f>IFERROR(VLOOKUP($A52,Trimestral_Transformada!$A$1:$E$100,4,0),"")</f>
        <v>1126.1461999999999</v>
      </c>
      <c r="J52" s="13">
        <f>IFERROR(VLOOKUP($A52,Trimestral_Transformada!$A$1:$E$100,5,0),"")</f>
        <v>1031.5496000000001</v>
      </c>
      <c r="K52" s="13">
        <f>IFERROR(VLOOKUP($A52,Mensual_Transformada!$A$1:$Z$300,6,0),"")</f>
        <v>442.54394025635219</v>
      </c>
      <c r="L52" s="13">
        <f>IFERROR(VLOOKUP($A52,Mensual_Transformada!$A$1:$Z$300,8,0),"")</f>
        <v>3.5795999999999997</v>
      </c>
      <c r="M52" s="13">
        <f>IFERROR(VLOOKUP($A52,Mensual_Transformada!$A$1:$Z$300,5,0),"")</f>
        <v>459.13312890113917</v>
      </c>
    </row>
    <row r="53" spans="1:13">
      <c r="A53" s="5">
        <v>42339</v>
      </c>
      <c r="B53" s="13">
        <f>IFERROR(VLOOKUP($A53,Trimestral_Transformada!$A$1:$Z$300,2,0),"")</f>
        <v>485.06020310770236</v>
      </c>
      <c r="C53" s="13">
        <f>IFERROR(VLOOKUP($A53,Mensual_Transformada!$A$1:$Z$300,7,0),"")</f>
        <v>477.27583367605678</v>
      </c>
      <c r="D53" s="13">
        <f>IFERROR(VLOOKUP($A53,Mensual_Transformada!$A$1:$Z$300,9,0),"")</f>
        <v>0.16062007168458781</v>
      </c>
      <c r="E53" s="13">
        <f>IFERROR(VLOOKUP($A53,Mensual_Transformada!$A$1:$Z$300,4,0),"")</f>
        <v>447.01968956284855</v>
      </c>
      <c r="F53" s="13">
        <f>IFERROR(VLOOKUP($A53,Trimestral_Transformada!$A$1:$Z$300,3,0),"")</f>
        <v>-2.3532622574090598</v>
      </c>
      <c r="G53" s="13">
        <f>IFERROR(VLOOKUP($A53,Mensual_Transformada!$A$1:$Z$300,3,0),"")</f>
        <v>597.17556059512776</v>
      </c>
      <c r="H53" s="13">
        <f>IFERROR(VLOOKUP($A53,Mensual_Transformada!$A$1:$Z$300,2,0),"")</f>
        <v>613.20619500882083</v>
      </c>
      <c r="I53" s="13">
        <f>IFERROR(VLOOKUP($A53,Trimestral_Transformada!$A$1:$E$100,4,0),"")</f>
        <v>1127.1687999999999</v>
      </c>
      <c r="J53" s="13">
        <f>IFERROR(VLOOKUP($A53,Trimestral_Transformada!$A$1:$E$100,5,0),"")</f>
        <v>1032.3947000000001</v>
      </c>
      <c r="K53" s="13">
        <f>IFERROR(VLOOKUP($A53,Mensual_Transformada!$A$1:$Z$300,6,0),"")</f>
        <v>443.45061696515768</v>
      </c>
      <c r="L53" s="13">
        <f>IFERROR(VLOOKUP($A53,Mensual_Transformada!$A$1:$Z$300,8,0),"")</f>
        <v>3.595333333333333</v>
      </c>
      <c r="M53" s="13">
        <f>IFERROR(VLOOKUP($A53,Mensual_Transformada!$A$1:$Z$300,5,0),"")</f>
        <v>460.20320731252536</v>
      </c>
    </row>
    <row r="54" spans="1:13">
      <c r="A54" s="5">
        <v>42430</v>
      </c>
      <c r="B54" s="13">
        <f>IFERROR(VLOOKUP($A54,Trimestral_Transformada!$A$1:$Z$300,2,0),"")</f>
        <v>485.86638182336077</v>
      </c>
      <c r="C54" s="13">
        <f>IFERROR(VLOOKUP($A54,Mensual_Transformada!$A$1:$Z$300,7,0),"")</f>
        <v>477.87415917814593</v>
      </c>
      <c r="D54" s="13">
        <f>IFERROR(VLOOKUP($A54,Mensual_Transformada!$A$1:$Z$300,9,0),"")</f>
        <v>0.36011123470522804</v>
      </c>
      <c r="E54" s="13">
        <f>IFERROR(VLOOKUP($A54,Mensual_Transformada!$A$1:$Z$300,4,0),"")</f>
        <v>446.00591367701747</v>
      </c>
      <c r="F54" s="13">
        <f>IFERROR(VLOOKUP($A54,Trimestral_Transformada!$A$1:$Z$300,3,0),"")</f>
        <v>-4.7643933443089796</v>
      </c>
      <c r="G54" s="13">
        <f>IFERROR(VLOOKUP($A54,Mensual_Transformada!$A$1:$Z$300,3,0),"")</f>
        <v>599.84673520182901</v>
      </c>
      <c r="H54" s="13">
        <f>IFERROR(VLOOKUP($A54,Mensual_Transformada!$A$1:$Z$300,2,0),"")</f>
        <v>614.19846090536976</v>
      </c>
      <c r="I54" s="13">
        <f>IFERROR(VLOOKUP($A54,Trimestral_Transformada!$A$1:$E$100,4,0),"")</f>
        <v>1128.2279000000001</v>
      </c>
      <c r="J54" s="13">
        <f>IFERROR(VLOOKUP($A54,Trimestral_Transformada!$A$1:$E$100,5,0),"")</f>
        <v>1031.6875</v>
      </c>
      <c r="K54" s="13">
        <f>IFERROR(VLOOKUP($A54,Mensual_Transformada!$A$1:$Z$300,6,0),"")</f>
        <v>444.49085924228217</v>
      </c>
      <c r="L54" s="13">
        <f>IFERROR(VLOOKUP($A54,Mensual_Transformada!$A$1:$Z$300,8,0),"")</f>
        <v>4.4646333333333335</v>
      </c>
      <c r="M54" s="13">
        <f>IFERROR(VLOOKUP($A54,Mensual_Transformada!$A$1:$Z$300,5,0),"")</f>
        <v>462.21703297934766</v>
      </c>
    </row>
    <row r="55" spans="1:13">
      <c r="A55" s="5">
        <v>42522</v>
      </c>
      <c r="B55" s="13">
        <f>IFERROR(VLOOKUP($A55,Trimestral_Transformada!$A$1:$Z$300,2,0),"")</f>
        <v>486.45717030944161</v>
      </c>
      <c r="C55" s="13">
        <f>IFERROR(VLOOKUP($A55,Mensual_Transformada!$A$1:$Z$300,7,0),"")</f>
        <v>478.41207179109489</v>
      </c>
      <c r="D55" s="13">
        <f>IFERROR(VLOOKUP($A55,Mensual_Transformada!$A$1:$Z$300,9,0),"")</f>
        <v>0.36938709677419351</v>
      </c>
      <c r="E55" s="13">
        <f>IFERROR(VLOOKUP($A55,Mensual_Transformada!$A$1:$Z$300,4,0),"")</f>
        <v>447.91966049985064</v>
      </c>
      <c r="F55" s="13">
        <f>IFERROR(VLOOKUP($A55,Trimestral_Transformada!$A$1:$Z$300,3,0),"")</f>
        <v>-3.2392897556186102</v>
      </c>
      <c r="G55" s="13">
        <f>IFERROR(VLOOKUP($A55,Mensual_Transformada!$A$1:$Z$300,3,0),"")</f>
        <v>599.4032415898173</v>
      </c>
      <c r="H55" s="13">
        <f>IFERROR(VLOOKUP($A55,Mensual_Transformada!$A$1:$Z$300,2,0),"")</f>
        <v>614.41030126670557</v>
      </c>
      <c r="I55" s="13">
        <f>IFERROR(VLOOKUP($A55,Trimestral_Transformada!$A$1:$E$100,4,0),"")</f>
        <v>1128.7909</v>
      </c>
      <c r="J55" s="13">
        <f>IFERROR(VLOOKUP($A55,Trimestral_Transformada!$A$1:$E$100,5,0),"")</f>
        <v>1028.6045999999999</v>
      </c>
      <c r="K55" s="13">
        <f>IFERROR(VLOOKUP($A55,Mensual_Transformada!$A$1:$Z$300,6,0),"")</f>
        <v>445.01963037826914</v>
      </c>
      <c r="L55" s="13">
        <f>IFERROR(VLOOKUP($A55,Mensual_Transformada!$A$1:$Z$300,8,0),"")</f>
        <v>4.4233000000000002</v>
      </c>
      <c r="M55" s="13">
        <f>IFERROR(VLOOKUP($A55,Mensual_Transformada!$A$1:$Z$300,5,0),"")</f>
        <v>459.99503461102489</v>
      </c>
    </row>
    <row r="56" spans="1:13">
      <c r="A56" s="5">
        <v>42614</v>
      </c>
      <c r="B56" s="13">
        <f>IFERROR(VLOOKUP($A56,Trimestral_Transformada!$A$1:$Z$300,2,0),"")</f>
        <v>487.19271723893797</v>
      </c>
      <c r="C56" s="13">
        <f>IFERROR(VLOOKUP($A56,Mensual_Transformada!$A$1:$Z$300,7,0),"")</f>
        <v>478.88159352071142</v>
      </c>
      <c r="D56" s="13">
        <f>IFERROR(VLOOKUP($A56,Mensual_Transformada!$A$1:$Z$300,9,0),"")</f>
        <v>0.39490681003584233</v>
      </c>
      <c r="E56" s="13">
        <f>IFERROR(VLOOKUP($A56,Mensual_Transformada!$A$1:$Z$300,4,0),"")</f>
        <v>451.28137851123034</v>
      </c>
      <c r="F56" s="13">
        <f>IFERROR(VLOOKUP($A56,Trimestral_Transformada!$A$1:$Z$300,3,0),"")</f>
        <v>-2.0005717937846899</v>
      </c>
      <c r="G56" s="13">
        <f>IFERROR(VLOOKUP($A56,Mensual_Transformada!$A$1:$Z$300,3,0),"")</f>
        <v>605.99731575684598</v>
      </c>
      <c r="H56" s="13">
        <f>IFERROR(VLOOKUP($A56,Mensual_Transformada!$A$1:$Z$300,2,0),"")</f>
        <v>615.84131507709651</v>
      </c>
      <c r="I56" s="13">
        <f>IFERROR(VLOOKUP($A56,Trimestral_Transformada!$A$1:$E$100,4,0),"")</f>
        <v>1129.8224</v>
      </c>
      <c r="J56" s="13">
        <f>IFERROR(VLOOKUP($A56,Trimestral_Transformada!$A$1:$E$100,5,0),"")</f>
        <v>1025.2514000000001</v>
      </c>
      <c r="K56" s="13">
        <f>IFERROR(VLOOKUP($A56,Mensual_Transformada!$A$1:$Z$300,6,0),"")</f>
        <v>445.51426677415111</v>
      </c>
      <c r="L56" s="13">
        <f>IFERROR(VLOOKUP($A56,Mensual_Transformada!$A$1:$Z$300,8,0),"")</f>
        <v>4.2413999999999996</v>
      </c>
      <c r="M56" s="13">
        <f>IFERROR(VLOOKUP($A56,Mensual_Transformada!$A$1:$Z$300,5,0),"")</f>
        <v>460.10720735021471</v>
      </c>
    </row>
    <row r="57" spans="1:13">
      <c r="A57" s="5">
        <v>42705</v>
      </c>
      <c r="B57" s="13">
        <f>IFERROR(VLOOKUP($A57,Trimestral_Transformada!$A$1:$Z$300,2,0),"")</f>
        <v>487.99998370710796</v>
      </c>
      <c r="C57" s="13">
        <f>IFERROR(VLOOKUP($A57,Mensual_Transformada!$A$1:$Z$300,7,0),"")</f>
        <v>479.36658647028605</v>
      </c>
      <c r="D57" s="13">
        <f>IFERROR(VLOOKUP($A57,Mensual_Transformada!$A$1:$Z$300,9,0),"")</f>
        <v>0.44770609318996418</v>
      </c>
      <c r="E57" s="13">
        <f>IFERROR(VLOOKUP($A57,Mensual_Transformada!$A$1:$Z$300,4,0),"")</f>
        <v>453.8533196676907</v>
      </c>
      <c r="F57" s="13">
        <f>IFERROR(VLOOKUP($A57,Trimestral_Transformada!$A$1:$Z$300,3,0),"")</f>
        <v>0.96578518213984699</v>
      </c>
      <c r="G57" s="13">
        <f>IFERROR(VLOOKUP($A57,Mensual_Transformada!$A$1:$Z$300,3,0),"")</f>
        <v>606.30481460431622</v>
      </c>
      <c r="H57" s="13">
        <f>IFERROR(VLOOKUP($A57,Mensual_Transformada!$A$1:$Z$300,2,0),"")</f>
        <v>616.31695001307332</v>
      </c>
      <c r="I57" s="13">
        <f>IFERROR(VLOOKUP($A57,Trimestral_Transformada!$A$1:$E$100,4,0),"")</f>
        <v>1130.4028000000001</v>
      </c>
      <c r="J57" s="13">
        <f>IFERROR(VLOOKUP($A57,Trimestral_Transformada!$A$1:$E$100,5,0),"")</f>
        <v>1025.2819999999999</v>
      </c>
      <c r="K57" s="13">
        <f>IFERROR(VLOOKUP($A57,Mensual_Transformada!$A$1:$Z$300,6,0),"")</f>
        <v>446.71835085195607</v>
      </c>
      <c r="L57" s="13">
        <f>IFERROR(VLOOKUP($A57,Mensual_Transformada!$A$1:$Z$300,8,0),"")</f>
        <v>4.3048999999999999</v>
      </c>
      <c r="M57" s="13">
        <f>IFERROR(VLOOKUP($A57,Mensual_Transformada!$A$1:$Z$300,5,0),"")</f>
        <v>459.15896222363523</v>
      </c>
    </row>
    <row r="58" spans="1:13">
      <c r="A58" s="5">
        <v>42795</v>
      </c>
      <c r="B58" s="13">
        <f>IFERROR(VLOOKUP($A58,Trimestral_Transformada!$A$1:$Z$300,2,0),"")</f>
        <v>489.36308004518941</v>
      </c>
      <c r="C58" s="13">
        <f>IFERROR(VLOOKUP($A58,Mensual_Transformada!$A$1:$Z$300,7,0),"")</f>
        <v>479.90551866431952</v>
      </c>
      <c r="D58" s="13">
        <f>IFERROR(VLOOKUP($A58,Mensual_Transformada!$A$1:$Z$300,9,0),"")</f>
        <v>0.6975307219662058</v>
      </c>
      <c r="E58" s="13">
        <f>IFERROR(VLOOKUP($A58,Mensual_Transformada!$A$1:$Z$300,4,0),"")</f>
        <v>453.86452626828498</v>
      </c>
      <c r="F58" s="13">
        <f>IFERROR(VLOOKUP($A58,Trimestral_Transformada!$A$1:$Z$300,3,0),"")</f>
        <v>-2.1773779916669098</v>
      </c>
      <c r="G58" s="13">
        <f>IFERROR(VLOOKUP($A58,Mensual_Transformada!$A$1:$Z$300,3,0),"")</f>
        <v>605.96061220402089</v>
      </c>
      <c r="H58" s="13">
        <f>IFERROR(VLOOKUP($A58,Mensual_Transformada!$A$1:$Z$300,2,0),"")</f>
        <v>616.66908141453473</v>
      </c>
      <c r="I58" s="13">
        <f>IFERROR(VLOOKUP($A58,Trimestral_Transformada!$A$1:$E$100,4,0),"")</f>
        <v>1130.8372999999999</v>
      </c>
      <c r="J58" s="13">
        <f>IFERROR(VLOOKUP($A58,Trimestral_Transformada!$A$1:$E$100,5,0),"")</f>
        <v>1024.597</v>
      </c>
      <c r="K58" s="13">
        <f>IFERROR(VLOOKUP($A58,Mensual_Transformada!$A$1:$Z$300,6,0),"")</f>
        <v>447.86913597044855</v>
      </c>
      <c r="L58" s="13">
        <f>IFERROR(VLOOKUP($A58,Mensual_Transformada!$A$1:$Z$300,8,0),"")</f>
        <v>4.2486666666666659</v>
      </c>
      <c r="M58" s="13">
        <f>IFERROR(VLOOKUP($A58,Mensual_Transformada!$A$1:$Z$300,5,0),"")</f>
        <v>455.3357400047654</v>
      </c>
    </row>
    <row r="59" spans="1:13">
      <c r="A59" s="5">
        <v>42887</v>
      </c>
      <c r="B59" s="13">
        <f>IFERROR(VLOOKUP($A59,Trimestral_Transformada!$A$1:$Z$300,2,0),"")</f>
        <v>490.06747799731755</v>
      </c>
      <c r="C59" s="13">
        <f>IFERROR(VLOOKUP($A59,Mensual_Transformada!$A$1:$Z$300,7,0),"")</f>
        <v>480.3413192782607</v>
      </c>
      <c r="D59" s="13">
        <f>IFERROR(VLOOKUP($A59,Mensual_Transformada!$A$1:$Z$300,9,0),"")</f>
        <v>0.94780645161290333</v>
      </c>
      <c r="E59" s="13">
        <f>IFERROR(VLOOKUP($A59,Mensual_Transformada!$A$1:$Z$300,4,0),"")</f>
        <v>452.91339883132792</v>
      </c>
      <c r="F59" s="13">
        <f>IFERROR(VLOOKUP($A59,Trimestral_Transformada!$A$1:$Z$300,3,0),"")</f>
        <v>-0.198279353714054</v>
      </c>
      <c r="G59" s="13">
        <f>IFERROR(VLOOKUP($A59,Mensual_Transformada!$A$1:$Z$300,3,0),"")</f>
        <v>605.86818465345414</v>
      </c>
      <c r="H59" s="13">
        <f>IFERROR(VLOOKUP($A59,Mensual_Transformada!$A$1:$Z$300,2,0),"")</f>
        <v>617.32439860162151</v>
      </c>
      <c r="I59" s="13">
        <f>IFERROR(VLOOKUP($A59,Trimestral_Transformada!$A$1:$E$100,4,0),"")</f>
        <v>1131.6166000000001</v>
      </c>
      <c r="J59" s="13">
        <f>IFERROR(VLOOKUP($A59,Trimestral_Transformada!$A$1:$E$100,5,0),"")</f>
        <v>1024.3348000000001</v>
      </c>
      <c r="K59" s="13">
        <f>IFERROR(VLOOKUP($A59,Mensual_Transformada!$A$1:$Z$300,6,0),"")</f>
        <v>448.13704040197314</v>
      </c>
      <c r="L59" s="13">
        <f>IFERROR(VLOOKUP($A59,Mensual_Transformada!$A$1:$Z$300,8,0),"")</f>
        <v>4.1229333333333331</v>
      </c>
      <c r="M59" s="13">
        <f>IFERROR(VLOOKUP($A59,Mensual_Transformada!$A$1:$Z$300,5,0),"")</f>
        <v>455.31627322979745</v>
      </c>
    </row>
    <row r="60" spans="1:13">
      <c r="A60" s="5">
        <v>42979</v>
      </c>
      <c r="B60" s="13">
        <f>IFERROR(VLOOKUP($A60,Trimestral_Transformada!$A$1:$Z$300,2,0),"")</f>
        <v>490.83419985503963</v>
      </c>
      <c r="C60" s="13">
        <f>IFERROR(VLOOKUP($A60,Mensual_Transformada!$A$1:$Z$300,7,0),"")</f>
        <v>480.79696137107283</v>
      </c>
      <c r="D60" s="13">
        <f>IFERROR(VLOOKUP($A60,Mensual_Transformada!$A$1:$Z$300,9,0),"")</f>
        <v>1.1536917562724014</v>
      </c>
      <c r="E60" s="13">
        <f>IFERROR(VLOOKUP($A60,Mensual_Transformada!$A$1:$Z$300,4,0),"")</f>
        <v>457.97911307586389</v>
      </c>
      <c r="F60" s="13">
        <f>IFERROR(VLOOKUP($A60,Trimestral_Transformada!$A$1:$Z$300,3,0),"")</f>
        <v>-0.51633899762406499</v>
      </c>
      <c r="G60" s="13">
        <f>IFERROR(VLOOKUP($A60,Mensual_Transformada!$A$1:$Z$300,3,0),"")</f>
        <v>608.12178335062163</v>
      </c>
      <c r="H60" s="13">
        <f>IFERROR(VLOOKUP($A60,Mensual_Transformada!$A$1:$Z$300,2,0),"")</f>
        <v>618.69687408261689</v>
      </c>
      <c r="I60" s="13">
        <f>IFERROR(VLOOKUP($A60,Trimestral_Transformada!$A$1:$E$100,4,0),"")</f>
        <v>1132.518</v>
      </c>
      <c r="J60" s="13">
        <f>IFERROR(VLOOKUP($A60,Trimestral_Transformada!$A$1:$E$100,5,0),"")</f>
        <v>1029.809</v>
      </c>
      <c r="K60" s="13">
        <f>IFERROR(VLOOKUP($A60,Mensual_Transformada!$A$1:$Z$300,6,0),"")</f>
        <v>448.45394707025503</v>
      </c>
      <c r="L60" s="13">
        <f>IFERROR(VLOOKUP($A60,Mensual_Transformada!$A$1:$Z$300,8,0),"")</f>
        <v>3.7269333333333332</v>
      </c>
      <c r="M60" s="13">
        <f>IFERROR(VLOOKUP($A60,Mensual_Transformada!$A$1:$Z$300,5,0),"")</f>
        <v>457.0897393037875</v>
      </c>
    </row>
    <row r="61" spans="1:13">
      <c r="A61" s="5">
        <v>43070</v>
      </c>
      <c r="B61" s="13">
        <f>IFERROR(VLOOKUP($A61,Trimestral_Transformada!$A$1:$Z$300,2,0),"")</f>
        <v>491.75975467448222</v>
      </c>
      <c r="C61" s="13">
        <f>IFERROR(VLOOKUP($A61,Mensual_Transformada!$A$1:$Z$300,7,0),"")</f>
        <v>481.37127839271352</v>
      </c>
      <c r="D61" s="13">
        <f>IFERROR(VLOOKUP($A61,Mensual_Transformada!$A$1:$Z$300,9,0),"")</f>
        <v>1.2041612903225807</v>
      </c>
      <c r="E61" s="13">
        <f>IFERROR(VLOOKUP($A61,Mensual_Transformada!$A$1:$Z$300,4,0),"")</f>
        <v>463.15640555702709</v>
      </c>
      <c r="F61" s="13">
        <f>IFERROR(VLOOKUP($A61,Trimestral_Transformada!$A$1:$Z$300,3,0),"")</f>
        <v>-0.57679423267797203</v>
      </c>
      <c r="G61" s="13">
        <f>IFERROR(VLOOKUP($A61,Mensual_Transformada!$A$1:$Z$300,3,0),"")</f>
        <v>604.74514484765962</v>
      </c>
      <c r="H61" s="13">
        <f>IFERROR(VLOOKUP($A61,Mensual_Transformada!$A$1:$Z$300,2,0),"")</f>
        <v>618.66621874319947</v>
      </c>
      <c r="I61" s="13">
        <f>IFERROR(VLOOKUP($A61,Trimestral_Transformada!$A$1:$E$100,4,0),"")</f>
        <v>1133.0753999999999</v>
      </c>
      <c r="J61" s="13">
        <f>IFERROR(VLOOKUP($A61,Trimestral_Transformada!$A$1:$E$100,5,0),"")</f>
        <v>1029.1711</v>
      </c>
      <c r="K61" s="13">
        <f>IFERROR(VLOOKUP($A61,Mensual_Transformada!$A$1:$Z$300,6,0),"")</f>
        <v>448.34771968641292</v>
      </c>
      <c r="L61" s="13">
        <f>IFERROR(VLOOKUP($A61,Mensual_Transformada!$A$1:$Z$300,8,0),"")</f>
        <v>3.3706999999999998</v>
      </c>
      <c r="M61" s="13">
        <f>IFERROR(VLOOKUP($A61,Mensual_Transformada!$A$1:$Z$300,5,0),"")</f>
        <v>458.03538508604368</v>
      </c>
    </row>
    <row r="62" spans="1:13">
      <c r="A62" s="5">
        <v>43160</v>
      </c>
      <c r="B62" s="13">
        <f>IFERROR(VLOOKUP($A62,Trimestral_Transformada!$A$1:$Z$300,2,0),"")</f>
        <v>492.61604245210532</v>
      </c>
      <c r="C62" s="13">
        <f>IFERROR(VLOOKUP($A62,Mensual_Transformada!$A$1:$Z$300,7,0),"")</f>
        <v>482.01216718654604</v>
      </c>
      <c r="D62" s="13">
        <f>IFERROR(VLOOKUP($A62,Mensual_Transformada!$A$1:$Z$300,9,0),"")</f>
        <v>1.4460483870967742</v>
      </c>
      <c r="E62" s="13">
        <f>IFERROR(VLOOKUP($A62,Mensual_Transformada!$A$1:$Z$300,4,0),"")</f>
        <v>462.14035104096149</v>
      </c>
      <c r="F62" s="13">
        <f>IFERROR(VLOOKUP($A62,Trimestral_Transformada!$A$1:$Z$300,3,0),"")</f>
        <v>-2.01879644847341</v>
      </c>
      <c r="G62" s="13">
        <f>IFERROR(VLOOKUP($A62,Mensual_Transformada!$A$1:$Z$300,3,0),"")</f>
        <v>608.18726281144018</v>
      </c>
      <c r="H62" s="13">
        <f>IFERROR(VLOOKUP($A62,Mensual_Transformada!$A$1:$Z$300,2,0),"")</f>
        <v>620.37995602925014</v>
      </c>
      <c r="I62" s="13">
        <f>IFERROR(VLOOKUP($A62,Trimestral_Transformada!$A$1:$E$100,4,0),"")</f>
        <v>1134.1424</v>
      </c>
      <c r="J62" s="13">
        <f>IFERROR(VLOOKUP($A62,Trimestral_Transformada!$A$1:$E$100,5,0),"")</f>
        <v>1030.6365000000001</v>
      </c>
      <c r="K62" s="13">
        <f>IFERROR(VLOOKUP($A62,Mensual_Transformada!$A$1:$Z$300,6,0),"")</f>
        <v>448.80134220690297</v>
      </c>
      <c r="L62" s="13">
        <f>IFERROR(VLOOKUP($A62,Mensual_Transformada!$A$1:$Z$300,8,0),"")</f>
        <v>2.9716333333333331</v>
      </c>
      <c r="M62" s="13">
        <f>IFERROR(VLOOKUP($A62,Mensual_Transformada!$A$1:$Z$300,5,0),"")</f>
        <v>460.81744793623011</v>
      </c>
    </row>
    <row r="63" spans="1:13">
      <c r="A63" s="5">
        <v>43252</v>
      </c>
      <c r="B63" s="13">
        <f>IFERROR(VLOOKUP($A63,Trimestral_Transformada!$A$1:$Z$300,2,0),"")</f>
        <v>493.46858321845451</v>
      </c>
      <c r="C63" s="13">
        <f>IFERROR(VLOOKUP($A63,Mensual_Transformada!$A$1:$Z$300,7,0),"")</f>
        <v>482.4733479024174</v>
      </c>
      <c r="D63" s="13">
        <f>IFERROR(VLOOKUP($A63,Mensual_Transformada!$A$1:$Z$300,9,0),"")</f>
        <v>1.7373333333333332</v>
      </c>
      <c r="E63" s="13">
        <f>IFERROR(VLOOKUP($A63,Mensual_Transformada!$A$1:$Z$300,4,0),"")</f>
        <v>458.56142179772837</v>
      </c>
      <c r="F63" s="13">
        <f>IFERROR(VLOOKUP($A63,Trimestral_Transformada!$A$1:$Z$300,3,0),"")</f>
        <v>-0.86175030132395403</v>
      </c>
      <c r="G63" s="13">
        <f>IFERROR(VLOOKUP($A63,Mensual_Transformada!$A$1:$Z$300,3,0),"")</f>
        <v>612.56327028875921</v>
      </c>
      <c r="H63" s="13">
        <f>IFERROR(VLOOKUP($A63,Mensual_Transformada!$A$1:$Z$300,2,0),"")</f>
        <v>622.12022166822953</v>
      </c>
      <c r="I63" s="13">
        <f>IFERROR(VLOOKUP($A63,Trimestral_Transformada!$A$1:$E$100,4,0),"")</f>
        <v>1136.2301</v>
      </c>
      <c r="J63" s="13">
        <f>IFERROR(VLOOKUP($A63,Trimestral_Transformada!$A$1:$E$100,5,0),"")</f>
        <v>1031.4731999999999</v>
      </c>
      <c r="K63" s="13">
        <f>IFERROR(VLOOKUP($A63,Mensual_Transformada!$A$1:$Z$300,6,0),"")</f>
        <v>449.08961816001442</v>
      </c>
      <c r="L63" s="13">
        <f>IFERROR(VLOOKUP($A63,Mensual_Transformada!$A$1:$Z$300,8,0),"")</f>
        <v>2.7648333333333333</v>
      </c>
      <c r="M63" s="13">
        <f>IFERROR(VLOOKUP($A63,Mensual_Transformada!$A$1:$Z$300,5,0),"")</f>
        <v>459.74343117121839</v>
      </c>
    </row>
    <row r="64" spans="1:13">
      <c r="A64" s="5">
        <v>43344</v>
      </c>
      <c r="B64" s="13">
        <f>IFERROR(VLOOKUP($A64,Trimestral_Transformada!$A$1:$Z$300,2,0),"")</f>
        <v>494.08931752857239</v>
      </c>
      <c r="C64" s="13">
        <f>IFERROR(VLOOKUP($A64,Mensual_Transformada!$A$1:$Z$300,7,0),"")</f>
        <v>483.07339155823638</v>
      </c>
      <c r="D64" s="13">
        <f>IFERROR(VLOOKUP($A64,Mensual_Transformada!$A$1:$Z$300,9,0),"")</f>
        <v>1.9265017921146954</v>
      </c>
      <c r="E64" s="13">
        <f>IFERROR(VLOOKUP($A64,Mensual_Transformada!$A$1:$Z$300,4,0),"")</f>
        <v>452.830053123303</v>
      </c>
      <c r="F64" s="13">
        <f>IFERROR(VLOOKUP($A64,Trimestral_Transformada!$A$1:$Z$300,3,0),"")</f>
        <v>-2.0836423476223498</v>
      </c>
      <c r="G64" s="13">
        <f>IFERROR(VLOOKUP($A64,Mensual_Transformada!$A$1:$Z$300,3,0),"")</f>
        <v>607.78920702670666</v>
      </c>
      <c r="H64" s="13">
        <f>IFERROR(VLOOKUP($A64,Mensual_Transformada!$A$1:$Z$300,2,0),"")</f>
        <v>621.18818586332395</v>
      </c>
      <c r="I64" s="13">
        <f>IFERROR(VLOOKUP($A64,Trimestral_Transformada!$A$1:$E$100,4,0),"")</f>
        <v>1135.7708</v>
      </c>
      <c r="J64" s="13">
        <f>IFERROR(VLOOKUP($A64,Trimestral_Transformada!$A$1:$E$100,5,0),"")</f>
        <v>1029.8424</v>
      </c>
      <c r="K64" s="13">
        <f>IFERROR(VLOOKUP($A64,Mensual_Transformada!$A$1:$Z$300,6,0),"")</f>
        <v>449.76339516409587</v>
      </c>
      <c r="L64" s="13">
        <f>IFERROR(VLOOKUP($A64,Mensual_Transformada!$A$1:$Z$300,8,0),"")</f>
        <v>2.7464</v>
      </c>
      <c r="M64" s="13">
        <f>IFERROR(VLOOKUP($A64,Mensual_Transformada!$A$1:$Z$300,5,0),"")</f>
        <v>456.81912732074215</v>
      </c>
    </row>
    <row r="65" spans="1:13">
      <c r="A65" s="5">
        <v>43435</v>
      </c>
      <c r="B65" s="13">
        <f>IFERROR(VLOOKUP($A65,Trimestral_Transformada!$A$1:$Z$300,2,0),"")</f>
        <v>494.8091112543745</v>
      </c>
      <c r="C65" s="13">
        <f>IFERROR(VLOOKUP($A65,Mensual_Transformada!$A$1:$Z$300,7,0),"")</f>
        <v>483.5262917853118</v>
      </c>
      <c r="D65" s="13">
        <f>IFERROR(VLOOKUP($A65,Mensual_Transformada!$A$1:$Z$300,9,0),"")</f>
        <v>2.2198673835125446</v>
      </c>
      <c r="E65" s="13">
        <f>IFERROR(VLOOKUP($A65,Mensual_Transformada!$A$1:$Z$300,4,0),"")</f>
        <v>453.1415901963274</v>
      </c>
      <c r="F65" s="13">
        <f>IFERROR(VLOOKUP($A65,Trimestral_Transformada!$A$1:$Z$300,3,0),"")</f>
        <v>0.27051408651999098</v>
      </c>
      <c r="G65" s="13">
        <f>IFERROR(VLOOKUP($A65,Mensual_Transformada!$A$1:$Z$300,3,0),"")</f>
        <v>609.75377794380302</v>
      </c>
      <c r="H65" s="13">
        <f>IFERROR(VLOOKUP($A65,Mensual_Transformada!$A$1:$Z$300,2,0),"")</f>
        <v>622.79493317113031</v>
      </c>
      <c r="I65" s="13">
        <f>IFERROR(VLOOKUP($A65,Trimestral_Transformada!$A$1:$E$100,4,0),"")</f>
        <v>1136.9467999999999</v>
      </c>
      <c r="J65" s="13">
        <f>IFERROR(VLOOKUP($A65,Trimestral_Transformada!$A$1:$E$100,5,0),"")</f>
        <v>1034.2388000000001</v>
      </c>
      <c r="K65" s="13">
        <f>IFERROR(VLOOKUP($A65,Mensual_Transformada!$A$1:$Z$300,6,0),"")</f>
        <v>450.38219283207968</v>
      </c>
      <c r="L65" s="13">
        <f>IFERROR(VLOOKUP($A65,Mensual_Transformada!$A$1:$Z$300,8,0),"")</f>
        <v>2.7587666666666668</v>
      </c>
      <c r="M65" s="13">
        <f>IFERROR(VLOOKUP($A65,Mensual_Transformada!$A$1:$Z$300,5,0),"")</f>
        <v>457.60570391747109</v>
      </c>
    </row>
    <row r="66" spans="1:13">
      <c r="A66" s="5">
        <v>43525</v>
      </c>
      <c r="B66" s="13">
        <f>IFERROR(VLOOKUP($A66,Trimestral_Transformada!$A$1:$Z$300,2,0),"")</f>
        <v>495.54980955299686</v>
      </c>
      <c r="C66" s="13">
        <f>IFERROR(VLOOKUP($A66,Mensual_Transformada!$A$1:$Z$300,7,0),"")</f>
        <v>484.00635705066702</v>
      </c>
      <c r="D66" s="13">
        <f>IFERROR(VLOOKUP($A66,Mensual_Transformada!$A$1:$Z$300,9,0),"")</f>
        <v>2.401720430107527</v>
      </c>
      <c r="E66" s="13">
        <f>IFERROR(VLOOKUP($A66,Mensual_Transformada!$A$1:$Z$300,4,0),"")</f>
        <v>453.34235407876776</v>
      </c>
      <c r="F66" s="13">
        <f>IFERROR(VLOOKUP($A66,Trimestral_Transformada!$A$1:$Z$300,3,0),"")</f>
        <v>-3.0674409109232301</v>
      </c>
      <c r="G66" s="13">
        <f>IFERROR(VLOOKUP($A66,Mensual_Transformada!$A$1:$Z$300,3,0),"")</f>
        <v>607.25546867058847</v>
      </c>
      <c r="H66" s="13">
        <f>IFERROR(VLOOKUP($A66,Mensual_Transformada!$A$1:$Z$300,2,0),"")</f>
        <v>623.0774750027216</v>
      </c>
      <c r="I66" s="13">
        <f>IFERROR(VLOOKUP($A66,Trimestral_Transformada!$A$1:$E$100,4,0),"")</f>
        <v>1137.6736000000001</v>
      </c>
      <c r="J66" s="13">
        <f>IFERROR(VLOOKUP($A66,Trimestral_Transformada!$A$1:$E$100,5,0),"")</f>
        <v>1032.3507999999999</v>
      </c>
      <c r="K66" s="13">
        <f>IFERROR(VLOOKUP($A66,Mensual_Transformada!$A$1:$Z$300,6,0),"")</f>
        <v>450.91255238872282</v>
      </c>
      <c r="L66" s="13">
        <f>IFERROR(VLOOKUP($A66,Mensual_Transformada!$A$1:$Z$300,8,0),"")</f>
        <v>2.7525333333333335</v>
      </c>
      <c r="M66" s="13">
        <f>IFERROR(VLOOKUP($A66,Mensual_Transformada!$A$1:$Z$300,5,0),"")</f>
        <v>457.78942761180286</v>
      </c>
    </row>
    <row r="67" spans="1:13">
      <c r="A67" s="5">
        <v>43617</v>
      </c>
      <c r="B67" s="13">
        <f>IFERROR(VLOOKUP($A67,Trimestral_Transformada!$A$1:$Z$300,2,0),"")</f>
        <v>496.44274289254093</v>
      </c>
      <c r="C67" s="13">
        <f>IFERROR(VLOOKUP($A67,Mensual_Transformada!$A$1:$Z$300,7,0),"")</f>
        <v>484.8103477224746</v>
      </c>
      <c r="D67" s="13">
        <f>IFERROR(VLOOKUP($A67,Mensual_Transformada!$A$1:$Z$300,9,0),"")</f>
        <v>2.3974336917562726</v>
      </c>
      <c r="E67" s="13">
        <f>IFERROR(VLOOKUP($A67,Mensual_Transformada!$A$1:$Z$300,4,0),"")</f>
        <v>455.08470977995012</v>
      </c>
      <c r="F67" s="13">
        <f>IFERROR(VLOOKUP($A67,Trimestral_Transformada!$A$1:$Z$300,3,0),"")</f>
        <v>-0.90966589735669101</v>
      </c>
      <c r="G67" s="13">
        <f>IFERROR(VLOOKUP($A67,Mensual_Transformada!$A$1:$Z$300,3,0),"")</f>
        <v>608.3028608451657</v>
      </c>
      <c r="H67" s="13">
        <f>IFERROR(VLOOKUP($A67,Mensual_Transformada!$A$1:$Z$300,2,0),"")</f>
        <v>623.56141615592207</v>
      </c>
      <c r="I67" s="13">
        <f>IFERROR(VLOOKUP($A67,Trimestral_Transformada!$A$1:$E$100,4,0),"")</f>
        <v>1138.8282999999999</v>
      </c>
      <c r="J67" s="13">
        <f>IFERROR(VLOOKUP($A67,Trimestral_Transformada!$A$1:$E$100,5,0),"")</f>
        <v>1036.5282</v>
      </c>
      <c r="K67" s="13">
        <f>IFERROR(VLOOKUP($A67,Mensual_Transformada!$A$1:$Z$300,6,0),"")</f>
        <v>451.60028671572104</v>
      </c>
      <c r="L67" s="13">
        <f>IFERROR(VLOOKUP($A67,Mensual_Transformada!$A$1:$Z$300,8,0),"")</f>
        <v>2.7650333333333337</v>
      </c>
      <c r="M67" s="13">
        <f>IFERROR(VLOOKUP($A67,Mensual_Transformada!$A$1:$Z$300,5,0),"")</f>
        <v>456.59062158416066</v>
      </c>
    </row>
    <row r="68" spans="1:13">
      <c r="A68" s="5">
        <v>43709</v>
      </c>
      <c r="B68" s="13">
        <f>IFERROR(VLOOKUP($A68,Trimestral_Transformada!$A$1:$Z$300,2,0),"")</f>
        <v>497.02493178689082</v>
      </c>
      <c r="C68" s="13">
        <f>IFERROR(VLOOKUP($A68,Mensual_Transformada!$A$1:$Z$300,7,0),"")</f>
        <v>485.4049686367656</v>
      </c>
      <c r="D68" s="13">
        <f>IFERROR(VLOOKUP($A68,Mensual_Transformada!$A$1:$Z$300,9,0),"")</f>
        <v>2.1905698924731185</v>
      </c>
      <c r="E68" s="13">
        <f>IFERROR(VLOOKUP($A68,Mensual_Transformada!$A$1:$Z$300,4,0),"")</f>
        <v>456.42515189922756</v>
      </c>
      <c r="F68" s="13">
        <f>IFERROR(VLOOKUP($A68,Trimestral_Transformada!$A$1:$Z$300,3,0),"")</f>
        <v>-1.11018495989116</v>
      </c>
      <c r="G68" s="13">
        <f>IFERROR(VLOOKUP($A68,Mensual_Transformada!$A$1:$Z$300,3,0),"")</f>
        <v>609.66075965241134</v>
      </c>
      <c r="H68" s="13">
        <f>IFERROR(VLOOKUP($A68,Mensual_Transformada!$A$1:$Z$300,2,0),"")</f>
        <v>624.12505432169962</v>
      </c>
      <c r="I68" s="13">
        <f>IFERROR(VLOOKUP($A68,Trimestral_Transformada!$A$1:$E$100,4,0),"")</f>
        <v>1139.3716999999999</v>
      </c>
      <c r="J68" s="13">
        <f>IFERROR(VLOOKUP($A68,Trimestral_Transformada!$A$1:$E$100,5,0),"")</f>
        <v>1036.3321000000001</v>
      </c>
      <c r="K68" s="13">
        <f>IFERROR(VLOOKUP($A68,Mensual_Transformada!$A$1:$Z$300,6,0),"")</f>
        <v>451.74088823535845</v>
      </c>
      <c r="L68" s="13">
        <f>IFERROR(VLOOKUP($A68,Mensual_Transformada!$A$1:$Z$300,8,0),"")</f>
        <v>2.6069</v>
      </c>
      <c r="M68" s="13">
        <f>IFERROR(VLOOKUP($A68,Mensual_Transformada!$A$1:$Z$300,5,0),"")</f>
        <v>456.17018315413083</v>
      </c>
    </row>
    <row r="69" spans="1:13">
      <c r="A69" s="5">
        <v>43800</v>
      </c>
      <c r="B69" s="13">
        <f>IFERROR(VLOOKUP($A69,Trimestral_Transformada!$A$1:$Z$300,2,0),"")</f>
        <v>497.29938446017712</v>
      </c>
      <c r="C69" s="13">
        <f>IFERROR(VLOOKUP($A69,Mensual_Transformada!$A$1:$Z$300,7,0),"")</f>
        <v>486.1281850059359</v>
      </c>
      <c r="D69" s="13">
        <f>IFERROR(VLOOKUP($A69,Mensual_Transformada!$A$1:$Z$300,9,0),"")</f>
        <v>1.6446594982078853</v>
      </c>
      <c r="E69" s="13">
        <f>IFERROR(VLOOKUP($A69,Mensual_Transformada!$A$1:$Z$300,4,0),"")</f>
        <v>454.95103083432269</v>
      </c>
      <c r="F69" s="13">
        <f>IFERROR(VLOOKUP($A69,Trimestral_Transformada!$A$1:$Z$300,3,0),"")</f>
        <v>2.3084551417386199</v>
      </c>
      <c r="G69" s="13">
        <f>IFERROR(VLOOKUP($A69,Mensual_Transformada!$A$1:$Z$300,3,0),"")</f>
        <v>609.91666018757803</v>
      </c>
      <c r="H69" s="13">
        <f>IFERROR(VLOOKUP($A69,Mensual_Transformada!$A$1:$Z$300,2,0),"")</f>
        <v>624.5756101540311</v>
      </c>
      <c r="I69" s="13">
        <f>IFERROR(VLOOKUP($A69,Trimestral_Transformada!$A$1:$E$100,4,0),"")</f>
        <v>1139.8056999999999</v>
      </c>
      <c r="J69" s="13">
        <f>IFERROR(VLOOKUP($A69,Trimestral_Transformada!$A$1:$E$100,5,0),"")</f>
        <v>1034.4539</v>
      </c>
      <c r="K69" s="13">
        <f>IFERROR(VLOOKUP($A69,Mensual_Transformada!$A$1:$Z$300,6,0),"")</f>
        <v>452.23675147226726</v>
      </c>
      <c r="L69" s="13">
        <f>IFERROR(VLOOKUP($A69,Mensual_Transformada!$A$1:$Z$300,8,0),"")</f>
        <v>2.3510000000000004</v>
      </c>
      <c r="M69" s="13">
        <f>IFERROR(VLOOKUP($A69,Mensual_Transformada!$A$1:$Z$300,5,0),"")</f>
        <v>456.96681508801919</v>
      </c>
    </row>
    <row r="70" spans="1:13">
      <c r="A70" s="5">
        <v>43891</v>
      </c>
      <c r="B70" s="13">
        <f>IFERROR(VLOOKUP($A70,Trimestral_Transformada!$A$1:$Z$300,2,0),"")</f>
        <v>493.48438945842298</v>
      </c>
      <c r="C70" s="13">
        <f>IFERROR(VLOOKUP($A70,Mensual_Transformada!$A$1:$Z$300,7,0),"")</f>
        <v>486.67156654651194</v>
      </c>
      <c r="D70" s="13">
        <f>IFERROR(VLOOKUP($A70,Mensual_Transformada!$A$1:$Z$300,9,0),"")</f>
        <v>1.2476238471673256</v>
      </c>
      <c r="E70" s="13">
        <f>IFERROR(VLOOKUP($A70,Mensual_Transformada!$A$1:$Z$300,4,0),"")</f>
        <v>457.23737865494655</v>
      </c>
      <c r="F70" s="13">
        <f>IFERROR(VLOOKUP($A70,Trimestral_Transformada!$A$1:$Z$300,3,0),"")</f>
        <v>-0.56371754984487199</v>
      </c>
      <c r="G70" s="13">
        <f>IFERROR(VLOOKUP($A70,Mensual_Transformada!$A$1:$Z$300,3,0),"")</f>
        <v>603.70515116899833</v>
      </c>
      <c r="H70" s="13">
        <f>IFERROR(VLOOKUP($A70,Mensual_Transformada!$A$1:$Z$300,2,0),"")</f>
        <v>619.06724757849656</v>
      </c>
      <c r="I70" s="13">
        <f>IFERROR(VLOOKUP($A70,Trimestral_Transformada!$A$1:$E$100,4,0),"")</f>
        <v>1134.6098</v>
      </c>
      <c r="J70" s="13">
        <f>IFERROR(VLOOKUP($A70,Trimestral_Transformada!$A$1:$E$100,5,0),"")</f>
        <v>1020.2476</v>
      </c>
      <c r="K70" s="13">
        <f>IFERROR(VLOOKUP($A70,Mensual_Transformada!$A$1:$Z$300,6,0),"")</f>
        <v>452.77415402413214</v>
      </c>
      <c r="L70" s="13">
        <f>IFERROR(VLOOKUP($A70,Mensual_Transformada!$A$1:$Z$300,8,0),"")</f>
        <v>2.1102333333333334</v>
      </c>
      <c r="M70" s="13">
        <f>IFERROR(VLOOKUP($A70,Mensual_Transformada!$A$1:$Z$300,5,0),"")</f>
        <v>457.86138822596064</v>
      </c>
    </row>
    <row r="71" spans="1:13">
      <c r="A71" s="5">
        <v>43983</v>
      </c>
      <c r="B71" s="13">
        <f>IFERROR(VLOOKUP($A71,Trimestral_Transformada!$A$1:$Z$300,2,0),"")</f>
        <v>489.13079550660984</v>
      </c>
      <c r="C71" s="13">
        <f>IFERROR(VLOOKUP($A71,Mensual_Transformada!$A$1:$Z$300,7,0),"")</f>
        <v>486.60678909866999</v>
      </c>
      <c r="D71" s="13">
        <f>IFERROR(VLOOKUP($A71,Mensual_Transformada!$A$1:$Z$300,9,0),"")</f>
        <v>4.7806637806637818E-2</v>
      </c>
      <c r="E71" s="13">
        <f>IFERROR(VLOOKUP($A71,Mensual_Transformada!$A$1:$Z$300,4,0),"")</f>
        <v>457.49686565701609</v>
      </c>
      <c r="F71" s="13">
        <f>IFERROR(VLOOKUP($A71,Trimestral_Transformada!$A$1:$Z$300,3,0),"")</f>
        <v>0.11177856750634101</v>
      </c>
      <c r="G71" s="13">
        <f>IFERROR(VLOOKUP($A71,Mensual_Transformada!$A$1:$Z$300,3,0),"")</f>
        <v>586.45168753609084</v>
      </c>
      <c r="H71" s="13">
        <f>IFERROR(VLOOKUP($A71,Mensual_Transformada!$A$1:$Z$300,2,0),"")</f>
        <v>588.67102678248739</v>
      </c>
      <c r="I71" s="13">
        <f>IFERROR(VLOOKUP($A71,Trimestral_Transformada!$A$1:$E$100,4,0),"")</f>
        <v>1112.7379000000001</v>
      </c>
      <c r="J71" s="13">
        <f>IFERROR(VLOOKUP($A71,Trimestral_Transformada!$A$1:$E$100,5,0),"")</f>
        <v>946.13013999999998</v>
      </c>
      <c r="K71" s="13">
        <f>IFERROR(VLOOKUP($A71,Mensual_Transformada!$A$1:$Z$300,6,0),"")</f>
        <v>453.29856575644516</v>
      </c>
      <c r="L71" s="13">
        <f>IFERROR(VLOOKUP($A71,Mensual_Transformada!$A$1:$Z$300,8,0),"")</f>
        <v>0.34129999999999999</v>
      </c>
      <c r="M71" s="13">
        <f>IFERROR(VLOOKUP($A71,Mensual_Transformada!$A$1:$Z$300,5,0),"")</f>
        <v>454.57197982523968</v>
      </c>
    </row>
    <row r="72" spans="1:13">
      <c r="A72" s="5">
        <v>44075</v>
      </c>
      <c r="B72" s="13">
        <f>IFERROR(VLOOKUP($A72,Trimestral_Transformada!$A$1:$Z$300,2,0),"")</f>
        <v>495.88671144542957</v>
      </c>
      <c r="C72" s="13">
        <f>IFERROR(VLOOKUP($A72,Mensual_Transformada!$A$1:$Z$300,7,0),"")</f>
        <v>487.0130443844144</v>
      </c>
      <c r="D72" s="13">
        <f>IFERROR(VLOOKUP($A72,Mensual_Transformada!$A$1:$Z$300,9,0),"")</f>
        <v>9.2425183512140061E-2</v>
      </c>
      <c r="E72" s="13">
        <f>IFERROR(VLOOKUP($A72,Mensual_Transformada!$A$1:$Z$300,4,0),"")</f>
        <v>467.53130298607681</v>
      </c>
      <c r="F72" s="13">
        <f>IFERROR(VLOOKUP($A72,Trimestral_Transformada!$A$1:$Z$300,3,0),"")</f>
        <v>1.7219634872151399</v>
      </c>
      <c r="G72" s="13">
        <f>IFERROR(VLOOKUP($A72,Mensual_Transformada!$A$1:$Z$300,3,0),"")</f>
        <v>602.92637351538565</v>
      </c>
      <c r="H72" s="13">
        <f>IFERROR(VLOOKUP($A72,Mensual_Transformada!$A$1:$Z$300,2,0),"")</f>
        <v>614.68267008968485</v>
      </c>
      <c r="I72" s="13">
        <f>IFERROR(VLOOKUP($A72,Trimestral_Transformada!$A$1:$E$100,4,0),"")</f>
        <v>1129.0336</v>
      </c>
      <c r="J72" s="13">
        <f>IFERROR(VLOOKUP($A72,Trimestral_Transformada!$A$1:$E$100,5,0),"")</f>
        <v>1024.9631999999999</v>
      </c>
      <c r="K72" s="13">
        <f>IFERROR(VLOOKUP($A72,Mensual_Transformada!$A$1:$Z$300,6,0),"")</f>
        <v>453.50661554613367</v>
      </c>
      <c r="L72" s="13">
        <f>IFERROR(VLOOKUP($A72,Mensual_Transformada!$A$1:$Z$300,8,0),"")</f>
        <v>0.15106666666666668</v>
      </c>
      <c r="M72" s="13">
        <f>IFERROR(VLOOKUP($A72,Mensual_Transformada!$A$1:$Z$300,5,0),"")</f>
        <v>460.49442868073322</v>
      </c>
    </row>
    <row r="73" spans="1:13">
      <c r="A73" s="5">
        <v>44166</v>
      </c>
      <c r="B73" s="13">
        <f>IFERROR(VLOOKUP($A73,Trimestral_Transformada!$A$1:$Z$300,2,0),"")</f>
        <v>498.47174260927841</v>
      </c>
      <c r="C73" s="13">
        <f>IFERROR(VLOOKUP($A73,Mensual_Transformada!$A$1:$Z$300,7,0),"")</f>
        <v>487.36582306607914</v>
      </c>
      <c r="D73" s="13">
        <f>IFERROR(VLOOKUP($A73,Mensual_Transformada!$A$1:$Z$300,9,0),"")</f>
        <v>8.5371102327624085E-2</v>
      </c>
      <c r="E73" s="13">
        <f>IFERROR(VLOOKUP($A73,Mensual_Transformada!$A$1:$Z$300,4,0),"")</f>
        <v>471.51307771163209</v>
      </c>
      <c r="F73" s="13">
        <f>IFERROR(VLOOKUP($A73,Trimestral_Transformada!$A$1:$Z$300,3,0),"")</f>
        <v>2.0320697960076402</v>
      </c>
      <c r="G73" s="13">
        <f>IFERROR(VLOOKUP($A73,Mensual_Transformada!$A$1:$Z$300,3,0),"")</f>
        <v>609.57010100335572</v>
      </c>
      <c r="H73" s="13">
        <f>IFERROR(VLOOKUP($A73,Mensual_Transformada!$A$1:$Z$300,2,0),"")</f>
        <v>622.76991302259614</v>
      </c>
      <c r="I73" s="13">
        <f>IFERROR(VLOOKUP($A73,Trimestral_Transformada!$A$1:$E$100,4,0),"")</f>
        <v>1137.0491</v>
      </c>
      <c r="J73" s="13">
        <f>IFERROR(VLOOKUP($A73,Trimestral_Transformada!$A$1:$E$100,5,0),"")</f>
        <v>1047.3866</v>
      </c>
      <c r="K73" s="13">
        <f>IFERROR(VLOOKUP($A73,Mensual_Transformada!$A$1:$Z$300,6,0),"")</f>
        <v>454.15260185531918</v>
      </c>
      <c r="L73" s="13">
        <f>IFERROR(VLOOKUP($A73,Mensual_Transformada!$A$1:$Z$300,8,0),"")</f>
        <v>0.22160000000000002</v>
      </c>
      <c r="M73" s="13">
        <f>IFERROR(VLOOKUP($A73,Mensual_Transformada!$A$1:$Z$300,5,0),"")</f>
        <v>464.54727947510446</v>
      </c>
    </row>
    <row r="74" spans="1:13">
      <c r="A74" s="5">
        <v>44256</v>
      </c>
      <c r="B74" s="13">
        <f>IFERROR(VLOOKUP($A74,Trimestral_Transformada!$A$1:$Z$300,2,0),"")</f>
        <v>499.63451026629519</v>
      </c>
      <c r="C74" s="13">
        <f>IFERROR(VLOOKUP($A74,Mensual_Transformada!$A$1:$Z$300,7,0),"")</f>
        <v>488.1201875225342</v>
      </c>
      <c r="D74" s="13">
        <f>IFERROR(VLOOKUP($A74,Mensual_Transformada!$A$1:$Z$300,9,0),"")</f>
        <v>4.2881987577639759E-2</v>
      </c>
      <c r="E74" s="13">
        <f>IFERROR(VLOOKUP($A74,Mensual_Transformada!$A$1:$Z$300,4,0),"")</f>
        <v>475.08302199706219</v>
      </c>
      <c r="F74" s="13">
        <f>IFERROR(VLOOKUP($A74,Trimestral_Transformada!$A$1:$Z$300,3,0),"")</f>
        <v>-2.8202484318093801</v>
      </c>
      <c r="G74" s="13">
        <f>IFERROR(VLOOKUP($A74,Mensual_Transformada!$A$1:$Z$300,3,0),"")</f>
        <v>607.70929970513907</v>
      </c>
      <c r="H74" s="13">
        <f>IFERROR(VLOOKUP($A74,Mensual_Transformada!$A$1:$Z$300,2,0),"")</f>
        <v>623.81436006822287</v>
      </c>
      <c r="I74" s="13">
        <f>IFERROR(VLOOKUP($A74,Trimestral_Transformada!$A$1:$E$100,4,0),"")</f>
        <v>1138.0354</v>
      </c>
      <c r="J74" s="13">
        <f>IFERROR(VLOOKUP($A74,Trimestral_Transformada!$A$1:$E$100,5,0),"")</f>
        <v>1048.7982999999999</v>
      </c>
      <c r="K74" s="13">
        <f>IFERROR(VLOOKUP($A74,Mensual_Transformada!$A$1:$Z$300,6,0),"")</f>
        <v>455.31067705863239</v>
      </c>
      <c r="L74" s="13">
        <f>IFERROR(VLOOKUP($A74,Mensual_Transformada!$A$1:$Z$300,8,0),"")</f>
        <v>0.21479999999999999</v>
      </c>
      <c r="M74" s="13">
        <f>IFERROR(VLOOKUP($A74,Mensual_Transformada!$A$1:$Z$300,5,0),"")</f>
        <v>467.38441224536803</v>
      </c>
    </row>
    <row r="75" spans="1:13">
      <c r="A75" s="5">
        <v>44348</v>
      </c>
      <c r="B75" s="13">
        <f>IFERROR(VLOOKUP($A75,Trimestral_Transformada!$A$1:$Z$300,2,0),"")</f>
        <v>501.58483445545619</v>
      </c>
      <c r="C75" s="13">
        <f>IFERROR(VLOOKUP($A75,Mensual_Transformada!$A$1:$Z$300,7,0),"")</f>
        <v>489.0117114172395</v>
      </c>
      <c r="D75" s="13">
        <f>IFERROR(VLOOKUP($A75,Mensual_Transformada!$A$1:$Z$300,9,0),"")</f>
        <v>1.6060606060606063E-2</v>
      </c>
      <c r="E75" s="13">
        <f>IFERROR(VLOOKUP($A75,Mensual_Transformada!$A$1:$Z$300,4,0),"")</f>
        <v>475.39356002231375</v>
      </c>
      <c r="F75" s="13">
        <f>IFERROR(VLOOKUP($A75,Trimestral_Transformada!$A$1:$Z$300,3,0),"")</f>
        <v>-3.1331346297059901</v>
      </c>
      <c r="G75" s="13">
        <f>IFERROR(VLOOKUP($A75,Mensual_Transformada!$A$1:$Z$300,3,0),"")</f>
        <v>605.89176608811999</v>
      </c>
      <c r="H75" s="13">
        <f>IFERROR(VLOOKUP($A75,Mensual_Transformada!$A$1:$Z$300,2,0),"")</f>
        <v>624.16269877525281</v>
      </c>
      <c r="I75" s="13">
        <f>IFERROR(VLOOKUP($A75,Trimestral_Transformada!$A$1:$E$100,4,0),"")</f>
        <v>1139.8284000000001</v>
      </c>
      <c r="J75" s="13">
        <f>IFERROR(VLOOKUP($A75,Trimestral_Transformada!$A$1:$E$100,5,0),"")</f>
        <v>1046.8904</v>
      </c>
      <c r="K75" s="13">
        <f>IFERROR(VLOOKUP($A75,Mensual_Transformada!$A$1:$Z$300,6,0),"")</f>
        <v>455.97341299100327</v>
      </c>
      <c r="L75" s="13">
        <f>IFERROR(VLOOKUP($A75,Mensual_Transformada!$A$1:$Z$300,8,0),"")</f>
        <v>0.24966666666666668</v>
      </c>
      <c r="M75" s="13">
        <f>IFERROR(VLOOKUP($A75,Mensual_Transformada!$A$1:$Z$300,5,0),"")</f>
        <v>471.25755128952528</v>
      </c>
    </row>
    <row r="76" spans="1:13">
      <c r="A76" s="5">
        <v>44440</v>
      </c>
      <c r="B76" s="13">
        <f>IFERROR(VLOOKUP($A76,Trimestral_Transformada!$A$1:$Z$300,2,0),"")</f>
        <v>501.96292688127403</v>
      </c>
      <c r="C76" s="13">
        <f>IFERROR(VLOOKUP($A76,Mensual_Transformada!$A$1:$Z$300,7,0),"")</f>
        <v>490.04560636075342</v>
      </c>
      <c r="D76" s="13">
        <f>IFERROR(VLOOKUP($A76,Mensual_Transformada!$A$1:$Z$300,9,0),"")</f>
        <v>5.0000000000000017E-2</v>
      </c>
      <c r="E76" s="13">
        <f>IFERROR(VLOOKUP($A76,Mensual_Transformada!$A$1:$Z$300,4,0),"")</f>
        <v>474.04285945136229</v>
      </c>
      <c r="F76" s="13">
        <f>IFERROR(VLOOKUP($A76,Trimestral_Transformada!$A$1:$Z$300,3,0),"")</f>
        <v>-1.73031665174597</v>
      </c>
      <c r="G76" s="13">
        <f>IFERROR(VLOOKUP($A76,Mensual_Transformada!$A$1:$Z$300,3,0),"")</f>
        <v>608.02574488258529</v>
      </c>
      <c r="H76" s="13">
        <f>IFERROR(VLOOKUP($A76,Mensual_Transformada!$A$1:$Z$300,2,0),"")</f>
        <v>625.7020003442891</v>
      </c>
      <c r="I76" s="13">
        <f>IFERROR(VLOOKUP($A76,Trimestral_Transformada!$A$1:$E$100,4,0),"")</f>
        <v>1141.2934</v>
      </c>
      <c r="J76" s="13">
        <f>IFERROR(VLOOKUP($A76,Trimestral_Transformada!$A$1:$E$100,5,0),"")</f>
        <v>1047.2113999999999</v>
      </c>
      <c r="K76" s="13">
        <f>IFERROR(VLOOKUP($A76,Mensual_Transformada!$A$1:$Z$300,6,0),"")</f>
        <v>458.0542076394841</v>
      </c>
      <c r="L76" s="13">
        <f>IFERROR(VLOOKUP($A76,Mensual_Transformada!$A$1:$Z$300,8,0),"")</f>
        <v>0.50413333333333332</v>
      </c>
      <c r="M76" s="13">
        <f>IFERROR(VLOOKUP($A76,Mensual_Transformada!$A$1:$Z$300,5,0),"")</f>
        <v>475.41022904396152</v>
      </c>
    </row>
    <row r="77" spans="1:13">
      <c r="A77" s="5">
        <v>44531</v>
      </c>
      <c r="B77" s="13">
        <f>IFERROR(VLOOKUP($A77,Trimestral_Transformada!$A$1:$Z$300,2,0),"")</f>
        <v>503.45706603303137</v>
      </c>
      <c r="C77" s="13">
        <f>IFERROR(VLOOKUP($A77,Mensual_Transformada!$A$1:$Z$300,7,0),"")</f>
        <v>491.42918785593952</v>
      </c>
      <c r="D77" s="13">
        <f>IFERROR(VLOOKUP($A77,Mensual_Transformada!$A$1:$Z$300,9,0),"")</f>
        <v>4.8743961352657024E-2</v>
      </c>
      <c r="E77" s="13">
        <f>IFERROR(VLOOKUP($A77,Mensual_Transformada!$A$1:$Z$300,4,0),"")</f>
        <v>476.16767799130793</v>
      </c>
      <c r="F77" s="13">
        <f>IFERROR(VLOOKUP($A77,Trimestral_Transformada!$A$1:$Z$300,3,0),"")</f>
        <v>-0.70219427959288405</v>
      </c>
      <c r="G77" s="13">
        <f>IFERROR(VLOOKUP($A77,Mensual_Transformada!$A$1:$Z$300,3,0),"")</f>
        <v>607.22910371994237</v>
      </c>
      <c r="H77" s="13">
        <f>IFERROR(VLOOKUP($A77,Mensual_Transformada!$A$1:$Z$300,2,0),"")</f>
        <v>626.07958135229569</v>
      </c>
      <c r="I77" s="13">
        <f>IFERROR(VLOOKUP($A77,Trimestral_Transformada!$A$1:$E$100,4,0),"")</f>
        <v>1142.1557</v>
      </c>
      <c r="J77" s="13">
        <f>IFERROR(VLOOKUP($A77,Trimestral_Transformada!$A$1:$E$100,5,0),"")</f>
        <v>1045.9003</v>
      </c>
      <c r="K77" s="13">
        <f>IFERROR(VLOOKUP($A77,Mensual_Transformada!$A$1:$Z$300,6,0),"")</f>
        <v>459.94167503336712</v>
      </c>
      <c r="L77" s="13">
        <f>IFERROR(VLOOKUP($A77,Mensual_Transformada!$A$1:$Z$300,8,0),"")</f>
        <v>1.7538666666666665</v>
      </c>
      <c r="M77" s="13">
        <f>IFERROR(VLOOKUP($A77,Mensual_Transformada!$A$1:$Z$300,5,0),"")</f>
        <v>473.84160906749077</v>
      </c>
    </row>
    <row r="78" spans="1:13">
      <c r="A78" s="5">
        <v>44621</v>
      </c>
      <c r="B78" s="13">
        <f>IFERROR(VLOOKUP($A78,Trimestral_Transformada!$A$1:$Z$300,2,0),"")</f>
        <v>503.97256631787064</v>
      </c>
      <c r="C78" s="13">
        <f>IFERROR(VLOOKUP($A78,Mensual_Transformada!$A$1:$Z$300,7,0),"")</f>
        <v>492.85110658073529</v>
      </c>
      <c r="D78" s="13">
        <f>IFERROR(VLOOKUP($A78,Mensual_Transformada!$A$1:$Z$300,9,0),"")</f>
        <v>8.6299861973775038E-2</v>
      </c>
      <c r="E78" s="13">
        <f>IFERROR(VLOOKUP($A78,Mensual_Transformada!$A$1:$Z$300,4,0),"")</f>
        <v>471.92056772084311</v>
      </c>
      <c r="F78" s="13">
        <f>IFERROR(VLOOKUP($A78,Trimestral_Transformada!$A$1:$Z$300,3,0),"")</f>
        <v>-6.5674730389664999</v>
      </c>
      <c r="G78" s="13">
        <f>IFERROR(VLOOKUP($A78,Mensual_Transformada!$A$1:$Z$300,3,0),"")</f>
        <v>607.50089963328526</v>
      </c>
      <c r="H78" s="13">
        <f>IFERROR(VLOOKUP($A78,Mensual_Transformada!$A$1:$Z$300,2,0),"")</f>
        <v>627.24267591222826</v>
      </c>
      <c r="I78" s="13">
        <f>IFERROR(VLOOKUP($A78,Trimestral_Transformada!$A$1:$E$100,4,0),"")</f>
        <v>1142.8604</v>
      </c>
      <c r="J78" s="13">
        <f>IFERROR(VLOOKUP($A78,Trimestral_Transformada!$A$1:$E$100,5,0),"")</f>
        <v>1047.3162</v>
      </c>
      <c r="K78" s="13">
        <f>IFERROR(VLOOKUP($A78,Mensual_Transformada!$A$1:$Z$300,6,0),"")</f>
        <v>461.35638521345766</v>
      </c>
      <c r="L78" s="13">
        <f>IFERROR(VLOOKUP($A78,Mensual_Transformada!$A$1:$Z$300,8,0),"")</f>
        <v>3.4051333333333336</v>
      </c>
      <c r="M78" s="13">
        <f>IFERROR(VLOOKUP($A78,Mensual_Transformada!$A$1:$Z$300,5,0),"")</f>
        <v>468.75143630532949</v>
      </c>
    </row>
    <row r="79" spans="1:13">
      <c r="A79" s="5">
        <v>44713</v>
      </c>
      <c r="B79" s="13">
        <f>IFERROR(VLOOKUP($A79,Trimestral_Transformada!$A$1:$Z$300,2,0),"")</f>
        <v>504.61467316220211</v>
      </c>
      <c r="C79" s="13">
        <f>IFERROR(VLOOKUP($A79,Mensual_Transformada!$A$1:$Z$300,7,0),"")</f>
        <v>494.34936599593789</v>
      </c>
      <c r="D79" s="13">
        <f>IFERROR(VLOOKUP($A79,Mensual_Transformada!$A$1:$Z$300,9,0),"")</f>
        <v>0.70600288600288597</v>
      </c>
      <c r="E79" s="13">
        <f>IFERROR(VLOOKUP($A79,Mensual_Transformada!$A$1:$Z$300,4,0),"")</f>
        <v>462.97345911573257</v>
      </c>
      <c r="F79" s="13">
        <f>IFERROR(VLOOKUP($A79,Trimestral_Transformada!$A$1:$Z$300,3,0),"")</f>
        <v>-4.2246948308755004</v>
      </c>
      <c r="G79" s="13">
        <f>IFERROR(VLOOKUP($A79,Mensual_Transformada!$A$1:$Z$300,3,0),"")</f>
        <v>606.04585678394096</v>
      </c>
      <c r="H79" s="13">
        <f>IFERROR(VLOOKUP($A79,Mensual_Transformada!$A$1:$Z$300,2,0),"")</f>
        <v>627.71091137179087</v>
      </c>
      <c r="I79" s="13">
        <f>IFERROR(VLOOKUP($A79,Trimestral_Transformada!$A$1:$E$100,4,0),"")</f>
        <v>1143.7277999999999</v>
      </c>
      <c r="J79" s="13">
        <f>IFERROR(VLOOKUP($A79,Trimestral_Transformada!$A$1:$E$100,5,0),"")</f>
        <v>1047.8004000000001</v>
      </c>
      <c r="K79" s="13">
        <f>IFERROR(VLOOKUP($A79,Mensual_Transformada!$A$1:$Z$300,6,0),"")</f>
        <v>463.94146342216953</v>
      </c>
      <c r="L79" s="13">
        <f>IFERROR(VLOOKUP($A79,Mensual_Transformada!$A$1:$Z$300,8,0),"")</f>
        <v>4.8749000000000002</v>
      </c>
      <c r="M79" s="13">
        <f>IFERROR(VLOOKUP($A79,Mensual_Transformada!$A$1:$Z$300,5,0),"")</f>
        <v>463.76680160496863</v>
      </c>
    </row>
    <row r="80" spans="1:13">
      <c r="A80" s="5">
        <v>44805</v>
      </c>
      <c r="B80" s="13">
        <f>IFERROR(VLOOKUP($A80,Trimestral_Transformada!$A$1:$Z$300,2,0),"")</f>
        <v>505.57321592256557</v>
      </c>
      <c r="C80" s="13">
        <f>IFERROR(VLOOKUP($A80,Mensual_Transformada!$A$1:$Z$300,7,0),"")</f>
        <v>495.49897877850981</v>
      </c>
      <c r="D80" s="13">
        <f>IFERROR(VLOOKUP($A80,Mensual_Transformada!$A$1:$Z$300,9,0),"")</f>
        <v>2.1292330133634483</v>
      </c>
      <c r="E80" s="13">
        <f>IFERROR(VLOOKUP($A80,Mensual_Transformada!$A$1:$Z$300,4,0),"")</f>
        <v>460.57283923081229</v>
      </c>
      <c r="F80" s="13">
        <f>IFERROR(VLOOKUP($A80,Trimestral_Transformada!$A$1:$Z$300,3,0),"")</f>
        <v>-4.8200646385476098</v>
      </c>
      <c r="G80" s="13">
        <f>IFERROR(VLOOKUP($A80,Mensual_Transformada!$A$1:$Z$300,3,0),"")</f>
        <v>607.80935757018415</v>
      </c>
      <c r="H80" s="13">
        <f>IFERROR(VLOOKUP($A80,Mensual_Transformada!$A$1:$Z$300,2,0),"")</f>
        <v>627.79463643944121</v>
      </c>
      <c r="I80" s="13">
        <f>IFERROR(VLOOKUP($A80,Trimestral_Transformada!$A$1:$E$100,4,0),"")</f>
        <v>1144.0227</v>
      </c>
      <c r="J80" s="13">
        <f>IFERROR(VLOOKUP($A80,Trimestral_Transformada!$A$1:$E$100,5,0),"")</f>
        <v>1047.9694999999999</v>
      </c>
      <c r="K80" s="13">
        <f>IFERROR(VLOOKUP($A80,Mensual_Transformada!$A$1:$Z$300,6,0),"")</f>
        <v>466.25575768764145</v>
      </c>
      <c r="L80" s="13">
        <f>IFERROR(VLOOKUP($A80,Mensual_Transformada!$A$1:$Z$300,8,0),"")</f>
        <v>6.2822333333333331</v>
      </c>
      <c r="M80" s="13">
        <f>IFERROR(VLOOKUP($A80,Mensual_Transformada!$A$1:$Z$300,5,0),"")</f>
        <v>462.55719498458205</v>
      </c>
    </row>
    <row r="81" spans="1:13">
      <c r="A81" s="5">
        <v>44896</v>
      </c>
      <c r="B81" s="13">
        <f>IFERROR(VLOOKUP($A81,Trimestral_Transformada!$A$1:$Z$300,2,0),"")</f>
        <v>505.89783573860814</v>
      </c>
      <c r="C81" s="13">
        <f>IFERROR(VLOOKUP($A81,Mensual_Transformada!$A$1:$Z$300,7,0),"")</f>
        <v>496.37485624569024</v>
      </c>
      <c r="D81" s="13">
        <f>IFERROR(VLOOKUP($A81,Mensual_Transformada!$A$1:$Z$300,9,0),"")</f>
        <v>3.6137445887445878</v>
      </c>
      <c r="E81" s="13">
        <f>IFERROR(VLOOKUP($A81,Mensual_Transformada!$A$1:$Z$300,4,0),"")</f>
        <v>462.96115786703274</v>
      </c>
      <c r="F81" s="13">
        <f>IFERROR(VLOOKUP($A81,Trimestral_Transformada!$A$1:$Z$300,3,0),"")</f>
        <v>-0.74878947425318398</v>
      </c>
      <c r="G81" s="13">
        <f>IFERROR(VLOOKUP($A81,Mensual_Transformada!$A$1:$Z$300,3,0),"")</f>
        <v>610.93893038783631</v>
      </c>
      <c r="H81" s="13">
        <f>IFERROR(VLOOKUP($A81,Mensual_Transformada!$A$1:$Z$300,2,0),"")</f>
        <v>628.25962423366173</v>
      </c>
      <c r="I81" s="13">
        <f>IFERROR(VLOOKUP($A81,Trimestral_Transformada!$A$1:$E$100,4,0),"")</f>
        <v>1144.396</v>
      </c>
      <c r="J81" s="13">
        <f>IFERROR(VLOOKUP($A81,Trimestral_Transformada!$A$1:$E$100,5,0),"")</f>
        <v>1047.6415</v>
      </c>
      <c r="K81" s="13">
        <f>IFERROR(VLOOKUP($A81,Mensual_Transformada!$A$1:$Z$300,6,0),"")</f>
        <v>467.99813104950914</v>
      </c>
      <c r="L81" s="13">
        <f>IFERROR(VLOOKUP($A81,Mensual_Transformada!$A$1:$Z$300,8,0),"")</f>
        <v>7.2093333333333334</v>
      </c>
      <c r="M81" s="13">
        <f>IFERROR(VLOOKUP($A81,Mensual_Transformada!$A$1:$Z$300,5,0),"")</f>
        <v>459.92269213606846</v>
      </c>
    </row>
    <row r="82" spans="1:13">
      <c r="A82" s="5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3">
      <c r="A83" s="5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1:13">
      <c r="A84" s="5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>
      <c r="A85" s="5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>
      <c r="A86" s="5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1:13">
      <c r="A87" s="5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1:13">
      <c r="A88" s="5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>
      <c r="A89" s="5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0" spans="1:13">
      <c r="A90" s="5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</row>
    <row r="91" spans="1:13">
      <c r="A91" s="5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1:13">
      <c r="A92" s="5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</row>
    <row r="93" spans="1:13">
      <c r="A93" s="5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</row>
    <row r="94" spans="1:13">
      <c r="A94" s="5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</row>
    <row r="95" spans="1:13">
      <c r="A95" s="5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</row>
    <row r="96" spans="1:13">
      <c r="A96" s="5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</row>
    <row r="97" spans="1:13">
      <c r="A97" s="5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</row>
    <row r="98" spans="1:13">
      <c r="A98" s="5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</row>
    <row r="99" spans="1:13">
      <c r="A99" s="5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</row>
    <row r="100" spans="1:13">
      <c r="A100" s="5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</row>
    <row r="101" spans="1:13">
      <c r="A101" s="5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1:13">
      <c r="A102" s="5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1:13">
      <c r="A103" s="5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</row>
    <row r="104" spans="1:13">
      <c r="A104" s="5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</row>
    <row r="105" spans="1:13">
      <c r="A105" s="5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</row>
    <row r="106" spans="1:13">
      <c r="A106" s="5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</row>
    <row r="107" spans="1:13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</row>
    <row r="108" spans="1:13">
      <c r="A108" s="5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</row>
    <row r="109" spans="1:13">
      <c r="A109" s="5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</row>
    <row r="110" spans="1:13">
      <c r="A110" s="5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</row>
    <row r="111" spans="1:13">
      <c r="A111" s="5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</row>
    <row r="112" spans="1:13">
      <c r="A112" s="5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3" spans="1:13">
      <c r="A113" s="5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</row>
    <row r="114" spans="1:13">
      <c r="A114" s="5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</row>
    <row r="115" spans="1:13">
      <c r="A115" s="5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</row>
    <row r="116" spans="1:13">
      <c r="A116" s="5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</row>
    <row r="117" spans="1:13">
      <c r="A117" s="5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</row>
    <row r="118" spans="1:13">
      <c r="A118" s="5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</row>
    <row r="119" spans="1:13">
      <c r="A119" s="5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</row>
    <row r="120" spans="1:13">
      <c r="A120" s="5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</row>
    <row r="121" spans="1:13">
      <c r="A121" s="5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</row>
    <row r="122" spans="1:13">
      <c r="A122" s="5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</row>
    <row r="123" spans="1:13">
      <c r="A123" s="5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</row>
    <row r="124" spans="1:13">
      <c r="A124" s="5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</row>
    <row r="125" spans="1:13">
      <c r="A125" s="5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</row>
    <row r="126" spans="1:13">
      <c r="A126" s="5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</row>
    <row r="127" spans="1:13">
      <c r="A127" s="5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</row>
    <row r="128" spans="1:13">
      <c r="A128" s="5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</row>
    <row r="129" spans="1:13">
      <c r="A129" s="5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</row>
    <row r="130" spans="1:13">
      <c r="A130" s="5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</row>
    <row r="131" spans="1:13">
      <c r="A131" s="5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</row>
    <row r="132" spans="1:13">
      <c r="A132" s="5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</row>
    <row r="133" spans="1:13">
      <c r="A133" s="5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</row>
    <row r="134" spans="1:13">
      <c r="A134" s="5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5" spans="1:13">
      <c r="A135" s="5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</row>
    <row r="136" spans="1:13">
      <c r="A136" s="5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</row>
    <row r="137" spans="1:13">
      <c r="A137" s="5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</row>
    <row r="138" spans="1:13">
      <c r="A138" s="5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</row>
    <row r="139" spans="1:13">
      <c r="A139" s="5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</row>
    <row r="140" spans="1:13">
      <c r="A140" s="5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</row>
    <row r="141" spans="1:13">
      <c r="A141" s="5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</row>
    <row r="142" spans="1:13">
      <c r="A142" s="5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</row>
    <row r="143" spans="1:13">
      <c r="A143" s="5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</row>
    <row r="144" spans="1:13">
      <c r="A144" s="5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</row>
    <row r="145" spans="1:13">
      <c r="A145" s="5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1:13">
      <c r="A146" s="5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1:13">
      <c r="A147" s="5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</row>
    <row r="148" spans="1:13">
      <c r="A148" s="5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</row>
    <row r="149" spans="1:13">
      <c r="A149" s="5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</row>
    <row r="150" spans="1:13">
      <c r="A150" s="5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</row>
    <row r="151" spans="1:13">
      <c r="A151" s="5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</row>
    <row r="152" spans="1:13">
      <c r="A152" s="5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</row>
    <row r="153" spans="1:13">
      <c r="A153" s="5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</row>
    <row r="154" spans="1:13">
      <c r="A154" s="5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</row>
    <row r="155" spans="1:13">
      <c r="A155" s="5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</row>
    <row r="156" spans="1:13">
      <c r="A156" s="5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</row>
    <row r="157" spans="1:13">
      <c r="A157" s="5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58" spans="1:13">
      <c r="A158" s="5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1:13">
      <c r="A159" s="5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</row>
    <row r="160" spans="1:13">
      <c r="A160" s="5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</row>
    <row r="161" spans="1:13">
      <c r="A161" s="5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</row>
    <row r="162" spans="1:13">
      <c r="A162" s="5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</row>
    <row r="163" spans="1:13">
      <c r="A163" s="5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</row>
    <row r="164" spans="1:13">
      <c r="A164" s="5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</row>
    <row r="165" spans="1:13">
      <c r="A165" s="5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</row>
    <row r="166" spans="1:13">
      <c r="A166" s="5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</row>
    <row r="167" spans="1:13">
      <c r="A167" s="5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</row>
    <row r="168" spans="1:13">
      <c r="A168" s="5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</row>
    <row r="169" spans="1:13">
      <c r="A169" s="5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</row>
    <row r="170" spans="1:13">
      <c r="A170" s="5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</row>
    <row r="171" spans="1:13">
      <c r="A171" s="5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</row>
    <row r="172" spans="1:13">
      <c r="A172" s="5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</row>
    <row r="173" spans="1:13">
      <c r="A173" s="5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</row>
    <row r="174" spans="1:13">
      <c r="A174" s="5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</row>
    <row r="175" spans="1:13">
      <c r="A175" s="5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</row>
    <row r="176" spans="1:13">
      <c r="A176" s="5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</row>
    <row r="177" spans="1:13">
      <c r="A177" s="5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</row>
    <row r="178" spans="1:13">
      <c r="A178" s="5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</row>
    <row r="179" spans="1:13">
      <c r="A179" s="5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</row>
    <row r="180" spans="1:13">
      <c r="A180" s="5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1" spans="1:13">
      <c r="A181" s="5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</row>
    <row r="182" spans="1:13">
      <c r="A182" s="5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</row>
    <row r="183" spans="1:13">
      <c r="A183" s="5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</row>
    <row r="184" spans="1:13">
      <c r="A184" s="5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</row>
    <row r="185" spans="1:13">
      <c r="A185" s="5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</row>
    <row r="186" spans="1:13">
      <c r="A186" s="5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</row>
    <row r="187" spans="1:13">
      <c r="A187" s="5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</row>
    <row r="188" spans="1:13">
      <c r="A188" s="5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</row>
    <row r="189" spans="1:13">
      <c r="A189" s="5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</row>
    <row r="190" spans="1:13">
      <c r="A190" s="5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</row>
    <row r="191" spans="1:13">
      <c r="A191" s="5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</row>
    <row r="192" spans="1:13">
      <c r="A192" s="5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</row>
    <row r="193" spans="1:13">
      <c r="A193" s="5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</row>
    <row r="194" spans="1:13">
      <c r="A194" s="5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</row>
    <row r="195" spans="1:13">
      <c r="A195" s="5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</row>
    <row r="196" spans="1:13">
      <c r="A196" s="5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</row>
    <row r="197" spans="1:13">
      <c r="A197" s="5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</row>
    <row r="198" spans="1:13">
      <c r="A198" s="5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</row>
    <row r="199" spans="1:13">
      <c r="A199" s="5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</row>
    <row r="200" spans="1:13">
      <c r="A200" s="5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</row>
    <row r="201" spans="1:13">
      <c r="A201" s="5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</row>
    <row r="202" spans="1:13">
      <c r="A202" s="5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</row>
    <row r="203" spans="1:13">
      <c r="A203" s="5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17b0e9-28fd-415b-9d0c-f3a0f6f6407d">
      <Terms xmlns="http://schemas.microsoft.com/office/infopath/2007/PartnerControls"/>
    </lcf76f155ced4ddcb4097134ff3c332f>
    <TaxCatchAll xmlns="3af99e43-9d1b-47f0-a012-42c2c9480d0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5F695341A2644683A40A4AE0B8881B" ma:contentTypeVersion="14" ma:contentTypeDescription="Crear nuevo documento." ma:contentTypeScope="" ma:versionID="7e2131995a243c87950f34ace40f824b">
  <xsd:schema xmlns:xsd="http://www.w3.org/2001/XMLSchema" xmlns:xs="http://www.w3.org/2001/XMLSchema" xmlns:p="http://schemas.microsoft.com/office/2006/metadata/properties" xmlns:ns2="e317b0e9-28fd-415b-9d0c-f3a0f6f6407d" xmlns:ns3="3af99e43-9d1b-47f0-a012-42c2c9480d00" targetNamespace="http://schemas.microsoft.com/office/2006/metadata/properties" ma:root="true" ma:fieldsID="f83123875d1c33fca838d74f50e10f7e" ns2:_="" ns3:_="">
    <xsd:import namespace="e317b0e9-28fd-415b-9d0c-f3a0f6f6407d"/>
    <xsd:import namespace="3af99e43-9d1b-47f0-a012-42c2c9480d00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7b0e9-28fd-415b-9d0c-f3a0f6f6407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8fcd6294-0138-4824-9930-013f35034f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f99e43-9d1b-47f0-a012-42c2c9480d0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a0bee93-f73f-4041-9acd-adad611ec4da}" ma:internalName="TaxCatchAll" ma:showField="CatchAllData" ma:web="3af99e43-9d1b-47f0-a012-42c2c9480d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9D9446-ABE5-4AA1-B4E7-555F6EAA1FEF}">
  <ds:schemaRefs>
    <ds:schemaRef ds:uri="http://schemas.microsoft.com/office/2006/metadata/properties"/>
    <ds:schemaRef ds:uri="http://schemas.microsoft.com/office/infopath/2007/PartnerControls"/>
    <ds:schemaRef ds:uri="e317b0e9-28fd-415b-9d0c-f3a0f6f6407d"/>
    <ds:schemaRef ds:uri="3af99e43-9d1b-47f0-a012-42c2c9480d00"/>
  </ds:schemaRefs>
</ds:datastoreItem>
</file>

<file path=customXml/itemProps2.xml><?xml version="1.0" encoding="utf-8"?>
<ds:datastoreItem xmlns:ds="http://schemas.openxmlformats.org/officeDocument/2006/customXml" ds:itemID="{57FC0C16-12D2-4235-8800-5E1CF0270D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50EAD6-334E-4D06-A546-C165E8B95C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17b0e9-28fd-415b-9d0c-f3a0f6f6407d"/>
    <ds:schemaRef ds:uri="3af99e43-9d1b-47f0-a012-42c2c9480d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Trimestral</vt:lpstr>
      <vt:lpstr>Mensual</vt:lpstr>
      <vt:lpstr>Trimestral_Transformada</vt:lpstr>
      <vt:lpstr>Mensual_Transformada</vt:lpstr>
      <vt:lpstr>Final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Servan Lozano, Sergio</dc:creator>
  <cp:keywords/>
  <dc:description/>
  <cp:lastModifiedBy>Curso</cp:lastModifiedBy>
  <cp:revision/>
  <dcterms:created xsi:type="dcterms:W3CDTF">2020-01-24T20:51:19Z</dcterms:created>
  <dcterms:modified xsi:type="dcterms:W3CDTF">2025-01-23T03:12:16Z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0x010100A95F695341A2644683A40A4AE0B8881B</vt:lpwstr>
  </property>
</Properties>
</file>