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gegneria\Tesi_Magistrale\Identification\Vehicle_Model_10DoFs_Identification\Unique_PID_Long_ContinTime\"/>
    </mc:Choice>
  </mc:AlternateContent>
  <xr:revisionPtr revIDLastSave="0" documentId="13_ncr:1_{856B7B6F-8AC6-4D57-89C6-EF0D4603850D}" xr6:coauthVersionLast="44" xr6:coauthVersionMax="44" xr10:uidLastSave="{00000000-0000-0000-0000-000000000000}"/>
  <bookViews>
    <workbookView xWindow="-108" yWindow="-108" windowWidth="23256" windowHeight="12576" activeTab="1" xr2:uid="{3A43D2A0-E2C5-463B-BC3F-1C574545ACB9}"/>
  </bookViews>
  <sheets>
    <sheet name="Gain_Scheduling_PID_CT" sheetId="6" r:id="rId1"/>
    <sheet name="For_Thesis" sheetId="7" r:id="rId2"/>
  </sheets>
  <definedNames>
    <definedName name="_xlnm.Print_Area" localSheetId="1">For_Thesis!$B$2:$M$31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7" l="1"/>
  <c r="G31" i="7"/>
  <c r="H30" i="7"/>
  <c r="G30" i="7"/>
  <c r="I30" i="7" s="1"/>
  <c r="J30" i="7" s="1"/>
  <c r="H29" i="7"/>
  <c r="G29" i="7"/>
  <c r="I29" i="7" s="1"/>
  <c r="J29" i="7" s="1"/>
  <c r="I28" i="7"/>
  <c r="J28" i="7" s="1"/>
  <c r="H28" i="7"/>
  <c r="G28" i="7"/>
  <c r="H27" i="7"/>
  <c r="G27" i="7"/>
  <c r="I27" i="7" s="1"/>
  <c r="J27" i="7" s="1"/>
  <c r="H26" i="7"/>
  <c r="G26" i="7"/>
  <c r="I26" i="7" s="1"/>
  <c r="J26" i="7" s="1"/>
  <c r="H25" i="7"/>
  <c r="G25" i="7"/>
  <c r="H24" i="7"/>
  <c r="G24" i="7"/>
  <c r="I24" i="7" s="1"/>
  <c r="J24" i="7" s="1"/>
  <c r="H23" i="7"/>
  <c r="G23" i="7"/>
  <c r="H22" i="7"/>
  <c r="I22" i="7" s="1"/>
  <c r="J22" i="7" s="1"/>
  <c r="G22" i="7"/>
  <c r="H21" i="7"/>
  <c r="G21" i="7"/>
  <c r="I21" i="7" s="1"/>
  <c r="J21" i="7" s="1"/>
  <c r="H20" i="7"/>
  <c r="I20" i="7" s="1"/>
  <c r="J20" i="7" s="1"/>
  <c r="G20" i="7"/>
  <c r="H19" i="7"/>
  <c r="G19" i="7"/>
  <c r="I19" i="7" s="1"/>
  <c r="J19" i="7" s="1"/>
  <c r="I18" i="7"/>
  <c r="J18" i="7" s="1"/>
  <c r="H18" i="7"/>
  <c r="G18" i="7"/>
  <c r="H17" i="7"/>
  <c r="G17" i="7"/>
  <c r="I17" i="7" s="1"/>
  <c r="J17" i="7" s="1"/>
  <c r="H16" i="7"/>
  <c r="G16" i="7"/>
  <c r="I16" i="7" s="1"/>
  <c r="J16" i="7" s="1"/>
  <c r="H15" i="7"/>
  <c r="G15" i="7"/>
  <c r="H14" i="7"/>
  <c r="G14" i="7"/>
  <c r="I14" i="7" s="1"/>
  <c r="J14" i="7" s="1"/>
  <c r="H13" i="7"/>
  <c r="G13" i="7"/>
  <c r="I13" i="7" s="1"/>
  <c r="J13" i="7" s="1"/>
  <c r="I12" i="7"/>
  <c r="J12" i="7" s="1"/>
  <c r="H12" i="7"/>
  <c r="G12" i="7"/>
  <c r="H11" i="7"/>
  <c r="G11" i="7"/>
  <c r="I11" i="7" s="1"/>
  <c r="J11" i="7" s="1"/>
  <c r="F10" i="7"/>
  <c r="E10" i="7"/>
  <c r="H10" i="7" s="1"/>
  <c r="D10" i="7"/>
  <c r="C10" i="7"/>
  <c r="F9" i="7"/>
  <c r="E9" i="7"/>
  <c r="H9" i="7" s="1"/>
  <c r="D9" i="7"/>
  <c r="C9" i="7"/>
  <c r="F8" i="7"/>
  <c r="E8" i="7"/>
  <c r="H8" i="7" s="1"/>
  <c r="D8" i="7"/>
  <c r="C8" i="7"/>
  <c r="G8" i="7" s="1"/>
  <c r="F7" i="7"/>
  <c r="E7" i="7"/>
  <c r="D7" i="7"/>
  <c r="C7" i="7"/>
  <c r="G7" i="7" s="1"/>
  <c r="H6" i="7"/>
  <c r="F6" i="7"/>
  <c r="E6" i="7"/>
  <c r="D6" i="7"/>
  <c r="C6" i="7"/>
  <c r="G6" i="7" s="1"/>
  <c r="F5" i="7"/>
  <c r="E5" i="7"/>
  <c r="H5" i="7" s="1"/>
  <c r="D5" i="7"/>
  <c r="C5" i="7"/>
  <c r="G9" i="7" l="1"/>
  <c r="I9" i="7" s="1"/>
  <c r="J9" i="7" s="1"/>
  <c r="I23" i="7"/>
  <c r="J23" i="7" s="1"/>
  <c r="H7" i="7"/>
  <c r="I7" i="7" s="1"/>
  <c r="J7" i="7" s="1"/>
  <c r="I8" i="7"/>
  <c r="J8" i="7" s="1"/>
  <c r="I6" i="7"/>
  <c r="J6" i="7" s="1"/>
  <c r="G5" i="7"/>
  <c r="I5" i="7" s="1"/>
  <c r="J5" i="7" s="1"/>
  <c r="I15" i="7"/>
  <c r="J15" i="7" s="1"/>
  <c r="I31" i="7"/>
  <c r="J31" i="7" s="1"/>
  <c r="G10" i="7"/>
  <c r="I10" i="7" s="1"/>
  <c r="J10" i="7" s="1"/>
  <c r="I25" i="7"/>
  <c r="J25" i="7" s="1"/>
  <c r="I42" i="6"/>
  <c r="J42" i="6" s="1"/>
  <c r="H42" i="6"/>
  <c r="G42" i="6"/>
  <c r="I41" i="6"/>
  <c r="J41" i="6" s="1"/>
  <c r="H41" i="6"/>
  <c r="G41" i="6"/>
  <c r="I40" i="6"/>
  <c r="J40" i="6" s="1"/>
  <c r="H40" i="6"/>
  <c r="G40" i="6"/>
  <c r="I39" i="6"/>
  <c r="J39" i="6" s="1"/>
  <c r="H39" i="6"/>
  <c r="G39" i="6"/>
  <c r="I38" i="6"/>
  <c r="J38" i="6" s="1"/>
  <c r="H38" i="6"/>
  <c r="G38" i="6"/>
  <c r="I37" i="6"/>
  <c r="J37" i="6" s="1"/>
  <c r="H37" i="6"/>
  <c r="G37" i="6"/>
  <c r="I36" i="6"/>
  <c r="J36" i="6" s="1"/>
  <c r="H36" i="6"/>
  <c r="G36" i="6"/>
  <c r="I35" i="6"/>
  <c r="J35" i="6" s="1"/>
  <c r="H35" i="6"/>
  <c r="G35" i="6"/>
  <c r="I34" i="6"/>
  <c r="J34" i="6" s="1"/>
  <c r="H34" i="6"/>
  <c r="G34" i="6"/>
  <c r="I33" i="6"/>
  <c r="J33" i="6" s="1"/>
  <c r="H33" i="6"/>
  <c r="G33" i="6"/>
  <c r="I32" i="6"/>
  <c r="J32" i="6" s="1"/>
  <c r="H32" i="6"/>
  <c r="G32" i="6"/>
  <c r="I31" i="6"/>
  <c r="J31" i="6" s="1"/>
  <c r="H31" i="6"/>
  <c r="G31" i="6"/>
  <c r="I30" i="6"/>
  <c r="J30" i="6" s="1"/>
  <c r="H30" i="6"/>
  <c r="G30" i="6"/>
  <c r="I29" i="6"/>
  <c r="J29" i="6" s="1"/>
  <c r="H29" i="6"/>
  <c r="G29" i="6"/>
  <c r="I28" i="6"/>
  <c r="J28" i="6" s="1"/>
  <c r="H28" i="6"/>
  <c r="G28" i="6"/>
  <c r="I27" i="6"/>
  <c r="J27" i="6" s="1"/>
  <c r="H27" i="6"/>
  <c r="G27" i="6"/>
  <c r="I26" i="6"/>
  <c r="J26" i="6" s="1"/>
  <c r="H26" i="6"/>
  <c r="G26" i="6"/>
  <c r="I25" i="6"/>
  <c r="J25" i="6" s="1"/>
  <c r="H25" i="6"/>
  <c r="G25" i="6"/>
  <c r="I24" i="6"/>
  <c r="J24" i="6" s="1"/>
  <c r="H24" i="6"/>
  <c r="G24" i="6"/>
  <c r="I23" i="6"/>
  <c r="J23" i="6" s="1"/>
  <c r="H23" i="6"/>
  <c r="G23" i="6"/>
  <c r="I22" i="6"/>
  <c r="J22" i="6" s="1"/>
  <c r="H22" i="6"/>
  <c r="G22" i="6"/>
  <c r="F21" i="6"/>
  <c r="E21" i="6"/>
  <c r="H21" i="6" s="1"/>
  <c r="D21" i="6"/>
  <c r="C21" i="6"/>
  <c r="G21" i="6" s="1"/>
  <c r="F20" i="6"/>
  <c r="E20" i="6"/>
  <c r="H20" i="6" s="1"/>
  <c r="D20" i="6"/>
  <c r="C20" i="6"/>
  <c r="G20" i="6" s="1"/>
  <c r="I20" i="6" s="1"/>
  <c r="J20" i="6" s="1"/>
  <c r="F19" i="6"/>
  <c r="E19" i="6"/>
  <c r="H19" i="6" s="1"/>
  <c r="D19" i="6"/>
  <c r="C19" i="6"/>
  <c r="G19" i="6" s="1"/>
  <c r="F18" i="6"/>
  <c r="E18" i="6"/>
  <c r="H18" i="6" s="1"/>
  <c r="D18" i="6"/>
  <c r="C18" i="6"/>
  <c r="G18" i="6" s="1"/>
  <c r="I18" i="6" s="1"/>
  <c r="J18" i="6" s="1"/>
  <c r="F17" i="6"/>
  <c r="E17" i="6"/>
  <c r="H17" i="6" s="1"/>
  <c r="D17" i="6"/>
  <c r="C17" i="6"/>
  <c r="G17" i="6" s="1"/>
  <c r="F16" i="6"/>
  <c r="E16" i="6"/>
  <c r="H16" i="6" s="1"/>
  <c r="D16" i="6"/>
  <c r="C16" i="6"/>
  <c r="G16" i="6" s="1"/>
  <c r="I16" i="6" s="1"/>
  <c r="J16" i="6" s="1"/>
  <c r="F15" i="6"/>
  <c r="E15" i="6"/>
  <c r="H15" i="6" s="1"/>
  <c r="D15" i="6"/>
  <c r="C15" i="6"/>
  <c r="G15" i="6" s="1"/>
  <c r="F14" i="6"/>
  <c r="E14" i="6"/>
  <c r="H14" i="6" s="1"/>
  <c r="D14" i="6"/>
  <c r="C14" i="6"/>
  <c r="G14" i="6" s="1"/>
  <c r="I14" i="6" s="1"/>
  <c r="J14" i="6" s="1"/>
  <c r="F13" i="6"/>
  <c r="E13" i="6"/>
  <c r="H13" i="6" s="1"/>
  <c r="D13" i="6"/>
  <c r="C13" i="6"/>
  <c r="G13" i="6" s="1"/>
  <c r="F12" i="6"/>
  <c r="E12" i="6"/>
  <c r="H12" i="6" s="1"/>
  <c r="D12" i="6"/>
  <c r="C12" i="6"/>
  <c r="G12" i="6" s="1"/>
  <c r="I12" i="6" s="1"/>
  <c r="J12" i="6" s="1"/>
  <c r="F11" i="6"/>
  <c r="E11" i="6"/>
  <c r="H11" i="6" s="1"/>
  <c r="D11" i="6"/>
  <c r="C11" i="6"/>
  <c r="G11" i="6" s="1"/>
  <c r="F10" i="6"/>
  <c r="E10" i="6"/>
  <c r="H10" i="6" s="1"/>
  <c r="D10" i="6"/>
  <c r="C10" i="6"/>
  <c r="G10" i="6" s="1"/>
  <c r="I10" i="6" s="1"/>
  <c r="J10" i="6" s="1"/>
  <c r="F9" i="6"/>
  <c r="E9" i="6"/>
  <c r="H9" i="6" s="1"/>
  <c r="D9" i="6"/>
  <c r="C9" i="6"/>
  <c r="G9" i="6" s="1"/>
  <c r="F8" i="6"/>
  <c r="E8" i="6"/>
  <c r="H8" i="6" s="1"/>
  <c r="D8" i="6"/>
  <c r="C8" i="6"/>
  <c r="G8" i="6" s="1"/>
  <c r="I8" i="6" s="1"/>
  <c r="J8" i="6" s="1"/>
  <c r="F7" i="6"/>
  <c r="E7" i="6"/>
  <c r="H7" i="6" s="1"/>
  <c r="D7" i="6"/>
  <c r="C7" i="6"/>
  <c r="G7" i="6" s="1"/>
  <c r="F6" i="6"/>
  <c r="E6" i="6"/>
  <c r="H6" i="6" s="1"/>
  <c r="D6" i="6"/>
  <c r="C6" i="6"/>
  <c r="G6" i="6" s="1"/>
  <c r="I6" i="6" s="1"/>
  <c r="J6" i="6" s="1"/>
  <c r="F5" i="6"/>
  <c r="E5" i="6"/>
  <c r="H5" i="6" s="1"/>
  <c r="D5" i="6"/>
  <c r="C5" i="6"/>
  <c r="G5" i="6" s="1"/>
  <c r="I7" i="6" l="1"/>
  <c r="J7" i="6" s="1"/>
  <c r="I9" i="6"/>
  <c r="J9" i="6" s="1"/>
  <c r="I11" i="6"/>
  <c r="J11" i="6" s="1"/>
  <c r="I13" i="6"/>
  <c r="J13" i="6" s="1"/>
  <c r="I15" i="6"/>
  <c r="J15" i="6" s="1"/>
  <c r="I17" i="6"/>
  <c r="J17" i="6" s="1"/>
  <c r="I19" i="6"/>
  <c r="J19" i="6" s="1"/>
  <c r="I21" i="6"/>
  <c r="J21" i="6" s="1"/>
  <c r="I5" i="6"/>
  <c r="J5" i="6" s="1"/>
</calcChain>
</file>

<file path=xl/sharedStrings.xml><?xml version="1.0" encoding="utf-8"?>
<sst xmlns="http://schemas.openxmlformats.org/spreadsheetml/2006/main" count="26" uniqueCount="18">
  <si>
    <t>Vehicle Speed u [m/s]</t>
  </si>
  <si>
    <t>N</t>
  </si>
  <si>
    <t>Kp</t>
  </si>
  <si>
    <t>Ki</t>
  </si>
  <si>
    <t>Kd</t>
  </si>
  <si>
    <t>Ti</t>
  </si>
  <si>
    <t>Td</t>
  </si>
  <si>
    <t>Kb</t>
  </si>
  <si>
    <t>Tt</t>
  </si>
  <si>
    <t>GAIN SCHEDULING FOR CONTINUOUS TIME PID CONTROLLER</t>
  </si>
  <si>
    <t>Phase Margin [deg]</t>
  </si>
  <si>
    <t>Settling Time [s]</t>
  </si>
  <si>
    <t>cross-over freq [rad/s]</t>
  </si>
  <si>
    <r>
      <rPr>
        <b/>
        <sz val="16"/>
        <color theme="1"/>
        <rFont val="SymbolPi"/>
      </rPr>
      <t>f</t>
    </r>
    <r>
      <rPr>
        <b/>
        <vertAlign val="subscript"/>
        <sz val="16"/>
        <color theme="1"/>
        <rFont val="Calibri"/>
        <family val="2"/>
        <scheme val="minor"/>
      </rPr>
      <t>m</t>
    </r>
    <r>
      <rPr>
        <b/>
        <sz val="16"/>
        <color theme="1"/>
        <rFont val="Calibri"/>
        <family val="2"/>
        <scheme val="minor"/>
      </rPr>
      <t xml:space="preserve"> [deg]</t>
    </r>
  </si>
  <si>
    <r>
      <rPr>
        <b/>
        <sz val="16"/>
        <color theme="1"/>
        <rFont val="SymbolPi"/>
      </rPr>
      <t>w</t>
    </r>
    <r>
      <rPr>
        <b/>
        <vertAlign val="subscript"/>
        <sz val="16"/>
        <color theme="1"/>
        <rFont val="Calibri"/>
        <family val="2"/>
        <scheme val="minor"/>
      </rPr>
      <t>c</t>
    </r>
    <r>
      <rPr>
        <b/>
        <sz val="16"/>
        <color theme="1"/>
        <rFont val="Calibri"/>
        <family val="2"/>
        <scheme val="minor"/>
      </rPr>
      <t xml:space="preserve"> [rad/s]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</si>
  <si>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>set</t>
    </r>
    <r>
      <rPr>
        <b/>
        <sz val="16"/>
        <color theme="1"/>
        <rFont val="Calibri"/>
        <family val="2"/>
        <scheme val="minor"/>
      </rPr>
      <t xml:space="preserve"> [s]</t>
    </r>
  </si>
  <si>
    <t>u [m/s]</t>
  </si>
  <si>
    <r>
      <t>N</t>
    </r>
    <r>
      <rPr>
        <b/>
        <vertAlign val="subscript"/>
        <sz val="16"/>
        <color theme="1"/>
        <rFont val="Calibri"/>
        <family val="2"/>
        <scheme val="minor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</si>
</sst>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SymbolPi"/>
    </font>
    <font>
      <b/>
      <vertAlign val="subscript"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CAA5-1F23-4F4F-8F86-8DEB633FE2D8}">
  <dimension ref="B1:M43"/>
  <sheetViews>
    <sheetView zoomScale="70" zoomScaleNormal="70" workbookViewId="0">
      <selection sqref="A1:XFD1048576"/>
    </sheetView>
  </sheetViews>
  <sheetFormatPr defaultRowHeight="14.4" x14ac:dyDescent="0.3"/>
  <cols>
    <col min="2" max="2" width="18" customWidth="1"/>
    <col min="3" max="4" width="15.109375" bestFit="1" customWidth="1"/>
    <col min="5" max="5" width="12.88671875" bestFit="1" customWidth="1"/>
    <col min="6" max="6" width="14.109375" bestFit="1" customWidth="1"/>
    <col min="7" max="7" width="9.33203125" bestFit="1" customWidth="1"/>
    <col min="11" max="12" width="15.44140625" customWidth="1"/>
    <col min="13" max="13" width="13.88671875" customWidth="1"/>
  </cols>
  <sheetData>
    <row r="1" spans="2:13" ht="15" thickBot="1" x14ac:dyDescent="0.35"/>
    <row r="2" spans="2:13" ht="14.4" customHeight="1" x14ac:dyDescent="0.3">
      <c r="B2" s="22" t="s">
        <v>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15" customHeight="1" thickBot="1" x14ac:dyDescent="0.3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 ht="53.4" customHeight="1" thickBot="1" x14ac:dyDescent="0.35">
      <c r="B4" s="10" t="s">
        <v>0</v>
      </c>
      <c r="C4" s="17" t="s">
        <v>2</v>
      </c>
      <c r="D4" s="17" t="s">
        <v>3</v>
      </c>
      <c r="E4" s="17" t="s">
        <v>4</v>
      </c>
      <c r="F4" s="17" t="s">
        <v>1</v>
      </c>
      <c r="G4" s="17" t="s">
        <v>5</v>
      </c>
      <c r="H4" s="17" t="s">
        <v>6</v>
      </c>
      <c r="I4" s="17" t="s">
        <v>8</v>
      </c>
      <c r="J4" s="17" t="s">
        <v>7</v>
      </c>
      <c r="K4" s="8" t="s">
        <v>10</v>
      </c>
      <c r="L4" s="8" t="s">
        <v>12</v>
      </c>
      <c r="M4" s="9" t="s">
        <v>11</v>
      </c>
    </row>
    <row r="5" spans="2:13" ht="19.95" customHeight="1" x14ac:dyDescent="0.3">
      <c r="B5" s="6">
        <v>1</v>
      </c>
      <c r="C5" s="7">
        <f>210.768060735663</f>
        <v>210.768060735663</v>
      </c>
      <c r="D5" s="7">
        <f>398.321737322943</f>
        <v>398.32173732294302</v>
      </c>
      <c r="E5" s="7">
        <f>9.52887516262907</f>
        <v>9.5288751626290704</v>
      </c>
      <c r="F5" s="7">
        <f>11.384116280236</f>
        <v>11.384116280236</v>
      </c>
      <c r="G5" s="7">
        <f>C5/D5</f>
        <v>0.52914024263953452</v>
      </c>
      <c r="H5" s="7">
        <f>E5/C5</f>
        <v>4.5210242621057328E-2</v>
      </c>
      <c r="I5" s="7">
        <f>SQRT(G5*H5)</f>
        <v>0.15466919134171001</v>
      </c>
      <c r="J5" s="7">
        <f>1/I5</f>
        <v>6.465411704330335</v>
      </c>
      <c r="K5" s="11">
        <v>58.7</v>
      </c>
      <c r="L5" s="11">
        <v>23.6</v>
      </c>
      <c r="M5" s="12">
        <v>1</v>
      </c>
    </row>
    <row r="6" spans="2:13" ht="19.95" customHeight="1" x14ac:dyDescent="0.3">
      <c r="B6" s="2">
        <v>1.5</v>
      </c>
      <c r="C6" s="3">
        <f t="shared" ref="C6:C21" si="0">210.768060735663</f>
        <v>210.768060735663</v>
      </c>
      <c r="D6" s="3">
        <f t="shared" ref="D6:D21" si="1">398.321737322943</f>
        <v>398.32173732294302</v>
      </c>
      <c r="E6" s="3">
        <f t="shared" ref="E6:E21" si="2">9.52887516262907</f>
        <v>9.5288751626290704</v>
      </c>
      <c r="F6" s="3">
        <f t="shared" ref="F6:F21" si="3">11.384116280236</f>
        <v>11.384116280236</v>
      </c>
      <c r="G6" s="3">
        <f t="shared" ref="G6:G42" si="4">C6/D6</f>
        <v>0.52914024263953452</v>
      </c>
      <c r="H6" s="3">
        <f t="shared" ref="H6:H42" si="5">E6/C6</f>
        <v>4.5210242621057328E-2</v>
      </c>
      <c r="I6" s="3">
        <f t="shared" ref="I6:I42" si="6">SQRT(G6*H6)</f>
        <v>0.15466919134171001</v>
      </c>
      <c r="J6" s="3">
        <f t="shared" ref="J6:J42" si="7">1/I6</f>
        <v>6.465411704330335</v>
      </c>
      <c r="K6" s="13"/>
      <c r="L6" s="13"/>
      <c r="M6" s="14"/>
    </row>
    <row r="7" spans="2:13" ht="19.95" customHeight="1" x14ac:dyDescent="0.3">
      <c r="B7" s="2">
        <v>2</v>
      </c>
      <c r="C7" s="3">
        <f t="shared" si="0"/>
        <v>210.768060735663</v>
      </c>
      <c r="D7" s="3">
        <f t="shared" si="1"/>
        <v>398.32173732294302</v>
      </c>
      <c r="E7" s="3">
        <f t="shared" si="2"/>
        <v>9.5288751626290704</v>
      </c>
      <c r="F7" s="3">
        <f t="shared" si="3"/>
        <v>11.384116280236</v>
      </c>
      <c r="G7" s="3">
        <f t="shared" si="4"/>
        <v>0.52914024263953452</v>
      </c>
      <c r="H7" s="3">
        <f t="shared" si="5"/>
        <v>4.5210242621057328E-2</v>
      </c>
      <c r="I7" s="3">
        <f t="shared" si="6"/>
        <v>0.15466919134171001</v>
      </c>
      <c r="J7" s="3">
        <f t="shared" si="7"/>
        <v>6.465411704330335</v>
      </c>
      <c r="K7" s="13"/>
      <c r="L7" s="13"/>
      <c r="M7" s="14"/>
    </row>
    <row r="8" spans="2:13" ht="19.95" customHeight="1" x14ac:dyDescent="0.3">
      <c r="B8" s="2">
        <v>2.5</v>
      </c>
      <c r="C8" s="3">
        <f t="shared" si="0"/>
        <v>210.768060735663</v>
      </c>
      <c r="D8" s="3">
        <f t="shared" si="1"/>
        <v>398.32173732294302</v>
      </c>
      <c r="E8" s="3">
        <f t="shared" si="2"/>
        <v>9.5288751626290704</v>
      </c>
      <c r="F8" s="3">
        <f t="shared" si="3"/>
        <v>11.384116280236</v>
      </c>
      <c r="G8" s="3">
        <f t="shared" si="4"/>
        <v>0.52914024263953452</v>
      </c>
      <c r="H8" s="3">
        <f t="shared" si="5"/>
        <v>4.5210242621057328E-2</v>
      </c>
      <c r="I8" s="3">
        <f t="shared" si="6"/>
        <v>0.15466919134171001</v>
      </c>
      <c r="J8" s="3">
        <f t="shared" si="7"/>
        <v>6.465411704330335</v>
      </c>
      <c r="K8" s="13"/>
      <c r="L8" s="13"/>
      <c r="M8" s="14"/>
    </row>
    <row r="9" spans="2:13" ht="19.95" customHeight="1" x14ac:dyDescent="0.3">
      <c r="B9" s="2">
        <v>3</v>
      </c>
      <c r="C9" s="3">
        <f t="shared" si="0"/>
        <v>210.768060735663</v>
      </c>
      <c r="D9" s="3">
        <f t="shared" si="1"/>
        <v>398.32173732294302</v>
      </c>
      <c r="E9" s="3">
        <f t="shared" si="2"/>
        <v>9.5288751626290704</v>
      </c>
      <c r="F9" s="3">
        <f t="shared" si="3"/>
        <v>11.384116280236</v>
      </c>
      <c r="G9" s="3">
        <f t="shared" si="4"/>
        <v>0.52914024263953452</v>
      </c>
      <c r="H9" s="3">
        <f t="shared" si="5"/>
        <v>4.5210242621057328E-2</v>
      </c>
      <c r="I9" s="3">
        <f t="shared" si="6"/>
        <v>0.15466919134171001</v>
      </c>
      <c r="J9" s="3">
        <f t="shared" si="7"/>
        <v>6.465411704330335</v>
      </c>
      <c r="K9" s="13"/>
      <c r="L9" s="13"/>
      <c r="M9" s="14"/>
    </row>
    <row r="10" spans="2:13" ht="19.95" customHeight="1" x14ac:dyDescent="0.3">
      <c r="B10" s="2">
        <v>3.5</v>
      </c>
      <c r="C10" s="3">
        <f t="shared" si="0"/>
        <v>210.768060735663</v>
      </c>
      <c r="D10" s="3">
        <f t="shared" si="1"/>
        <v>398.32173732294302</v>
      </c>
      <c r="E10" s="3">
        <f t="shared" si="2"/>
        <v>9.5288751626290704</v>
      </c>
      <c r="F10" s="3">
        <f t="shared" si="3"/>
        <v>11.384116280236</v>
      </c>
      <c r="G10" s="3">
        <f t="shared" si="4"/>
        <v>0.52914024263953452</v>
      </c>
      <c r="H10" s="3">
        <f t="shared" si="5"/>
        <v>4.5210242621057328E-2</v>
      </c>
      <c r="I10" s="3">
        <f t="shared" si="6"/>
        <v>0.15466919134171001</v>
      </c>
      <c r="J10" s="3">
        <f t="shared" si="7"/>
        <v>6.465411704330335</v>
      </c>
      <c r="K10" s="13"/>
      <c r="L10" s="13"/>
      <c r="M10" s="14"/>
    </row>
    <row r="11" spans="2:13" ht="19.95" customHeight="1" x14ac:dyDescent="0.3">
      <c r="B11" s="2">
        <v>3.8</v>
      </c>
      <c r="C11" s="3">
        <f t="shared" si="0"/>
        <v>210.768060735663</v>
      </c>
      <c r="D11" s="3">
        <f t="shared" si="1"/>
        <v>398.32173732294302</v>
      </c>
      <c r="E11" s="3">
        <f t="shared" si="2"/>
        <v>9.5288751626290704</v>
      </c>
      <c r="F11" s="3">
        <f t="shared" si="3"/>
        <v>11.384116280236</v>
      </c>
      <c r="G11" s="3">
        <f t="shared" si="4"/>
        <v>0.52914024263953452</v>
      </c>
      <c r="H11" s="3">
        <f t="shared" si="5"/>
        <v>4.5210242621057328E-2</v>
      </c>
      <c r="I11" s="3">
        <f t="shared" si="6"/>
        <v>0.15466919134171001</v>
      </c>
      <c r="J11" s="3">
        <f t="shared" si="7"/>
        <v>6.465411704330335</v>
      </c>
      <c r="K11" s="13"/>
      <c r="L11" s="13"/>
      <c r="M11" s="14"/>
    </row>
    <row r="12" spans="2:13" ht="19.95" customHeight="1" x14ac:dyDescent="0.3">
      <c r="B12" s="2">
        <v>3.9</v>
      </c>
      <c r="C12" s="3">
        <f t="shared" si="0"/>
        <v>210.768060735663</v>
      </c>
      <c r="D12" s="3">
        <f t="shared" si="1"/>
        <v>398.32173732294302</v>
      </c>
      <c r="E12" s="3">
        <f t="shared" si="2"/>
        <v>9.5288751626290704</v>
      </c>
      <c r="F12" s="3">
        <f t="shared" si="3"/>
        <v>11.384116280236</v>
      </c>
      <c r="G12" s="3">
        <f t="shared" si="4"/>
        <v>0.52914024263953452</v>
      </c>
      <c r="H12" s="3">
        <f t="shared" si="5"/>
        <v>4.5210242621057328E-2</v>
      </c>
      <c r="I12" s="3">
        <f t="shared" si="6"/>
        <v>0.15466919134171001</v>
      </c>
      <c r="J12" s="3">
        <f t="shared" si="7"/>
        <v>6.465411704330335</v>
      </c>
      <c r="K12" s="13"/>
      <c r="L12" s="13"/>
      <c r="M12" s="14"/>
    </row>
    <row r="13" spans="2:13" ht="19.95" customHeight="1" x14ac:dyDescent="0.3">
      <c r="B13" s="2">
        <v>4</v>
      </c>
      <c r="C13" s="3">
        <f t="shared" si="0"/>
        <v>210.768060735663</v>
      </c>
      <c r="D13" s="3">
        <f t="shared" si="1"/>
        <v>398.32173732294302</v>
      </c>
      <c r="E13" s="3">
        <f t="shared" si="2"/>
        <v>9.5288751626290704</v>
      </c>
      <c r="F13" s="3">
        <f t="shared" si="3"/>
        <v>11.384116280236</v>
      </c>
      <c r="G13" s="3">
        <f t="shared" si="4"/>
        <v>0.52914024263953452</v>
      </c>
      <c r="H13" s="3">
        <f t="shared" si="5"/>
        <v>4.5210242621057328E-2</v>
      </c>
      <c r="I13" s="3">
        <f t="shared" si="6"/>
        <v>0.15466919134171001</v>
      </c>
      <c r="J13" s="3">
        <f t="shared" si="7"/>
        <v>6.465411704330335</v>
      </c>
      <c r="K13" s="13">
        <v>60</v>
      </c>
      <c r="L13" s="13">
        <v>22.9</v>
      </c>
      <c r="M13" s="14">
        <v>0.99</v>
      </c>
    </row>
    <row r="14" spans="2:13" ht="19.95" customHeight="1" x14ac:dyDescent="0.3">
      <c r="B14" s="2">
        <v>4.0999999999999996</v>
      </c>
      <c r="C14" s="3">
        <f t="shared" si="0"/>
        <v>210.768060735663</v>
      </c>
      <c r="D14" s="3">
        <f t="shared" si="1"/>
        <v>398.32173732294302</v>
      </c>
      <c r="E14" s="3">
        <f t="shared" si="2"/>
        <v>9.5288751626290704</v>
      </c>
      <c r="F14" s="3">
        <f t="shared" si="3"/>
        <v>11.384116280236</v>
      </c>
      <c r="G14" s="3">
        <f t="shared" si="4"/>
        <v>0.52914024263953452</v>
      </c>
      <c r="H14" s="3">
        <f t="shared" si="5"/>
        <v>4.5210242621057328E-2</v>
      </c>
      <c r="I14" s="3">
        <f t="shared" si="6"/>
        <v>0.15466919134171001</v>
      </c>
      <c r="J14" s="3">
        <f t="shared" si="7"/>
        <v>6.465411704330335</v>
      </c>
      <c r="K14" s="13"/>
      <c r="L14" s="13"/>
      <c r="M14" s="14"/>
    </row>
    <row r="15" spans="2:13" ht="19.95" customHeight="1" x14ac:dyDescent="0.3">
      <c r="B15" s="2">
        <v>4.2</v>
      </c>
      <c r="C15" s="3">
        <f t="shared" si="0"/>
        <v>210.768060735663</v>
      </c>
      <c r="D15" s="3">
        <f t="shared" si="1"/>
        <v>398.32173732294302</v>
      </c>
      <c r="E15" s="3">
        <f t="shared" si="2"/>
        <v>9.5288751626290704</v>
      </c>
      <c r="F15" s="3">
        <f t="shared" si="3"/>
        <v>11.384116280236</v>
      </c>
      <c r="G15" s="3">
        <f t="shared" si="4"/>
        <v>0.52914024263953452</v>
      </c>
      <c r="H15" s="3">
        <f t="shared" si="5"/>
        <v>4.5210242621057328E-2</v>
      </c>
      <c r="I15" s="3">
        <f t="shared" si="6"/>
        <v>0.15466919134171001</v>
      </c>
      <c r="J15" s="3">
        <f t="shared" si="7"/>
        <v>6.465411704330335</v>
      </c>
      <c r="K15" s="13"/>
      <c r="L15" s="13"/>
      <c r="M15" s="14"/>
    </row>
    <row r="16" spans="2:13" ht="19.95" customHeight="1" x14ac:dyDescent="0.3">
      <c r="B16" s="2">
        <v>4.3</v>
      </c>
      <c r="C16" s="3">
        <f t="shared" si="0"/>
        <v>210.768060735663</v>
      </c>
      <c r="D16" s="3">
        <f t="shared" si="1"/>
        <v>398.32173732294302</v>
      </c>
      <c r="E16" s="3">
        <f t="shared" si="2"/>
        <v>9.5288751626290704</v>
      </c>
      <c r="F16" s="3">
        <f t="shared" si="3"/>
        <v>11.384116280236</v>
      </c>
      <c r="G16" s="3">
        <f t="shared" si="4"/>
        <v>0.52914024263953452</v>
      </c>
      <c r="H16" s="3">
        <f t="shared" si="5"/>
        <v>4.5210242621057328E-2</v>
      </c>
      <c r="I16" s="3">
        <f t="shared" si="6"/>
        <v>0.15466919134171001</v>
      </c>
      <c r="J16" s="3">
        <f t="shared" si="7"/>
        <v>6.465411704330335</v>
      </c>
      <c r="K16" s="13"/>
      <c r="L16" s="13"/>
      <c r="M16" s="14"/>
    </row>
    <row r="17" spans="2:13" ht="19.95" customHeight="1" x14ac:dyDescent="0.3">
      <c r="B17" s="2">
        <v>4.4000000000000004</v>
      </c>
      <c r="C17" s="3">
        <f t="shared" si="0"/>
        <v>210.768060735663</v>
      </c>
      <c r="D17" s="3">
        <f t="shared" si="1"/>
        <v>398.32173732294302</v>
      </c>
      <c r="E17" s="3">
        <f t="shared" si="2"/>
        <v>9.5288751626290704</v>
      </c>
      <c r="F17" s="3">
        <f t="shared" si="3"/>
        <v>11.384116280236</v>
      </c>
      <c r="G17" s="3">
        <f t="shared" si="4"/>
        <v>0.52914024263953452</v>
      </c>
      <c r="H17" s="3">
        <f t="shared" si="5"/>
        <v>4.5210242621057328E-2</v>
      </c>
      <c r="I17" s="3">
        <f t="shared" si="6"/>
        <v>0.15466919134171001</v>
      </c>
      <c r="J17" s="3">
        <f t="shared" si="7"/>
        <v>6.465411704330335</v>
      </c>
      <c r="K17" s="13"/>
      <c r="L17" s="13"/>
      <c r="M17" s="14"/>
    </row>
    <row r="18" spans="2:13" ht="19.95" customHeight="1" x14ac:dyDescent="0.3">
      <c r="B18" s="2">
        <v>4.45</v>
      </c>
      <c r="C18" s="3">
        <f t="shared" si="0"/>
        <v>210.768060735663</v>
      </c>
      <c r="D18" s="3">
        <f t="shared" si="1"/>
        <v>398.32173732294302</v>
      </c>
      <c r="E18" s="3">
        <f t="shared" si="2"/>
        <v>9.5288751626290704</v>
      </c>
      <c r="F18" s="3">
        <f t="shared" si="3"/>
        <v>11.384116280236</v>
      </c>
      <c r="G18" s="3">
        <f t="shared" si="4"/>
        <v>0.52914024263953452</v>
      </c>
      <c r="H18" s="3">
        <f t="shared" si="5"/>
        <v>4.5210242621057328E-2</v>
      </c>
      <c r="I18" s="3">
        <f t="shared" si="6"/>
        <v>0.15466919134171001</v>
      </c>
      <c r="J18" s="3">
        <f t="shared" si="7"/>
        <v>6.465411704330335</v>
      </c>
      <c r="K18" s="13"/>
      <c r="L18" s="13"/>
      <c r="M18" s="14"/>
    </row>
    <row r="19" spans="2:13" ht="19.95" customHeight="1" x14ac:dyDescent="0.3">
      <c r="B19" s="2">
        <v>4.5</v>
      </c>
      <c r="C19" s="3">
        <f t="shared" si="0"/>
        <v>210.768060735663</v>
      </c>
      <c r="D19" s="3">
        <f t="shared" si="1"/>
        <v>398.32173732294302</v>
      </c>
      <c r="E19" s="3">
        <f t="shared" si="2"/>
        <v>9.5288751626290704</v>
      </c>
      <c r="F19" s="3">
        <f t="shared" si="3"/>
        <v>11.384116280236</v>
      </c>
      <c r="G19" s="3">
        <f t="shared" si="4"/>
        <v>0.52914024263953452</v>
      </c>
      <c r="H19" s="3">
        <f t="shared" si="5"/>
        <v>4.5210242621057328E-2</v>
      </c>
      <c r="I19" s="3">
        <f t="shared" si="6"/>
        <v>0.15466919134171001</v>
      </c>
      <c r="J19" s="3">
        <f t="shared" si="7"/>
        <v>6.465411704330335</v>
      </c>
      <c r="K19" s="13"/>
      <c r="L19" s="13"/>
      <c r="M19" s="14"/>
    </row>
    <row r="20" spans="2:13" ht="19.95" customHeight="1" x14ac:dyDescent="0.3">
      <c r="B20" s="2">
        <v>5</v>
      </c>
      <c r="C20" s="3">
        <f t="shared" si="0"/>
        <v>210.768060735663</v>
      </c>
      <c r="D20" s="3">
        <f t="shared" si="1"/>
        <v>398.32173732294302</v>
      </c>
      <c r="E20" s="3">
        <f t="shared" si="2"/>
        <v>9.5288751626290704</v>
      </c>
      <c r="F20" s="3">
        <f t="shared" si="3"/>
        <v>11.384116280236</v>
      </c>
      <c r="G20" s="3">
        <f t="shared" si="4"/>
        <v>0.52914024263953452</v>
      </c>
      <c r="H20" s="3">
        <f t="shared" si="5"/>
        <v>4.5210242621057328E-2</v>
      </c>
      <c r="I20" s="3">
        <f t="shared" si="6"/>
        <v>0.15466919134171001</v>
      </c>
      <c r="J20" s="3">
        <f t="shared" si="7"/>
        <v>6.465411704330335</v>
      </c>
      <c r="K20" s="13"/>
      <c r="L20" s="13"/>
      <c r="M20" s="14"/>
    </row>
    <row r="21" spans="2:13" ht="19.95" customHeight="1" x14ac:dyDescent="0.3">
      <c r="B21" s="2">
        <v>6</v>
      </c>
      <c r="C21" s="3">
        <f t="shared" si="0"/>
        <v>210.768060735663</v>
      </c>
      <c r="D21" s="3">
        <f t="shared" si="1"/>
        <v>398.32173732294302</v>
      </c>
      <c r="E21" s="3">
        <f t="shared" si="2"/>
        <v>9.5288751626290704</v>
      </c>
      <c r="F21" s="3">
        <f t="shared" si="3"/>
        <v>11.384116280236</v>
      </c>
      <c r="G21" s="3">
        <f t="shared" si="4"/>
        <v>0.52914024263953452</v>
      </c>
      <c r="H21" s="3">
        <f t="shared" si="5"/>
        <v>4.5210242621057328E-2</v>
      </c>
      <c r="I21" s="3">
        <f t="shared" si="6"/>
        <v>0.15466919134171001</v>
      </c>
      <c r="J21" s="3">
        <f t="shared" si="7"/>
        <v>6.465411704330335</v>
      </c>
      <c r="K21" s="13"/>
      <c r="L21" s="13"/>
      <c r="M21" s="14"/>
    </row>
    <row r="22" spans="2:13" ht="19.95" customHeight="1" x14ac:dyDescent="0.3">
      <c r="B22" s="2">
        <v>7</v>
      </c>
      <c r="C22" s="3">
        <v>241.329729784509</v>
      </c>
      <c r="D22" s="3">
        <v>483.39344822298699</v>
      </c>
      <c r="E22" s="3">
        <v>5.7265052111670904</v>
      </c>
      <c r="F22" s="3">
        <v>13.917589145748501</v>
      </c>
      <c r="G22" s="3">
        <f t="shared" si="4"/>
        <v>0.49924079581894704</v>
      </c>
      <c r="H22" s="3">
        <f t="shared" si="5"/>
        <v>2.3728967070408065E-2</v>
      </c>
      <c r="I22" s="3">
        <f t="shared" si="6"/>
        <v>0.10884148291985052</v>
      </c>
      <c r="J22" s="3">
        <f t="shared" si="7"/>
        <v>9.1876734235271975</v>
      </c>
      <c r="K22" s="13">
        <v>56.9</v>
      </c>
      <c r="L22" s="13">
        <v>23</v>
      </c>
      <c r="M22" s="14">
        <v>0.85</v>
      </c>
    </row>
    <row r="23" spans="2:13" ht="19.95" customHeight="1" x14ac:dyDescent="0.3">
      <c r="B23" s="2">
        <v>8</v>
      </c>
      <c r="C23" s="3">
        <v>273.96975214061098</v>
      </c>
      <c r="D23" s="3">
        <v>624.746383660898</v>
      </c>
      <c r="E23" s="3">
        <v>7.5690303602058204</v>
      </c>
      <c r="F23" s="3">
        <v>23.165590418297199</v>
      </c>
      <c r="G23" s="3">
        <f t="shared" si="4"/>
        <v>0.43852955264054355</v>
      </c>
      <c r="H23" s="3">
        <f t="shared" si="5"/>
        <v>2.7627248267615784E-2</v>
      </c>
      <c r="I23" s="3">
        <f t="shared" si="6"/>
        <v>0.11006981794973035</v>
      </c>
      <c r="J23" s="3">
        <f t="shared" si="7"/>
        <v>9.0851426724145838</v>
      </c>
      <c r="K23" s="13"/>
      <c r="L23" s="13"/>
      <c r="M23" s="14"/>
    </row>
    <row r="24" spans="2:13" ht="19.95" customHeight="1" x14ac:dyDescent="0.3">
      <c r="B24" s="2">
        <v>9</v>
      </c>
      <c r="C24" s="3">
        <v>280.76008760333298</v>
      </c>
      <c r="D24" s="3">
        <v>649.26126510895904</v>
      </c>
      <c r="E24" s="3">
        <v>6.7232069810833304</v>
      </c>
      <c r="F24" s="3">
        <v>23.241891274490399</v>
      </c>
      <c r="G24" s="3">
        <f t="shared" si="4"/>
        <v>0.43243005965590109</v>
      </c>
      <c r="H24" s="3">
        <f t="shared" si="5"/>
        <v>2.3946448508671562E-2</v>
      </c>
      <c r="I24" s="3">
        <f t="shared" si="6"/>
        <v>0.10176032702950501</v>
      </c>
      <c r="J24" s="3">
        <f t="shared" si="7"/>
        <v>9.8270124437596778</v>
      </c>
      <c r="K24" s="13"/>
      <c r="L24" s="13"/>
      <c r="M24" s="14"/>
    </row>
    <row r="25" spans="2:13" ht="19.95" customHeight="1" x14ac:dyDescent="0.3">
      <c r="B25" s="2">
        <v>10</v>
      </c>
      <c r="C25" s="3">
        <v>267.16165892898999</v>
      </c>
      <c r="D25" s="3">
        <v>595.85018279080805</v>
      </c>
      <c r="E25" s="3">
        <v>6.5735990530988904</v>
      </c>
      <c r="F25" s="3">
        <v>15.552553696238</v>
      </c>
      <c r="G25" s="3">
        <f t="shared" si="4"/>
        <v>0.44837052441214992</v>
      </c>
      <c r="H25" s="3">
        <f t="shared" si="5"/>
        <v>2.460532353127106E-2</v>
      </c>
      <c r="I25" s="3">
        <f t="shared" si="6"/>
        <v>0.10503476479264671</v>
      </c>
      <c r="J25" s="3">
        <f t="shared" si="7"/>
        <v>9.5206572983158448</v>
      </c>
      <c r="K25" s="13">
        <v>54</v>
      </c>
      <c r="L25" s="13">
        <v>25.4</v>
      </c>
      <c r="M25" s="14">
        <v>0.78</v>
      </c>
    </row>
    <row r="26" spans="2:13" ht="19.95" customHeight="1" x14ac:dyDescent="0.3">
      <c r="B26" s="2">
        <v>11</v>
      </c>
      <c r="C26" s="3">
        <v>274.13895003179999</v>
      </c>
      <c r="D26" s="3">
        <v>626.63060295568698</v>
      </c>
      <c r="E26" s="3">
        <v>6.5327503679525796</v>
      </c>
      <c r="F26" s="3">
        <v>19.004689034768099</v>
      </c>
      <c r="G26" s="3">
        <f t="shared" si="4"/>
        <v>0.43748094768870727</v>
      </c>
      <c r="H26" s="3">
        <f t="shared" si="5"/>
        <v>2.3830069996236519E-2</v>
      </c>
      <c r="I26" s="3">
        <f t="shared" si="6"/>
        <v>0.10210387654463361</v>
      </c>
      <c r="J26" s="3">
        <f t="shared" si="7"/>
        <v>9.7939474370775805</v>
      </c>
      <c r="K26" s="13">
        <v>54.5</v>
      </c>
      <c r="L26" s="13">
        <v>26.2</v>
      </c>
      <c r="M26" s="14">
        <v>0.76</v>
      </c>
    </row>
    <row r="27" spans="2:13" ht="19.95" customHeight="1" x14ac:dyDescent="0.3">
      <c r="B27" s="2">
        <v>12</v>
      </c>
      <c r="C27" s="3">
        <v>303.49179677561602</v>
      </c>
      <c r="D27" s="3">
        <v>723.91292623489301</v>
      </c>
      <c r="E27" s="3">
        <v>7.9506801214148002</v>
      </c>
      <c r="F27" s="3">
        <v>21.4298935411597</v>
      </c>
      <c r="G27" s="3">
        <f t="shared" si="4"/>
        <v>0.419237985366682</v>
      </c>
      <c r="H27" s="3">
        <f t="shared" si="5"/>
        <v>2.6197347690728737E-2</v>
      </c>
      <c r="I27" s="3">
        <f t="shared" si="6"/>
        <v>0.10479944307014048</v>
      </c>
      <c r="J27" s="3">
        <f t="shared" si="7"/>
        <v>9.542035441263911</v>
      </c>
      <c r="K27" s="13"/>
      <c r="L27" s="13"/>
      <c r="M27" s="14"/>
    </row>
    <row r="28" spans="2:13" ht="19.95" customHeight="1" x14ac:dyDescent="0.3">
      <c r="B28" s="2">
        <v>13</v>
      </c>
      <c r="C28" s="3">
        <v>295.771371684261</v>
      </c>
      <c r="D28" s="3">
        <v>717.26732005420104</v>
      </c>
      <c r="E28" s="3">
        <v>8.0913309685192996</v>
      </c>
      <c r="F28" s="3">
        <v>30.480976612730998</v>
      </c>
      <c r="G28" s="3">
        <f t="shared" si="4"/>
        <v>0.41235863312706167</v>
      </c>
      <c r="H28" s="3">
        <f t="shared" si="5"/>
        <v>2.7356707724765464E-2</v>
      </c>
      <c r="I28" s="3">
        <f t="shared" si="6"/>
        <v>0.1062109909766443</v>
      </c>
      <c r="J28" s="3">
        <f t="shared" si="7"/>
        <v>9.4152214455837164</v>
      </c>
      <c r="K28" s="13"/>
      <c r="L28" s="13"/>
      <c r="M28" s="14"/>
    </row>
    <row r="29" spans="2:13" ht="19.95" customHeight="1" x14ac:dyDescent="0.3">
      <c r="B29" s="2">
        <v>14</v>
      </c>
      <c r="C29" s="3">
        <v>300</v>
      </c>
      <c r="D29" s="3">
        <v>730</v>
      </c>
      <c r="E29" s="3">
        <v>8</v>
      </c>
      <c r="F29" s="3">
        <v>40</v>
      </c>
      <c r="G29" s="3">
        <f t="shared" si="4"/>
        <v>0.41095890410958902</v>
      </c>
      <c r="H29" s="3">
        <f t="shared" si="5"/>
        <v>2.6666666666666668E-2</v>
      </c>
      <c r="I29" s="3">
        <f t="shared" si="6"/>
        <v>0.10468478451804274</v>
      </c>
      <c r="J29" s="3">
        <f t="shared" si="7"/>
        <v>9.5524865872714013</v>
      </c>
      <c r="K29" s="13"/>
      <c r="L29" s="13"/>
      <c r="M29" s="14"/>
    </row>
    <row r="30" spans="2:13" ht="19.95" customHeight="1" x14ac:dyDescent="0.3">
      <c r="B30" s="2">
        <v>15</v>
      </c>
      <c r="C30" s="3">
        <v>300</v>
      </c>
      <c r="D30" s="3">
        <v>730</v>
      </c>
      <c r="E30" s="3">
        <v>8</v>
      </c>
      <c r="F30" s="3">
        <v>40</v>
      </c>
      <c r="G30" s="3">
        <f t="shared" si="4"/>
        <v>0.41095890410958902</v>
      </c>
      <c r="H30" s="3">
        <f t="shared" si="5"/>
        <v>2.6666666666666668E-2</v>
      </c>
      <c r="I30" s="3">
        <f t="shared" si="6"/>
        <v>0.10468478451804274</v>
      </c>
      <c r="J30" s="3">
        <f t="shared" si="7"/>
        <v>9.5524865872714013</v>
      </c>
      <c r="K30" s="13"/>
      <c r="L30" s="13"/>
      <c r="M30" s="14"/>
    </row>
    <row r="31" spans="2:13" ht="19.95" customHeight="1" x14ac:dyDescent="0.3">
      <c r="B31" s="2">
        <v>16</v>
      </c>
      <c r="C31" s="3">
        <v>300</v>
      </c>
      <c r="D31" s="3">
        <v>730</v>
      </c>
      <c r="E31" s="3">
        <v>8</v>
      </c>
      <c r="F31" s="3">
        <v>40</v>
      </c>
      <c r="G31" s="3">
        <f t="shared" si="4"/>
        <v>0.41095890410958902</v>
      </c>
      <c r="H31" s="3">
        <f t="shared" si="5"/>
        <v>2.6666666666666668E-2</v>
      </c>
      <c r="I31" s="3">
        <f t="shared" si="6"/>
        <v>0.10468478451804274</v>
      </c>
      <c r="J31" s="3">
        <f t="shared" si="7"/>
        <v>9.5524865872714013</v>
      </c>
      <c r="K31" s="13"/>
      <c r="L31" s="13"/>
      <c r="M31" s="14"/>
    </row>
    <row r="32" spans="2:13" ht="19.95" customHeight="1" x14ac:dyDescent="0.3">
      <c r="B32" s="2">
        <v>17</v>
      </c>
      <c r="C32" s="3">
        <v>300</v>
      </c>
      <c r="D32" s="3">
        <v>730</v>
      </c>
      <c r="E32" s="3">
        <v>8</v>
      </c>
      <c r="F32" s="3">
        <v>50</v>
      </c>
      <c r="G32" s="3">
        <f t="shared" si="4"/>
        <v>0.41095890410958902</v>
      </c>
      <c r="H32" s="3">
        <f t="shared" si="5"/>
        <v>2.6666666666666668E-2</v>
      </c>
      <c r="I32" s="3">
        <f t="shared" si="6"/>
        <v>0.10468478451804274</v>
      </c>
      <c r="J32" s="3">
        <f t="shared" si="7"/>
        <v>9.5524865872714013</v>
      </c>
      <c r="K32" s="13"/>
      <c r="L32" s="13"/>
      <c r="M32" s="14"/>
    </row>
    <row r="33" spans="2:13" ht="19.95" customHeight="1" x14ac:dyDescent="0.3">
      <c r="B33" s="2">
        <v>18</v>
      </c>
      <c r="C33" s="3">
        <v>300</v>
      </c>
      <c r="D33" s="3">
        <v>730</v>
      </c>
      <c r="E33" s="3">
        <v>8</v>
      </c>
      <c r="F33" s="3">
        <v>60</v>
      </c>
      <c r="G33" s="3">
        <f t="shared" si="4"/>
        <v>0.41095890410958902</v>
      </c>
      <c r="H33" s="3">
        <f t="shared" si="5"/>
        <v>2.6666666666666668E-2</v>
      </c>
      <c r="I33" s="3">
        <f t="shared" si="6"/>
        <v>0.10468478451804274</v>
      </c>
      <c r="J33" s="3">
        <f t="shared" si="7"/>
        <v>9.5524865872714013</v>
      </c>
      <c r="K33" s="13"/>
      <c r="L33" s="13"/>
      <c r="M33" s="14"/>
    </row>
    <row r="34" spans="2:13" ht="19.95" customHeight="1" x14ac:dyDescent="0.3">
      <c r="B34" s="2">
        <v>19</v>
      </c>
      <c r="C34" s="3">
        <v>300</v>
      </c>
      <c r="D34" s="3">
        <v>730</v>
      </c>
      <c r="E34" s="3">
        <v>8</v>
      </c>
      <c r="F34" s="3">
        <v>70</v>
      </c>
      <c r="G34" s="3">
        <f t="shared" si="4"/>
        <v>0.41095890410958902</v>
      </c>
      <c r="H34" s="3">
        <f t="shared" si="5"/>
        <v>2.6666666666666668E-2</v>
      </c>
      <c r="I34" s="3">
        <f t="shared" si="6"/>
        <v>0.10468478451804274</v>
      </c>
      <c r="J34" s="3">
        <f t="shared" si="7"/>
        <v>9.5524865872714013</v>
      </c>
      <c r="K34" s="13"/>
      <c r="L34" s="13"/>
      <c r="M34" s="14"/>
    </row>
    <row r="35" spans="2:13" ht="19.95" customHeight="1" x14ac:dyDescent="0.3">
      <c r="B35" s="2">
        <v>20</v>
      </c>
      <c r="C35" s="3">
        <v>309.76010233996499</v>
      </c>
      <c r="D35" s="3">
        <v>744.28067599000406</v>
      </c>
      <c r="E35" s="3">
        <v>8.0745734428109603</v>
      </c>
      <c r="F35" s="3">
        <v>76.824129413342604</v>
      </c>
      <c r="G35" s="3">
        <f t="shared" si="4"/>
        <v>0.41618721583485685</v>
      </c>
      <c r="H35" s="3">
        <f t="shared" si="5"/>
        <v>2.6067183545636329E-2</v>
      </c>
      <c r="I35" s="3">
        <f t="shared" si="6"/>
        <v>0.104157709961935</v>
      </c>
      <c r="J35" s="3">
        <f t="shared" si="7"/>
        <v>9.6008255208899591</v>
      </c>
      <c r="K35" s="13"/>
      <c r="L35" s="13"/>
      <c r="M35" s="14"/>
    </row>
    <row r="36" spans="2:13" ht="19.95" customHeight="1" x14ac:dyDescent="0.3">
      <c r="B36" s="2">
        <v>21</v>
      </c>
      <c r="C36" s="3">
        <v>322.67933681632599</v>
      </c>
      <c r="D36" s="3">
        <v>841.251091481451</v>
      </c>
      <c r="E36" s="3">
        <v>11.3521685576875</v>
      </c>
      <c r="F36" s="3">
        <v>58.152153722659101</v>
      </c>
      <c r="G36" s="3">
        <f t="shared" si="4"/>
        <v>0.38357077938298384</v>
      </c>
      <c r="H36" s="3">
        <f t="shared" si="5"/>
        <v>3.5180959120878971E-2</v>
      </c>
      <c r="I36" s="3">
        <f t="shared" si="6"/>
        <v>0.11616534728324296</v>
      </c>
      <c r="J36" s="3">
        <f t="shared" si="7"/>
        <v>8.60841914897156</v>
      </c>
      <c r="K36" s="13"/>
      <c r="L36" s="13"/>
      <c r="M36" s="14"/>
    </row>
    <row r="37" spans="2:13" ht="19.95" customHeight="1" x14ac:dyDescent="0.3">
      <c r="B37" s="2">
        <v>22</v>
      </c>
      <c r="C37" s="3">
        <v>318.70769551311298</v>
      </c>
      <c r="D37" s="3">
        <v>825.87584963122401</v>
      </c>
      <c r="E37" s="3">
        <v>11.8023202226507</v>
      </c>
      <c r="F37" s="3">
        <v>58.175477348982703</v>
      </c>
      <c r="G37" s="3">
        <f t="shared" si="4"/>
        <v>0.38590267006284856</v>
      </c>
      <c r="H37" s="3">
        <f t="shared" si="5"/>
        <v>3.7031801832237532E-2</v>
      </c>
      <c r="I37" s="3">
        <f t="shared" si="6"/>
        <v>0.11954359541313266</v>
      </c>
      <c r="J37" s="3">
        <f t="shared" si="7"/>
        <v>8.3651491035055763</v>
      </c>
      <c r="K37" s="13"/>
      <c r="L37" s="13"/>
      <c r="M37" s="14"/>
    </row>
    <row r="38" spans="2:13" ht="19.95" customHeight="1" x14ac:dyDescent="0.3">
      <c r="B38" s="2">
        <v>23</v>
      </c>
      <c r="C38" s="3">
        <v>382.14937935706001</v>
      </c>
      <c r="D38" s="3">
        <v>1086.07517784623</v>
      </c>
      <c r="E38" s="3">
        <v>12.4979019894551</v>
      </c>
      <c r="F38" s="3">
        <v>68.727277491379596</v>
      </c>
      <c r="G38" s="3">
        <f t="shared" si="4"/>
        <v>0.35186273211297531</v>
      </c>
      <c r="H38" s="3">
        <f t="shared" si="5"/>
        <v>3.2704232074069986E-2</v>
      </c>
      <c r="I38" s="3">
        <f t="shared" si="6"/>
        <v>0.10727255217080957</v>
      </c>
      <c r="J38" s="3">
        <f t="shared" si="7"/>
        <v>9.3220491147419029</v>
      </c>
      <c r="K38" s="13">
        <v>55.1</v>
      </c>
      <c r="L38" s="13">
        <v>43.5</v>
      </c>
      <c r="M38" s="14">
        <v>0.59</v>
      </c>
    </row>
    <row r="39" spans="2:13" ht="19.95" customHeight="1" x14ac:dyDescent="0.3">
      <c r="B39" s="2">
        <v>24</v>
      </c>
      <c r="C39" s="3">
        <v>388.38654516328</v>
      </c>
      <c r="D39" s="3">
        <v>1030.8178374829199</v>
      </c>
      <c r="E39" s="3">
        <v>12.6391529036403</v>
      </c>
      <c r="F39" s="3">
        <v>70.104386978320306</v>
      </c>
      <c r="G39" s="3">
        <f t="shared" si="4"/>
        <v>0.3767751498282696</v>
      </c>
      <c r="H39" s="3">
        <f t="shared" si="5"/>
        <v>3.2542715655421904E-2</v>
      </c>
      <c r="I39" s="3">
        <f t="shared" si="6"/>
        <v>0.11073069387884446</v>
      </c>
      <c r="J39" s="3">
        <f t="shared" si="7"/>
        <v>9.0309196571471499</v>
      </c>
      <c r="K39" s="13"/>
      <c r="L39" s="13"/>
      <c r="M39" s="14"/>
    </row>
    <row r="40" spans="2:13" ht="19.95" customHeight="1" x14ac:dyDescent="0.3">
      <c r="B40" s="2">
        <v>25</v>
      </c>
      <c r="C40" s="3">
        <v>362.77596528094301</v>
      </c>
      <c r="D40" s="3">
        <v>1040.9302384324899</v>
      </c>
      <c r="E40" s="3">
        <v>13.8654509296558</v>
      </c>
      <c r="F40" s="3">
        <v>70</v>
      </c>
      <c r="G40" s="3">
        <f t="shared" si="4"/>
        <v>0.34851131409847219</v>
      </c>
      <c r="H40" s="3">
        <f t="shared" si="5"/>
        <v>3.8220423227095651E-2</v>
      </c>
      <c r="I40" s="3">
        <f t="shared" si="6"/>
        <v>0.11541338711031261</v>
      </c>
      <c r="J40" s="3">
        <f t="shared" si="7"/>
        <v>8.6645061291217083</v>
      </c>
      <c r="K40" s="13"/>
      <c r="L40" s="13"/>
      <c r="M40" s="14"/>
    </row>
    <row r="41" spans="2:13" ht="19.95" customHeight="1" x14ac:dyDescent="0.3">
      <c r="B41" s="2">
        <v>26</v>
      </c>
      <c r="C41" s="3">
        <v>401.95085940937599</v>
      </c>
      <c r="D41" s="3">
        <v>1173.5679397127101</v>
      </c>
      <c r="E41" s="3">
        <v>12.6413110773459</v>
      </c>
      <c r="F41" s="3">
        <v>71.654144574916003</v>
      </c>
      <c r="G41" s="3">
        <f t="shared" si="4"/>
        <v>0.34250327212225457</v>
      </c>
      <c r="H41" s="3">
        <f t="shared" si="5"/>
        <v>3.1449891899524636E-2</v>
      </c>
      <c r="I41" s="3">
        <f t="shared" si="6"/>
        <v>0.10378675678273397</v>
      </c>
      <c r="J41" s="3">
        <f t="shared" si="7"/>
        <v>9.635140657621557</v>
      </c>
      <c r="K41" s="13"/>
      <c r="L41" s="13"/>
      <c r="M41" s="14"/>
    </row>
    <row r="42" spans="2:13" ht="19.95" customHeight="1" thickBot="1" x14ac:dyDescent="0.35">
      <c r="B42" s="4">
        <v>27</v>
      </c>
      <c r="C42" s="5">
        <v>435.14316503662599</v>
      </c>
      <c r="D42" s="5">
        <v>1339.2464610634099</v>
      </c>
      <c r="E42" s="5">
        <v>12.862229102500301</v>
      </c>
      <c r="F42" s="5">
        <v>76.387836859025796</v>
      </c>
      <c r="G42" s="5">
        <f t="shared" si="4"/>
        <v>0.32491641955962808</v>
      </c>
      <c r="H42" s="5">
        <f t="shared" si="5"/>
        <v>2.955861458014097E-2</v>
      </c>
      <c r="I42" s="5">
        <f t="shared" si="6"/>
        <v>9.800040416509731E-2</v>
      </c>
      <c r="J42" s="5">
        <f t="shared" si="7"/>
        <v>10.204039549830229</v>
      </c>
      <c r="K42" s="15">
        <v>49.6</v>
      </c>
      <c r="L42" s="15">
        <v>46.8</v>
      </c>
      <c r="M42" s="16">
        <v>0.52</v>
      </c>
    </row>
    <row r="43" spans="2:13" x14ac:dyDescent="0.3">
      <c r="B43" s="1"/>
    </row>
  </sheetData>
  <mergeCells count="1">
    <mergeCell ref="B2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ACA6-84C1-4C8A-AE25-F456DC9A234F}">
  <sheetPr>
    <pageSetUpPr fitToPage="1"/>
  </sheetPr>
  <dimension ref="B1:M32"/>
  <sheetViews>
    <sheetView tabSelected="1" zoomScale="70" zoomScaleNormal="70" workbookViewId="0">
      <selection activeCell="Q12" sqref="Q12"/>
    </sheetView>
  </sheetViews>
  <sheetFormatPr defaultRowHeight="14.4" x14ac:dyDescent="0.3"/>
  <cols>
    <col min="2" max="13" width="10.77734375" customWidth="1"/>
  </cols>
  <sheetData>
    <row r="1" spans="2:13" ht="15" thickBot="1" x14ac:dyDescent="0.35"/>
    <row r="2" spans="2:13" ht="14.4" customHeight="1" x14ac:dyDescent="0.3">
      <c r="B2" s="28" t="s">
        <v>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2:13" ht="15" customHeight="1" thickBot="1" x14ac:dyDescent="0.3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</row>
    <row r="4" spans="2:13" ht="53.4" customHeight="1" thickBot="1" x14ac:dyDescent="0.35">
      <c r="B4" s="21" t="s">
        <v>16</v>
      </c>
      <c r="C4" s="18" t="s">
        <v>2</v>
      </c>
      <c r="D4" s="18" t="s">
        <v>3</v>
      </c>
      <c r="E4" s="18" t="s">
        <v>4</v>
      </c>
      <c r="F4" s="18" t="s">
        <v>17</v>
      </c>
      <c r="G4" s="18" t="s">
        <v>5</v>
      </c>
      <c r="H4" s="18" t="s">
        <v>6</v>
      </c>
      <c r="I4" s="18" t="s">
        <v>8</v>
      </c>
      <c r="J4" s="18" t="s">
        <v>7</v>
      </c>
      <c r="K4" s="19" t="s">
        <v>13</v>
      </c>
      <c r="L4" s="19" t="s">
        <v>14</v>
      </c>
      <c r="M4" s="20" t="s">
        <v>15</v>
      </c>
    </row>
    <row r="5" spans="2:13" ht="19.95" customHeight="1" x14ac:dyDescent="0.3">
      <c r="B5" s="6">
        <v>1</v>
      </c>
      <c r="C5" s="7">
        <f>210.768060735663</f>
        <v>210.768060735663</v>
      </c>
      <c r="D5" s="7">
        <f>398.321737322943</f>
        <v>398.32173732294302</v>
      </c>
      <c r="E5" s="7">
        <f>9.52887516262907</f>
        <v>9.5288751626290704</v>
      </c>
      <c r="F5" s="7">
        <f>11.384116280236</f>
        <v>11.384116280236</v>
      </c>
      <c r="G5" s="7">
        <f>C5/D5</f>
        <v>0.52914024263953452</v>
      </c>
      <c r="H5" s="7">
        <f>E5/C5</f>
        <v>4.5210242621057328E-2</v>
      </c>
      <c r="I5" s="7">
        <f>SQRT(G5*H5)</f>
        <v>0.15466919134171001</v>
      </c>
      <c r="J5" s="7">
        <f>1/I5</f>
        <v>6.465411704330335</v>
      </c>
      <c r="K5" s="11">
        <v>58.7</v>
      </c>
      <c r="L5" s="11">
        <v>23.6</v>
      </c>
      <c r="M5" s="12">
        <v>1</v>
      </c>
    </row>
    <row r="6" spans="2:13" ht="19.95" customHeight="1" x14ac:dyDescent="0.3">
      <c r="B6" s="2">
        <v>2</v>
      </c>
      <c r="C6" s="3">
        <f t="shared" ref="C6:C10" si="0">210.768060735663</f>
        <v>210.768060735663</v>
      </c>
      <c r="D6" s="3">
        <f t="shared" ref="D6:D10" si="1">398.321737322943</f>
        <v>398.32173732294302</v>
      </c>
      <c r="E6" s="3">
        <f t="shared" ref="E6:E10" si="2">9.52887516262907</f>
        <v>9.5288751626290704</v>
      </c>
      <c r="F6" s="3">
        <f t="shared" ref="F6:F10" si="3">11.384116280236</f>
        <v>11.384116280236</v>
      </c>
      <c r="G6" s="3">
        <f t="shared" ref="G6:G31" si="4">C6/D6</f>
        <v>0.52914024263953452</v>
      </c>
      <c r="H6" s="3">
        <f t="shared" ref="H6:H31" si="5">E6/C6</f>
        <v>4.5210242621057328E-2</v>
      </c>
      <c r="I6" s="3">
        <f t="shared" ref="I6:I31" si="6">SQRT(G6*H6)</f>
        <v>0.15466919134171001</v>
      </c>
      <c r="J6" s="3">
        <f t="shared" ref="J6:J31" si="7">1/I6</f>
        <v>6.465411704330335</v>
      </c>
      <c r="K6" s="13">
        <v>60</v>
      </c>
      <c r="L6" s="13">
        <v>23</v>
      </c>
      <c r="M6" s="14">
        <v>1</v>
      </c>
    </row>
    <row r="7" spans="2:13" ht="19.95" customHeight="1" x14ac:dyDescent="0.3">
      <c r="B7" s="2">
        <v>3</v>
      </c>
      <c r="C7" s="3">
        <f t="shared" si="0"/>
        <v>210.768060735663</v>
      </c>
      <c r="D7" s="3">
        <f t="shared" si="1"/>
        <v>398.32173732294302</v>
      </c>
      <c r="E7" s="3">
        <f t="shared" si="2"/>
        <v>9.5288751626290704</v>
      </c>
      <c r="F7" s="3">
        <f t="shared" si="3"/>
        <v>11.384116280236</v>
      </c>
      <c r="G7" s="3">
        <f t="shared" si="4"/>
        <v>0.52914024263953452</v>
      </c>
      <c r="H7" s="3">
        <f t="shared" si="5"/>
        <v>4.5210242621057328E-2</v>
      </c>
      <c r="I7" s="3">
        <f t="shared" si="6"/>
        <v>0.15466919134171001</v>
      </c>
      <c r="J7" s="3">
        <f t="shared" si="7"/>
        <v>6.465411704330335</v>
      </c>
      <c r="K7" s="13">
        <v>60.1</v>
      </c>
      <c r="L7" s="13">
        <v>22.9</v>
      </c>
      <c r="M7" s="14">
        <v>1</v>
      </c>
    </row>
    <row r="8" spans="2:13" ht="19.95" customHeight="1" x14ac:dyDescent="0.3">
      <c r="B8" s="2">
        <v>4</v>
      </c>
      <c r="C8" s="3">
        <f t="shared" si="0"/>
        <v>210.768060735663</v>
      </c>
      <c r="D8" s="3">
        <f t="shared" si="1"/>
        <v>398.32173732294302</v>
      </c>
      <c r="E8" s="3">
        <f t="shared" si="2"/>
        <v>9.5288751626290704</v>
      </c>
      <c r="F8" s="3">
        <f t="shared" si="3"/>
        <v>11.384116280236</v>
      </c>
      <c r="G8" s="3">
        <f t="shared" si="4"/>
        <v>0.52914024263953452</v>
      </c>
      <c r="H8" s="3">
        <f t="shared" si="5"/>
        <v>4.5210242621057328E-2</v>
      </c>
      <c r="I8" s="3">
        <f t="shared" si="6"/>
        <v>0.15466919134171001</v>
      </c>
      <c r="J8" s="3">
        <f t="shared" si="7"/>
        <v>6.465411704330335</v>
      </c>
      <c r="K8" s="13">
        <v>60</v>
      </c>
      <c r="L8" s="13">
        <v>22.9</v>
      </c>
      <c r="M8" s="14">
        <v>0.99</v>
      </c>
    </row>
    <row r="9" spans="2:13" ht="19.95" customHeight="1" x14ac:dyDescent="0.3">
      <c r="B9" s="2">
        <v>5</v>
      </c>
      <c r="C9" s="3">
        <f t="shared" si="0"/>
        <v>210.768060735663</v>
      </c>
      <c r="D9" s="3">
        <f t="shared" si="1"/>
        <v>398.32173732294302</v>
      </c>
      <c r="E9" s="3">
        <f t="shared" si="2"/>
        <v>9.5288751626290704</v>
      </c>
      <c r="F9" s="3">
        <f t="shared" si="3"/>
        <v>11.384116280236</v>
      </c>
      <c r="G9" s="3">
        <f t="shared" si="4"/>
        <v>0.52914024263953452</v>
      </c>
      <c r="H9" s="3">
        <f t="shared" si="5"/>
        <v>4.5210242621057328E-2</v>
      </c>
      <c r="I9" s="3">
        <f t="shared" si="6"/>
        <v>0.15466919134171001</v>
      </c>
      <c r="J9" s="3">
        <f t="shared" si="7"/>
        <v>6.465411704330335</v>
      </c>
      <c r="K9" s="13">
        <v>59.7</v>
      </c>
      <c r="L9" s="13">
        <v>22.8</v>
      </c>
      <c r="M9" s="14">
        <v>0.99399999999999999</v>
      </c>
    </row>
    <row r="10" spans="2:13" ht="19.95" customHeight="1" x14ac:dyDescent="0.3">
      <c r="B10" s="2">
        <v>6</v>
      </c>
      <c r="C10" s="3">
        <f t="shared" si="0"/>
        <v>210.768060735663</v>
      </c>
      <c r="D10" s="3">
        <f t="shared" si="1"/>
        <v>398.32173732294302</v>
      </c>
      <c r="E10" s="3">
        <f t="shared" si="2"/>
        <v>9.5288751626290704</v>
      </c>
      <c r="F10" s="3">
        <f t="shared" si="3"/>
        <v>11.384116280236</v>
      </c>
      <c r="G10" s="3">
        <f t="shared" si="4"/>
        <v>0.52914024263953452</v>
      </c>
      <c r="H10" s="3">
        <f t="shared" si="5"/>
        <v>4.5210242621057328E-2</v>
      </c>
      <c r="I10" s="3">
        <f t="shared" si="6"/>
        <v>0.15466919134171001</v>
      </c>
      <c r="J10" s="3">
        <f t="shared" si="7"/>
        <v>6.465411704330335</v>
      </c>
      <c r="K10" s="13">
        <v>59.5</v>
      </c>
      <c r="L10" s="13">
        <v>22.8</v>
      </c>
      <c r="M10" s="14">
        <v>0.99399999999999999</v>
      </c>
    </row>
    <row r="11" spans="2:13" ht="19.95" customHeight="1" x14ac:dyDescent="0.3">
      <c r="B11" s="2">
        <v>7</v>
      </c>
      <c r="C11" s="3">
        <v>241.329729784509</v>
      </c>
      <c r="D11" s="3">
        <v>483.39344822298699</v>
      </c>
      <c r="E11" s="3">
        <v>5.7265052111670904</v>
      </c>
      <c r="F11" s="3">
        <v>13.917589145748501</v>
      </c>
      <c r="G11" s="3">
        <f t="shared" si="4"/>
        <v>0.49924079581894704</v>
      </c>
      <c r="H11" s="3">
        <f t="shared" si="5"/>
        <v>2.3728967070408065E-2</v>
      </c>
      <c r="I11" s="3">
        <f t="shared" si="6"/>
        <v>0.10884148291985052</v>
      </c>
      <c r="J11" s="3">
        <f t="shared" si="7"/>
        <v>9.1876734235271975</v>
      </c>
      <c r="K11" s="13">
        <v>56.9</v>
      </c>
      <c r="L11" s="13">
        <v>23</v>
      </c>
      <c r="M11" s="14">
        <v>0.85</v>
      </c>
    </row>
    <row r="12" spans="2:13" ht="19.95" customHeight="1" x14ac:dyDescent="0.3">
      <c r="B12" s="2">
        <v>8</v>
      </c>
      <c r="C12" s="3">
        <v>273.96975214061098</v>
      </c>
      <c r="D12" s="3">
        <v>624.746383660898</v>
      </c>
      <c r="E12" s="3">
        <v>7.5690303602058204</v>
      </c>
      <c r="F12" s="3">
        <v>23.165590418297199</v>
      </c>
      <c r="G12" s="3">
        <f t="shared" si="4"/>
        <v>0.43852955264054355</v>
      </c>
      <c r="H12" s="3">
        <f t="shared" si="5"/>
        <v>2.7627248267615784E-2</v>
      </c>
      <c r="I12" s="3">
        <f t="shared" si="6"/>
        <v>0.11006981794973035</v>
      </c>
      <c r="J12" s="3">
        <f t="shared" si="7"/>
        <v>9.0851426724145838</v>
      </c>
      <c r="K12" s="13">
        <v>57.7</v>
      </c>
      <c r="L12" s="13">
        <v>27.7</v>
      </c>
      <c r="M12" s="14">
        <v>0.77</v>
      </c>
    </row>
    <row r="13" spans="2:13" ht="19.95" customHeight="1" x14ac:dyDescent="0.3">
      <c r="B13" s="2">
        <v>9</v>
      </c>
      <c r="C13" s="3">
        <v>280.76008760333298</v>
      </c>
      <c r="D13" s="3">
        <v>649.26126510895904</v>
      </c>
      <c r="E13" s="3">
        <v>6.7232069810833304</v>
      </c>
      <c r="F13" s="3">
        <v>23.241891274490399</v>
      </c>
      <c r="G13" s="3">
        <f t="shared" si="4"/>
        <v>0.43243005965590109</v>
      </c>
      <c r="H13" s="3">
        <f t="shared" si="5"/>
        <v>2.3946448508671562E-2</v>
      </c>
      <c r="I13" s="3">
        <f t="shared" si="6"/>
        <v>0.10176032702950501</v>
      </c>
      <c r="J13" s="3">
        <f t="shared" si="7"/>
        <v>9.8270124437596778</v>
      </c>
      <c r="K13" s="13">
        <v>56.4</v>
      </c>
      <c r="L13" s="13">
        <v>27.2</v>
      </c>
      <c r="M13" s="14">
        <v>0.75</v>
      </c>
    </row>
    <row r="14" spans="2:13" ht="19.95" customHeight="1" x14ac:dyDescent="0.3">
      <c r="B14" s="2">
        <v>10</v>
      </c>
      <c r="C14" s="3">
        <v>267.16165892898999</v>
      </c>
      <c r="D14" s="3">
        <v>595.85018279080805</v>
      </c>
      <c r="E14" s="3">
        <v>6.5735990530988904</v>
      </c>
      <c r="F14" s="3">
        <v>15.552553696238</v>
      </c>
      <c r="G14" s="3">
        <f t="shared" si="4"/>
        <v>0.44837052441214992</v>
      </c>
      <c r="H14" s="3">
        <f t="shared" si="5"/>
        <v>2.460532353127106E-2</v>
      </c>
      <c r="I14" s="3">
        <f t="shared" si="6"/>
        <v>0.10503476479264671</v>
      </c>
      <c r="J14" s="3">
        <f t="shared" si="7"/>
        <v>9.5206572983158448</v>
      </c>
      <c r="K14" s="13">
        <v>54</v>
      </c>
      <c r="L14" s="13">
        <v>25.4</v>
      </c>
      <c r="M14" s="14">
        <v>0.78</v>
      </c>
    </row>
    <row r="15" spans="2:13" ht="19.95" customHeight="1" x14ac:dyDescent="0.3">
      <c r="B15" s="2">
        <v>11</v>
      </c>
      <c r="C15" s="3">
        <v>274.13895003179999</v>
      </c>
      <c r="D15" s="3">
        <v>626.63060295568698</v>
      </c>
      <c r="E15" s="3">
        <v>6.5327503679525796</v>
      </c>
      <c r="F15" s="3">
        <v>19.004689034768099</v>
      </c>
      <c r="G15" s="3">
        <f t="shared" si="4"/>
        <v>0.43748094768870727</v>
      </c>
      <c r="H15" s="3">
        <f t="shared" si="5"/>
        <v>2.3830069996236519E-2</v>
      </c>
      <c r="I15" s="3">
        <f t="shared" si="6"/>
        <v>0.10210387654463361</v>
      </c>
      <c r="J15" s="3">
        <f t="shared" si="7"/>
        <v>9.7939474370775805</v>
      </c>
      <c r="K15" s="13">
        <v>54.5</v>
      </c>
      <c r="L15" s="13">
        <v>26.2</v>
      </c>
      <c r="M15" s="14">
        <v>0.76</v>
      </c>
    </row>
    <row r="16" spans="2:13" ht="19.95" customHeight="1" x14ac:dyDescent="0.3">
      <c r="B16" s="2">
        <v>12</v>
      </c>
      <c r="C16" s="3">
        <v>303.49179677561602</v>
      </c>
      <c r="D16" s="3">
        <v>723.91292623489301</v>
      </c>
      <c r="E16" s="3">
        <v>7.9506801214148002</v>
      </c>
      <c r="F16" s="3">
        <v>21.4298935411597</v>
      </c>
      <c r="G16" s="3">
        <f t="shared" si="4"/>
        <v>0.419237985366682</v>
      </c>
      <c r="H16" s="3">
        <f t="shared" si="5"/>
        <v>2.6197347690728737E-2</v>
      </c>
      <c r="I16" s="3">
        <f t="shared" si="6"/>
        <v>0.10479944307014048</v>
      </c>
      <c r="J16" s="3">
        <f t="shared" si="7"/>
        <v>9.542035441263911</v>
      </c>
      <c r="K16" s="13">
        <v>52.3</v>
      </c>
      <c r="L16" s="13">
        <v>29.6</v>
      </c>
      <c r="M16" s="14">
        <v>0.71</v>
      </c>
    </row>
    <row r="17" spans="2:13" ht="19.95" customHeight="1" x14ac:dyDescent="0.3">
      <c r="B17" s="2">
        <v>13</v>
      </c>
      <c r="C17" s="3">
        <v>295.771371684261</v>
      </c>
      <c r="D17" s="3">
        <v>717.26732005420104</v>
      </c>
      <c r="E17" s="3">
        <v>8.0913309685192996</v>
      </c>
      <c r="F17" s="3">
        <v>30.480976612730998</v>
      </c>
      <c r="G17" s="3">
        <f t="shared" si="4"/>
        <v>0.41235863312706167</v>
      </c>
      <c r="H17" s="3">
        <f t="shared" si="5"/>
        <v>2.7356707724765464E-2</v>
      </c>
      <c r="I17" s="3">
        <f t="shared" si="6"/>
        <v>0.1062109909766443</v>
      </c>
      <c r="J17" s="3">
        <f t="shared" si="7"/>
        <v>9.4152214455837164</v>
      </c>
      <c r="K17" s="13">
        <v>57</v>
      </c>
      <c r="L17" s="13">
        <v>30.2</v>
      </c>
      <c r="M17" s="14">
        <v>0.72</v>
      </c>
    </row>
    <row r="18" spans="2:13" ht="19.95" customHeight="1" x14ac:dyDescent="0.3">
      <c r="B18" s="2">
        <v>14</v>
      </c>
      <c r="C18" s="3">
        <v>300</v>
      </c>
      <c r="D18" s="3">
        <v>730</v>
      </c>
      <c r="E18" s="3">
        <v>8</v>
      </c>
      <c r="F18" s="3">
        <v>40</v>
      </c>
      <c r="G18" s="3">
        <f t="shared" si="4"/>
        <v>0.41095890410958902</v>
      </c>
      <c r="H18" s="3">
        <f t="shared" si="5"/>
        <v>2.6666666666666668E-2</v>
      </c>
      <c r="I18" s="3">
        <f t="shared" si="6"/>
        <v>0.10468478451804274</v>
      </c>
      <c r="J18" s="3">
        <f t="shared" si="7"/>
        <v>9.5524865872714013</v>
      </c>
      <c r="K18" s="13">
        <v>60.1</v>
      </c>
      <c r="L18" s="13">
        <v>30.6</v>
      </c>
      <c r="M18" s="14">
        <v>0.71</v>
      </c>
    </row>
    <row r="19" spans="2:13" ht="19.95" customHeight="1" x14ac:dyDescent="0.3">
      <c r="B19" s="2">
        <v>15</v>
      </c>
      <c r="C19" s="3">
        <v>300</v>
      </c>
      <c r="D19" s="3">
        <v>730</v>
      </c>
      <c r="E19" s="3">
        <v>8</v>
      </c>
      <c r="F19" s="3">
        <v>40</v>
      </c>
      <c r="G19" s="3">
        <f t="shared" si="4"/>
        <v>0.41095890410958902</v>
      </c>
      <c r="H19" s="3">
        <f t="shared" si="5"/>
        <v>2.6666666666666668E-2</v>
      </c>
      <c r="I19" s="3">
        <f t="shared" si="6"/>
        <v>0.10468478451804274</v>
      </c>
      <c r="J19" s="3">
        <f t="shared" si="7"/>
        <v>9.5524865872714013</v>
      </c>
      <c r="K19" s="13">
        <v>59.8</v>
      </c>
      <c r="L19" s="13">
        <v>30.5</v>
      </c>
      <c r="M19" s="14">
        <v>0.71</v>
      </c>
    </row>
    <row r="20" spans="2:13" ht="19.95" customHeight="1" x14ac:dyDescent="0.3">
      <c r="B20" s="2">
        <v>16</v>
      </c>
      <c r="C20" s="3">
        <v>300</v>
      </c>
      <c r="D20" s="3">
        <v>730</v>
      </c>
      <c r="E20" s="3">
        <v>8</v>
      </c>
      <c r="F20" s="3">
        <v>40</v>
      </c>
      <c r="G20" s="3">
        <f t="shared" si="4"/>
        <v>0.41095890410958902</v>
      </c>
      <c r="H20" s="3">
        <f t="shared" si="5"/>
        <v>2.6666666666666668E-2</v>
      </c>
      <c r="I20" s="3">
        <f t="shared" si="6"/>
        <v>0.10468478451804274</v>
      </c>
      <c r="J20" s="3">
        <f t="shared" si="7"/>
        <v>9.5524865872714013</v>
      </c>
      <c r="K20" s="13">
        <v>59.5</v>
      </c>
      <c r="L20" s="13">
        <v>30.5</v>
      </c>
      <c r="M20" s="14">
        <v>0.7</v>
      </c>
    </row>
    <row r="21" spans="2:13" ht="19.95" customHeight="1" x14ac:dyDescent="0.3">
      <c r="B21" s="2">
        <v>17</v>
      </c>
      <c r="C21" s="3">
        <v>300</v>
      </c>
      <c r="D21" s="3">
        <v>730</v>
      </c>
      <c r="E21" s="3">
        <v>8</v>
      </c>
      <c r="F21" s="3">
        <v>50</v>
      </c>
      <c r="G21" s="3">
        <f t="shared" si="4"/>
        <v>0.41095890410958902</v>
      </c>
      <c r="H21" s="3">
        <f t="shared" si="5"/>
        <v>2.6666666666666668E-2</v>
      </c>
      <c r="I21" s="3">
        <f t="shared" si="6"/>
        <v>0.10468478451804274</v>
      </c>
      <c r="J21" s="3">
        <f t="shared" si="7"/>
        <v>9.5524865872714013</v>
      </c>
      <c r="K21" s="13">
        <v>59.2</v>
      </c>
      <c r="L21" s="13">
        <v>30.5</v>
      </c>
      <c r="M21" s="14">
        <v>0.7</v>
      </c>
    </row>
    <row r="22" spans="2:13" ht="19.95" customHeight="1" x14ac:dyDescent="0.3">
      <c r="B22" s="2">
        <v>18</v>
      </c>
      <c r="C22" s="3">
        <v>300</v>
      </c>
      <c r="D22" s="3">
        <v>730</v>
      </c>
      <c r="E22" s="3">
        <v>8</v>
      </c>
      <c r="F22" s="3">
        <v>60</v>
      </c>
      <c r="G22" s="3">
        <f t="shared" si="4"/>
        <v>0.41095890410958902</v>
      </c>
      <c r="H22" s="3">
        <f t="shared" si="5"/>
        <v>2.6666666666666668E-2</v>
      </c>
      <c r="I22" s="3">
        <f t="shared" si="6"/>
        <v>0.10468478451804274</v>
      </c>
      <c r="J22" s="3">
        <f t="shared" si="7"/>
        <v>9.5524865872714013</v>
      </c>
      <c r="K22" s="13">
        <v>58.9</v>
      </c>
      <c r="L22" s="13">
        <v>30.5</v>
      </c>
      <c r="M22" s="14">
        <v>0.7</v>
      </c>
    </row>
    <row r="23" spans="2:13" ht="19.95" customHeight="1" x14ac:dyDescent="0.3">
      <c r="B23" s="2">
        <v>19</v>
      </c>
      <c r="C23" s="3">
        <v>300</v>
      </c>
      <c r="D23" s="3">
        <v>730</v>
      </c>
      <c r="E23" s="3">
        <v>8</v>
      </c>
      <c r="F23" s="3">
        <v>70</v>
      </c>
      <c r="G23" s="3">
        <f t="shared" si="4"/>
        <v>0.41095890410958902</v>
      </c>
      <c r="H23" s="3">
        <f t="shared" si="5"/>
        <v>2.6666666666666668E-2</v>
      </c>
      <c r="I23" s="3">
        <f t="shared" si="6"/>
        <v>0.10468478451804274</v>
      </c>
      <c r="J23" s="3">
        <f t="shared" si="7"/>
        <v>9.5524865872714013</v>
      </c>
      <c r="K23" s="13">
        <v>58.6</v>
      </c>
      <c r="L23" s="13">
        <v>30.4</v>
      </c>
      <c r="M23" s="14">
        <v>0.7</v>
      </c>
    </row>
    <row r="24" spans="2:13" ht="19.95" customHeight="1" x14ac:dyDescent="0.3">
      <c r="B24" s="2">
        <v>20</v>
      </c>
      <c r="C24" s="3">
        <v>309.76010233996499</v>
      </c>
      <c r="D24" s="3">
        <v>744.28067599000406</v>
      </c>
      <c r="E24" s="3">
        <v>8.0745734428109603</v>
      </c>
      <c r="F24" s="3">
        <v>76.824129413342604</v>
      </c>
      <c r="G24" s="3">
        <f t="shared" si="4"/>
        <v>0.41618721583485685</v>
      </c>
      <c r="H24" s="3">
        <f t="shared" si="5"/>
        <v>2.6067183545636329E-2</v>
      </c>
      <c r="I24" s="3">
        <f t="shared" si="6"/>
        <v>0.104157709961935</v>
      </c>
      <c r="J24" s="3">
        <f t="shared" si="7"/>
        <v>9.6008255208899591</v>
      </c>
      <c r="K24" s="13">
        <v>66.5</v>
      </c>
      <c r="L24" s="13">
        <v>30.4</v>
      </c>
      <c r="M24" s="14">
        <v>0.69</v>
      </c>
    </row>
    <row r="25" spans="2:13" ht="19.95" customHeight="1" x14ac:dyDescent="0.3">
      <c r="B25" s="2">
        <v>21</v>
      </c>
      <c r="C25" s="3">
        <v>322.67933681632599</v>
      </c>
      <c r="D25" s="3">
        <v>841.251091481451</v>
      </c>
      <c r="E25" s="3">
        <v>11.3521685576875</v>
      </c>
      <c r="F25" s="3">
        <v>58.152153722659101</v>
      </c>
      <c r="G25" s="3">
        <f t="shared" si="4"/>
        <v>0.38357077938298384</v>
      </c>
      <c r="H25" s="3">
        <f t="shared" si="5"/>
        <v>3.5180959120878971E-2</v>
      </c>
      <c r="I25" s="3">
        <f t="shared" si="6"/>
        <v>0.11616534728324296</v>
      </c>
      <c r="J25" s="3">
        <f t="shared" si="7"/>
        <v>8.60841914897156</v>
      </c>
      <c r="K25" s="13">
        <v>60.5</v>
      </c>
      <c r="L25" s="13">
        <v>37.5</v>
      </c>
      <c r="M25" s="14">
        <v>0.67</v>
      </c>
    </row>
    <row r="26" spans="2:13" ht="19.95" customHeight="1" x14ac:dyDescent="0.3">
      <c r="B26" s="2">
        <v>22</v>
      </c>
      <c r="C26" s="3">
        <v>318.70769551311298</v>
      </c>
      <c r="D26" s="3">
        <v>825.87584963122401</v>
      </c>
      <c r="E26" s="3">
        <v>11.8023202226507</v>
      </c>
      <c r="F26" s="3">
        <v>58.175477348982703</v>
      </c>
      <c r="G26" s="3">
        <f t="shared" si="4"/>
        <v>0.38590267006284856</v>
      </c>
      <c r="H26" s="3">
        <f t="shared" si="5"/>
        <v>3.7031801832237532E-2</v>
      </c>
      <c r="I26" s="3">
        <f t="shared" si="6"/>
        <v>0.11954359541313266</v>
      </c>
      <c r="J26" s="3">
        <f t="shared" si="7"/>
        <v>8.3651491035055763</v>
      </c>
      <c r="K26" s="13">
        <v>60.7</v>
      </c>
      <c r="L26" s="13">
        <v>38.299999999999997</v>
      </c>
      <c r="M26" s="14">
        <v>0.68</v>
      </c>
    </row>
    <row r="27" spans="2:13" ht="19.95" customHeight="1" x14ac:dyDescent="0.3">
      <c r="B27" s="2">
        <v>23</v>
      </c>
      <c r="C27" s="3">
        <v>382.14937935706001</v>
      </c>
      <c r="D27" s="3">
        <v>1086.07517784623</v>
      </c>
      <c r="E27" s="3">
        <v>12.4979019894551</v>
      </c>
      <c r="F27" s="3">
        <v>68.727277491379596</v>
      </c>
      <c r="G27" s="3">
        <f t="shared" si="4"/>
        <v>0.35186273211297531</v>
      </c>
      <c r="H27" s="3">
        <f t="shared" si="5"/>
        <v>3.2704232074069986E-2</v>
      </c>
      <c r="I27" s="3">
        <f t="shared" si="6"/>
        <v>0.10727255217080957</v>
      </c>
      <c r="J27" s="3">
        <f t="shared" si="7"/>
        <v>9.3220491147419029</v>
      </c>
      <c r="K27" s="13">
        <v>55.1</v>
      </c>
      <c r="L27" s="13">
        <v>43.5</v>
      </c>
      <c r="M27" s="14">
        <v>0.59</v>
      </c>
    </row>
    <row r="28" spans="2:13" ht="19.95" customHeight="1" x14ac:dyDescent="0.3">
      <c r="B28" s="2">
        <v>24</v>
      </c>
      <c r="C28" s="3">
        <v>388.38654516328</v>
      </c>
      <c r="D28" s="3">
        <v>1030.8178374829199</v>
      </c>
      <c r="E28" s="3">
        <v>12.6391529036403</v>
      </c>
      <c r="F28" s="3">
        <v>70.104386978320306</v>
      </c>
      <c r="G28" s="3">
        <f t="shared" si="4"/>
        <v>0.3767751498282696</v>
      </c>
      <c r="H28" s="3">
        <f t="shared" si="5"/>
        <v>3.2542715655421904E-2</v>
      </c>
      <c r="I28" s="3">
        <f t="shared" si="6"/>
        <v>0.11073069387884446</v>
      </c>
      <c r="J28" s="3">
        <f t="shared" si="7"/>
        <v>9.0309196571471499</v>
      </c>
      <c r="K28" s="13">
        <v>54.4</v>
      </c>
      <c r="L28" s="13">
        <v>44.1</v>
      </c>
      <c r="M28" s="14">
        <v>0.59</v>
      </c>
    </row>
    <row r="29" spans="2:13" ht="19.95" customHeight="1" x14ac:dyDescent="0.3">
      <c r="B29" s="2">
        <v>25</v>
      </c>
      <c r="C29" s="3">
        <v>362.77596528094301</v>
      </c>
      <c r="D29" s="3">
        <v>1040.9302384324899</v>
      </c>
      <c r="E29" s="3">
        <v>13.8654509296558</v>
      </c>
      <c r="F29" s="3">
        <v>70</v>
      </c>
      <c r="G29" s="3">
        <f t="shared" si="4"/>
        <v>0.34851131409847219</v>
      </c>
      <c r="H29" s="3">
        <f t="shared" si="5"/>
        <v>3.8220423227095651E-2</v>
      </c>
      <c r="I29" s="3">
        <f t="shared" si="6"/>
        <v>0.11541338711031261</v>
      </c>
      <c r="J29" s="3">
        <f t="shared" si="7"/>
        <v>8.6645061291217083</v>
      </c>
      <c r="K29" s="13">
        <v>55</v>
      </c>
      <c r="L29" s="13">
        <v>45.3</v>
      </c>
      <c r="M29" s="14">
        <v>0.62</v>
      </c>
    </row>
    <row r="30" spans="2:13" ht="19.95" customHeight="1" x14ac:dyDescent="0.3">
      <c r="B30" s="2">
        <v>26</v>
      </c>
      <c r="C30" s="3">
        <v>401.95085940937599</v>
      </c>
      <c r="D30" s="3">
        <v>1173.5679397127101</v>
      </c>
      <c r="E30" s="3">
        <v>12.6413110773459</v>
      </c>
      <c r="F30" s="3">
        <v>71.654144574916003</v>
      </c>
      <c r="G30" s="3">
        <f t="shared" si="4"/>
        <v>0.34250327212225457</v>
      </c>
      <c r="H30" s="3">
        <f t="shared" si="5"/>
        <v>3.1449891899524636E-2</v>
      </c>
      <c r="I30" s="3">
        <f t="shared" si="6"/>
        <v>0.10378675678273397</v>
      </c>
      <c r="J30" s="3">
        <f t="shared" si="7"/>
        <v>9.635140657621557</v>
      </c>
      <c r="K30" s="13">
        <v>52.5</v>
      </c>
      <c r="L30" s="13">
        <v>44.5</v>
      </c>
      <c r="M30" s="14">
        <v>0.56000000000000005</v>
      </c>
    </row>
    <row r="31" spans="2:13" ht="19.95" customHeight="1" thickBot="1" x14ac:dyDescent="0.35">
      <c r="B31" s="4">
        <v>27</v>
      </c>
      <c r="C31" s="5">
        <v>435.14316503662599</v>
      </c>
      <c r="D31" s="5">
        <v>1339.2464610634099</v>
      </c>
      <c r="E31" s="5">
        <v>12.862229102500301</v>
      </c>
      <c r="F31" s="5">
        <v>76.387836859025796</v>
      </c>
      <c r="G31" s="5">
        <f t="shared" si="4"/>
        <v>0.32491641955962808</v>
      </c>
      <c r="H31" s="5">
        <f t="shared" si="5"/>
        <v>2.955861458014097E-2</v>
      </c>
      <c r="I31" s="5">
        <f t="shared" si="6"/>
        <v>9.800040416509731E-2</v>
      </c>
      <c r="J31" s="5">
        <f t="shared" si="7"/>
        <v>10.204039549830229</v>
      </c>
      <c r="K31" s="15">
        <v>49.6</v>
      </c>
      <c r="L31" s="15">
        <v>46.8</v>
      </c>
      <c r="M31" s="16">
        <v>0.52</v>
      </c>
    </row>
    <row r="32" spans="2:13" x14ac:dyDescent="0.3">
      <c r="B32" s="1"/>
    </row>
  </sheetData>
  <mergeCells count="1">
    <mergeCell ref="B2:M3"/>
  </mergeCells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Gain_Scheduling_PID_CT</vt:lpstr>
      <vt:lpstr>For_Thesis</vt:lpstr>
      <vt:lpstr>For_Thesis!Area_stampa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</dc:creator>
  <cp:lastModifiedBy>matti</cp:lastModifiedBy>
  <cp:lastPrinted>2019-10-03T07:44:16Z</cp:lastPrinted>
  <dcterms:created xsi:type="dcterms:W3CDTF">2019-09-26T15:34:52Z</dcterms:created>
  <dcterms:modified xsi:type="dcterms:W3CDTF">2019-10-03T10:30:38Z</dcterms:modified>
</cp:coreProperties>
</file>