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ROV-Remotely-Operated-Vehicle-Santamaria-Barrientos/Informes/"/>
    </mc:Choice>
  </mc:AlternateContent>
  <xr:revisionPtr revIDLastSave="1371" documentId="8_{078BA771-1572-441F-A369-4555CF5C9A7F}" xr6:coauthVersionLast="47" xr6:coauthVersionMax="47" xr10:uidLastSave="{6E229D05-4805-415D-8D8A-03F625D218FE}"/>
  <bookViews>
    <workbookView xWindow="-108" yWindow="-108" windowWidth="23256" windowHeight="12456" activeTab="4" xr2:uid="{87E74416-7799-4AD7-A0CC-89D4080577C1}"/>
  </bookViews>
  <sheets>
    <sheet name="Hoja1" sheetId="1" r:id="rId1"/>
    <sheet name="Tareas_ROV" sheetId="5" r:id="rId2"/>
    <sheet name="Hoja1 (3)" sheetId="4" r:id="rId3"/>
    <sheet name="Hoja1 (4)" sheetId="6" r:id="rId4"/>
    <sheet name="Hoja1 (5)" sheetId="7" r:id="rId5"/>
  </sheets>
  <definedNames>
    <definedName name="_xlnm.Print_Area" localSheetId="3">'Hoja1 (4)'!$A$2:$BH$33</definedName>
    <definedName name="_xlnm.Print_Area" localSheetId="4">'Hoja1 (5)'!$A$2:$CX$33</definedName>
    <definedName name="DatosExternos_1" localSheetId="1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7" l="1"/>
  <c r="I25" i="7"/>
  <c r="I17" i="7"/>
  <c r="H33" i="7"/>
  <c r="H27" i="7"/>
  <c r="H28" i="7"/>
  <c r="H29" i="7"/>
  <c r="H30" i="7"/>
  <c r="H31" i="7"/>
  <c r="H32" i="7"/>
  <c r="H19" i="7"/>
  <c r="H20" i="7"/>
  <c r="H21" i="7"/>
  <c r="H22" i="7"/>
  <c r="H23" i="7"/>
  <c r="H24" i="7"/>
  <c r="H25" i="7"/>
  <c r="H11" i="7"/>
  <c r="H12" i="7"/>
  <c r="H13" i="7"/>
  <c r="H14" i="7"/>
  <c r="H15" i="7"/>
  <c r="H16" i="7"/>
  <c r="H17" i="7"/>
  <c r="H10" i="7"/>
  <c r="D33" i="7"/>
  <c r="D25" i="7"/>
  <c r="D17" i="7"/>
  <c r="C6" i="7"/>
  <c r="S7" i="7" s="1"/>
  <c r="D17" i="6"/>
  <c r="D25" i="6"/>
  <c r="D33" i="6"/>
  <c r="H33" i="6"/>
  <c r="H25" i="6"/>
  <c r="H27" i="6"/>
  <c r="H28" i="6"/>
  <c r="H29" i="6"/>
  <c r="H30" i="6"/>
  <c r="H31" i="6"/>
  <c r="H32" i="6"/>
  <c r="H20" i="6"/>
  <c r="H21" i="6"/>
  <c r="H22" i="6"/>
  <c r="H23" i="6"/>
  <c r="H24" i="6"/>
  <c r="H17" i="6"/>
  <c r="H19" i="6"/>
  <c r="H11" i="6"/>
  <c r="H12" i="6"/>
  <c r="H13" i="6"/>
  <c r="H14" i="6"/>
  <c r="H15" i="6"/>
  <c r="H16" i="6"/>
  <c r="H10" i="6"/>
  <c r="C6" i="6"/>
  <c r="S7" i="6" s="1"/>
  <c r="S8" i="6" s="1"/>
  <c r="C6" i="4"/>
  <c r="S7" i="4" s="1"/>
  <c r="E4" i="1"/>
  <c r="G5" i="1" s="1"/>
  <c r="T7" i="7" l="1"/>
  <c r="S8" i="7"/>
  <c r="S6" i="7"/>
  <c r="T7" i="6"/>
  <c r="S6" i="6"/>
  <c r="S8" i="4"/>
  <c r="T7" i="4"/>
  <c r="S6" i="4"/>
  <c r="G6" i="1"/>
  <c r="H5" i="1"/>
  <c r="H6" i="1" s="1"/>
  <c r="U7" i="7" l="1"/>
  <c r="T8" i="7"/>
  <c r="T8" i="6"/>
  <c r="U7" i="6"/>
  <c r="T8" i="4"/>
  <c r="U7" i="4"/>
  <c r="I5" i="1"/>
  <c r="I6" i="1" s="1"/>
  <c r="V7" i="7" l="1"/>
  <c r="U8" i="7"/>
  <c r="U8" i="6"/>
  <c r="V7" i="6"/>
  <c r="V7" i="4"/>
  <c r="U8" i="4"/>
  <c r="J5" i="1"/>
  <c r="J6" i="1" s="1"/>
  <c r="V8" i="7" l="1"/>
  <c r="W7" i="7"/>
  <c r="W7" i="6"/>
  <c r="V8" i="6"/>
  <c r="W7" i="4"/>
  <c r="V8" i="4"/>
  <c r="K5" i="1"/>
  <c r="K6" i="1" s="1"/>
  <c r="X7" i="7" l="1"/>
  <c r="W8" i="7"/>
  <c r="X7" i="6"/>
  <c r="W8" i="6"/>
  <c r="X7" i="4"/>
  <c r="W8" i="4"/>
  <c r="L5" i="1"/>
  <c r="L6" i="1" s="1"/>
  <c r="X8" i="7" l="1"/>
  <c r="Y7" i="7"/>
  <c r="Y7" i="6"/>
  <c r="X8" i="6"/>
  <c r="X8" i="4"/>
  <c r="Y7" i="4"/>
  <c r="M5" i="1"/>
  <c r="N5" i="1" s="1"/>
  <c r="Y8" i="7" l="1"/>
  <c r="Z7" i="7"/>
  <c r="Z7" i="6"/>
  <c r="Y8" i="6"/>
  <c r="Y8" i="4"/>
  <c r="Z7" i="4"/>
  <c r="Z6" i="4" s="1"/>
  <c r="M6" i="1"/>
  <c r="N6" i="1"/>
  <c r="N4" i="1"/>
  <c r="O5" i="1"/>
  <c r="AA7" i="7" l="1"/>
  <c r="Z6" i="7"/>
  <c r="Z8" i="7"/>
  <c r="AA7" i="6"/>
  <c r="Z6" i="6"/>
  <c r="Z8" i="6"/>
  <c r="Z8" i="4"/>
  <c r="AA7" i="4"/>
  <c r="O6" i="1"/>
  <c r="P5" i="1"/>
  <c r="AB7" i="7" l="1"/>
  <c r="AA8" i="7"/>
  <c r="AB7" i="6"/>
  <c r="AA8" i="6"/>
  <c r="AA8" i="4"/>
  <c r="AB7" i="4"/>
  <c r="P6" i="1"/>
  <c r="Q5" i="1"/>
  <c r="AB8" i="7" l="1"/>
  <c r="AC7" i="7"/>
  <c r="AC7" i="6"/>
  <c r="AB8" i="6"/>
  <c r="AB8" i="4"/>
  <c r="AC7" i="4"/>
  <c r="Q6" i="1"/>
  <c r="R5" i="1"/>
  <c r="AD7" i="7" l="1"/>
  <c r="AC8" i="7"/>
  <c r="AC8" i="6"/>
  <c r="AD7" i="6"/>
  <c r="AC8" i="4"/>
  <c r="AD7" i="4"/>
  <c r="R6" i="1"/>
  <c r="S5" i="1"/>
  <c r="AE7" i="7" l="1"/>
  <c r="AD8" i="7"/>
  <c r="AD8" i="6"/>
  <c r="AE7" i="6"/>
  <c r="AD8" i="4"/>
  <c r="AE7" i="4"/>
  <c r="S6" i="1"/>
  <c r="T5" i="1"/>
  <c r="AE8" i="7" l="1"/>
  <c r="AF7" i="7"/>
  <c r="AE8" i="6"/>
  <c r="AF7" i="6"/>
  <c r="AE8" i="4"/>
  <c r="AF7" i="4"/>
  <c r="T6" i="1"/>
  <c r="U5" i="1"/>
  <c r="AF8" i="7" l="1"/>
  <c r="AG7" i="7"/>
  <c r="AF8" i="6"/>
  <c r="AG7" i="6"/>
  <c r="AF8" i="4"/>
  <c r="AG7" i="4"/>
  <c r="U6" i="1"/>
  <c r="U4" i="1"/>
  <c r="V5" i="1"/>
  <c r="AH7" i="7" l="1"/>
  <c r="AG8" i="7"/>
  <c r="AG6" i="7"/>
  <c r="AG8" i="6"/>
  <c r="AG6" i="6"/>
  <c r="AH7" i="6"/>
  <c r="AH7" i="4"/>
  <c r="AG6" i="4"/>
  <c r="AG8" i="4"/>
  <c r="V6" i="1"/>
  <c r="W5" i="1"/>
  <c r="AI7" i="7" l="1"/>
  <c r="AH8" i="7"/>
  <c r="AI7" i="6"/>
  <c r="AH8" i="6"/>
  <c r="AI7" i="4"/>
  <c r="AH8" i="4"/>
  <c r="W6" i="1"/>
  <c r="X5" i="1"/>
  <c r="AI8" i="7" l="1"/>
  <c r="AJ7" i="7"/>
  <c r="AJ7" i="6"/>
  <c r="AI8" i="6"/>
  <c r="AJ7" i="4"/>
  <c r="AI8" i="4"/>
  <c r="X6" i="1"/>
  <c r="Y5" i="1"/>
  <c r="AJ8" i="7" l="1"/>
  <c r="AK7" i="7"/>
  <c r="AK7" i="6"/>
  <c r="AJ8" i="6"/>
  <c r="AJ8" i="4"/>
  <c r="AK7" i="4"/>
  <c r="Y6" i="1"/>
  <c r="Z5" i="1"/>
  <c r="AK8" i="7" l="1"/>
  <c r="AL7" i="7"/>
  <c r="AL7" i="6"/>
  <c r="AK8" i="6"/>
  <c r="AK8" i="4"/>
  <c r="AL7" i="4"/>
  <c r="Z6" i="1"/>
  <c r="AA5" i="1"/>
  <c r="AL8" i="7" l="1"/>
  <c r="AM7" i="7"/>
  <c r="AM7" i="6"/>
  <c r="AL8" i="6"/>
  <c r="AL8" i="4"/>
  <c r="AM7" i="4"/>
  <c r="AA6" i="1"/>
  <c r="AB5" i="1"/>
  <c r="AM8" i="7" l="1"/>
  <c r="AN7" i="7"/>
  <c r="AN7" i="6"/>
  <c r="AM8" i="6"/>
  <c r="AM8" i="4"/>
  <c r="AN7" i="4"/>
  <c r="AB4" i="1"/>
  <c r="AB6" i="1"/>
  <c r="AC5" i="1"/>
  <c r="AN8" i="7" l="1"/>
  <c r="AO7" i="7"/>
  <c r="AN6" i="7"/>
  <c r="AO7" i="6"/>
  <c r="AN6" i="6"/>
  <c r="AN8" i="6"/>
  <c r="AN6" i="4"/>
  <c r="AO7" i="4"/>
  <c r="AN8" i="4"/>
  <c r="AD5" i="1"/>
  <c r="AC6" i="1"/>
  <c r="AP7" i="7" l="1"/>
  <c r="AO8" i="7"/>
  <c r="AO8" i="6"/>
  <c r="AP7" i="6"/>
  <c r="AO8" i="4"/>
  <c r="AP7" i="4"/>
  <c r="AE5" i="1"/>
  <c r="AD6" i="1"/>
  <c r="AQ7" i="7" l="1"/>
  <c r="AP8" i="7"/>
  <c r="AP8" i="6"/>
  <c r="AQ7" i="6"/>
  <c r="AP8" i="4"/>
  <c r="AQ7" i="4"/>
  <c r="AE6" i="1"/>
  <c r="AF5" i="1"/>
  <c r="AR7" i="7" l="1"/>
  <c r="AQ8" i="7"/>
  <c r="AQ8" i="6"/>
  <c r="AR7" i="6"/>
  <c r="AR7" i="4"/>
  <c r="AQ8" i="4"/>
  <c r="AG5" i="1"/>
  <c r="AF6" i="1"/>
  <c r="AS7" i="7" l="1"/>
  <c r="AR8" i="7"/>
  <c r="AR8" i="6"/>
  <c r="AS7" i="6"/>
  <c r="AR8" i="4"/>
  <c r="AS7" i="4"/>
  <c r="AH5" i="1"/>
  <c r="AH6" i="1" s="1"/>
  <c r="AG6" i="1"/>
  <c r="AT7" i="7" l="1"/>
  <c r="AS8" i="7"/>
  <c r="AS8" i="6"/>
  <c r="AT7" i="6"/>
  <c r="AT7" i="4"/>
  <c r="AS8" i="4"/>
  <c r="G4" i="1"/>
  <c r="AT8" i="7" l="1"/>
  <c r="AU7" i="7"/>
  <c r="AU7" i="6"/>
  <c r="AT8" i="6"/>
  <c r="AT8" i="4"/>
  <c r="AU7" i="4"/>
  <c r="AU8" i="7" l="1"/>
  <c r="AU6" i="7"/>
  <c r="AV7" i="7"/>
  <c r="AV7" i="6"/>
  <c r="AU8" i="6"/>
  <c r="AU6" i="6"/>
  <c r="AV7" i="4"/>
  <c r="AU6" i="4"/>
  <c r="AU8" i="4"/>
  <c r="AV8" i="7" l="1"/>
  <c r="AW7" i="7"/>
  <c r="AW7" i="6"/>
  <c r="AV8" i="6"/>
  <c r="AW7" i="4"/>
  <c r="AV8" i="4"/>
  <c r="AW8" i="7" l="1"/>
  <c r="AX7" i="7"/>
  <c r="AX7" i="6"/>
  <c r="AW8" i="6"/>
  <c r="AX7" i="4"/>
  <c r="AW8" i="4"/>
  <c r="AX8" i="7" l="1"/>
  <c r="AY7" i="7"/>
  <c r="AY7" i="6"/>
  <c r="AX8" i="6"/>
  <c r="AY7" i="4"/>
  <c r="AX8" i="4"/>
  <c r="AY8" i="7" l="1"/>
  <c r="AZ7" i="7"/>
  <c r="AZ7" i="6"/>
  <c r="AY8" i="6"/>
  <c r="AZ7" i="4"/>
  <c r="AY8" i="4"/>
  <c r="AZ8" i="7" l="1"/>
  <c r="BA7" i="7"/>
  <c r="BA7" i="6"/>
  <c r="AZ8" i="6"/>
  <c r="AZ8" i="4"/>
  <c r="BA7" i="4"/>
  <c r="BB7" i="7" l="1"/>
  <c r="BA8" i="7"/>
  <c r="BA8" i="6"/>
  <c r="BB7" i="6"/>
  <c r="BA8" i="4"/>
  <c r="BB7" i="4"/>
  <c r="BC7" i="7" l="1"/>
  <c r="BB6" i="7"/>
  <c r="BB8" i="7"/>
  <c r="BB8" i="6"/>
  <c r="BC7" i="6"/>
  <c r="BB6" i="6"/>
  <c r="BC7" i="4"/>
  <c r="BB6" i="4"/>
  <c r="BB8" i="4"/>
  <c r="BC8" i="7" l="1"/>
  <c r="BD7" i="7"/>
  <c r="BC8" i="6"/>
  <c r="BD7" i="6"/>
  <c r="BC8" i="4"/>
  <c r="BD7" i="4"/>
  <c r="BE7" i="7" l="1"/>
  <c r="BD8" i="7"/>
  <c r="BD8" i="6"/>
  <c r="BE7" i="6"/>
  <c r="BD8" i="4"/>
  <c r="BE7" i="4"/>
  <c r="BF7" i="7" l="1"/>
  <c r="BE8" i="7"/>
  <c r="BE8" i="6"/>
  <c r="BF7" i="6"/>
  <c r="BF7" i="4"/>
  <c r="BE8" i="4"/>
  <c r="BG7" i="7" l="1"/>
  <c r="BF8" i="7"/>
  <c r="BG7" i="6"/>
  <c r="BF8" i="6"/>
  <c r="BG7" i="4"/>
  <c r="BF8" i="4"/>
  <c r="BG8" i="7" l="1"/>
  <c r="BH7" i="7"/>
  <c r="BH7" i="6"/>
  <c r="BH8" i="6" s="1"/>
  <c r="BG8" i="6"/>
  <c r="BH7" i="4"/>
  <c r="BH8" i="4" s="1"/>
  <c r="BG8" i="4"/>
  <c r="BH8" i="7" l="1"/>
  <c r="BI7" i="7"/>
  <c r="BI6" i="7" l="1"/>
  <c r="BJ7" i="7"/>
  <c r="BI8" i="7"/>
  <c r="BJ8" i="7" l="1"/>
  <c r="BK7" i="7"/>
  <c r="BK8" i="7" l="1"/>
  <c r="BL7" i="7"/>
  <c r="BL8" i="7" l="1"/>
  <c r="BM7" i="7"/>
  <c r="BM8" i="7" l="1"/>
  <c r="BN7" i="7"/>
  <c r="BN8" i="7" l="1"/>
  <c r="BO7" i="7"/>
  <c r="BO8" i="7" l="1"/>
  <c r="BP7" i="7"/>
  <c r="BP6" i="7" l="1"/>
  <c r="BP8" i="7"/>
  <c r="BQ7" i="7"/>
  <c r="BR7" i="7" l="1"/>
  <c r="BQ8" i="7"/>
  <c r="BS7" i="7" l="1"/>
  <c r="BR8" i="7"/>
  <c r="BS8" i="7" l="1"/>
  <c r="BT7" i="7"/>
  <c r="BU7" i="7" l="1"/>
  <c r="BT8" i="7"/>
  <c r="BU8" i="7" l="1"/>
  <c r="BV7" i="7"/>
  <c r="BW7" i="7" l="1"/>
  <c r="BV8" i="7"/>
  <c r="BX7" i="7" l="1"/>
  <c r="BW6" i="7"/>
  <c r="BW8" i="7"/>
  <c r="BX8" i="7" l="1"/>
  <c r="BY7" i="7"/>
  <c r="BY8" i="7" l="1"/>
  <c r="BZ7" i="7"/>
  <c r="CA7" i="7" l="1"/>
  <c r="BZ8" i="7"/>
  <c r="CA8" i="7" l="1"/>
  <c r="CB7" i="7"/>
  <c r="CB8" i="7" l="1"/>
  <c r="CC7" i="7"/>
  <c r="CC8" i="7" l="1"/>
  <c r="CD7" i="7"/>
  <c r="CE7" i="7" l="1"/>
  <c r="CD6" i="7"/>
  <c r="CD8" i="7"/>
  <c r="CF7" i="7" l="1"/>
  <c r="CE8" i="7"/>
  <c r="CG7" i="7" l="1"/>
  <c r="CF8" i="7"/>
  <c r="CH7" i="7" l="1"/>
  <c r="CG8" i="7"/>
  <c r="CI7" i="7" l="1"/>
  <c r="CH8" i="7"/>
  <c r="CJ7" i="7" l="1"/>
  <c r="CI8" i="7"/>
  <c r="CK7" i="7" l="1"/>
  <c r="CJ8" i="7"/>
  <c r="CL7" i="7" l="1"/>
  <c r="CK8" i="7"/>
  <c r="CK6" i="7"/>
  <c r="CM7" i="7" l="1"/>
  <c r="CL8" i="7"/>
  <c r="CM8" i="7" l="1"/>
  <c r="CN7" i="7"/>
  <c r="CN8" i="7" l="1"/>
  <c r="CO7" i="7"/>
  <c r="CP7" i="7" l="1"/>
  <c r="CO8" i="7"/>
  <c r="CP8" i="7" l="1"/>
  <c r="CQ7" i="7"/>
  <c r="CQ8" i="7" l="1"/>
  <c r="CR7" i="7"/>
  <c r="CR6" i="7" l="1"/>
  <c r="CS7" i="7"/>
  <c r="CR8" i="7"/>
  <c r="CS8" i="7" l="1"/>
  <c r="CT7" i="7"/>
  <c r="CT8" i="7" l="1"/>
  <c r="CU7" i="7"/>
  <c r="CU8" i="7" l="1"/>
  <c r="CV7" i="7"/>
  <c r="CV8" i="7" l="1"/>
  <c r="CW7" i="7"/>
  <c r="CX7" i="7" l="1"/>
  <c r="CX8" i="7" s="1"/>
  <c r="CW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<sst xmlns="http://schemas.openxmlformats.org/spreadsheetml/2006/main" count="711" uniqueCount="230">
  <si>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</si>
  <si>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</si>
  <si>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</si>
  <si>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</si>
  <si>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</si>
  <si>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</si>
  <si>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</si>
  <si>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</si>
  <si>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</si>
  <si>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</si>
  <si>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</si>
  <si>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</si>
  <si>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</si>
  <si>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</si>
  <si>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</si>
  <si>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</si>
  <si>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</si>
  <si>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</si>
  <si>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</si>
  <si>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</si>
  <si>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</si>
  <si>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</si>
  <si>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</si>
  <si>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</si>
  <si>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</si>
  <si>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</si>
  <si>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</si>
  <si>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</si>
  <si>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</si>
  <si>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</si>
  <si>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</si>
  <si>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</si>
  <si>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</si>
  <si>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</si>
  <si>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</si>
  <si>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</si>
  <si>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</si>
  <si>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</si>
  <si>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</si>
  <si>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</si>
  <si>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</si>
  <si>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</si>
  <si>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</si>
  <si>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</si>
  <si>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</si>
  <si>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</si>
  <si>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</si>
  <si>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</si>
  <si>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</si>
  <si>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</si>
  <si>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</si>
  <si>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</si>
  <si>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</si>
  <si>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</si>
  <si>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</si>
  <si>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</si>
  <si>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</si>
  <si>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</si>
  <si>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</si>
  <si>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</si>
  <si>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</si>
  <si>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</si>
  <si>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</si>
  <si>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</si>
  <si>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</si>
  <si>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</si>
  <si>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</si>
  <si>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</si>
  <si>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</si>
  <si>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</si>
  <si>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</si>
  <si>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</si>
  <si>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</si>
  <si>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</si>
  <si>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</si>
  <si>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</si>
  <si>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</si>
  <si>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</si>
  <si>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</si>
  <si>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</si>
  <si>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</si>
  <si>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</si>
  <si>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</si>
  <si>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</si>
  <si>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</si>
  <si>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</si>
  <si>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</si>
  <si>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</si>
  <si>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</si>
  <si>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</si>
  <si>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</si>
  <si>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</si>
  <si>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</si>
  <si>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</si>
  <si>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</si>
  <si>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</si>
  <si>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</si>
  <si>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</si>
  <si>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</si>
  <si>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</si>
  <si>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</si>
  <si>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</si>
  <si>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</si>
  <si>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</si>
  <si>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</si>
  <si>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</si>
  <si>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</si>
  <si>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</si>
  <si>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</si>
  <si>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</si>
  <si>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</si>
  <si>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</si>
  <si>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</si>
  <si>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</si>
  <si>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</si>
  <si>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</si>
  <si>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</si>
  <si>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</si>
  <si>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</si>
  <si>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</si>
  <si>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</si>
  <si>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</si>
  <si>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</si>
  <si>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</si>
  <si>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</si>
  <si>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</si>
  <si>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</si>
  <si>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</si>
  <si>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</si>
  <si>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</si>
  <si>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</si>
  <si>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</si>
  <si>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</si>
  <si>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</si>
  <si>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</si>
  <si>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</si>
  <si>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</si>
  <si>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</si>
  <si>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</si>
  <si>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</si>
  <si>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</si>
  <si>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</si>
  <si>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</si>
  <si>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</si>
  <si>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</si>
  <si>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</si>
  <si>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</si>
  <si>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</si>
  <si>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</si>
  <si>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</si>
  <si>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</si>
  <si>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</si>
  <si>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</si>
  <si>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</si>
  <si>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</si>
  <si>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</si>
  <si>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</si>
  <si>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</si>
  <si>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</si>
  <si>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</si>
  <si>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</si>
  <si>
    <t>DÍAS</t>
  </si>
  <si>
    <t>DESVÍO</t>
  </si>
  <si>
    <t xml:space="preserve"> </t>
  </si>
  <si>
    <t>ROV SUBMARINO</t>
  </si>
  <si>
    <t>Mauro Ramiro Barrientos 37040805</t>
  </si>
  <si>
    <t>Alvaro Santamaria 40514994</t>
  </si>
  <si>
    <t>Prueba y programación del MPU-6050</t>
  </si>
  <si>
    <t>Prueba de servomotores</t>
  </si>
  <si>
    <t>Desarrollo de software para integrar todos los sensores simultáneamente</t>
  </si>
  <si>
    <t>Prueba de motores brushless A2212 con ESC</t>
  </si>
  <si>
    <t>Integración electrónica de los 4 motores (circuito con ESCs)</t>
  </si>
  <si>
    <t>Validación conjunta de software y electrónica</t>
  </si>
  <si>
    <t>Tarea 1.6</t>
  </si>
  <si>
    <t>Tarea 1.7</t>
  </si>
  <si>
    <t>-</t>
  </si>
  <si>
    <t>ETAPA 1</t>
  </si>
  <si>
    <t>ETAPA 2</t>
  </si>
  <si>
    <t>Hito 1</t>
  </si>
  <si>
    <t>Entrega parcial con motores y sensores funcionando. Objetivo: Tener motores y sensores funcionando por separado, con sus drivers y software.</t>
  </si>
  <si>
    <t>Armado inicial del chasis</t>
  </si>
  <si>
    <t>Montaje de motores y sensores en chasis</t>
  </si>
  <si>
    <t>Integración de electrónica en el ROV</t>
  </si>
  <si>
    <t>Prueba de cámara con transmisión básica</t>
  </si>
  <si>
    <t>Validación de integración software + hardware (versión de prueba)</t>
  </si>
  <si>
    <t>Hito 2</t>
  </si>
  <si>
    <t>Ajustes finales de chasis y mecánica</t>
  </si>
  <si>
    <t>Desarrollo de software de control remoto completo</t>
  </si>
  <si>
    <t>Integración de transmisión en vivo estable</t>
  </si>
  <si>
    <t>Integración final de electrónica con protecciones</t>
  </si>
  <si>
    <t>Pruebas de campo del ROV (control remoto + sensado + video)</t>
  </si>
  <si>
    <t>Documentación y preparación de la entrega final</t>
  </si>
  <si>
    <t>Hito Final</t>
  </si>
  <si>
    <t>Entrega del ROV terminado y funcional. Objetivo: ROV terminado, control remoto y transmisión en vivo de video.</t>
  </si>
  <si>
    <t>Entrega parcial con ROV armado e integración funcional. Objetivo: ROV parcialmente armado, con chasis, motores y sensores integrados, junto con versión de prueba de control y cámara.</t>
  </si>
  <si>
    <t>ETAPA 3</t>
  </si>
  <si>
    <t>1.5</t>
  </si>
  <si>
    <t>1.4; 1.6</t>
  </si>
  <si>
    <t>1.1; 1.2; 1.3</t>
  </si>
  <si>
    <t>1.7</t>
  </si>
  <si>
    <t>2.1</t>
  </si>
  <si>
    <t>2.2</t>
  </si>
  <si>
    <t>2.3; 2.4; 2.5</t>
  </si>
  <si>
    <t>2.6</t>
  </si>
  <si>
    <t>2.5</t>
  </si>
  <si>
    <t>3.1; 3.2; 3.3; 3.4</t>
  </si>
  <si>
    <t>3.5</t>
  </si>
  <si>
    <t xml:space="preserve">Prueba y programación de temperatura, humedad y presión </t>
  </si>
  <si>
    <t>Software integrador de sensores</t>
  </si>
  <si>
    <t>Mauro Ramiro Barrientos</t>
  </si>
  <si>
    <t>Alvaro Santamaria</t>
  </si>
  <si>
    <t>Prueba de motores</t>
  </si>
  <si>
    <t xml:space="preserve">Integración de motores </t>
  </si>
  <si>
    <t>Validación conjunta SW y electrónica</t>
  </si>
  <si>
    <t>Montaje de motores y sensores</t>
  </si>
  <si>
    <t>Software de control básico (motores + sensores)</t>
  </si>
  <si>
    <t>Software de control básico</t>
  </si>
  <si>
    <t>Prueba de cámara</t>
  </si>
  <si>
    <t>Validación SW + hardwar</t>
  </si>
  <si>
    <t>Prueba y programación del MPU</t>
  </si>
  <si>
    <t xml:space="preserve">Prueba y programación T, hum, P. </t>
  </si>
  <si>
    <t>SW control remoto completo</t>
  </si>
  <si>
    <t>Transmisión en vivo</t>
  </si>
  <si>
    <t>Integración electrónica</t>
  </si>
  <si>
    <t>Pruebas de campo</t>
  </si>
  <si>
    <t>Documentación y entrega</t>
  </si>
  <si>
    <t>A CARGO</t>
  </si>
  <si>
    <t>ROV PARA INSPECCIÓN SUBACUÁTICA</t>
  </si>
  <si>
    <t>Llega el sensor de presión el 16/09</t>
  </si>
  <si>
    <t>Llegan los drivers el 16/09 y los motores el 17/09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</si>
</sst>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28"/>
      <color theme="5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b/>
      <i/>
      <sz val="11"/>
      <color theme="5" tint="-0.24994659260841701"/>
      <name val="Aptos Narrow"/>
      <family val="2"/>
      <scheme val="minor"/>
    </font>
    <font>
      <b/>
      <sz val="22"/>
      <color theme="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0" fontId="9" fillId="0" borderId="0" xfId="0" applyFont="1"/>
    <xf numFmtId="9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6" fontId="5" fillId="0" borderId="0" xfId="0" applyNumberFormat="1" applyFont="1" applyAlignment="1">
      <alignment horizontal="center" vertical="center"/>
    </xf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B$6" horiz="1" max="100" page="10" val="26"/>
</file>

<file path=xl/ctrlProps/ctrlProp3.xml><?xml version="1.0" encoding="utf-8"?>
<formControlPr xmlns="http://schemas.microsoft.com/office/spreadsheetml/2009/9/main" objectType="Scroll" dx="26" fmlaLink="$B$6" horiz="1" max="80" page="10" val="0"/>
</file>

<file path=xl/ctrlProps/ctrlProp4.xml><?xml version="1.0" encoding="utf-8"?>
<formControlPr xmlns="http://schemas.microsoft.com/office/spreadsheetml/2009/9/main" objectType="Scroll" dx="26" fmlaLink="$B$6" horiz="1" max="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38"/>
    <tableColumn id="2" xr3:uid="{EE1FB163-6A07-407B-80F7-B12146176EC3}" uniqueName="2" name="Task" queryTableFieldId="2" dataDxfId="37"/>
    <tableColumn id="3" xr3:uid="{470AD21C-7EFC-46C0-AADA-02F55C00AA29}" uniqueName="3" name="Start" queryTableFieldId="3" dataDxfId="36"/>
    <tableColumn id="4" xr3:uid="{CDC18EB9-16A1-4564-8830-DFC635ADA40B}" uniqueName="4" name="End" queryTableFieldId="4" dataDxfId="35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34"/>
    <tableColumn id="8" xr3:uid="{4F345EDF-4C8F-45F7-8C3F-323777D716BD}" uniqueName="8" name="Responsible" queryTableFieldId="8" dataDxfId="33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32"/>
    <tableColumn id="11" xr3:uid="{EFFAC105-8C0D-4937-985A-31AE84B0FAEE}" uniqueName="11" name="Description" queryTableFieldId="11" dataDxfId="31"/>
    <tableColumn id="12" xr3:uid="{8452A1A4-7D9F-4DDB-8A5E-A4050DC7C96A}" uniqueName="12" name="Notes" queryTableFieldId="12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33">
        <f>G5</f>
        <v>45991</v>
      </c>
      <c r="H4" s="33"/>
      <c r="I4" s="33"/>
      <c r="J4" s="33"/>
      <c r="K4" s="33"/>
      <c r="L4" s="33"/>
      <c r="M4" s="33"/>
      <c r="N4" s="33">
        <f>N5</f>
        <v>45998</v>
      </c>
      <c r="O4" s="33"/>
      <c r="P4" s="33"/>
      <c r="Q4" s="33"/>
      <c r="R4" s="33"/>
      <c r="S4" s="33"/>
      <c r="T4" s="33"/>
      <c r="U4" s="33">
        <f>U5</f>
        <v>46005</v>
      </c>
      <c r="V4" s="33"/>
      <c r="W4" s="33"/>
      <c r="X4" s="33"/>
      <c r="Y4" s="33"/>
      <c r="Z4" s="33"/>
      <c r="AA4" s="33"/>
      <c r="AB4" s="33">
        <f>AB5</f>
        <v>46012</v>
      </c>
      <c r="AC4" s="33"/>
      <c r="AD4" s="33"/>
      <c r="AE4" s="33"/>
      <c r="AF4" s="33"/>
      <c r="AG4" s="33"/>
      <c r="AH4" s="33"/>
    </row>
    <row r="5" spans="1:36" x14ac:dyDescent="0.3">
      <c r="B5" s="34" t="s">
        <v>20</v>
      </c>
      <c r="C5" s="34"/>
      <c r="D5" s="35">
        <v>45891</v>
      </c>
      <c r="E5" s="35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29" priority="1">
      <formula>G$5=TODAY()</formula>
    </cfRule>
    <cfRule type="expression" dxfId="28" priority="2">
      <formula>AND(G$5&gt;=$D7,G$5&lt;=((($E7-$D7+1)*$C7)+$D7-1))</formula>
    </cfRule>
    <cfRule type="expression" dxfId="27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t="s">
        <v>38</v>
      </c>
      <c r="B2" t="s">
        <v>39</v>
      </c>
      <c r="C2" s="11">
        <v>45891</v>
      </c>
      <c r="D2" s="11">
        <v>45892</v>
      </c>
      <c r="E2">
        <v>1</v>
      </c>
      <c r="F2">
        <v>6</v>
      </c>
      <c r="G2" t="s">
        <v>40</v>
      </c>
      <c r="H2" t="s">
        <v>10</v>
      </c>
      <c r="I2">
        <v>0</v>
      </c>
      <c r="J2" t="s">
        <v>40</v>
      </c>
      <c r="K2" t="s">
        <v>41</v>
      </c>
      <c r="L2" t="s">
        <v>40</v>
      </c>
    </row>
    <row r="3" spans="1:12" x14ac:dyDescent="0.3">
      <c r="A3" t="s">
        <v>42</v>
      </c>
      <c r="B3" t="s">
        <v>43</v>
      </c>
      <c r="C3" s="11">
        <v>45893</v>
      </c>
      <c r="D3" s="11">
        <v>45894</v>
      </c>
      <c r="E3">
        <v>1</v>
      </c>
      <c r="F3">
        <v>4</v>
      </c>
      <c r="G3" t="s">
        <v>38</v>
      </c>
      <c r="H3" t="s">
        <v>44</v>
      </c>
      <c r="I3">
        <v>0</v>
      </c>
      <c r="J3" t="s">
        <v>40</v>
      </c>
      <c r="K3" t="s">
        <v>45</v>
      </c>
      <c r="L3" t="s">
        <v>40</v>
      </c>
    </row>
    <row r="4" spans="1:12" x14ac:dyDescent="0.3">
      <c r="A4" t="s">
        <v>46</v>
      </c>
      <c r="B4" t="s">
        <v>47</v>
      </c>
      <c r="C4" s="11">
        <v>45895</v>
      </c>
      <c r="D4" s="11">
        <v>45901</v>
      </c>
      <c r="E4">
        <v>2</v>
      </c>
      <c r="F4">
        <v>10</v>
      </c>
      <c r="G4" t="s">
        <v>48</v>
      </c>
      <c r="H4" t="s">
        <v>10</v>
      </c>
      <c r="I4">
        <v>0</v>
      </c>
      <c r="J4" t="s">
        <v>40</v>
      </c>
      <c r="K4" t="s">
        <v>49</v>
      </c>
      <c r="L4" t="s">
        <v>40</v>
      </c>
    </row>
    <row r="5" spans="1:12" x14ac:dyDescent="0.3">
      <c r="A5" t="s">
        <v>50</v>
      </c>
      <c r="B5" t="s">
        <v>51</v>
      </c>
      <c r="C5" s="11">
        <v>45902</v>
      </c>
      <c r="D5" s="11">
        <v>45904</v>
      </c>
      <c r="E5">
        <v>1</v>
      </c>
      <c r="F5">
        <v>8</v>
      </c>
      <c r="G5" t="s">
        <v>52</v>
      </c>
      <c r="H5" t="s">
        <v>44</v>
      </c>
      <c r="I5">
        <v>0</v>
      </c>
      <c r="J5" t="s">
        <v>40</v>
      </c>
      <c r="K5" t="s">
        <v>53</v>
      </c>
      <c r="L5" t="s">
        <v>40</v>
      </c>
    </row>
    <row r="6" spans="1:12" x14ac:dyDescent="0.3">
      <c r="A6" t="s">
        <v>54</v>
      </c>
      <c r="B6" t="s">
        <v>55</v>
      </c>
      <c r="C6" s="11">
        <v>45905</v>
      </c>
      <c r="D6" s="11">
        <v>45906</v>
      </c>
      <c r="E6">
        <v>1</v>
      </c>
      <c r="F6">
        <v>4</v>
      </c>
      <c r="G6" t="s">
        <v>56</v>
      </c>
      <c r="H6" t="s">
        <v>57</v>
      </c>
      <c r="I6">
        <v>0</v>
      </c>
      <c r="J6" t="s">
        <v>40</v>
      </c>
      <c r="K6" t="s">
        <v>58</v>
      </c>
      <c r="L6" t="s">
        <v>40</v>
      </c>
    </row>
    <row r="7" spans="1:12" x14ac:dyDescent="0.3">
      <c r="A7" t="s">
        <v>59</v>
      </c>
      <c r="B7" t="s">
        <v>60</v>
      </c>
      <c r="C7" s="11">
        <v>45907</v>
      </c>
      <c r="D7" s="11">
        <v>45910</v>
      </c>
      <c r="E7">
        <v>1</v>
      </c>
      <c r="F7">
        <v>6</v>
      </c>
      <c r="G7" t="s">
        <v>42</v>
      </c>
      <c r="H7" t="s">
        <v>44</v>
      </c>
      <c r="I7">
        <v>0</v>
      </c>
      <c r="J7" t="s">
        <v>40</v>
      </c>
      <c r="K7" t="s">
        <v>61</v>
      </c>
      <c r="L7" t="s">
        <v>40</v>
      </c>
    </row>
    <row r="8" spans="1:12" x14ac:dyDescent="0.3">
      <c r="A8" t="s">
        <v>62</v>
      </c>
      <c r="B8" t="s">
        <v>63</v>
      </c>
      <c r="C8" s="11">
        <v>45911</v>
      </c>
      <c r="D8" s="11">
        <v>45912</v>
      </c>
      <c r="E8">
        <v>2</v>
      </c>
      <c r="F8">
        <v>16</v>
      </c>
      <c r="G8" t="s">
        <v>64</v>
      </c>
      <c r="H8" t="s">
        <v>44</v>
      </c>
      <c r="I8">
        <v>0</v>
      </c>
      <c r="J8" t="s">
        <v>40</v>
      </c>
      <c r="K8" t="s">
        <v>65</v>
      </c>
      <c r="L8" t="s">
        <v>40</v>
      </c>
    </row>
    <row r="9" spans="1:12" x14ac:dyDescent="0.3">
      <c r="A9" t="s">
        <v>66</v>
      </c>
      <c r="B9" t="s">
        <v>67</v>
      </c>
      <c r="C9" s="11">
        <v>45911</v>
      </c>
      <c r="D9" s="11">
        <v>45917</v>
      </c>
      <c r="E9">
        <v>3</v>
      </c>
      <c r="F9">
        <v>20</v>
      </c>
      <c r="G9" t="s">
        <v>68</v>
      </c>
      <c r="H9" t="s">
        <v>69</v>
      </c>
      <c r="I9">
        <v>0</v>
      </c>
      <c r="J9" t="s">
        <v>40</v>
      </c>
      <c r="K9" t="s">
        <v>70</v>
      </c>
      <c r="L9" t="s">
        <v>40</v>
      </c>
    </row>
    <row r="10" spans="1:12" x14ac:dyDescent="0.3">
      <c r="A10" t="s">
        <v>71</v>
      </c>
      <c r="B10" t="s">
        <v>72</v>
      </c>
      <c r="C10" s="11">
        <v>45913</v>
      </c>
      <c r="D10" s="11">
        <v>45914</v>
      </c>
      <c r="E10">
        <v>2</v>
      </c>
      <c r="F10">
        <v>10</v>
      </c>
      <c r="G10" t="s">
        <v>73</v>
      </c>
      <c r="H10" t="s">
        <v>57</v>
      </c>
      <c r="I10">
        <v>0</v>
      </c>
      <c r="J10" t="s">
        <v>40</v>
      </c>
      <c r="K10" t="s">
        <v>74</v>
      </c>
      <c r="L10" t="s">
        <v>40</v>
      </c>
    </row>
    <row r="11" spans="1:12" x14ac:dyDescent="0.3">
      <c r="A11" t="s">
        <v>75</v>
      </c>
      <c r="B11" t="s">
        <v>76</v>
      </c>
      <c r="C11" s="11">
        <v>45915</v>
      </c>
      <c r="D11" s="11">
        <v>45916</v>
      </c>
      <c r="E11">
        <v>1</v>
      </c>
      <c r="F11">
        <v>8</v>
      </c>
      <c r="G11" t="s">
        <v>77</v>
      </c>
      <c r="H11" t="s">
        <v>10</v>
      </c>
      <c r="I11">
        <v>0</v>
      </c>
      <c r="J11" t="s">
        <v>40</v>
      </c>
      <c r="K11" t="s">
        <v>78</v>
      </c>
      <c r="L11" t="s">
        <v>40</v>
      </c>
    </row>
    <row r="12" spans="1:12" x14ac:dyDescent="0.3">
      <c r="A12" t="s">
        <v>79</v>
      </c>
      <c r="B12" t="s">
        <v>80</v>
      </c>
      <c r="C12" s="11">
        <v>45918</v>
      </c>
      <c r="D12" s="11">
        <v>45918</v>
      </c>
      <c r="E12">
        <v>1</v>
      </c>
      <c r="F12">
        <v>8</v>
      </c>
      <c r="G12" t="s">
        <v>66</v>
      </c>
      <c r="H12" t="s">
        <v>57</v>
      </c>
      <c r="I12">
        <v>0</v>
      </c>
      <c r="J12" t="s">
        <v>40</v>
      </c>
      <c r="K12" t="s">
        <v>81</v>
      </c>
      <c r="L12" t="s">
        <v>40</v>
      </c>
    </row>
    <row r="13" spans="1:12" x14ac:dyDescent="0.3">
      <c r="A13" t="s">
        <v>82</v>
      </c>
      <c r="B13" t="s">
        <v>83</v>
      </c>
      <c r="C13" s="11">
        <v>45919</v>
      </c>
      <c r="D13" s="11">
        <v>45922</v>
      </c>
      <c r="E13">
        <v>1</v>
      </c>
      <c r="F13">
        <v>8</v>
      </c>
      <c r="G13" t="s">
        <v>84</v>
      </c>
      <c r="H13" t="s">
        <v>44</v>
      </c>
      <c r="I13">
        <v>0</v>
      </c>
      <c r="J13" t="s">
        <v>40</v>
      </c>
      <c r="K13" t="s">
        <v>85</v>
      </c>
      <c r="L13" t="s">
        <v>40</v>
      </c>
    </row>
    <row r="14" spans="1:12" x14ac:dyDescent="0.3">
      <c r="A14" t="s">
        <v>86</v>
      </c>
      <c r="B14" t="s">
        <v>87</v>
      </c>
      <c r="C14" s="11">
        <v>45923</v>
      </c>
      <c r="D14" s="11">
        <v>45924</v>
      </c>
      <c r="E14">
        <v>1</v>
      </c>
      <c r="F14">
        <v>6</v>
      </c>
      <c r="G14" t="s">
        <v>82</v>
      </c>
      <c r="H14" t="s">
        <v>10</v>
      </c>
      <c r="I14">
        <v>0</v>
      </c>
      <c r="J14" t="s">
        <v>40</v>
      </c>
      <c r="K14" t="s">
        <v>88</v>
      </c>
      <c r="L14" t="s">
        <v>40</v>
      </c>
    </row>
    <row r="15" spans="1:12" x14ac:dyDescent="0.3">
      <c r="A15" t="s">
        <v>89</v>
      </c>
      <c r="B15" t="s">
        <v>90</v>
      </c>
      <c r="C15" s="11">
        <v>45925</v>
      </c>
      <c r="D15" s="11">
        <v>45925</v>
      </c>
      <c r="E15">
        <v>1</v>
      </c>
      <c r="F15">
        <v>8</v>
      </c>
      <c r="G15" t="s">
        <v>91</v>
      </c>
      <c r="H15" t="s">
        <v>92</v>
      </c>
      <c r="I15">
        <v>0</v>
      </c>
      <c r="J15" t="s">
        <v>40</v>
      </c>
      <c r="K15" t="s">
        <v>93</v>
      </c>
      <c r="L15" t="s">
        <v>40</v>
      </c>
    </row>
    <row r="16" spans="1:12" x14ac:dyDescent="0.3">
      <c r="A16" t="s">
        <v>94</v>
      </c>
      <c r="B16" t="s">
        <v>95</v>
      </c>
      <c r="C16" s="11">
        <v>45926</v>
      </c>
      <c r="D16" s="11">
        <v>45927</v>
      </c>
      <c r="E16">
        <v>2</v>
      </c>
      <c r="F16">
        <v>12</v>
      </c>
      <c r="G16" t="s">
        <v>96</v>
      </c>
      <c r="H16" t="s">
        <v>57</v>
      </c>
      <c r="I16">
        <v>0</v>
      </c>
      <c r="J16" t="s">
        <v>40</v>
      </c>
      <c r="K16" t="s">
        <v>97</v>
      </c>
      <c r="L16" t="s">
        <v>40</v>
      </c>
    </row>
    <row r="17" spans="1:12" x14ac:dyDescent="0.3">
      <c r="A17" t="s">
        <v>98</v>
      </c>
      <c r="B17" t="s">
        <v>99</v>
      </c>
      <c r="C17" s="11">
        <v>45931</v>
      </c>
      <c r="D17" s="11">
        <v>45931</v>
      </c>
      <c r="E17">
        <v>1</v>
      </c>
      <c r="F17">
        <v>8</v>
      </c>
      <c r="G17" t="s">
        <v>94</v>
      </c>
      <c r="H17" t="s">
        <v>57</v>
      </c>
      <c r="I17">
        <v>0</v>
      </c>
      <c r="J17" t="s">
        <v>40</v>
      </c>
      <c r="K17" t="s">
        <v>100</v>
      </c>
      <c r="L17" t="s">
        <v>40</v>
      </c>
    </row>
    <row r="18" spans="1:12" x14ac:dyDescent="0.3">
      <c r="A18" t="s">
        <v>101</v>
      </c>
      <c r="B18" t="s">
        <v>102</v>
      </c>
      <c r="C18" s="11">
        <v>45932</v>
      </c>
      <c r="D18" s="11">
        <v>45932</v>
      </c>
      <c r="E18">
        <v>1</v>
      </c>
      <c r="F18">
        <v>6</v>
      </c>
      <c r="G18" t="s">
        <v>98</v>
      </c>
      <c r="H18" t="s">
        <v>57</v>
      </c>
      <c r="I18">
        <v>0</v>
      </c>
      <c r="J18" t="s">
        <v>40</v>
      </c>
      <c r="K18" t="s">
        <v>103</v>
      </c>
      <c r="L18" t="s">
        <v>40</v>
      </c>
    </row>
    <row r="19" spans="1:12" x14ac:dyDescent="0.3">
      <c r="A19" t="s">
        <v>104</v>
      </c>
      <c r="B19" t="s">
        <v>105</v>
      </c>
      <c r="C19" s="11">
        <v>45933</v>
      </c>
      <c r="D19" s="11">
        <v>45933</v>
      </c>
      <c r="E19">
        <v>1</v>
      </c>
      <c r="F19">
        <v>4</v>
      </c>
      <c r="G19" t="s">
        <v>106</v>
      </c>
      <c r="H19" t="s">
        <v>44</v>
      </c>
      <c r="I19">
        <v>0</v>
      </c>
      <c r="J19" t="s">
        <v>40</v>
      </c>
      <c r="K19" t="s">
        <v>107</v>
      </c>
      <c r="L19" t="s">
        <v>40</v>
      </c>
    </row>
    <row r="20" spans="1:12" x14ac:dyDescent="0.3">
      <c r="A20" t="s">
        <v>108</v>
      </c>
      <c r="B20" t="s">
        <v>109</v>
      </c>
      <c r="C20" s="11">
        <v>45964</v>
      </c>
      <c r="D20" s="11">
        <v>45966</v>
      </c>
      <c r="E20">
        <v>3</v>
      </c>
      <c r="F20">
        <v>20</v>
      </c>
      <c r="G20" t="s">
        <v>110</v>
      </c>
      <c r="H20" t="s">
        <v>10</v>
      </c>
      <c r="I20">
        <v>0</v>
      </c>
      <c r="J20" t="s">
        <v>40</v>
      </c>
      <c r="K20" t="s">
        <v>111</v>
      </c>
      <c r="L20" t="s">
        <v>40</v>
      </c>
    </row>
    <row r="21" spans="1:12" x14ac:dyDescent="0.3">
      <c r="A21" t="s">
        <v>112</v>
      </c>
      <c r="B21" t="s">
        <v>113</v>
      </c>
      <c r="C21" s="11">
        <v>45967</v>
      </c>
      <c r="D21" s="11">
        <v>45967</v>
      </c>
      <c r="E21">
        <v>1</v>
      </c>
      <c r="F21">
        <v>8</v>
      </c>
      <c r="G21" t="s">
        <v>114</v>
      </c>
      <c r="H21" t="s">
        <v>44</v>
      </c>
      <c r="I21">
        <v>0</v>
      </c>
      <c r="J21" t="s">
        <v>40</v>
      </c>
      <c r="K21" t="s">
        <v>115</v>
      </c>
      <c r="L21" t="s">
        <v>40</v>
      </c>
    </row>
    <row r="22" spans="1:12" x14ac:dyDescent="0.3">
      <c r="A22" t="s">
        <v>116</v>
      </c>
      <c r="B22" t="s">
        <v>117</v>
      </c>
      <c r="C22" s="11">
        <v>45968</v>
      </c>
      <c r="D22" s="11">
        <v>45971</v>
      </c>
      <c r="E22">
        <v>2</v>
      </c>
      <c r="F22">
        <v>10</v>
      </c>
      <c r="G22" t="s">
        <v>118</v>
      </c>
      <c r="H22" t="s">
        <v>57</v>
      </c>
      <c r="I22">
        <v>0</v>
      </c>
      <c r="J22" t="s">
        <v>40</v>
      </c>
      <c r="K22" t="s">
        <v>119</v>
      </c>
      <c r="L22" t="s">
        <v>40</v>
      </c>
    </row>
    <row r="23" spans="1:12" x14ac:dyDescent="0.3">
      <c r="A23" t="s">
        <v>120</v>
      </c>
      <c r="B23" t="s">
        <v>121</v>
      </c>
      <c r="C23" s="11">
        <v>45973</v>
      </c>
      <c r="D23" s="11">
        <v>45973</v>
      </c>
      <c r="E23">
        <v>1</v>
      </c>
      <c r="F23">
        <v>6</v>
      </c>
      <c r="G23" t="s">
        <v>122</v>
      </c>
      <c r="H23" t="s">
        <v>57</v>
      </c>
      <c r="I23">
        <v>0</v>
      </c>
      <c r="J23" t="s">
        <v>40</v>
      </c>
      <c r="K23" t="s">
        <v>123</v>
      </c>
      <c r="L23" t="s">
        <v>40</v>
      </c>
    </row>
    <row r="24" spans="1:12" x14ac:dyDescent="0.3">
      <c r="A24" t="s">
        <v>124</v>
      </c>
      <c r="B24" t="s">
        <v>125</v>
      </c>
      <c r="C24" s="11">
        <v>45944</v>
      </c>
      <c r="D24" s="11">
        <v>45945</v>
      </c>
      <c r="E24">
        <v>2</v>
      </c>
      <c r="F24">
        <v>12</v>
      </c>
      <c r="G24" t="s">
        <v>126</v>
      </c>
      <c r="H24" t="s">
        <v>10</v>
      </c>
      <c r="I24">
        <v>0</v>
      </c>
      <c r="J24" t="s">
        <v>40</v>
      </c>
      <c r="K24" t="s">
        <v>127</v>
      </c>
      <c r="L24" t="s">
        <v>40</v>
      </c>
    </row>
    <row r="25" spans="1:12" x14ac:dyDescent="0.3">
      <c r="A25" t="s">
        <v>128</v>
      </c>
      <c r="B25" t="s">
        <v>129</v>
      </c>
      <c r="C25" s="11">
        <v>45946</v>
      </c>
      <c r="D25" s="11">
        <v>45947</v>
      </c>
      <c r="E25">
        <v>2</v>
      </c>
      <c r="F25">
        <v>16</v>
      </c>
      <c r="G25" t="s">
        <v>130</v>
      </c>
      <c r="H25" t="s">
        <v>44</v>
      </c>
      <c r="I25">
        <v>0</v>
      </c>
      <c r="J25" t="s">
        <v>40</v>
      </c>
      <c r="K25" t="s">
        <v>131</v>
      </c>
      <c r="L25" t="s">
        <v>40</v>
      </c>
    </row>
    <row r="26" spans="1:12" x14ac:dyDescent="0.3">
      <c r="A26" t="s">
        <v>132</v>
      </c>
      <c r="B26" t="s">
        <v>133</v>
      </c>
      <c r="C26" s="11">
        <v>45950</v>
      </c>
      <c r="D26" s="11">
        <v>45951</v>
      </c>
      <c r="E26">
        <v>2</v>
      </c>
      <c r="F26">
        <v>14</v>
      </c>
      <c r="G26" t="s">
        <v>134</v>
      </c>
      <c r="H26" t="s">
        <v>57</v>
      </c>
      <c r="I26">
        <v>0</v>
      </c>
      <c r="J26" t="s">
        <v>40</v>
      </c>
      <c r="K26" t="s">
        <v>135</v>
      </c>
      <c r="L26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6.6" x14ac:dyDescent="0.3">
      <c r="C2" s="18" t="s">
        <v>164</v>
      </c>
    </row>
    <row r="3" spans="1:60" ht="21" x14ac:dyDescent="0.3">
      <c r="C3" s="20" t="s">
        <v>165</v>
      </c>
    </row>
    <row r="4" spans="1:60" ht="21" x14ac:dyDescent="0.4">
      <c r="C4" s="19" t="s">
        <v>166</v>
      </c>
    </row>
    <row r="6" spans="1:60" x14ac:dyDescent="0.3">
      <c r="B6">
        <v>26</v>
      </c>
      <c r="C6" s="3">
        <f>D7+B6</f>
        <v>45917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45917</v>
      </c>
      <c r="T6" s="33"/>
      <c r="U6" s="33"/>
      <c r="V6" s="33"/>
      <c r="W6" s="33"/>
      <c r="X6" s="33"/>
      <c r="Y6" s="33"/>
      <c r="Z6" s="33">
        <f>Z7</f>
        <v>45924</v>
      </c>
      <c r="AA6" s="33"/>
      <c r="AB6" s="33"/>
      <c r="AC6" s="33"/>
      <c r="AD6" s="33"/>
      <c r="AE6" s="33"/>
      <c r="AF6" s="33"/>
      <c r="AG6" s="33">
        <f>AG7</f>
        <v>45931</v>
      </c>
      <c r="AH6" s="33"/>
      <c r="AI6" s="33"/>
      <c r="AJ6" s="33"/>
      <c r="AK6" s="33"/>
      <c r="AL6" s="33"/>
      <c r="AM6" s="33"/>
      <c r="AN6" s="33">
        <f>AN7</f>
        <v>45938</v>
      </c>
      <c r="AO6" s="33"/>
      <c r="AP6" s="33"/>
      <c r="AQ6" s="33"/>
      <c r="AR6" s="33"/>
      <c r="AS6" s="33"/>
      <c r="AT6" s="33"/>
      <c r="AU6" s="33">
        <f>AU7</f>
        <v>45945</v>
      </c>
      <c r="AV6" s="33"/>
      <c r="AW6" s="33"/>
      <c r="AX6" s="33"/>
      <c r="AY6" s="33"/>
      <c r="AZ6" s="33"/>
      <c r="BA6" s="33"/>
      <c r="BB6" s="33">
        <f>BB7</f>
        <v>45952</v>
      </c>
      <c r="BC6" s="33"/>
      <c r="BD6" s="33"/>
      <c r="BE6" s="33"/>
      <c r="BF6" s="33"/>
      <c r="BG6" s="33"/>
      <c r="BH6" s="33"/>
    </row>
    <row r="7" spans="1:60" x14ac:dyDescent="0.3">
      <c r="B7" s="37" t="s">
        <v>20</v>
      </c>
      <c r="C7" s="37"/>
      <c r="D7" s="35">
        <v>45891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45917</v>
      </c>
      <c r="T7" s="4">
        <f>S7+1</f>
        <v>45918</v>
      </c>
      <c r="U7" s="4">
        <f t="shared" ref="U7:AI7" si="0">T7+1</f>
        <v>45919</v>
      </c>
      <c r="V7" s="4">
        <f t="shared" si="0"/>
        <v>45920</v>
      </c>
      <c r="W7" s="4">
        <f t="shared" si="0"/>
        <v>45921</v>
      </c>
      <c r="X7" s="4">
        <f t="shared" si="0"/>
        <v>45922</v>
      </c>
      <c r="Y7" s="4">
        <f t="shared" si="0"/>
        <v>45923</v>
      </c>
      <c r="Z7" s="4">
        <f t="shared" si="0"/>
        <v>45924</v>
      </c>
      <c r="AA7" s="4">
        <f t="shared" si="0"/>
        <v>45925</v>
      </c>
      <c r="AB7" s="4">
        <f t="shared" si="0"/>
        <v>45926</v>
      </c>
      <c r="AC7" s="4">
        <f t="shared" si="0"/>
        <v>45927</v>
      </c>
      <c r="AD7" s="4">
        <f t="shared" si="0"/>
        <v>45928</v>
      </c>
      <c r="AE7" s="4">
        <f t="shared" si="0"/>
        <v>45929</v>
      </c>
      <c r="AF7" s="4">
        <f t="shared" si="0"/>
        <v>45930</v>
      </c>
      <c r="AG7" s="4">
        <f t="shared" si="0"/>
        <v>45931</v>
      </c>
      <c r="AH7" s="4">
        <f t="shared" si="0"/>
        <v>45932</v>
      </c>
      <c r="AI7" s="4">
        <f t="shared" si="0"/>
        <v>45933</v>
      </c>
      <c r="AJ7" s="4">
        <f>AI7+1</f>
        <v>45934</v>
      </c>
      <c r="AK7" s="4">
        <f t="shared" ref="AK7:AT7" si="1">AJ7+1</f>
        <v>45935</v>
      </c>
      <c r="AL7" s="4">
        <f t="shared" si="1"/>
        <v>45936</v>
      </c>
      <c r="AM7" s="4">
        <f t="shared" si="1"/>
        <v>45937</v>
      </c>
      <c r="AN7" s="4">
        <f t="shared" si="1"/>
        <v>45938</v>
      </c>
      <c r="AO7" s="4">
        <f t="shared" si="1"/>
        <v>45939</v>
      </c>
      <c r="AP7" s="4">
        <f t="shared" si="1"/>
        <v>45940</v>
      </c>
      <c r="AQ7" s="4">
        <f t="shared" si="1"/>
        <v>45941</v>
      </c>
      <c r="AR7" s="4">
        <f t="shared" si="1"/>
        <v>45942</v>
      </c>
      <c r="AS7" s="4">
        <f t="shared" si="1"/>
        <v>45943</v>
      </c>
      <c r="AT7" s="4">
        <f t="shared" si="1"/>
        <v>45944</v>
      </c>
      <c r="AU7" s="4">
        <f t="shared" ref="AU7" si="2">AT7+1</f>
        <v>45945</v>
      </c>
      <c r="AV7" s="4">
        <f t="shared" ref="AV7" si="3">AU7+1</f>
        <v>45946</v>
      </c>
      <c r="AW7" s="4">
        <f t="shared" ref="AW7" si="4">AV7+1</f>
        <v>45947</v>
      </c>
      <c r="AX7" s="4">
        <f t="shared" ref="AX7" si="5">AW7+1</f>
        <v>45948</v>
      </c>
      <c r="AY7" s="4">
        <f t="shared" ref="AY7" si="6">AX7+1</f>
        <v>45949</v>
      </c>
      <c r="AZ7" s="4">
        <f t="shared" ref="AZ7" si="7">AY7+1</f>
        <v>45950</v>
      </c>
      <c r="BA7" s="4">
        <f t="shared" ref="BA7" si="8">AZ7+1</f>
        <v>45951</v>
      </c>
      <c r="BB7" s="4">
        <f t="shared" ref="BB7" si="9">BA7+1</f>
        <v>45952</v>
      </c>
      <c r="BC7" s="4">
        <f t="shared" ref="BC7" si="10">BB7+1</f>
        <v>45953</v>
      </c>
      <c r="BD7" s="4">
        <f t="shared" ref="BD7" si="11">BC7+1</f>
        <v>45954</v>
      </c>
      <c r="BE7" s="4">
        <f t="shared" ref="BE7" si="12">BD7+1</f>
        <v>45955</v>
      </c>
      <c r="BF7" s="4">
        <f t="shared" ref="BF7" si="13">BE7+1</f>
        <v>45956</v>
      </c>
      <c r="BG7" s="4">
        <f t="shared" ref="BG7" si="14">BF7+1</f>
        <v>45957</v>
      </c>
      <c r="BH7" s="4">
        <f t="shared" ref="BH7" si="15">BG7+1</f>
        <v>45958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M</v>
      </c>
      <c r="T8" s="2" t="str">
        <f t="shared" ref="T8:AT8" si="16">UPPER(LEFT(TEXT(T7,"ddd"),1))</f>
        <v>J</v>
      </c>
      <c r="U8" s="2" t="str">
        <f t="shared" si="16"/>
        <v>V</v>
      </c>
      <c r="V8" s="2" t="str">
        <f t="shared" si="16"/>
        <v>S</v>
      </c>
      <c r="W8" s="2" t="str">
        <f t="shared" si="16"/>
        <v>D</v>
      </c>
      <c r="X8" s="2" t="str">
        <f t="shared" si="16"/>
        <v>L</v>
      </c>
      <c r="Y8" s="2" t="str">
        <f t="shared" si="16"/>
        <v>M</v>
      </c>
      <c r="Z8" s="2" t="str">
        <f t="shared" si="16"/>
        <v>M</v>
      </c>
      <c r="AA8" s="2" t="str">
        <f t="shared" si="16"/>
        <v>J</v>
      </c>
      <c r="AB8" s="2" t="str">
        <f t="shared" si="16"/>
        <v>V</v>
      </c>
      <c r="AC8" s="2" t="str">
        <f t="shared" si="16"/>
        <v>S</v>
      </c>
      <c r="AD8" s="2" t="str">
        <f t="shared" si="16"/>
        <v>D</v>
      </c>
      <c r="AE8" s="2" t="str">
        <f t="shared" si="16"/>
        <v>L</v>
      </c>
      <c r="AF8" s="2" t="str">
        <f t="shared" si="16"/>
        <v>M</v>
      </c>
      <c r="AG8" s="2" t="str">
        <f t="shared" si="16"/>
        <v>M</v>
      </c>
      <c r="AH8" s="2" t="str">
        <f t="shared" si="16"/>
        <v>J</v>
      </c>
      <c r="AI8" s="2" t="str">
        <f t="shared" si="16"/>
        <v>V</v>
      </c>
      <c r="AJ8" s="2" t="str">
        <f t="shared" si="16"/>
        <v>S</v>
      </c>
      <c r="AK8" s="2" t="str">
        <f t="shared" si="16"/>
        <v>D</v>
      </c>
      <c r="AL8" s="2" t="str">
        <f t="shared" si="16"/>
        <v>L</v>
      </c>
      <c r="AM8" s="2" t="str">
        <f t="shared" si="16"/>
        <v>M</v>
      </c>
      <c r="AN8" s="2" t="str">
        <f t="shared" si="16"/>
        <v>M</v>
      </c>
      <c r="AO8" s="2" t="str">
        <f t="shared" si="16"/>
        <v>J</v>
      </c>
      <c r="AP8" s="2" t="str">
        <f t="shared" si="16"/>
        <v>V</v>
      </c>
      <c r="AQ8" s="2" t="str">
        <f t="shared" si="16"/>
        <v>S</v>
      </c>
      <c r="AR8" s="2" t="str">
        <f t="shared" si="16"/>
        <v>D</v>
      </c>
      <c r="AS8" s="2" t="str">
        <f t="shared" si="16"/>
        <v>L</v>
      </c>
      <c r="AT8" s="2" t="str">
        <f t="shared" si="16"/>
        <v>M</v>
      </c>
      <c r="AU8" s="2" t="str">
        <f t="shared" ref="AU8:BA8" si="17">UPPER(LEFT(TEXT(AU7,"ddd"),1))</f>
        <v>M</v>
      </c>
      <c r="AV8" s="2" t="str">
        <f t="shared" si="17"/>
        <v>J</v>
      </c>
      <c r="AW8" s="2" t="str">
        <f t="shared" si="17"/>
        <v>V</v>
      </c>
      <c r="AX8" s="2" t="str">
        <f t="shared" si="17"/>
        <v>S</v>
      </c>
      <c r="AY8" s="2" t="str">
        <f t="shared" si="17"/>
        <v>D</v>
      </c>
      <c r="AZ8" s="2" t="str">
        <f t="shared" si="17"/>
        <v>L</v>
      </c>
      <c r="BA8" s="2" t="str">
        <f t="shared" si="17"/>
        <v>M</v>
      </c>
      <c r="BB8" s="2" t="str">
        <f t="shared" ref="BB8:BH8" si="18">UPPER(LEFT(TEXT(BB7,"ddd"),1))</f>
        <v>M</v>
      </c>
      <c r="BC8" s="2" t="str">
        <f t="shared" si="18"/>
        <v>J</v>
      </c>
      <c r="BD8" s="2" t="str">
        <f t="shared" si="18"/>
        <v>V</v>
      </c>
      <c r="BE8" s="2" t="str">
        <f t="shared" si="18"/>
        <v>S</v>
      </c>
      <c r="BF8" s="2" t="str">
        <f t="shared" si="18"/>
        <v>D</v>
      </c>
      <c r="BG8" s="2" t="str">
        <f t="shared" si="18"/>
        <v>L</v>
      </c>
      <c r="BH8" s="2" t="str">
        <f t="shared" si="18"/>
        <v>M</v>
      </c>
    </row>
    <row r="9" spans="1:60" ht="15" thickBot="1" x14ac:dyDescent="0.35">
      <c r="A9" s="12"/>
      <c r="B9" s="12"/>
      <c r="C9" s="7" t="s">
        <v>24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136</v>
      </c>
      <c r="D10" s="14">
        <v>0</v>
      </c>
      <c r="E10" s="13" t="s">
        <v>10</v>
      </c>
      <c r="F10" s="10">
        <v>45891</v>
      </c>
      <c r="G10" s="10">
        <v>45892</v>
      </c>
      <c r="H10" s="13">
        <v>1</v>
      </c>
      <c r="I10" s="13">
        <v>6</v>
      </c>
      <c r="J10" t="s">
        <v>40</v>
      </c>
      <c r="K10" s="8"/>
      <c r="L10" s="8"/>
      <c r="M10" s="8"/>
      <c r="N10" s="8"/>
      <c r="O10" t="s">
        <v>41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43</v>
      </c>
      <c r="D11" s="14">
        <v>0</v>
      </c>
      <c r="E11" s="13" t="s">
        <v>9</v>
      </c>
      <c r="F11" s="10">
        <v>45893</v>
      </c>
      <c r="G11" s="10">
        <v>45894</v>
      </c>
      <c r="H11" s="13">
        <v>1</v>
      </c>
      <c r="I11" s="13">
        <v>4</v>
      </c>
      <c r="J11" s="8" t="s">
        <v>38</v>
      </c>
      <c r="K11" s="8"/>
      <c r="L11" s="8"/>
      <c r="M11" s="8"/>
      <c r="N11" s="8"/>
      <c r="O11" s="8" t="s">
        <v>45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47</v>
      </c>
      <c r="D12" s="14">
        <v>0.5</v>
      </c>
      <c r="E12" s="13" t="s">
        <v>10</v>
      </c>
      <c r="F12" s="10">
        <v>45895</v>
      </c>
      <c r="G12" s="10">
        <v>45901</v>
      </c>
      <c r="H12" s="13">
        <v>2</v>
      </c>
      <c r="I12" s="13">
        <v>10</v>
      </c>
      <c r="J12" t="s">
        <v>48</v>
      </c>
      <c r="K12" s="8"/>
      <c r="L12" s="8"/>
      <c r="M12" s="8"/>
      <c r="N12" s="8"/>
      <c r="O12" t="s">
        <v>49</v>
      </c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51</v>
      </c>
      <c r="D13" s="14">
        <v>0</v>
      </c>
      <c r="E13" s="13" t="s">
        <v>9</v>
      </c>
      <c r="F13" s="10">
        <v>45902</v>
      </c>
      <c r="G13" s="10">
        <v>45904</v>
      </c>
      <c r="H13" s="13">
        <v>1</v>
      </c>
      <c r="I13" s="13">
        <v>8</v>
      </c>
      <c r="J13" s="8" t="s">
        <v>52</v>
      </c>
      <c r="K13" s="8"/>
      <c r="L13" s="8"/>
      <c r="M13" s="8"/>
      <c r="N13" s="8"/>
      <c r="O13" s="8" t="s">
        <v>53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55</v>
      </c>
      <c r="D14" s="14">
        <v>0</v>
      </c>
      <c r="E14" s="13" t="s">
        <v>57</v>
      </c>
      <c r="F14" s="10">
        <v>45905</v>
      </c>
      <c r="G14" s="10">
        <v>45906</v>
      </c>
      <c r="H14" s="13">
        <v>1</v>
      </c>
      <c r="I14" s="13">
        <v>4</v>
      </c>
      <c r="J14" t="s">
        <v>56</v>
      </c>
      <c r="K14" s="8"/>
      <c r="L14" s="8"/>
      <c r="M14" s="8"/>
      <c r="N14" s="8"/>
      <c r="O14" t="s">
        <v>58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2"/>
      <c r="B15" s="12"/>
      <c r="C15" s="7" t="s">
        <v>25</v>
      </c>
      <c r="D15" s="14"/>
      <c r="E15" s="13"/>
      <c r="F15" s="10"/>
      <c r="G15" s="10"/>
      <c r="H15" s="8"/>
      <c r="I15" s="8"/>
      <c r="J15" s="8"/>
      <c r="K15" s="8"/>
      <c r="L15" s="8"/>
      <c r="M15" s="8"/>
      <c r="N15" s="8"/>
      <c r="O15" s="8"/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6</v>
      </c>
      <c r="B16" s="8" t="s">
        <v>11</v>
      </c>
      <c r="C16" t="s">
        <v>60</v>
      </c>
      <c r="D16" s="14">
        <v>0</v>
      </c>
      <c r="E16" s="13" t="s">
        <v>9</v>
      </c>
      <c r="F16" s="10">
        <v>45907</v>
      </c>
      <c r="G16" s="10">
        <v>45910</v>
      </c>
      <c r="H16" s="13">
        <v>1</v>
      </c>
      <c r="I16" s="13">
        <v>6</v>
      </c>
      <c r="J16" s="8" t="s">
        <v>42</v>
      </c>
      <c r="K16" s="8"/>
      <c r="L16" s="8"/>
      <c r="M16" s="8"/>
      <c r="N16" s="8"/>
      <c r="O16" t="s">
        <v>61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3">
        <v>7</v>
      </c>
      <c r="B17" s="8" t="s">
        <v>12</v>
      </c>
      <c r="C17" s="8" t="s">
        <v>67</v>
      </c>
      <c r="D17" s="14">
        <v>0</v>
      </c>
      <c r="E17" s="13" t="s">
        <v>10</v>
      </c>
      <c r="F17" s="10">
        <v>45911</v>
      </c>
      <c r="G17" s="10">
        <v>45917</v>
      </c>
      <c r="H17" s="13">
        <v>3</v>
      </c>
      <c r="I17" s="13">
        <v>20</v>
      </c>
      <c r="J17" t="s">
        <v>68</v>
      </c>
      <c r="K17" s="8"/>
      <c r="L17" s="8"/>
      <c r="M17" s="8"/>
      <c r="N17" s="8"/>
      <c r="O17" s="8" t="s">
        <v>70</v>
      </c>
      <c r="P17" s="8" t="s">
        <v>163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3">
        <v>8</v>
      </c>
      <c r="B18" s="8" t="s">
        <v>13</v>
      </c>
      <c r="C18" t="s">
        <v>80</v>
      </c>
      <c r="D18" s="14">
        <v>0</v>
      </c>
      <c r="E18" s="13" t="s">
        <v>57</v>
      </c>
      <c r="F18" s="10">
        <v>45918</v>
      </c>
      <c r="G18" s="10">
        <v>45918</v>
      </c>
      <c r="H18" s="13">
        <v>1</v>
      </c>
      <c r="I18" s="13">
        <v>8</v>
      </c>
      <c r="J18" s="8" t="s">
        <v>66</v>
      </c>
      <c r="K18" s="8"/>
      <c r="L18" s="8"/>
      <c r="M18" s="8"/>
      <c r="N18" s="8"/>
      <c r="O18" t="s">
        <v>81</v>
      </c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9</v>
      </c>
      <c r="B19" s="8" t="s">
        <v>148</v>
      </c>
      <c r="C19" s="8" t="s">
        <v>63</v>
      </c>
      <c r="D19" s="14">
        <v>0</v>
      </c>
      <c r="E19" s="13" t="s">
        <v>9</v>
      </c>
      <c r="F19" s="10">
        <v>45911</v>
      </c>
      <c r="G19" s="10">
        <v>45912</v>
      </c>
      <c r="H19" s="13">
        <v>2</v>
      </c>
      <c r="I19" s="13">
        <v>16</v>
      </c>
      <c r="J19" s="8" t="s">
        <v>64</v>
      </c>
      <c r="K19" s="8"/>
      <c r="L19" s="8"/>
      <c r="M19" s="8"/>
      <c r="N19" s="8"/>
      <c r="O19" s="8" t="s">
        <v>65</v>
      </c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10</v>
      </c>
      <c r="B20" s="8" t="s">
        <v>146</v>
      </c>
      <c r="C20" s="8" t="s">
        <v>72</v>
      </c>
      <c r="D20" s="14">
        <v>0</v>
      </c>
      <c r="E20" s="13" t="s">
        <v>57</v>
      </c>
      <c r="F20" s="10">
        <v>45913</v>
      </c>
      <c r="G20" s="10">
        <v>45914</v>
      </c>
      <c r="H20" s="13">
        <v>2</v>
      </c>
      <c r="I20" s="13">
        <v>10</v>
      </c>
      <c r="J20" t="s">
        <v>73</v>
      </c>
      <c r="K20" s="8"/>
      <c r="L20" s="8"/>
      <c r="M20" s="8"/>
      <c r="N20" s="8"/>
      <c r="O20" s="8" t="s">
        <v>74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11</v>
      </c>
      <c r="B21" s="8" t="s">
        <v>147</v>
      </c>
      <c r="C21" t="s">
        <v>76</v>
      </c>
      <c r="D21" s="14">
        <v>0</v>
      </c>
      <c r="E21" s="13" t="s">
        <v>10</v>
      </c>
      <c r="F21" s="10">
        <v>45915</v>
      </c>
      <c r="G21" s="10">
        <v>45916</v>
      </c>
      <c r="H21" s="13">
        <v>1</v>
      </c>
      <c r="I21" s="13">
        <v>8</v>
      </c>
      <c r="J21" s="8" t="s">
        <v>77</v>
      </c>
      <c r="K21" s="8"/>
      <c r="L21" s="8"/>
      <c r="M21" s="8"/>
      <c r="N21" s="8"/>
      <c r="O21" t="s">
        <v>78</v>
      </c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/>
      <c r="B22" s="13"/>
      <c r="C22" s="7" t="s">
        <v>149</v>
      </c>
      <c r="D22" s="14"/>
      <c r="E22" s="13"/>
      <c r="F22" s="10"/>
      <c r="G22" s="10"/>
      <c r="H22" s="8"/>
      <c r="I22" s="8"/>
      <c r="J22" s="8"/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15</v>
      </c>
      <c r="C23" s="8" t="s">
        <v>83</v>
      </c>
      <c r="D23" s="14">
        <v>0</v>
      </c>
      <c r="E23" s="13" t="s">
        <v>9</v>
      </c>
      <c r="F23" s="10">
        <v>45919</v>
      </c>
      <c r="G23" s="10">
        <v>45922</v>
      </c>
      <c r="H23" s="13">
        <v>1</v>
      </c>
      <c r="I23" s="13">
        <v>8</v>
      </c>
      <c r="J23" s="8" t="s">
        <v>84</v>
      </c>
      <c r="K23" s="8"/>
      <c r="L23" s="8"/>
      <c r="M23" s="8"/>
      <c r="N23" s="8"/>
      <c r="O23" s="8" t="s">
        <v>85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16</v>
      </c>
      <c r="C24" t="s">
        <v>87</v>
      </c>
      <c r="D24" s="14">
        <v>0</v>
      </c>
      <c r="E24" s="13" t="s">
        <v>10</v>
      </c>
      <c r="F24" s="10">
        <v>45923</v>
      </c>
      <c r="G24" s="10">
        <v>45924</v>
      </c>
      <c r="H24" s="13">
        <v>1</v>
      </c>
      <c r="I24" s="13">
        <v>6</v>
      </c>
      <c r="J24" t="s">
        <v>82</v>
      </c>
      <c r="K24" s="8"/>
      <c r="L24" s="8"/>
      <c r="M24" s="8"/>
      <c r="N24" s="8"/>
      <c r="O24" t="s">
        <v>88</v>
      </c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3">
        <v>14</v>
      </c>
      <c r="B25" s="8" t="s">
        <v>17</v>
      </c>
      <c r="C25" s="8" t="s">
        <v>153</v>
      </c>
      <c r="D25" s="14">
        <v>0</v>
      </c>
      <c r="E25" s="13" t="s">
        <v>57</v>
      </c>
      <c r="F25" s="10">
        <v>45903</v>
      </c>
      <c r="G25" s="10">
        <v>45908</v>
      </c>
      <c r="H25" s="13"/>
      <c r="I25" s="13">
        <v>6</v>
      </c>
      <c r="J25" s="8" t="s">
        <v>155</v>
      </c>
      <c r="K25" s="8"/>
      <c r="L25" s="8"/>
      <c r="M25" s="8"/>
      <c r="N25" s="8"/>
      <c r="O25" s="8" t="s">
        <v>154</v>
      </c>
      <c r="P25" s="8" t="s">
        <v>163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>
        <v>15</v>
      </c>
      <c r="B26" s="8" t="s">
        <v>18</v>
      </c>
      <c r="C26" t="s">
        <v>90</v>
      </c>
      <c r="D26" s="14">
        <v>0</v>
      </c>
      <c r="E26" s="13" t="s">
        <v>10</v>
      </c>
      <c r="F26" s="10">
        <v>45925</v>
      </c>
      <c r="G26" s="10">
        <v>45925</v>
      </c>
      <c r="H26" s="13">
        <v>1</v>
      </c>
      <c r="I26" s="13">
        <v>8</v>
      </c>
      <c r="J26" s="8" t="s">
        <v>91</v>
      </c>
      <c r="K26" s="8"/>
      <c r="L26" s="8"/>
      <c r="M26" s="8"/>
      <c r="N26" s="8"/>
      <c r="O26" s="8" t="s">
        <v>93</v>
      </c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16</v>
      </c>
      <c r="B27" s="8" t="s">
        <v>19</v>
      </c>
      <c r="C27" s="8" t="s">
        <v>95</v>
      </c>
      <c r="D27" s="14">
        <v>0</v>
      </c>
      <c r="E27" s="13" t="s">
        <v>57</v>
      </c>
      <c r="F27" s="10">
        <v>45926</v>
      </c>
      <c r="G27" s="10">
        <v>45927</v>
      </c>
      <c r="H27" s="13">
        <v>2</v>
      </c>
      <c r="I27" s="13">
        <v>12</v>
      </c>
      <c r="J27" s="8" t="s">
        <v>96</v>
      </c>
      <c r="K27" s="8"/>
      <c r="L27" s="8"/>
      <c r="M27" s="8"/>
      <c r="N27" s="8"/>
      <c r="O27" s="8" t="s">
        <v>97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17</v>
      </c>
      <c r="B28" s="8" t="s">
        <v>150</v>
      </c>
      <c r="C28" t="s">
        <v>99</v>
      </c>
      <c r="D28" s="14">
        <v>0</v>
      </c>
      <c r="E28" s="13" t="s">
        <v>57</v>
      </c>
      <c r="F28" s="10">
        <v>45931</v>
      </c>
      <c r="G28" s="10">
        <v>45931</v>
      </c>
      <c r="H28" s="13">
        <v>1</v>
      </c>
      <c r="I28" s="13">
        <v>8</v>
      </c>
      <c r="J28" t="s">
        <v>94</v>
      </c>
      <c r="K28" s="8"/>
      <c r="L28" s="8"/>
      <c r="M28" s="8"/>
      <c r="N28" s="8"/>
      <c r="O28" t="s">
        <v>100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18</v>
      </c>
      <c r="B29" s="8" t="s">
        <v>151</v>
      </c>
      <c r="C29" s="8" t="s">
        <v>102</v>
      </c>
      <c r="D29" s="14">
        <v>0</v>
      </c>
      <c r="E29" s="13" t="s">
        <v>57</v>
      </c>
      <c r="F29" s="10">
        <v>45932</v>
      </c>
      <c r="G29" s="10">
        <v>45932</v>
      </c>
      <c r="H29" s="13">
        <v>1</v>
      </c>
      <c r="I29" s="13">
        <v>6</v>
      </c>
      <c r="J29" s="8" t="s">
        <v>98</v>
      </c>
      <c r="K29" s="8"/>
      <c r="L29" s="8"/>
      <c r="M29" s="8"/>
      <c r="N29" s="8"/>
      <c r="O29" s="8" t="s">
        <v>103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19</v>
      </c>
      <c r="B30" s="8" t="s">
        <v>152</v>
      </c>
      <c r="C30" t="s">
        <v>105</v>
      </c>
      <c r="D30" s="14">
        <v>0</v>
      </c>
      <c r="E30" s="13" t="s">
        <v>9</v>
      </c>
      <c r="F30" s="10">
        <v>45933</v>
      </c>
      <c r="G30" s="10">
        <v>45933</v>
      </c>
      <c r="H30" s="13">
        <v>1</v>
      </c>
      <c r="I30" s="13">
        <v>4</v>
      </c>
      <c r="J30" s="8" t="s">
        <v>106</v>
      </c>
      <c r="K30" s="8"/>
      <c r="L30" s="8"/>
      <c r="M30" s="8"/>
      <c r="N30" s="8"/>
      <c r="O30" s="8" t="s">
        <v>107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/>
      <c r="B31" s="13"/>
      <c r="C31" s="7" t="s">
        <v>156</v>
      </c>
      <c r="D31" s="14"/>
      <c r="E31" s="13"/>
      <c r="F31" s="10"/>
      <c r="G31" s="10"/>
      <c r="H31" s="13"/>
      <c r="I31" s="13"/>
      <c r="J31" s="8"/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20</v>
      </c>
      <c r="B32" s="8" t="s">
        <v>157</v>
      </c>
      <c r="C32" t="s">
        <v>109</v>
      </c>
      <c r="D32" s="14">
        <v>0</v>
      </c>
      <c r="E32" s="13" t="s">
        <v>10</v>
      </c>
      <c r="F32" s="10">
        <v>45964</v>
      </c>
      <c r="G32" s="10">
        <v>45966</v>
      </c>
      <c r="H32" s="13">
        <v>3</v>
      </c>
      <c r="I32" s="13">
        <v>20</v>
      </c>
      <c r="J32" t="s">
        <v>110</v>
      </c>
      <c r="K32" s="8"/>
      <c r="L32" s="8"/>
      <c r="M32" s="8"/>
      <c r="N32" s="8"/>
      <c r="O32" s="8" t="s">
        <v>111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3">
        <v>21</v>
      </c>
      <c r="B33" s="8" t="s">
        <v>158</v>
      </c>
      <c r="C33" s="8" t="s">
        <v>113</v>
      </c>
      <c r="D33" s="14">
        <v>0</v>
      </c>
      <c r="E33" s="13" t="s">
        <v>9</v>
      </c>
      <c r="F33" s="10">
        <v>45967</v>
      </c>
      <c r="G33" s="10">
        <v>45967</v>
      </c>
      <c r="H33" s="13">
        <v>1</v>
      </c>
      <c r="I33" s="13">
        <v>8</v>
      </c>
      <c r="J33" s="8" t="s">
        <v>114</v>
      </c>
      <c r="K33" s="8"/>
      <c r="L33" s="8"/>
      <c r="M33" s="8"/>
      <c r="N33" s="8"/>
      <c r="O33" t="s">
        <v>115</v>
      </c>
      <c r="P33" s="8" t="s">
        <v>163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5" thickBot="1" x14ac:dyDescent="0.35">
      <c r="A34" s="13">
        <v>22</v>
      </c>
      <c r="B34" s="8" t="s">
        <v>159</v>
      </c>
      <c r="C34" t="s">
        <v>117</v>
      </c>
      <c r="D34" s="14">
        <v>0</v>
      </c>
      <c r="E34" s="13" t="s">
        <v>57</v>
      </c>
      <c r="F34" s="10">
        <v>45968</v>
      </c>
      <c r="G34" s="10">
        <v>45971</v>
      </c>
      <c r="H34" s="13">
        <v>2</v>
      </c>
      <c r="I34" s="13">
        <v>10</v>
      </c>
      <c r="J34" s="8" t="s">
        <v>118</v>
      </c>
      <c r="K34" s="8"/>
      <c r="L34" s="8"/>
      <c r="M34" s="8"/>
      <c r="N34" s="8"/>
      <c r="O34" s="8" t="s">
        <v>119</v>
      </c>
      <c r="P34" s="8" t="s">
        <v>163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15" thickBot="1" x14ac:dyDescent="0.35">
      <c r="A35" s="13">
        <v>23</v>
      </c>
      <c r="B35" s="8" t="s">
        <v>160</v>
      </c>
      <c r="C35" s="8" t="s">
        <v>121</v>
      </c>
      <c r="D35" s="14">
        <v>0</v>
      </c>
      <c r="E35" s="13" t="s">
        <v>57</v>
      </c>
      <c r="F35" s="10">
        <v>45973</v>
      </c>
      <c r="G35" s="10">
        <v>45973</v>
      </c>
      <c r="H35" s="13">
        <v>1</v>
      </c>
      <c r="I35" s="13">
        <v>6</v>
      </c>
      <c r="J35" s="8" t="s">
        <v>122</v>
      </c>
      <c r="K35" s="8"/>
      <c r="L35" s="8"/>
      <c r="M35" s="8"/>
      <c r="N35" s="8"/>
      <c r="O35" s="8" t="s">
        <v>123</v>
      </c>
      <c r="P35" s="8" t="s">
        <v>163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43" spans="1:60" x14ac:dyDescent="0.3">
      <c r="AH43" t="s">
        <v>21</v>
      </c>
    </row>
    <row r="44" spans="1:60" x14ac:dyDescent="0.3">
      <c r="AH44" t="s">
        <v>22</v>
      </c>
    </row>
    <row r="45" spans="1:60" x14ac:dyDescent="0.3">
      <c r="AH45" t="s">
        <v>23</v>
      </c>
    </row>
  </sheetData>
  <mergeCells count="11">
    <mergeCell ref="AU6:BA6"/>
    <mergeCell ref="BB6:BH6"/>
    <mergeCell ref="Q6:R6"/>
    <mergeCell ref="B7:C7"/>
    <mergeCell ref="S6:Y6"/>
    <mergeCell ref="Z6:AF6"/>
    <mergeCell ref="AG6:AM6"/>
    <mergeCell ref="AN6:AT6"/>
    <mergeCell ref="D7:E7"/>
    <mergeCell ref="F6:I6"/>
    <mergeCell ref="K6:N6"/>
  </mergeCells>
  <phoneticPr fontId="4" type="noConversion"/>
  <conditionalFormatting sqref="D9:D35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9:BH35">
    <cfRule type="expression" dxfId="26" priority="8">
      <formula>S$7=TODAY()</formula>
    </cfRule>
    <cfRule type="expression" dxfId="25" priority="9">
      <formula>AND(S$7&gt;=$F9,S$7&lt;=((($G9-$F9+1)*$D9)+$F9-1))</formula>
    </cfRule>
    <cfRule type="expression" dxfId="24" priority="10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2CD8-39A9-4ECD-ACA4-4544CF43688C}">
  <sheetPr>
    <pageSetUpPr fitToPage="1"/>
  </sheetPr>
  <dimension ref="A1:BH49"/>
  <sheetViews>
    <sheetView showGridLines="0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BI14" sqref="BI14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0" customHeight="1" x14ac:dyDescent="0.3">
      <c r="A2" s="40" t="s">
        <v>164</v>
      </c>
      <c r="B2" s="40"/>
      <c r="C2" s="40"/>
      <c r="D2" s="40"/>
      <c r="E2" s="40"/>
    </row>
    <row r="3" spans="1:60" ht="21" customHeight="1" x14ac:dyDescent="0.3">
      <c r="A3" s="38" t="s">
        <v>209</v>
      </c>
      <c r="B3" s="38"/>
      <c r="C3" s="38"/>
    </row>
    <row r="4" spans="1:60" ht="21" customHeight="1" x14ac:dyDescent="0.4">
      <c r="A4" s="39" t="s">
        <v>210</v>
      </c>
      <c r="B4" s="39"/>
      <c r="C4" s="39"/>
    </row>
    <row r="6" spans="1:60" x14ac:dyDescent="0.3">
      <c r="B6">
        <v>0</v>
      </c>
      <c r="C6" s="3">
        <f>D7+B6</f>
        <v>45899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45899</v>
      </c>
      <c r="T6" s="33"/>
      <c r="U6" s="33"/>
      <c r="V6" s="33"/>
      <c r="W6" s="33"/>
      <c r="X6" s="33"/>
      <c r="Y6" s="33"/>
      <c r="Z6" s="33">
        <f>Z7</f>
        <v>45906</v>
      </c>
      <c r="AA6" s="33"/>
      <c r="AB6" s="33"/>
      <c r="AC6" s="33"/>
      <c r="AD6" s="33"/>
      <c r="AE6" s="33"/>
      <c r="AF6" s="33"/>
      <c r="AG6" s="33">
        <f>AG7</f>
        <v>45913</v>
      </c>
      <c r="AH6" s="33"/>
      <c r="AI6" s="33"/>
      <c r="AJ6" s="33"/>
      <c r="AK6" s="33"/>
      <c r="AL6" s="33"/>
      <c r="AM6" s="33"/>
      <c r="AN6" s="33">
        <f>AN7</f>
        <v>45920</v>
      </c>
      <c r="AO6" s="33"/>
      <c r="AP6" s="33"/>
      <c r="AQ6" s="33"/>
      <c r="AR6" s="33"/>
      <c r="AS6" s="33"/>
      <c r="AT6" s="33"/>
      <c r="AU6" s="33">
        <f>AU7</f>
        <v>45927</v>
      </c>
      <c r="AV6" s="33"/>
      <c r="AW6" s="33"/>
      <c r="AX6" s="33"/>
      <c r="AY6" s="33"/>
      <c r="AZ6" s="33"/>
      <c r="BA6" s="33"/>
      <c r="BB6" s="33">
        <f>BB7</f>
        <v>45934</v>
      </c>
      <c r="BC6" s="33"/>
      <c r="BD6" s="33"/>
      <c r="BE6" s="33"/>
      <c r="BF6" s="33"/>
      <c r="BG6" s="33"/>
      <c r="BH6" s="33"/>
    </row>
    <row r="7" spans="1:60" x14ac:dyDescent="0.3">
      <c r="B7" s="37" t="s">
        <v>20</v>
      </c>
      <c r="C7" s="37"/>
      <c r="D7" s="35">
        <v>45899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0">T7+1</f>
        <v>45901</v>
      </c>
      <c r="V7" s="4">
        <f t="shared" si="0"/>
        <v>45902</v>
      </c>
      <c r="W7" s="4">
        <f t="shared" si="0"/>
        <v>45903</v>
      </c>
      <c r="X7" s="4">
        <f t="shared" si="0"/>
        <v>45904</v>
      </c>
      <c r="Y7" s="4">
        <f t="shared" si="0"/>
        <v>45905</v>
      </c>
      <c r="Z7" s="4">
        <f t="shared" si="0"/>
        <v>45906</v>
      </c>
      <c r="AA7" s="4">
        <f t="shared" si="0"/>
        <v>45907</v>
      </c>
      <c r="AB7" s="4">
        <f t="shared" si="0"/>
        <v>45908</v>
      </c>
      <c r="AC7" s="4">
        <f t="shared" si="0"/>
        <v>45909</v>
      </c>
      <c r="AD7" s="4">
        <f t="shared" si="0"/>
        <v>45910</v>
      </c>
      <c r="AE7" s="4">
        <f t="shared" si="0"/>
        <v>45911</v>
      </c>
      <c r="AF7" s="4">
        <f t="shared" si="0"/>
        <v>45912</v>
      </c>
      <c r="AG7" s="4">
        <f t="shared" si="0"/>
        <v>45913</v>
      </c>
      <c r="AH7" s="4">
        <f t="shared" si="0"/>
        <v>45914</v>
      </c>
      <c r="AI7" s="4">
        <f t="shared" si="0"/>
        <v>45915</v>
      </c>
      <c r="AJ7" s="4">
        <f>AI7+1</f>
        <v>45916</v>
      </c>
      <c r="AK7" s="4">
        <f t="shared" ref="AK7:BH7" si="1">AJ7+1</f>
        <v>45917</v>
      </c>
      <c r="AL7" s="4">
        <f t="shared" si="1"/>
        <v>45918</v>
      </c>
      <c r="AM7" s="4">
        <f t="shared" si="1"/>
        <v>45919</v>
      </c>
      <c r="AN7" s="4">
        <f t="shared" si="1"/>
        <v>45920</v>
      </c>
      <c r="AO7" s="4">
        <f t="shared" si="1"/>
        <v>45921</v>
      </c>
      <c r="AP7" s="4">
        <f t="shared" si="1"/>
        <v>45922</v>
      </c>
      <c r="AQ7" s="4">
        <f t="shared" si="1"/>
        <v>45923</v>
      </c>
      <c r="AR7" s="4">
        <f t="shared" si="1"/>
        <v>45924</v>
      </c>
      <c r="AS7" s="4">
        <f t="shared" si="1"/>
        <v>45925</v>
      </c>
      <c r="AT7" s="4">
        <f t="shared" si="1"/>
        <v>45926</v>
      </c>
      <c r="AU7" s="4">
        <f t="shared" si="1"/>
        <v>45927</v>
      </c>
      <c r="AV7" s="4">
        <f t="shared" si="1"/>
        <v>45928</v>
      </c>
      <c r="AW7" s="4">
        <f t="shared" si="1"/>
        <v>45929</v>
      </c>
      <c r="AX7" s="4">
        <f t="shared" si="1"/>
        <v>45930</v>
      </c>
      <c r="AY7" s="4">
        <f t="shared" si="1"/>
        <v>45931</v>
      </c>
      <c r="AZ7" s="4">
        <f t="shared" si="1"/>
        <v>45932</v>
      </c>
      <c r="BA7" s="4">
        <f t="shared" si="1"/>
        <v>45933</v>
      </c>
      <c r="BB7" s="4">
        <f t="shared" si="1"/>
        <v>45934</v>
      </c>
      <c r="BC7" s="4">
        <f t="shared" si="1"/>
        <v>45935</v>
      </c>
      <c r="BD7" s="4">
        <f t="shared" si="1"/>
        <v>45936</v>
      </c>
      <c r="BE7" s="4">
        <f t="shared" si="1"/>
        <v>45937</v>
      </c>
      <c r="BF7" s="4">
        <f t="shared" si="1"/>
        <v>45938</v>
      </c>
      <c r="BG7" s="4">
        <f t="shared" si="1"/>
        <v>45939</v>
      </c>
      <c r="BH7" s="4">
        <f t="shared" si="1"/>
        <v>45940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2">UPPER(LEFT(TEXT(T7,"ddd"),1))</f>
        <v>D</v>
      </c>
      <c r="U8" s="2" t="str">
        <f t="shared" si="2"/>
        <v>L</v>
      </c>
      <c r="V8" s="2" t="str">
        <f t="shared" si="2"/>
        <v>M</v>
      </c>
      <c r="W8" s="2" t="str">
        <f t="shared" si="2"/>
        <v>M</v>
      </c>
      <c r="X8" s="2" t="str">
        <f t="shared" si="2"/>
        <v>J</v>
      </c>
      <c r="Y8" s="2" t="str">
        <f t="shared" si="2"/>
        <v>V</v>
      </c>
      <c r="Z8" s="2" t="str">
        <f t="shared" si="2"/>
        <v>S</v>
      </c>
      <c r="AA8" s="2" t="str">
        <f t="shared" si="2"/>
        <v>D</v>
      </c>
      <c r="AB8" s="2" t="str">
        <f t="shared" si="2"/>
        <v>L</v>
      </c>
      <c r="AC8" s="2" t="str">
        <f t="shared" si="2"/>
        <v>M</v>
      </c>
      <c r="AD8" s="2" t="str">
        <f t="shared" si="2"/>
        <v>M</v>
      </c>
      <c r="AE8" s="2" t="str">
        <f t="shared" si="2"/>
        <v>J</v>
      </c>
      <c r="AF8" s="2" t="str">
        <f t="shared" si="2"/>
        <v>V</v>
      </c>
      <c r="AG8" s="2" t="str">
        <f t="shared" si="2"/>
        <v>S</v>
      </c>
      <c r="AH8" s="2" t="str">
        <f t="shared" si="2"/>
        <v>D</v>
      </c>
      <c r="AI8" s="2" t="str">
        <f t="shared" si="2"/>
        <v>L</v>
      </c>
      <c r="AJ8" s="2" t="str">
        <f t="shared" si="2"/>
        <v>M</v>
      </c>
      <c r="AK8" s="2" t="str">
        <f t="shared" si="2"/>
        <v>M</v>
      </c>
      <c r="AL8" s="2" t="str">
        <f t="shared" si="2"/>
        <v>J</v>
      </c>
      <c r="AM8" s="2" t="str">
        <f t="shared" si="2"/>
        <v>V</v>
      </c>
      <c r="AN8" s="2" t="str">
        <f t="shared" si="2"/>
        <v>S</v>
      </c>
      <c r="AO8" s="2" t="str">
        <f t="shared" si="2"/>
        <v>D</v>
      </c>
      <c r="AP8" s="2" t="str">
        <f t="shared" si="2"/>
        <v>L</v>
      </c>
      <c r="AQ8" s="2" t="str">
        <f t="shared" si="2"/>
        <v>M</v>
      </c>
      <c r="AR8" s="2" t="str">
        <f t="shared" si="2"/>
        <v>M</v>
      </c>
      <c r="AS8" s="2" t="str">
        <f t="shared" si="2"/>
        <v>J</v>
      </c>
      <c r="AT8" s="2" t="str">
        <f t="shared" si="2"/>
        <v>V</v>
      </c>
      <c r="AU8" s="2" t="str">
        <f t="shared" si="2"/>
        <v>S</v>
      </c>
      <c r="AV8" s="2" t="str">
        <f t="shared" si="2"/>
        <v>D</v>
      </c>
      <c r="AW8" s="2" t="str">
        <f t="shared" si="2"/>
        <v>L</v>
      </c>
      <c r="AX8" s="2" t="str">
        <f t="shared" si="2"/>
        <v>M</v>
      </c>
      <c r="AY8" s="2" t="str">
        <f t="shared" si="2"/>
        <v>M</v>
      </c>
      <c r="AZ8" s="2" t="str">
        <f t="shared" si="2"/>
        <v>J</v>
      </c>
      <c r="BA8" s="2" t="str">
        <f t="shared" si="2"/>
        <v>V</v>
      </c>
      <c r="BB8" s="2" t="str">
        <f t="shared" si="2"/>
        <v>S</v>
      </c>
      <c r="BC8" s="2" t="str">
        <f t="shared" si="2"/>
        <v>D</v>
      </c>
      <c r="BD8" s="2" t="str">
        <f t="shared" si="2"/>
        <v>L</v>
      </c>
      <c r="BE8" s="2" t="str">
        <f t="shared" si="2"/>
        <v>M</v>
      </c>
      <c r="BF8" s="2" t="str">
        <f t="shared" si="2"/>
        <v>M</v>
      </c>
      <c r="BG8" s="2" t="str">
        <f t="shared" si="2"/>
        <v>J</v>
      </c>
      <c r="BH8" s="2" t="str">
        <f t="shared" si="2"/>
        <v>V</v>
      </c>
    </row>
    <row r="9" spans="1:60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</f>
        <v>3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33" si="3">G11-F11</f>
        <v>10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3"/>
        <v>3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3"/>
        <v>10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3"/>
        <v>3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3"/>
        <v>5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45916</v>
      </c>
      <c r="G16" s="10">
        <v>45920</v>
      </c>
      <c r="H16" s="13">
        <f>G16-F16</f>
        <v>4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>G17-F17</f>
        <v>21</v>
      </c>
      <c r="I17" s="21"/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8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 t="shared" si="3"/>
        <v>4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si="3"/>
        <v>4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3"/>
        <v>5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3"/>
        <v>7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3"/>
        <v>3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>G24-F24</f>
        <v>5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>G25-F25</f>
        <v>27</v>
      </c>
      <c r="I25" s="21"/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 t="shared" si="3"/>
        <v>4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si="3"/>
        <v>10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3"/>
        <v>4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3"/>
        <v>10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3"/>
        <v>4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3"/>
        <v>1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 t="shared" si="3"/>
        <v>27</v>
      </c>
      <c r="I33" s="21"/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60" x14ac:dyDescent="0.3">
      <c r="A35" s="1"/>
      <c r="B35" s="1"/>
      <c r="C35" s="30"/>
      <c r="D35" s="29"/>
      <c r="F35" s="31"/>
      <c r="G35" s="31"/>
      <c r="H35" s="1"/>
      <c r="I35" s="1"/>
    </row>
    <row r="36" spans="1:60" x14ac:dyDescent="0.3">
      <c r="A36" s="1"/>
      <c r="D36" s="29"/>
      <c r="F36" s="31"/>
      <c r="G36" s="31"/>
      <c r="H36" s="1"/>
      <c r="I36" s="1"/>
    </row>
    <row r="37" spans="1:60" x14ac:dyDescent="0.3">
      <c r="A37" s="1"/>
      <c r="D37" s="29"/>
      <c r="F37" s="31"/>
      <c r="G37" s="31"/>
      <c r="H37" s="1"/>
      <c r="I37" s="1"/>
    </row>
    <row r="38" spans="1:60" x14ac:dyDescent="0.3">
      <c r="A38" s="1"/>
      <c r="D38" s="29"/>
      <c r="F38" s="31"/>
      <c r="G38" s="31"/>
      <c r="H38" s="1"/>
      <c r="I38" s="1"/>
    </row>
    <row r="39" spans="1:60" x14ac:dyDescent="0.3">
      <c r="A39" s="1"/>
      <c r="D39" s="29"/>
      <c r="F39" s="31"/>
      <c r="G39" s="31"/>
      <c r="H39" s="1"/>
      <c r="I39" s="1"/>
    </row>
    <row r="47" spans="1:60" x14ac:dyDescent="0.3">
      <c r="AH47" t="s">
        <v>21</v>
      </c>
    </row>
    <row r="48" spans="1:60" x14ac:dyDescent="0.3">
      <c r="AH48" t="s">
        <v>22</v>
      </c>
    </row>
    <row r="49" spans="34:34" x14ac:dyDescent="0.3">
      <c r="AH49" t="s">
        <v>23</v>
      </c>
    </row>
  </sheetData>
  <mergeCells count="14">
    <mergeCell ref="A3:C3"/>
    <mergeCell ref="A4:C4"/>
    <mergeCell ref="A2:E2"/>
    <mergeCell ref="AN6:AT6"/>
    <mergeCell ref="AU6:BA6"/>
    <mergeCell ref="BB6:BH6"/>
    <mergeCell ref="B7:C7"/>
    <mergeCell ref="D7:E7"/>
    <mergeCell ref="F6:I6"/>
    <mergeCell ref="K6:N6"/>
    <mergeCell ref="Q6:R6"/>
    <mergeCell ref="S6:Y6"/>
    <mergeCell ref="Z6:AF6"/>
    <mergeCell ref="AG6:AM6"/>
  </mergeCells>
  <phoneticPr fontId="4" type="noConversion"/>
  <conditionalFormatting sqref="D9:D39">
    <cfRule type="dataBar" priority="13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{8AD5C9B1-7C93-4D37-9E4C-390D33142898}</x14:id>
        </ext>
      </extLst>
    </cfRule>
  </conditionalFormatting>
  <conditionalFormatting sqref="S9:BH33 S34:S39 U34:W39">
    <cfRule type="expression" dxfId="23" priority="14">
      <formula>S$7=TODAY()</formula>
    </cfRule>
    <cfRule type="expression" dxfId="22" priority="15">
      <formula>AND(S$7&gt;=$F9,S$7&lt;=((($G9-$F9+1)*$D9)+$F9-1))</formula>
    </cfRule>
    <cfRule type="expression" dxfId="21" priority="16">
      <formula>AND(S$7&gt;=$F9,S$7&lt;=$G9)</formula>
    </cfRule>
  </conditionalFormatting>
  <conditionalFormatting sqref="X17:BH17">
    <cfRule type="expression" dxfId="20" priority="10">
      <formula>X$7=TODAY()</formula>
    </cfRule>
    <cfRule type="expression" dxfId="19" priority="11">
      <formula>AND(X$7&gt;=$F17,X$7&lt;=((($G17-$F17+1)*$D17)+$F17-1))</formula>
    </cfRule>
    <cfRule type="expression" dxfId="18" priority="12">
      <formula>AND(X$7&gt;=$F17,X$7&lt;=$G17)</formula>
    </cfRule>
  </conditionalFormatting>
  <conditionalFormatting sqref="X25:BH25">
    <cfRule type="expression" dxfId="17" priority="7">
      <formula>X$7=TODAY()</formula>
    </cfRule>
    <cfRule type="expression" dxfId="16" priority="8">
      <formula>AND(X$7&gt;=$F25,X$7&lt;=((($G25-$F25+1)*$D25)+$F25-1))</formula>
    </cfRule>
    <cfRule type="expression" dxfId="15" priority="9">
      <formula>AND(X$7&gt;=$F25,X$7&lt;=$G25)</formula>
    </cfRule>
  </conditionalFormatting>
  <conditionalFormatting sqref="X33:BH33">
    <cfRule type="expression" dxfId="14" priority="1">
      <formula>X$7=TODAY()</formula>
    </cfRule>
    <cfRule type="expression" dxfId="13" priority="2">
      <formula>AND(X$7&gt;=$F33,X$7&lt;=((($G33-$F33+1)*$D33)+$F33-1))</formula>
    </cfRule>
    <cfRule type="expression" dxfId="12" priority="3">
      <formula>AND(X$7&gt;=$F33,X$7&lt;=$G33)</formula>
    </cfRule>
  </conditionalFormatting>
  <pageMargins left="0.25" right="0.25" top="0.75" bottom="0.75" header="0.3" footer="0.3"/>
  <pageSetup scale="94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5C9B1-7C93-4D37-9E4C-390D331428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0CB7-2F94-4BB8-831A-222FD5C1C274}">
  <sheetPr>
    <pageSetUpPr fitToPage="1"/>
  </sheetPr>
  <dimension ref="A1:EG49"/>
  <sheetViews>
    <sheetView showGridLines="0" tabSelected="1" zoomScaleNormal="100" workbookViewId="0">
      <pane xSplit="5" ySplit="8" topLeftCell="K9" activePane="bottomRight" state="frozen"/>
      <selection pane="topRight" activeCell="F1" sqref="F1"/>
      <selection pane="bottomLeft" activeCell="A9" sqref="A9"/>
      <selection pane="bottomRight" activeCell="Q24" sqref="Q24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137" width="3.77734375" customWidth="1"/>
  </cols>
  <sheetData>
    <row r="1" spans="1:137" s="15" customFormat="1" x14ac:dyDescent="0.3"/>
    <row r="2" spans="1:137" s="15" customFormat="1" ht="30" customHeight="1" x14ac:dyDescent="0.3">
      <c r="A2" s="42" t="s">
        <v>227</v>
      </c>
      <c r="B2" s="42"/>
      <c r="C2" s="42"/>
      <c r="D2" s="42"/>
      <c r="E2" s="42"/>
    </row>
    <row r="3" spans="1:137" ht="21" customHeight="1" x14ac:dyDescent="0.3">
      <c r="A3" s="38" t="s">
        <v>209</v>
      </c>
      <c r="B3" s="38"/>
      <c r="C3" s="38"/>
    </row>
    <row r="4" spans="1:137" ht="21" customHeight="1" x14ac:dyDescent="0.4">
      <c r="A4" s="39" t="s">
        <v>210</v>
      </c>
      <c r="B4" s="39"/>
      <c r="C4" s="39"/>
    </row>
    <row r="6" spans="1:137" x14ac:dyDescent="0.3">
      <c r="B6">
        <v>0</v>
      </c>
      <c r="C6" s="3">
        <f>D7+B6</f>
        <v>45899</v>
      </c>
      <c r="F6" s="36" t="s">
        <v>142</v>
      </c>
      <c r="G6" s="36"/>
      <c r="H6" s="36"/>
      <c r="I6" s="36"/>
      <c r="K6" s="36" t="s">
        <v>143</v>
      </c>
      <c r="L6" s="36"/>
      <c r="M6" s="36"/>
      <c r="N6" s="36"/>
      <c r="Q6" s="36" t="s">
        <v>162</v>
      </c>
      <c r="R6" s="36"/>
      <c r="S6" s="33">
        <f>S7</f>
        <v>45899</v>
      </c>
      <c r="T6" s="33"/>
      <c r="U6" s="33"/>
      <c r="V6" s="33"/>
      <c r="W6" s="33"/>
      <c r="X6" s="33"/>
      <c r="Y6" s="33"/>
      <c r="Z6" s="33">
        <f>Z7</f>
        <v>45906</v>
      </c>
      <c r="AA6" s="33"/>
      <c r="AB6" s="33"/>
      <c r="AC6" s="33"/>
      <c r="AD6" s="33"/>
      <c r="AE6" s="33"/>
      <c r="AF6" s="33"/>
      <c r="AG6" s="33">
        <f>AG7</f>
        <v>45913</v>
      </c>
      <c r="AH6" s="33"/>
      <c r="AI6" s="33"/>
      <c r="AJ6" s="33"/>
      <c r="AK6" s="33"/>
      <c r="AL6" s="33"/>
      <c r="AM6" s="33"/>
      <c r="AN6" s="33">
        <f>AN7</f>
        <v>45920</v>
      </c>
      <c r="AO6" s="33"/>
      <c r="AP6" s="33"/>
      <c r="AQ6" s="33"/>
      <c r="AR6" s="33"/>
      <c r="AS6" s="33"/>
      <c r="AT6" s="33"/>
      <c r="AU6" s="33">
        <f>AU7</f>
        <v>45927</v>
      </c>
      <c r="AV6" s="33"/>
      <c r="AW6" s="33"/>
      <c r="AX6" s="33"/>
      <c r="AY6" s="33"/>
      <c r="AZ6" s="33"/>
      <c r="BA6" s="33"/>
      <c r="BB6" s="33">
        <f>BB7</f>
        <v>45934</v>
      </c>
      <c r="BC6" s="33"/>
      <c r="BD6" s="33"/>
      <c r="BE6" s="33"/>
      <c r="BF6" s="33"/>
      <c r="BG6" s="33"/>
      <c r="BH6" s="33"/>
      <c r="BI6" s="33">
        <f t="shared" ref="BI6" si="0">BI7</f>
        <v>45941</v>
      </c>
      <c r="BJ6" s="33"/>
      <c r="BK6" s="33"/>
      <c r="BL6" s="33"/>
      <c r="BM6" s="33"/>
      <c r="BN6" s="33"/>
      <c r="BO6" s="33"/>
      <c r="BP6" s="33">
        <f t="shared" ref="BP6" si="1">BP7</f>
        <v>45948</v>
      </c>
      <c r="BQ6" s="33"/>
      <c r="BR6" s="33"/>
      <c r="BS6" s="33"/>
      <c r="BT6" s="33"/>
      <c r="BU6" s="33"/>
      <c r="BV6" s="33"/>
      <c r="BW6" s="33">
        <f t="shared" ref="BW6" si="2">BW7</f>
        <v>45955</v>
      </c>
      <c r="BX6" s="33"/>
      <c r="BY6" s="33"/>
      <c r="BZ6" s="33"/>
      <c r="CA6" s="33"/>
      <c r="CB6" s="33"/>
      <c r="CC6" s="33"/>
      <c r="CD6" s="33">
        <f t="shared" ref="CD6" si="3">CD7</f>
        <v>45962</v>
      </c>
      <c r="CE6" s="33"/>
      <c r="CF6" s="33"/>
      <c r="CG6" s="33"/>
      <c r="CH6" s="33"/>
      <c r="CI6" s="33"/>
      <c r="CJ6" s="33"/>
      <c r="CK6" s="33">
        <f t="shared" ref="CK6" si="4">CK7</f>
        <v>45969</v>
      </c>
      <c r="CL6" s="33"/>
      <c r="CM6" s="33"/>
      <c r="CN6" s="33"/>
      <c r="CO6" s="33"/>
      <c r="CP6" s="33"/>
      <c r="CQ6" s="33"/>
      <c r="CR6" s="33">
        <f t="shared" ref="CR6" si="5">CR7</f>
        <v>45976</v>
      </c>
      <c r="CS6" s="33"/>
      <c r="CT6" s="33"/>
      <c r="CU6" s="33"/>
      <c r="CV6" s="33"/>
      <c r="CW6" s="33"/>
      <c r="CX6" s="33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</row>
    <row r="7" spans="1:137" x14ac:dyDescent="0.3">
      <c r="B7" s="37" t="s">
        <v>20</v>
      </c>
      <c r="C7" s="37"/>
      <c r="D7" s="35">
        <v>45899</v>
      </c>
      <c r="E7" s="35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6">T7+1</f>
        <v>45901</v>
      </c>
      <c r="V7" s="4">
        <f t="shared" si="6"/>
        <v>45902</v>
      </c>
      <c r="W7" s="4">
        <f t="shared" si="6"/>
        <v>45903</v>
      </c>
      <c r="X7" s="4">
        <f t="shared" si="6"/>
        <v>45904</v>
      </c>
      <c r="Y7" s="4">
        <f t="shared" si="6"/>
        <v>45905</v>
      </c>
      <c r="Z7" s="4">
        <f t="shared" si="6"/>
        <v>45906</v>
      </c>
      <c r="AA7" s="4">
        <f t="shared" si="6"/>
        <v>45907</v>
      </c>
      <c r="AB7" s="4">
        <f t="shared" si="6"/>
        <v>45908</v>
      </c>
      <c r="AC7" s="4">
        <f t="shared" si="6"/>
        <v>45909</v>
      </c>
      <c r="AD7" s="4">
        <f t="shared" si="6"/>
        <v>45910</v>
      </c>
      <c r="AE7" s="4">
        <f t="shared" si="6"/>
        <v>45911</v>
      </c>
      <c r="AF7" s="4">
        <f t="shared" si="6"/>
        <v>45912</v>
      </c>
      <c r="AG7" s="4">
        <f t="shared" si="6"/>
        <v>45913</v>
      </c>
      <c r="AH7" s="4">
        <f t="shared" si="6"/>
        <v>45914</v>
      </c>
      <c r="AI7" s="4">
        <f t="shared" si="6"/>
        <v>45915</v>
      </c>
      <c r="AJ7" s="4">
        <f>AI7+1</f>
        <v>45916</v>
      </c>
      <c r="AK7" s="4">
        <f t="shared" ref="AK7:BH7" si="7">AJ7+1</f>
        <v>45917</v>
      </c>
      <c r="AL7" s="4">
        <f t="shared" si="7"/>
        <v>45918</v>
      </c>
      <c r="AM7" s="4">
        <f t="shared" si="7"/>
        <v>45919</v>
      </c>
      <c r="AN7" s="4">
        <f t="shared" si="7"/>
        <v>45920</v>
      </c>
      <c r="AO7" s="4">
        <f t="shared" si="7"/>
        <v>45921</v>
      </c>
      <c r="AP7" s="4">
        <f t="shared" si="7"/>
        <v>45922</v>
      </c>
      <c r="AQ7" s="4">
        <f t="shared" si="7"/>
        <v>45923</v>
      </c>
      <c r="AR7" s="4">
        <f t="shared" si="7"/>
        <v>45924</v>
      </c>
      <c r="AS7" s="4">
        <f t="shared" si="7"/>
        <v>45925</v>
      </c>
      <c r="AT7" s="4">
        <f t="shared" si="7"/>
        <v>45926</v>
      </c>
      <c r="AU7" s="4">
        <f t="shared" si="7"/>
        <v>45927</v>
      </c>
      <c r="AV7" s="4">
        <f t="shared" si="7"/>
        <v>45928</v>
      </c>
      <c r="AW7" s="4">
        <f t="shared" si="7"/>
        <v>45929</v>
      </c>
      <c r="AX7" s="4">
        <f t="shared" si="7"/>
        <v>45930</v>
      </c>
      <c r="AY7" s="4">
        <f t="shared" si="7"/>
        <v>45931</v>
      </c>
      <c r="AZ7" s="4">
        <f t="shared" si="7"/>
        <v>45932</v>
      </c>
      <c r="BA7" s="4">
        <f t="shared" si="7"/>
        <v>45933</v>
      </c>
      <c r="BB7" s="4">
        <f t="shared" si="7"/>
        <v>45934</v>
      </c>
      <c r="BC7" s="4">
        <f t="shared" si="7"/>
        <v>45935</v>
      </c>
      <c r="BD7" s="4">
        <f t="shared" si="7"/>
        <v>45936</v>
      </c>
      <c r="BE7" s="4">
        <f t="shared" si="7"/>
        <v>45937</v>
      </c>
      <c r="BF7" s="4">
        <f t="shared" si="7"/>
        <v>45938</v>
      </c>
      <c r="BG7" s="4">
        <f t="shared" si="7"/>
        <v>45939</v>
      </c>
      <c r="BH7" s="4">
        <f t="shared" si="7"/>
        <v>45940</v>
      </c>
      <c r="BI7" s="4">
        <f t="shared" ref="BI7" si="8">BH7+1</f>
        <v>45941</v>
      </c>
      <c r="BJ7" s="4">
        <f t="shared" ref="BJ7" si="9">BI7+1</f>
        <v>45942</v>
      </c>
      <c r="BK7" s="4">
        <f t="shared" ref="BK7" si="10">BJ7+1</f>
        <v>45943</v>
      </c>
      <c r="BL7" s="4">
        <f t="shared" ref="BL7" si="11">BK7+1</f>
        <v>45944</v>
      </c>
      <c r="BM7" s="4">
        <f t="shared" ref="BM7" si="12">BL7+1</f>
        <v>45945</v>
      </c>
      <c r="BN7" s="4">
        <f t="shared" ref="BN7" si="13">BM7+1</f>
        <v>45946</v>
      </c>
      <c r="BO7" s="4">
        <f t="shared" ref="BO7" si="14">BN7+1</f>
        <v>45947</v>
      </c>
      <c r="BP7" s="4">
        <f t="shared" ref="BP7" si="15">BO7+1</f>
        <v>45948</v>
      </c>
      <c r="BQ7" s="4">
        <f t="shared" ref="BQ7" si="16">BP7+1</f>
        <v>45949</v>
      </c>
      <c r="BR7" s="4">
        <f t="shared" ref="BR7" si="17">BQ7+1</f>
        <v>45950</v>
      </c>
      <c r="BS7" s="4">
        <f t="shared" ref="BS7" si="18">BR7+1</f>
        <v>45951</v>
      </c>
      <c r="BT7" s="4">
        <f t="shared" ref="BT7" si="19">BS7+1</f>
        <v>45952</v>
      </c>
      <c r="BU7" s="4">
        <f t="shared" ref="BU7" si="20">BT7+1</f>
        <v>45953</v>
      </c>
      <c r="BV7" s="4">
        <f t="shared" ref="BV7" si="21">BU7+1</f>
        <v>45954</v>
      </c>
      <c r="BW7" s="4">
        <f t="shared" ref="BW7" si="22">BV7+1</f>
        <v>45955</v>
      </c>
      <c r="BX7" s="4">
        <f t="shared" ref="BX7" si="23">BW7+1</f>
        <v>45956</v>
      </c>
      <c r="BY7" s="4">
        <f t="shared" ref="BY7" si="24">BX7+1</f>
        <v>45957</v>
      </c>
      <c r="BZ7" s="4">
        <f t="shared" ref="BZ7" si="25">BY7+1</f>
        <v>45958</v>
      </c>
      <c r="CA7" s="4">
        <f t="shared" ref="CA7" si="26">BZ7+1</f>
        <v>45959</v>
      </c>
      <c r="CB7" s="4">
        <f t="shared" ref="CB7" si="27">CA7+1</f>
        <v>45960</v>
      </c>
      <c r="CC7" s="4">
        <f t="shared" ref="CC7" si="28">CB7+1</f>
        <v>45961</v>
      </c>
      <c r="CD7" s="4">
        <f t="shared" ref="CD7" si="29">CC7+1</f>
        <v>45962</v>
      </c>
      <c r="CE7" s="4">
        <f t="shared" ref="CE7" si="30">CD7+1</f>
        <v>45963</v>
      </c>
      <c r="CF7" s="4">
        <f t="shared" ref="CF7" si="31">CE7+1</f>
        <v>45964</v>
      </c>
      <c r="CG7" s="4">
        <f t="shared" ref="CG7" si="32">CF7+1</f>
        <v>45965</v>
      </c>
      <c r="CH7" s="4">
        <f t="shared" ref="CH7" si="33">CG7+1</f>
        <v>45966</v>
      </c>
      <c r="CI7" s="4">
        <f t="shared" ref="CI7" si="34">CH7+1</f>
        <v>45967</v>
      </c>
      <c r="CJ7" s="4">
        <f t="shared" ref="CJ7" si="35">CI7+1</f>
        <v>45968</v>
      </c>
      <c r="CK7" s="4">
        <f t="shared" ref="CK7" si="36">CJ7+1</f>
        <v>45969</v>
      </c>
      <c r="CL7" s="4">
        <f t="shared" ref="CL7" si="37">CK7+1</f>
        <v>45970</v>
      </c>
      <c r="CM7" s="4">
        <f t="shared" ref="CM7" si="38">CL7+1</f>
        <v>45971</v>
      </c>
      <c r="CN7" s="4">
        <f t="shared" ref="CN7" si="39">CM7+1</f>
        <v>45972</v>
      </c>
      <c r="CO7" s="4">
        <f t="shared" ref="CO7" si="40">CN7+1</f>
        <v>45973</v>
      </c>
      <c r="CP7" s="4">
        <f t="shared" ref="CP7" si="41">CO7+1</f>
        <v>45974</v>
      </c>
      <c r="CQ7" s="4">
        <f t="shared" ref="CQ7" si="42">CP7+1</f>
        <v>45975</v>
      </c>
      <c r="CR7" s="4">
        <f t="shared" ref="CR7" si="43">CQ7+1</f>
        <v>45976</v>
      </c>
      <c r="CS7" s="4">
        <f t="shared" ref="CS7" si="44">CR7+1</f>
        <v>45977</v>
      </c>
      <c r="CT7" s="4">
        <f t="shared" ref="CT7" si="45">CS7+1</f>
        <v>45978</v>
      </c>
      <c r="CU7" s="4">
        <f t="shared" ref="CU7" si="46">CT7+1</f>
        <v>45979</v>
      </c>
      <c r="CV7" s="4">
        <f t="shared" ref="CV7" si="47">CU7+1</f>
        <v>45980</v>
      </c>
      <c r="CW7" s="4">
        <f t="shared" ref="CW7" si="48">CV7+1</f>
        <v>45981</v>
      </c>
      <c r="CX7" s="4">
        <f t="shared" ref="CX7" si="49">CW7+1</f>
        <v>45982</v>
      </c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</row>
    <row r="8" spans="1:137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50">UPPER(LEFT(TEXT(T7,"ddd"),1))</f>
        <v>D</v>
      </c>
      <c r="U8" s="2" t="str">
        <f t="shared" si="50"/>
        <v>L</v>
      </c>
      <c r="V8" s="2" t="str">
        <f t="shared" si="50"/>
        <v>M</v>
      </c>
      <c r="W8" s="2" t="str">
        <f t="shared" si="50"/>
        <v>M</v>
      </c>
      <c r="X8" s="2" t="str">
        <f t="shared" si="50"/>
        <v>J</v>
      </c>
      <c r="Y8" s="2" t="str">
        <f t="shared" si="50"/>
        <v>V</v>
      </c>
      <c r="Z8" s="2" t="str">
        <f t="shared" si="50"/>
        <v>S</v>
      </c>
      <c r="AA8" s="2" t="str">
        <f t="shared" si="50"/>
        <v>D</v>
      </c>
      <c r="AB8" s="2" t="str">
        <f t="shared" si="50"/>
        <v>L</v>
      </c>
      <c r="AC8" s="2" t="str">
        <f t="shared" si="50"/>
        <v>M</v>
      </c>
      <c r="AD8" s="2" t="str">
        <f t="shared" si="50"/>
        <v>M</v>
      </c>
      <c r="AE8" s="2" t="str">
        <f t="shared" si="50"/>
        <v>J</v>
      </c>
      <c r="AF8" s="2" t="str">
        <f t="shared" si="50"/>
        <v>V</v>
      </c>
      <c r="AG8" s="2" t="str">
        <f t="shared" si="50"/>
        <v>S</v>
      </c>
      <c r="AH8" s="2" t="str">
        <f t="shared" si="50"/>
        <v>D</v>
      </c>
      <c r="AI8" s="2" t="str">
        <f t="shared" si="50"/>
        <v>L</v>
      </c>
      <c r="AJ8" s="2" t="str">
        <f t="shared" si="50"/>
        <v>M</v>
      </c>
      <c r="AK8" s="2" t="str">
        <f t="shared" si="50"/>
        <v>M</v>
      </c>
      <c r="AL8" s="2" t="str">
        <f t="shared" si="50"/>
        <v>J</v>
      </c>
      <c r="AM8" s="2" t="str">
        <f t="shared" si="50"/>
        <v>V</v>
      </c>
      <c r="AN8" s="2" t="str">
        <f t="shared" si="50"/>
        <v>S</v>
      </c>
      <c r="AO8" s="2" t="str">
        <f t="shared" si="50"/>
        <v>D</v>
      </c>
      <c r="AP8" s="2" t="str">
        <f t="shared" si="50"/>
        <v>L</v>
      </c>
      <c r="AQ8" s="2" t="str">
        <f t="shared" si="50"/>
        <v>M</v>
      </c>
      <c r="AR8" s="2" t="str">
        <f t="shared" si="50"/>
        <v>M</v>
      </c>
      <c r="AS8" s="2" t="str">
        <f t="shared" si="50"/>
        <v>J</v>
      </c>
      <c r="AT8" s="2" t="str">
        <f t="shared" si="50"/>
        <v>V</v>
      </c>
      <c r="AU8" s="2" t="str">
        <f t="shared" si="50"/>
        <v>S</v>
      </c>
      <c r="AV8" s="2" t="str">
        <f t="shared" si="50"/>
        <v>D</v>
      </c>
      <c r="AW8" s="2" t="str">
        <f t="shared" si="50"/>
        <v>L</v>
      </c>
      <c r="AX8" s="2" t="str">
        <f t="shared" si="50"/>
        <v>M</v>
      </c>
      <c r="AY8" s="2" t="str">
        <f t="shared" si="50"/>
        <v>M</v>
      </c>
      <c r="AZ8" s="2" t="str">
        <f t="shared" si="50"/>
        <v>J</v>
      </c>
      <c r="BA8" s="2" t="str">
        <f t="shared" si="50"/>
        <v>V</v>
      </c>
      <c r="BB8" s="2" t="str">
        <f t="shared" si="50"/>
        <v>S</v>
      </c>
      <c r="BC8" s="2" t="str">
        <f t="shared" si="50"/>
        <v>D</v>
      </c>
      <c r="BD8" s="2" t="str">
        <f t="shared" si="50"/>
        <v>L</v>
      </c>
      <c r="BE8" s="2" t="str">
        <f t="shared" si="50"/>
        <v>M</v>
      </c>
      <c r="BF8" s="2" t="str">
        <f t="shared" si="50"/>
        <v>M</v>
      </c>
      <c r="BG8" s="2" t="str">
        <f t="shared" si="50"/>
        <v>J</v>
      </c>
      <c r="BH8" s="2" t="str">
        <f t="shared" si="50"/>
        <v>V</v>
      </c>
      <c r="BI8" s="2" t="str">
        <f t="shared" ref="BI8:CC8" si="51">UPPER(LEFT(TEXT(BI7,"ddd"),1))</f>
        <v>S</v>
      </c>
      <c r="BJ8" s="2" t="str">
        <f t="shared" si="51"/>
        <v>D</v>
      </c>
      <c r="BK8" s="2" t="str">
        <f t="shared" si="51"/>
        <v>L</v>
      </c>
      <c r="BL8" s="2" t="str">
        <f t="shared" si="51"/>
        <v>M</v>
      </c>
      <c r="BM8" s="2" t="str">
        <f t="shared" si="51"/>
        <v>M</v>
      </c>
      <c r="BN8" s="2" t="str">
        <f t="shared" si="51"/>
        <v>J</v>
      </c>
      <c r="BO8" s="2" t="str">
        <f t="shared" si="51"/>
        <v>V</v>
      </c>
      <c r="BP8" s="2" t="str">
        <f t="shared" si="51"/>
        <v>S</v>
      </c>
      <c r="BQ8" s="2" t="str">
        <f t="shared" si="51"/>
        <v>D</v>
      </c>
      <c r="BR8" s="2" t="str">
        <f t="shared" si="51"/>
        <v>L</v>
      </c>
      <c r="BS8" s="2" t="str">
        <f t="shared" si="51"/>
        <v>M</v>
      </c>
      <c r="BT8" s="2" t="str">
        <f t="shared" si="51"/>
        <v>M</v>
      </c>
      <c r="BU8" s="2" t="str">
        <f t="shared" si="51"/>
        <v>J</v>
      </c>
      <c r="BV8" s="2" t="str">
        <f t="shared" si="51"/>
        <v>V</v>
      </c>
      <c r="BW8" s="2" t="str">
        <f t="shared" si="51"/>
        <v>S</v>
      </c>
      <c r="BX8" s="2" t="str">
        <f t="shared" si="51"/>
        <v>D</v>
      </c>
      <c r="BY8" s="2" t="str">
        <f t="shared" si="51"/>
        <v>L</v>
      </c>
      <c r="BZ8" s="2" t="str">
        <f t="shared" si="51"/>
        <v>M</v>
      </c>
      <c r="CA8" s="2" t="str">
        <f t="shared" si="51"/>
        <v>M</v>
      </c>
      <c r="CB8" s="2" t="str">
        <f t="shared" si="51"/>
        <v>J</v>
      </c>
      <c r="CC8" s="2" t="str">
        <f t="shared" si="51"/>
        <v>V</v>
      </c>
      <c r="CD8" s="2" t="str">
        <f t="shared" ref="CD8:CX8" si="52">UPPER(LEFT(TEXT(CD7,"ddd"),1))</f>
        <v>S</v>
      </c>
      <c r="CE8" s="2" t="str">
        <f t="shared" si="52"/>
        <v>D</v>
      </c>
      <c r="CF8" s="2" t="str">
        <f t="shared" si="52"/>
        <v>L</v>
      </c>
      <c r="CG8" s="2" t="str">
        <f t="shared" si="52"/>
        <v>M</v>
      </c>
      <c r="CH8" s="2" t="str">
        <f t="shared" si="52"/>
        <v>M</v>
      </c>
      <c r="CI8" s="2" t="str">
        <f t="shared" si="52"/>
        <v>J</v>
      </c>
      <c r="CJ8" s="2" t="str">
        <f t="shared" si="52"/>
        <v>V</v>
      </c>
      <c r="CK8" s="2" t="str">
        <f t="shared" si="52"/>
        <v>S</v>
      </c>
      <c r="CL8" s="2" t="str">
        <f t="shared" si="52"/>
        <v>D</v>
      </c>
      <c r="CM8" s="2" t="str">
        <f t="shared" si="52"/>
        <v>L</v>
      </c>
      <c r="CN8" s="2" t="str">
        <f t="shared" si="52"/>
        <v>M</v>
      </c>
      <c r="CO8" s="2" t="str">
        <f t="shared" si="52"/>
        <v>M</v>
      </c>
      <c r="CP8" s="2" t="str">
        <f t="shared" si="52"/>
        <v>J</v>
      </c>
      <c r="CQ8" s="2" t="str">
        <f t="shared" si="52"/>
        <v>V</v>
      </c>
      <c r="CR8" s="2" t="str">
        <f t="shared" si="52"/>
        <v>S</v>
      </c>
      <c r="CS8" s="2" t="str">
        <f t="shared" si="52"/>
        <v>D</v>
      </c>
      <c r="CT8" s="2" t="str">
        <f t="shared" si="52"/>
        <v>L</v>
      </c>
      <c r="CU8" s="2" t="str">
        <f t="shared" si="52"/>
        <v>M</v>
      </c>
      <c r="CV8" s="2" t="str">
        <f t="shared" si="52"/>
        <v>M</v>
      </c>
      <c r="CW8" s="2" t="str">
        <f t="shared" si="52"/>
        <v>J</v>
      </c>
      <c r="CX8" s="2" t="str">
        <f t="shared" si="52"/>
        <v>V</v>
      </c>
    </row>
    <row r="9" spans="1:137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</row>
    <row r="10" spans="1:137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45918</v>
      </c>
      <c r="H10" s="13">
        <f>G10-F10+1</f>
        <v>18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228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</row>
    <row r="11" spans="1:137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17" si="53">G11-F11+1</f>
        <v>11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</row>
    <row r="12" spans="1:137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53"/>
        <v>4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</row>
    <row r="13" spans="1:137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45921</v>
      </c>
      <c r="H13" s="13">
        <f t="shared" si="53"/>
        <v>17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</row>
    <row r="14" spans="1:137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45917</v>
      </c>
      <c r="G14" s="10">
        <v>45920</v>
      </c>
      <c r="H14" s="13">
        <f t="shared" si="53"/>
        <v>4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</row>
    <row r="15" spans="1:137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45921</v>
      </c>
      <c r="G15" s="10">
        <v>45926</v>
      </c>
      <c r="H15" s="13">
        <f t="shared" si="53"/>
        <v>6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229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</row>
    <row r="16" spans="1:137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45927</v>
      </c>
      <c r="G16" s="10">
        <v>45931</v>
      </c>
      <c r="H16" s="13">
        <f t="shared" si="53"/>
        <v>5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</row>
    <row r="17" spans="1:137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 t="shared" si="53"/>
        <v>22</v>
      </c>
      <c r="I17" s="22">
        <f>SUM(I10:I16)</f>
        <v>78</v>
      </c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</row>
    <row r="18" spans="1:137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13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</row>
    <row r="19" spans="1:137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>G19-F19+1</f>
        <v>5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</row>
    <row r="20" spans="1:137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ref="H20:H25" si="54">G20-F20+1</f>
        <v>5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</row>
    <row r="21" spans="1:137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54"/>
        <v>6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</row>
    <row r="22" spans="1:137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54"/>
        <v>8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</row>
    <row r="23" spans="1:137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54"/>
        <v>4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</row>
    <row r="24" spans="1:137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 t="shared" si="54"/>
        <v>6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</row>
    <row r="25" spans="1:137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 t="shared" si="54"/>
        <v>28</v>
      </c>
      <c r="I25" s="22">
        <f>SUM(I19:I24)</f>
        <v>104</v>
      </c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</row>
    <row r="26" spans="1:137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</row>
    <row r="27" spans="1:137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>G27-F27+1</f>
        <v>5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</row>
    <row r="28" spans="1:137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ref="H28:H32" si="55">G28-F28+1</f>
        <v>11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</row>
    <row r="29" spans="1:137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55"/>
        <v>5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</row>
    <row r="30" spans="1:137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55"/>
        <v>11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</row>
    <row r="31" spans="1:137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55"/>
        <v>5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</row>
    <row r="32" spans="1:137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55"/>
        <v>2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</row>
    <row r="33" spans="1:137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>G33-F33+1</f>
        <v>28</v>
      </c>
      <c r="I33" s="22">
        <f>SUM(I27:I32)</f>
        <v>112</v>
      </c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</row>
    <row r="34" spans="1:137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137" x14ac:dyDescent="0.3">
      <c r="A35" s="1"/>
      <c r="B35" s="1"/>
      <c r="C35" s="30"/>
      <c r="D35" s="29"/>
      <c r="F35" s="31"/>
      <c r="G35" s="31"/>
      <c r="H35" s="1"/>
      <c r="I35" s="1"/>
    </row>
    <row r="36" spans="1:137" x14ac:dyDescent="0.3">
      <c r="A36" s="1"/>
      <c r="D36" s="29"/>
      <c r="F36" s="31"/>
      <c r="G36" s="31"/>
      <c r="H36" s="1"/>
      <c r="I36" s="1"/>
    </row>
    <row r="37" spans="1:137" x14ac:dyDescent="0.3">
      <c r="A37" s="1"/>
      <c r="D37" s="29"/>
      <c r="F37" s="31"/>
      <c r="G37" s="31"/>
      <c r="H37" s="1"/>
      <c r="I37" s="1"/>
    </row>
    <row r="38" spans="1:137" x14ac:dyDescent="0.3">
      <c r="A38" s="1"/>
      <c r="D38" s="29"/>
      <c r="F38" s="31"/>
      <c r="G38" s="31"/>
      <c r="H38" s="1"/>
      <c r="I38" s="1"/>
    </row>
    <row r="39" spans="1:137" x14ac:dyDescent="0.3">
      <c r="A39" s="1"/>
      <c r="D39" s="29"/>
      <c r="F39" s="31"/>
      <c r="G39" s="31"/>
      <c r="H39" s="1"/>
      <c r="I39" s="1"/>
    </row>
    <row r="47" spans="1:137" x14ac:dyDescent="0.3">
      <c r="AH47" t="s">
        <v>21</v>
      </c>
    </row>
    <row r="48" spans="1:137" x14ac:dyDescent="0.3">
      <c r="AH48" t="s">
        <v>22</v>
      </c>
    </row>
    <row r="49" spans="34:34" x14ac:dyDescent="0.3">
      <c r="AH49" t="s">
        <v>23</v>
      </c>
    </row>
  </sheetData>
  <mergeCells count="25">
    <mergeCell ref="A2:E2"/>
    <mergeCell ref="A3:C3"/>
    <mergeCell ref="A4:C4"/>
    <mergeCell ref="F6:I6"/>
    <mergeCell ref="K6:N6"/>
    <mergeCell ref="CD6:CJ6"/>
    <mergeCell ref="S6:Y6"/>
    <mergeCell ref="Z6:AF6"/>
    <mergeCell ref="AG6:AM6"/>
    <mergeCell ref="AN6:AT6"/>
    <mergeCell ref="AU6:BA6"/>
    <mergeCell ref="BB6:BH6"/>
    <mergeCell ref="B7:C7"/>
    <mergeCell ref="D7:E7"/>
    <mergeCell ref="BI6:BO6"/>
    <mergeCell ref="BP6:BV6"/>
    <mergeCell ref="BW6:CC6"/>
    <mergeCell ref="Q6:R6"/>
    <mergeCell ref="EA6:EG6"/>
    <mergeCell ref="CK6:CQ6"/>
    <mergeCell ref="CR6:CX6"/>
    <mergeCell ref="CY6:DE6"/>
    <mergeCell ref="DF6:DL6"/>
    <mergeCell ref="DM6:DS6"/>
    <mergeCell ref="DT6:DZ6"/>
  </mergeCells>
  <conditionalFormatting sqref="D9:D39">
    <cfRule type="dataBar" priority="16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{A2ACB490-2DBB-4915-A637-03F71AF5589F}</x14:id>
        </ext>
      </extLst>
    </cfRule>
  </conditionalFormatting>
  <conditionalFormatting sqref="S34:S39 U34:W39">
    <cfRule type="expression" dxfId="11" priority="17">
      <formula>S$7=TODAY()</formula>
    </cfRule>
  </conditionalFormatting>
  <conditionalFormatting sqref="S9:BH16 S15:CX33 S34:S39 U34:W39">
    <cfRule type="expression" dxfId="10" priority="19">
      <formula>AND(S$7&gt;=$F9,S$7&lt;=$G9)</formula>
    </cfRule>
  </conditionalFormatting>
  <conditionalFormatting sqref="S9:CX16 BI18:CX24 BJ25:CX26 BI27:CX32">
    <cfRule type="expression" dxfId="9" priority="5">
      <formula>AND(S$7&gt;=$F9,S$7&lt;=((($G9-$F9+1)*$D9)+$F9-1))</formula>
    </cfRule>
  </conditionalFormatting>
  <conditionalFormatting sqref="S9:CX33 BI18:CX24 BJ25:CX26 BI27:CX32">
    <cfRule type="expression" dxfId="8" priority="4">
      <formula>S$7=TODAY()</formula>
    </cfRule>
  </conditionalFormatting>
  <conditionalFormatting sqref="S15:CX33 S34:S39 U34:W39">
    <cfRule type="expression" dxfId="7" priority="18">
      <formula>AND(S$7&gt;=$F15,S$7&lt;=((($G15-$F15+1)*$D15)+$F15-1))</formula>
    </cfRule>
  </conditionalFormatting>
  <conditionalFormatting sqref="X17:CX17">
    <cfRule type="expression" dxfId="6" priority="13">
      <formula>X$7=TODAY()</formula>
    </cfRule>
    <cfRule type="expression" dxfId="5" priority="14">
      <formula>AND(X$7&gt;=$F17,X$7&lt;=((($G17-$F17+1)*$D17)+$F17-1))</formula>
    </cfRule>
    <cfRule type="expression" dxfId="4" priority="15">
      <formula>AND(X$7&gt;=$F17,X$7&lt;=$G17)</formula>
    </cfRule>
  </conditionalFormatting>
  <conditionalFormatting sqref="X33:CX33">
    <cfRule type="expression" dxfId="3" priority="1">
      <formula>X$7=TODAY()</formula>
    </cfRule>
    <cfRule type="expression" dxfId="2" priority="2">
      <formula>AND(X$7&gt;=$F33,X$7&lt;=((($G33-$F33+1)*$D33)+$F33-1))</formula>
    </cfRule>
    <cfRule type="expression" dxfId="1" priority="3">
      <formula>AND(X$7&gt;=$F33,X$7&lt;=$G33)</formula>
    </cfRule>
  </conditionalFormatting>
  <conditionalFormatting sqref="BI9:CX16 BI18:CX24 BJ25:CX26 BI27:CX32">
    <cfRule type="expression" dxfId="0" priority="6">
      <formula>AND(BI$7&gt;=$F9,BI$7&lt;=$G9)</formula>
    </cfRule>
  </conditionalFormatting>
  <pageMargins left="0.25" right="0.25" top="0.75" bottom="0.75" header="0.3" footer="0.3"/>
  <pageSetup paperSize="141" scale="1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CB490-2DBB-4915-A637-03F71AF558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Tareas_ROV</vt:lpstr>
      <vt:lpstr>Hoja1 (3)</vt:lpstr>
      <vt:lpstr>Hoja1 (4)</vt:lpstr>
      <vt:lpstr>Hoja1 (5)</vt:lpstr>
      <vt:lpstr>'Hoja1 (4)'!Área_de_impresión</vt:lpstr>
      <vt:lpstr>'Hoja1 (5)'!Área_de_impresión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cp:lastPrinted>2025-09-01T01:31:39Z</cp:lastPrinted>
  <dcterms:created xsi:type="dcterms:W3CDTF">2025-08-23T01:05:13Z</dcterms:created>
  <dcterms:modified xsi:type="dcterms:W3CDTF">2025-09-04T02:50:25Z</dcterms:modified>
</cp:coreProperties>
</file>