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\zaphod-bot\mechanical\reference\"/>
    </mc:Choice>
  </mc:AlternateContent>
  <bookViews>
    <workbookView xWindow="0" yWindow="0" windowWidth="25740" windowHeight="1567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" i="1" l="1"/>
  <c r="R8" i="1"/>
  <c r="R6" i="1"/>
  <c r="R5" i="1"/>
  <c r="N7" i="1"/>
  <c r="N8" i="1"/>
  <c r="N6" i="1"/>
  <c r="O5" i="1"/>
  <c r="O6" i="1"/>
  <c r="O7" i="1"/>
  <c r="O8" i="1"/>
  <c r="P5" i="1"/>
  <c r="P6" i="1"/>
  <c r="P7" i="1"/>
  <c r="P8" i="1"/>
  <c r="C9" i="1"/>
  <c r="D9" i="1"/>
  <c r="C11" i="1"/>
  <c r="D11" i="1"/>
  <c r="E11" i="1" s="1"/>
  <c r="F11" i="1" s="1"/>
  <c r="C12" i="1"/>
  <c r="D12" i="1"/>
  <c r="E12" i="1" s="1"/>
  <c r="F12" i="1" s="1"/>
  <c r="B6" i="1"/>
  <c r="C6" i="1" s="1"/>
  <c r="B7" i="1"/>
  <c r="C7" i="1" s="1"/>
  <c r="B8" i="1"/>
  <c r="C8" i="1" s="1"/>
  <c r="B9" i="1"/>
  <c r="B10" i="1"/>
  <c r="C10" i="1" s="1"/>
  <c r="B11" i="1"/>
  <c r="B12" i="1"/>
  <c r="B5" i="1"/>
  <c r="C5" i="1" s="1"/>
  <c r="E9" i="1"/>
  <c r="F9" i="1" s="1"/>
  <c r="D10" i="1" l="1"/>
  <c r="E10" i="1" s="1"/>
  <c r="F10" i="1" s="1"/>
  <c r="D8" i="1"/>
  <c r="E8" i="1" s="1"/>
  <c r="F8" i="1" s="1"/>
  <c r="D7" i="1"/>
  <c r="E7" i="1" s="1"/>
  <c r="F7" i="1" s="1"/>
  <c r="D6" i="1"/>
  <c r="E6" i="1" s="1"/>
  <c r="F6" i="1" s="1"/>
  <c r="D5" i="1"/>
  <c r="E5" i="1" s="1"/>
  <c r="F5" i="1" s="1"/>
</calcChain>
</file>

<file path=xl/sharedStrings.xml><?xml version="1.0" encoding="utf-8"?>
<sst xmlns="http://schemas.openxmlformats.org/spreadsheetml/2006/main" count="22" uniqueCount="22">
  <si>
    <t>RPS</t>
  </si>
  <si>
    <t>Deg/Second</t>
  </si>
  <si>
    <t>msec to sweep</t>
  </si>
  <si>
    <t>Shaft RPM</t>
  </si>
  <si>
    <t>Motor RPM</t>
  </si>
  <si>
    <t>Ratio 1:</t>
  </si>
  <si>
    <t>Sweep Range:</t>
  </si>
  <si>
    <t>Seconds to sweep</t>
  </si>
  <si>
    <t>Servo</t>
  </si>
  <si>
    <t>2310S</t>
  </si>
  <si>
    <t>2311S</t>
  </si>
  <si>
    <t>Peak Torqe</t>
  </si>
  <si>
    <t>RMS Torque</t>
  </si>
  <si>
    <t>Cost</t>
  </si>
  <si>
    <t>2331S</t>
  </si>
  <si>
    <t>2321S</t>
  </si>
  <si>
    <t>Peak per dollar</t>
  </si>
  <si>
    <t>RMS per dollar</t>
  </si>
  <si>
    <t>Cost Increase</t>
  </si>
  <si>
    <t>Torque value</t>
  </si>
  <si>
    <t>Linear Displacement:</t>
  </si>
  <si>
    <t>Effector 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</si>
</sst>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Servo NEMA23 Model Comparison</a:t>
            </a:r>
            <a:endParaRPr lang="en-AU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Sheet1!$M$4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Sheet1!$J$5:$J$8</c:f>
              <c:strCache>
                <c:ptCount val="4"/>
                <c:pt idx="0">
                  <c:v>2310S</c:v>
                </c:pt>
                <c:pt idx="1">
                  <c:v>2311S</c:v>
                </c:pt>
                <c:pt idx="2">
                  <c:v>2321S</c:v>
                </c:pt>
                <c:pt idx="3">
                  <c:v>2331S</c:v>
                </c:pt>
              </c:strCache>
            </c:strRef>
          </c:cat>
          <c:val>
            <c:numRef>
              <c:f>Sheet1!$M$5:$M$8</c:f>
              <c:numCache>
                <c:formatCode>General</c:formatCode>
                <c:ptCount val="4"/>
                <c:pt idx="0">
                  <c:v>257</c:v>
                </c:pt>
                <c:pt idx="1">
                  <c:v>279</c:v>
                </c:pt>
                <c:pt idx="2">
                  <c:v>299</c:v>
                </c:pt>
                <c:pt idx="3">
                  <c:v>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26-4AB6-A765-C736F11BF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40729344"/>
        <c:axId val="1042099152"/>
      </c:barChart>
      <c:lineChart>
        <c:grouping val="stacked"/>
        <c:varyColors val="0"/>
        <c:ser>
          <c:idx val="1"/>
          <c:order val="1"/>
          <c:tx>
            <c:strRef>
              <c:f>Sheet1!$K$4</c:f>
              <c:strCache>
                <c:ptCount val="1"/>
                <c:pt idx="0">
                  <c:v>Peak Torqe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Sheet1!$J$5:$J$8</c:f>
              <c:strCache>
                <c:ptCount val="4"/>
                <c:pt idx="0">
                  <c:v>2310S</c:v>
                </c:pt>
                <c:pt idx="1">
                  <c:v>2311S</c:v>
                </c:pt>
                <c:pt idx="2">
                  <c:v>2321S</c:v>
                </c:pt>
                <c:pt idx="3">
                  <c:v>2331S</c:v>
                </c:pt>
              </c:strCache>
            </c:strRef>
          </c:cat>
          <c:val>
            <c:numRef>
              <c:f>Sheet1!$K$5:$K$8</c:f>
              <c:numCache>
                <c:formatCode>General</c:formatCode>
                <c:ptCount val="4"/>
                <c:pt idx="0">
                  <c:v>223</c:v>
                </c:pt>
                <c:pt idx="1">
                  <c:v>290</c:v>
                </c:pt>
                <c:pt idx="2">
                  <c:v>492</c:v>
                </c:pt>
                <c:pt idx="3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26-4AB6-A765-C736F11BFA1F}"/>
            </c:ext>
          </c:extLst>
        </c:ser>
        <c:ser>
          <c:idx val="2"/>
          <c:order val="2"/>
          <c:tx>
            <c:strRef>
              <c:f>Sheet1!$L$4</c:f>
              <c:strCache>
                <c:ptCount val="1"/>
                <c:pt idx="0">
                  <c:v>RMS Torque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Sheet1!$J$5:$J$8</c:f>
              <c:strCache>
                <c:ptCount val="4"/>
                <c:pt idx="0">
                  <c:v>2310S</c:v>
                </c:pt>
                <c:pt idx="1">
                  <c:v>2311S</c:v>
                </c:pt>
                <c:pt idx="2">
                  <c:v>2321S</c:v>
                </c:pt>
                <c:pt idx="3">
                  <c:v>2331S</c:v>
                </c:pt>
              </c:strCache>
            </c:strRef>
          </c:cat>
          <c:val>
            <c:numRef>
              <c:f>Sheet1!$L$5:$L$8</c:f>
              <c:numCache>
                <c:formatCode>General</c:formatCode>
                <c:ptCount val="4"/>
                <c:pt idx="0">
                  <c:v>44.9</c:v>
                </c:pt>
                <c:pt idx="1">
                  <c:v>58</c:v>
                </c:pt>
                <c:pt idx="2">
                  <c:v>98.3</c:v>
                </c:pt>
                <c:pt idx="3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26-4AB6-A765-C736F11BF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0731008"/>
        <c:axId val="1131191120"/>
      </c:lineChart>
      <c:catAx>
        <c:axId val="104072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099152"/>
        <c:crosses val="autoZero"/>
        <c:auto val="1"/>
        <c:lblAlgn val="ctr"/>
        <c:lblOffset val="100"/>
        <c:noMultiLvlLbl val="0"/>
      </c:catAx>
      <c:valAx>
        <c:axId val="104209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Cost 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729344"/>
        <c:crosses val="autoZero"/>
        <c:crossBetween val="between"/>
      </c:valAx>
      <c:valAx>
        <c:axId val="11311911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Torque (oz-in)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731008"/>
        <c:crosses val="max"/>
        <c:crossBetween val="between"/>
      </c:valAx>
      <c:catAx>
        <c:axId val="1040731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1191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Torque Value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Sheet1!$M$4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Sheet1!$J$5:$J$8</c:f>
              <c:strCache>
                <c:ptCount val="4"/>
                <c:pt idx="0">
                  <c:v>2310S</c:v>
                </c:pt>
                <c:pt idx="1">
                  <c:v>2311S</c:v>
                </c:pt>
                <c:pt idx="2">
                  <c:v>2321S</c:v>
                </c:pt>
                <c:pt idx="3">
                  <c:v>2331S</c:v>
                </c:pt>
              </c:strCache>
            </c:strRef>
          </c:cat>
          <c:val>
            <c:numRef>
              <c:f>Sheet1!$M$5:$M$8</c:f>
              <c:numCache>
                <c:formatCode>General</c:formatCode>
                <c:ptCount val="4"/>
                <c:pt idx="0">
                  <c:v>257</c:v>
                </c:pt>
                <c:pt idx="1">
                  <c:v>279</c:v>
                </c:pt>
                <c:pt idx="2">
                  <c:v>299</c:v>
                </c:pt>
                <c:pt idx="3">
                  <c:v>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0B-440C-AA61-FF4BC7DD1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0096784"/>
        <c:axId val="975382272"/>
      </c:barChart>
      <c:lineChart>
        <c:grouping val="standard"/>
        <c:varyColors val="0"/>
        <c:ser>
          <c:idx val="1"/>
          <c:order val="1"/>
          <c:tx>
            <c:strRef>
              <c:f>Sheet1!$O$4</c:f>
              <c:strCache>
                <c:ptCount val="1"/>
                <c:pt idx="0">
                  <c:v>Peak per dollar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Sheet1!$J$5:$J$8</c:f>
              <c:strCache>
                <c:ptCount val="4"/>
                <c:pt idx="0">
                  <c:v>2310S</c:v>
                </c:pt>
                <c:pt idx="1">
                  <c:v>2311S</c:v>
                </c:pt>
                <c:pt idx="2">
                  <c:v>2321S</c:v>
                </c:pt>
                <c:pt idx="3">
                  <c:v>2331S</c:v>
                </c:pt>
              </c:strCache>
            </c:strRef>
          </c:cat>
          <c:val>
            <c:numRef>
              <c:f>Sheet1!$O$5:$O$8</c:f>
              <c:numCache>
                <c:formatCode>0.000</c:formatCode>
                <c:ptCount val="4"/>
                <c:pt idx="0">
                  <c:v>0.86770428015564205</c:v>
                </c:pt>
                <c:pt idx="1">
                  <c:v>1.0394265232974911</c:v>
                </c:pt>
                <c:pt idx="2">
                  <c:v>1.6454849498327759</c:v>
                </c:pt>
                <c:pt idx="3">
                  <c:v>1.9435736677115987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0B-440C-AA61-FF4BC7DD13AE}"/>
            </c:ext>
          </c:extLst>
        </c:ser>
        <c:ser>
          <c:idx val="2"/>
          <c:order val="2"/>
          <c:tx>
            <c:strRef>
              <c:f>Sheet1!$P$4</c:f>
              <c:strCache>
                <c:ptCount val="1"/>
                <c:pt idx="0">
                  <c:v>RMS per dollar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Sheet1!$J$5:$J$8</c:f>
              <c:strCache>
                <c:ptCount val="4"/>
                <c:pt idx="0">
                  <c:v>2310S</c:v>
                </c:pt>
                <c:pt idx="1">
                  <c:v>2311S</c:v>
                </c:pt>
                <c:pt idx="2">
                  <c:v>2321S</c:v>
                </c:pt>
                <c:pt idx="3">
                  <c:v>2331S</c:v>
                </c:pt>
              </c:strCache>
            </c:strRef>
          </c:cat>
          <c:val>
            <c:numRef>
              <c:f>Sheet1!$P$5:$P$8</c:f>
              <c:numCache>
                <c:formatCode>0.000</c:formatCode>
                <c:ptCount val="4"/>
                <c:pt idx="0">
                  <c:v>0.17470817120622567</c:v>
                </c:pt>
                <c:pt idx="1">
                  <c:v>0.2078853046594982</c:v>
                </c:pt>
                <c:pt idx="2">
                  <c:v>0.32876254180602005</c:v>
                </c:pt>
                <c:pt idx="3">
                  <c:v>0.38871473354231972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0B-440C-AA61-FF4BC7DD1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0082000"/>
        <c:axId val="975379248"/>
      </c:lineChart>
      <c:catAx>
        <c:axId val="114009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382272"/>
        <c:crosses val="autoZero"/>
        <c:auto val="1"/>
        <c:lblAlgn val="ctr"/>
        <c:lblOffset val="100"/>
        <c:noMultiLvlLbl val="0"/>
      </c:catAx>
      <c:valAx>
        <c:axId val="97538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096784"/>
        <c:crosses val="autoZero"/>
        <c:crossBetween val="between"/>
      </c:valAx>
      <c:valAx>
        <c:axId val="975379248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082000"/>
        <c:crosses val="max"/>
        <c:crossBetween val="between"/>
      </c:valAx>
      <c:catAx>
        <c:axId val="1140082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75379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723901</xdr:colOff>
      <xdr:row>18</xdr:row>
      <xdr:rowOff>180975</xdr:rowOff>
    </xdr:from>
    <xdr:to>
      <xdr:col>11</xdr:col>
      <xdr:colOff>66675</xdr:colOff>
      <xdr:row>41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3573A4-E3A8-423B-B417-3FF109F80D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266700</xdr:colOff>
      <xdr:row>18</xdr:row>
      <xdr:rowOff>180975</xdr:rowOff>
    </xdr:from>
    <xdr:to>
      <xdr:col>22</xdr:col>
      <xdr:colOff>257175</xdr:colOff>
      <xdr:row>41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DFABDF-4A6D-4E42-8265-1D0FEA8BD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2"/>
  <sheetViews>
    <sheetView tabSelected="1" workbookViewId="0">
      <selection activeCell="C8" sqref="C8"/>
    </sheetView>
  </sheetViews>
  <sheetFormatPr defaultRowHeight="15" x14ac:dyDescent="0.25"/>
  <cols>
    <col min="1" max="1" width="11.28515625" customWidth="1"/>
    <col min="2" max="3" width="12.5703125" customWidth="1"/>
    <col min="4" max="4" width="15.85546875" customWidth="1"/>
    <col min="5" max="5" width="17" bestFit="1" customWidth="1"/>
    <col min="6" max="6" width="14.28515625" bestFit="1" customWidth="1"/>
    <col min="11" max="11" width="11.85546875" customWidth="1"/>
    <col min="13" max="13" width="10.5703125" customWidth="1"/>
    <col min="14" max="14" width="16.42578125" customWidth="1"/>
    <col min="15" max="15" width="13.140625" customWidth="1"/>
    <col min="16" max="16" width="12.5703125" bestFit="1" customWidth="1"/>
  </cols>
  <sheetData>
    <row r="2" spans="1:18" x14ac:dyDescent="0.25">
      <c r="A2" s="5" t="s">
        <v>5</v>
      </c>
      <c r="B2" s="4">
        <v>5</v>
      </c>
      <c r="D2" s="5" t="s">
        <v>6</v>
      </c>
      <c r="E2" s="4">
        <v>120</v>
      </c>
      <c r="F2" t="s">
        <v>20</v>
      </c>
      <c r="G2">
        <v>220</v>
      </c>
    </row>
    <row r="4" spans="1:18" x14ac:dyDescent="0.25">
      <c r="A4" t="s">
        <v>4</v>
      </c>
      <c r="B4" t="s">
        <v>3</v>
      </c>
      <c r="C4" t="s">
        <v>0</v>
      </c>
      <c r="D4" t="s">
        <v>1</v>
      </c>
      <c r="E4" t="s">
        <v>7</v>
      </c>
      <c r="F4" t="s">
        <v>2</v>
      </c>
      <c r="G4" t="s">
        <v>21</v>
      </c>
      <c r="J4" t="s">
        <v>8</v>
      </c>
      <c r="K4" t="s">
        <v>11</v>
      </c>
      <c r="L4" t="s">
        <v>12</v>
      </c>
      <c r="M4" t="s">
        <v>13</v>
      </c>
      <c r="N4" t="s">
        <v>18</v>
      </c>
      <c r="O4" t="s">
        <v>16</v>
      </c>
      <c r="P4" t="s">
        <v>17</v>
      </c>
      <c r="R4" t="s">
        <v>19</v>
      </c>
    </row>
    <row r="5" spans="1:18" x14ac:dyDescent="0.25">
      <c r="A5">
        <v>10</v>
      </c>
      <c r="B5">
        <f>A5/$B$2</f>
        <v>2</v>
      </c>
      <c r="C5" s="3">
        <f>B5/60</f>
        <v>3.3333333333333333E-2</v>
      </c>
      <c r="D5">
        <f>B5*60</f>
        <v>120</v>
      </c>
      <c r="E5" s="2">
        <f t="shared" ref="E5:E12" si="0">$E$2/D5</f>
        <v>1</v>
      </c>
      <c r="F5" s="3">
        <f>E5*1000</f>
        <v>1000</v>
      </c>
      <c r="J5" t="s">
        <v>9</v>
      </c>
      <c r="K5">
        <v>223</v>
      </c>
      <c r="L5">
        <v>44.9</v>
      </c>
      <c r="M5">
        <v>257</v>
      </c>
      <c r="N5">
        <v>0</v>
      </c>
      <c r="O5" s="1">
        <f>K5/M5</f>
        <v>0.86770428015564205</v>
      </c>
      <c r="P5" s="1">
        <f>L5/M5</f>
        <v>0.17470817120622567</v>
      </c>
      <c r="R5">
        <f>0</f>
        <v>0</v>
      </c>
    </row>
    <row r="6" spans="1:18" x14ac:dyDescent="0.25">
      <c r="A6">
        <v>100</v>
      </c>
      <c r="B6">
        <f t="shared" ref="B6:B12" si="1">A6/$B$2</f>
        <v>20</v>
      </c>
      <c r="C6" s="3">
        <f t="shared" ref="C6:C12" si="2">B6/60</f>
        <v>0.33333333333333331</v>
      </c>
      <c r="D6">
        <f t="shared" ref="D6:D12" si="3">B6*60</f>
        <v>1200</v>
      </c>
      <c r="E6" s="2">
        <f t="shared" si="0"/>
        <v>0.1</v>
      </c>
      <c r="F6" s="3">
        <f t="shared" ref="F6:F12" si="4">E6*1000</f>
        <v>100</v>
      </c>
      <c r="J6" t="s">
        <v>10</v>
      </c>
      <c r="K6">
        <v>290</v>
      </c>
      <c r="L6">
        <v>58</v>
      </c>
      <c r="M6">
        <v>279</v>
      </c>
      <c r="N6">
        <f>M6-M5</f>
        <v>22</v>
      </c>
      <c r="O6" s="1">
        <f t="shared" ref="O6:O8" si="5">K6/M6</f>
        <v>1.0394265232974911</v>
      </c>
      <c r="P6" s="1">
        <f t="shared" ref="P6:P8" si="6">L6/M6</f>
        <v>0.2078853046594982</v>
      </c>
      <c r="R6">
        <f>(K6-K5)/N6</f>
        <v>3.0454545454545454</v>
      </c>
    </row>
    <row r="7" spans="1:18" x14ac:dyDescent="0.25">
      <c r="A7">
        <v>500</v>
      </c>
      <c r="B7">
        <f t="shared" si="1"/>
        <v>100</v>
      </c>
      <c r="C7" s="3">
        <f t="shared" si="2"/>
        <v>1.6666666666666667</v>
      </c>
      <c r="D7">
        <f t="shared" si="3"/>
        <v>6000</v>
      </c>
      <c r="E7" s="2">
        <f t="shared" si="0"/>
        <v>0.02</v>
      </c>
      <c r="F7" s="3">
        <f t="shared" si="4"/>
        <v>20</v>
      </c>
      <c r="J7" t="s">
        <v>15</v>
      </c>
      <c r="K7">
        <v>492</v>
      </c>
      <c r="L7">
        <v>98.3</v>
      </c>
      <c r="M7">
        <v>299</v>
      </c>
      <c r="N7">
        <f t="shared" ref="N7:N8" si="7">M7-M6</f>
        <v>20</v>
      </c>
      <c r="O7" s="1">
        <f t="shared" si="5"/>
        <v>1.6454849498327759</v>
      </c>
      <c r="P7" s="1">
        <f t="shared" si="6"/>
        <v>0.32876254180602005</v>
      </c>
      <c r="R7">
        <f t="shared" ref="R7:R8" si="8">(K7-K6)/N7</f>
        <v>10.1</v>
      </c>
    </row>
    <row r="8" spans="1:18" x14ac:dyDescent="0.25">
      <c r="A8">
        <v>1000</v>
      </c>
      <c r="B8">
        <f t="shared" si="1"/>
        <v>200</v>
      </c>
      <c r="C8" s="3">
        <f t="shared" si="2"/>
        <v>3.3333333333333335</v>
      </c>
      <c r="D8">
        <f t="shared" si="3"/>
        <v>12000</v>
      </c>
      <c r="E8" s="2">
        <f t="shared" si="0"/>
        <v>0.01</v>
      </c>
      <c r="F8" s="3">
        <f t="shared" si="4"/>
        <v>10</v>
      </c>
      <c r="J8" t="s">
        <v>14</v>
      </c>
      <c r="K8">
        <v>620</v>
      </c>
      <c r="L8">
        <v>124</v>
      </c>
      <c r="M8">
        <v>319</v>
      </c>
      <c r="N8">
        <f t="shared" si="7"/>
        <v>20</v>
      </c>
      <c r="O8" s="1">
        <f t="shared" si="5"/>
        <v>1.9435736677115987</v>
      </c>
      <c r="P8" s="1">
        <f t="shared" si="6"/>
        <v>0.38871473354231972</v>
      </c>
      <c r="R8">
        <f t="shared" si="8"/>
        <v>6.4</v>
      </c>
    </row>
    <row r="9" spans="1:18" x14ac:dyDescent="0.25">
      <c r="A9">
        <v>2000</v>
      </c>
      <c r="B9">
        <f t="shared" si="1"/>
        <v>400</v>
      </c>
      <c r="C9" s="3">
        <f t="shared" si="2"/>
        <v>6.666666666666667</v>
      </c>
      <c r="D9">
        <f t="shared" si="3"/>
        <v>24000</v>
      </c>
      <c r="E9" s="2">
        <f t="shared" si="0"/>
        <v>5.0000000000000001E-3</v>
      </c>
      <c r="F9" s="3">
        <f t="shared" si="4"/>
        <v>5</v>
      </c>
    </row>
    <row r="10" spans="1:18" x14ac:dyDescent="0.25">
      <c r="A10">
        <v>3000</v>
      </c>
      <c r="B10">
        <f t="shared" si="1"/>
        <v>600</v>
      </c>
      <c r="C10" s="3">
        <f t="shared" si="2"/>
        <v>10</v>
      </c>
      <c r="D10">
        <f t="shared" si="3"/>
        <v>36000</v>
      </c>
      <c r="E10" s="2">
        <f t="shared" si="0"/>
        <v>3.3333333333333335E-3</v>
      </c>
      <c r="F10" s="3">
        <f t="shared" si="4"/>
        <v>3.3333333333333335</v>
      </c>
    </row>
    <row r="11" spans="1:18" x14ac:dyDescent="0.25">
      <c r="A11">
        <v>4000</v>
      </c>
      <c r="B11">
        <f t="shared" si="1"/>
        <v>800</v>
      </c>
      <c r="C11" s="3">
        <f t="shared" si="2"/>
        <v>13.333333333333334</v>
      </c>
      <c r="D11">
        <f t="shared" si="3"/>
        <v>48000</v>
      </c>
      <c r="E11" s="2">
        <f t="shared" si="0"/>
        <v>2.5000000000000001E-3</v>
      </c>
      <c r="F11" s="3">
        <f t="shared" si="4"/>
        <v>2.5</v>
      </c>
    </row>
    <row r="12" spans="1:18" x14ac:dyDescent="0.25">
      <c r="A12">
        <v>4000</v>
      </c>
      <c r="B12">
        <f t="shared" si="1"/>
        <v>800</v>
      </c>
      <c r="C12" s="3">
        <f t="shared" si="2"/>
        <v>13.333333333333334</v>
      </c>
      <c r="D12">
        <f t="shared" si="3"/>
        <v>48000</v>
      </c>
      <c r="E12" s="2">
        <f t="shared" si="0"/>
        <v>2.5000000000000001E-3</v>
      </c>
      <c r="F12" s="3">
        <f t="shared" si="4"/>
        <v>2.5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Rapson</dc:creator>
  <cp:lastModifiedBy>Scott Rapson</cp:lastModifiedBy>
  <dcterms:created xsi:type="dcterms:W3CDTF">2018-04-07T14:19:22Z</dcterms:created>
  <dcterms:modified xsi:type="dcterms:W3CDTF">2018-04-08T15:47:14Z</dcterms:modified>
</cp:coreProperties>
</file>