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S:\Publications\Standard Notes\Final - EPAS\CBP8456 Earnings trends\"/>
    </mc:Choice>
  </mc:AlternateContent>
  <xr:revisionPtr revIDLastSave="0" documentId="13_ncr:1_{A2F522A6-7CC2-410A-954A-B09C79D48A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T weekly pay by home region" sheetId="5" r:id="rId1"/>
    <sheet name="FT weekly pay by gender" sheetId="3" r:id="rId2"/>
    <sheet name="FT weekly pay by ag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5" i="6" l="1"/>
  <c r="AM25" i="6"/>
  <c r="AK25" i="6"/>
  <c r="AJ25" i="6"/>
  <c r="AN24" i="6"/>
  <c r="AM24" i="6"/>
  <c r="AK24" i="6"/>
  <c r="AJ24" i="6"/>
  <c r="AN23" i="6"/>
  <c r="AM23" i="6"/>
  <c r="AK23" i="6"/>
  <c r="AJ23" i="6"/>
  <c r="AN22" i="6"/>
  <c r="AM22" i="6"/>
  <c r="AK22" i="6"/>
  <c r="AJ22" i="6"/>
  <c r="AN21" i="6"/>
  <c r="AM21" i="6"/>
  <c r="AK21" i="6"/>
  <c r="AJ21" i="6"/>
  <c r="AN20" i="6"/>
  <c r="AM20" i="6"/>
  <c r="AK20" i="6"/>
  <c r="AJ20" i="6"/>
  <c r="AN19" i="6"/>
  <c r="AM19" i="6"/>
  <c r="AK19" i="6"/>
  <c r="AJ19" i="6"/>
  <c r="AN18" i="6"/>
  <c r="AM18" i="6"/>
  <c r="AK18" i="6"/>
  <c r="AJ18" i="6"/>
  <c r="AN15" i="6"/>
  <c r="AM15" i="6"/>
  <c r="AK15" i="6"/>
  <c r="AJ15" i="6"/>
  <c r="AN14" i="6"/>
  <c r="AM14" i="6"/>
  <c r="AK14" i="6"/>
  <c r="AJ14" i="6"/>
  <c r="AN13" i="6"/>
  <c r="AM13" i="6"/>
  <c r="AK13" i="6"/>
  <c r="AJ13" i="6"/>
  <c r="AN12" i="6"/>
  <c r="AM12" i="6"/>
  <c r="AK12" i="6"/>
  <c r="AJ12" i="6"/>
  <c r="AN11" i="6"/>
  <c r="AM11" i="6"/>
  <c r="AK11" i="6"/>
  <c r="AJ11" i="6"/>
  <c r="AN10" i="6"/>
  <c r="AM10" i="6"/>
  <c r="AK10" i="6"/>
  <c r="AJ10" i="6"/>
  <c r="AN9" i="6"/>
  <c r="AM9" i="6"/>
  <c r="AK9" i="6"/>
  <c r="AJ9" i="6"/>
  <c r="AN8" i="6"/>
  <c r="AM8" i="6"/>
  <c r="AK8" i="6"/>
  <c r="AJ8" i="6"/>
  <c r="AJ19" i="3"/>
  <c r="AQ27" i="3"/>
  <c r="AP27" i="3"/>
  <c r="AN27" i="3"/>
  <c r="AM27" i="3"/>
  <c r="AK27" i="3"/>
  <c r="AJ27" i="3"/>
  <c r="AQ26" i="3"/>
  <c r="AP26" i="3"/>
  <c r="AN26" i="3"/>
  <c r="AM26" i="3"/>
  <c r="AK26" i="3"/>
  <c r="AJ26" i="3"/>
  <c r="AQ25" i="3"/>
  <c r="AP25" i="3"/>
  <c r="AN25" i="3"/>
  <c r="AM25" i="3"/>
  <c r="AK25" i="3"/>
  <c r="AJ25" i="3"/>
  <c r="AQ24" i="3"/>
  <c r="AP24" i="3"/>
  <c r="AN24" i="3"/>
  <c r="AM24" i="3"/>
  <c r="AK24" i="3"/>
  <c r="AJ24" i="3"/>
  <c r="AQ23" i="3"/>
  <c r="AP23" i="3"/>
  <c r="AN23" i="3"/>
  <c r="AM23" i="3"/>
  <c r="AK23" i="3"/>
  <c r="AJ23" i="3"/>
  <c r="AQ22" i="3"/>
  <c r="AP22" i="3"/>
  <c r="AN22" i="3"/>
  <c r="AM22" i="3"/>
  <c r="AK22" i="3"/>
  <c r="AJ22" i="3"/>
  <c r="AQ21" i="3"/>
  <c r="AP21" i="3"/>
  <c r="AN21" i="3"/>
  <c r="AM21" i="3"/>
  <c r="AK21" i="3"/>
  <c r="AJ21" i="3"/>
  <c r="AQ20" i="3"/>
  <c r="AP20" i="3"/>
  <c r="AN20" i="3"/>
  <c r="AM20" i="3"/>
  <c r="AK20" i="3"/>
  <c r="AJ20" i="3"/>
  <c r="AQ19" i="3"/>
  <c r="AP19" i="3"/>
  <c r="AN19" i="3"/>
  <c r="AM19" i="3"/>
  <c r="AK19" i="3"/>
  <c r="AQ16" i="3"/>
  <c r="AP16" i="3"/>
  <c r="AN16" i="3"/>
  <c r="AM16" i="3"/>
  <c r="AK16" i="3"/>
  <c r="AJ16" i="3"/>
  <c r="AQ15" i="3"/>
  <c r="AP15" i="3"/>
  <c r="AN15" i="3"/>
  <c r="AM15" i="3"/>
  <c r="AK15" i="3"/>
  <c r="AJ15" i="3"/>
  <c r="AQ14" i="3"/>
  <c r="AP14" i="3"/>
  <c r="AN14" i="3"/>
  <c r="AM14" i="3"/>
  <c r="AK14" i="3"/>
  <c r="AJ14" i="3"/>
  <c r="AQ13" i="3"/>
  <c r="AP13" i="3"/>
  <c r="AN13" i="3"/>
  <c r="AM13" i="3"/>
  <c r="AK13" i="3"/>
  <c r="AJ13" i="3"/>
  <c r="AQ12" i="3"/>
  <c r="AP12" i="3"/>
  <c r="AN12" i="3"/>
  <c r="AM12" i="3"/>
  <c r="AK12" i="3"/>
  <c r="AJ12" i="3"/>
  <c r="AQ11" i="3"/>
  <c r="AP11" i="3"/>
  <c r="AN11" i="3"/>
  <c r="AM11" i="3"/>
  <c r="AK11" i="3"/>
  <c r="AJ11" i="3"/>
  <c r="AQ10" i="3"/>
  <c r="AP10" i="3"/>
  <c r="AN10" i="3"/>
  <c r="AM10" i="3"/>
  <c r="AK10" i="3"/>
  <c r="AJ10" i="3"/>
  <c r="AQ9" i="3"/>
  <c r="AP9" i="3"/>
  <c r="AN9" i="3"/>
  <c r="AM9" i="3"/>
  <c r="AK9" i="3"/>
  <c r="AJ9" i="3"/>
  <c r="AQ8" i="3"/>
  <c r="AP8" i="3"/>
  <c r="AN8" i="3"/>
  <c r="AM8" i="3"/>
  <c r="AK8" i="3"/>
  <c r="AJ8" i="3"/>
  <c r="AL35" i="5"/>
  <c r="AK35" i="5"/>
  <c r="AI35" i="5"/>
  <c r="AH35" i="5"/>
  <c r="AF35" i="5"/>
  <c r="AE35" i="5"/>
  <c r="AL34" i="5"/>
  <c r="AK34" i="5"/>
  <c r="AI34" i="5"/>
  <c r="AH34" i="5"/>
  <c r="AF34" i="5"/>
  <c r="AE34" i="5"/>
  <c r="AL33" i="5"/>
  <c r="AK33" i="5"/>
  <c r="AI33" i="5"/>
  <c r="AH33" i="5"/>
  <c r="AF33" i="5"/>
  <c r="AE33" i="5"/>
  <c r="AL32" i="5"/>
  <c r="AK32" i="5"/>
  <c r="AI32" i="5"/>
  <c r="AH32" i="5"/>
  <c r="AF32" i="5"/>
  <c r="AE32" i="5"/>
  <c r="AL31" i="5"/>
  <c r="AK31" i="5"/>
  <c r="AI31" i="5"/>
  <c r="AH31" i="5"/>
  <c r="AF31" i="5"/>
  <c r="AE31" i="5"/>
  <c r="AL30" i="5"/>
  <c r="AK30" i="5"/>
  <c r="AI30" i="5"/>
  <c r="AH30" i="5"/>
  <c r="AF30" i="5"/>
  <c r="AE30" i="5"/>
  <c r="AL29" i="5"/>
  <c r="AK29" i="5"/>
  <c r="AI29" i="5"/>
  <c r="AH29" i="5"/>
  <c r="AF29" i="5"/>
  <c r="AE29" i="5"/>
  <c r="AL28" i="5"/>
  <c r="AK28" i="5"/>
  <c r="AI28" i="5"/>
  <c r="AH28" i="5"/>
  <c r="AF28" i="5"/>
  <c r="AE28" i="5"/>
  <c r="AL27" i="5"/>
  <c r="AK27" i="5"/>
  <c r="AI27" i="5"/>
  <c r="AH27" i="5"/>
  <c r="AF27" i="5"/>
  <c r="AE27" i="5"/>
  <c r="AL26" i="5"/>
  <c r="AK26" i="5"/>
  <c r="AI26" i="5"/>
  <c r="AH26" i="5"/>
  <c r="AF26" i="5"/>
  <c r="AE26" i="5"/>
  <c r="AL25" i="5"/>
  <c r="AK25" i="5"/>
  <c r="AI25" i="5"/>
  <c r="AH25" i="5"/>
  <c r="AF25" i="5"/>
  <c r="AE25" i="5"/>
  <c r="AL24" i="5"/>
  <c r="AK24" i="5"/>
  <c r="AI24" i="5"/>
  <c r="AH24" i="5"/>
  <c r="AF24" i="5"/>
  <c r="AE24" i="5"/>
  <c r="AL23" i="5"/>
  <c r="AK23" i="5"/>
  <c r="AI23" i="5"/>
  <c r="AH23" i="5"/>
  <c r="AF23" i="5"/>
  <c r="AE23" i="5"/>
  <c r="AL20" i="5"/>
  <c r="AK20" i="5"/>
  <c r="AI20" i="5"/>
  <c r="AH20" i="5"/>
  <c r="AF20" i="5"/>
  <c r="AE20" i="5"/>
  <c r="AL19" i="5"/>
  <c r="AK19" i="5"/>
  <c r="AI19" i="5"/>
  <c r="AH19" i="5"/>
  <c r="AF19" i="5"/>
  <c r="AE19" i="5"/>
  <c r="AL18" i="5"/>
  <c r="AK18" i="5"/>
  <c r="AI18" i="5"/>
  <c r="AH18" i="5"/>
  <c r="AF18" i="5"/>
  <c r="AE18" i="5"/>
  <c r="AL17" i="5"/>
  <c r="AK17" i="5"/>
  <c r="AI17" i="5"/>
  <c r="AH17" i="5"/>
  <c r="AF17" i="5"/>
  <c r="AE17" i="5"/>
  <c r="AL16" i="5"/>
  <c r="AK16" i="5"/>
  <c r="AI16" i="5"/>
  <c r="AH16" i="5"/>
  <c r="AF16" i="5"/>
  <c r="AE16" i="5"/>
  <c r="AL15" i="5"/>
  <c r="AK15" i="5"/>
  <c r="AI15" i="5"/>
  <c r="AH15" i="5"/>
  <c r="AF15" i="5"/>
  <c r="AE15" i="5"/>
  <c r="AL14" i="5"/>
  <c r="AK14" i="5"/>
  <c r="AI14" i="5"/>
  <c r="AH14" i="5"/>
  <c r="AF14" i="5"/>
  <c r="AE14" i="5"/>
  <c r="AL13" i="5"/>
  <c r="AK13" i="5"/>
  <c r="AI13" i="5"/>
  <c r="AH13" i="5"/>
  <c r="AF13" i="5"/>
  <c r="AE13" i="5"/>
  <c r="AL12" i="5"/>
  <c r="AK12" i="5"/>
  <c r="AI12" i="5"/>
  <c r="AH12" i="5"/>
  <c r="AF12" i="5"/>
  <c r="AE12" i="5"/>
  <c r="AL11" i="5"/>
  <c r="AK11" i="5"/>
  <c r="AI11" i="5"/>
  <c r="AH11" i="5"/>
  <c r="AF11" i="5"/>
  <c r="AE11" i="5"/>
  <c r="AL10" i="5"/>
  <c r="AK10" i="5"/>
  <c r="AI10" i="5"/>
  <c r="AH10" i="5"/>
  <c r="AF10" i="5"/>
  <c r="AE10" i="5"/>
  <c r="AL9" i="5"/>
  <c r="AK9" i="5"/>
  <c r="AI9" i="5"/>
  <c r="AH9" i="5"/>
  <c r="AF9" i="5"/>
  <c r="AE9" i="5"/>
  <c r="AL8" i="5"/>
  <c r="AK8" i="5"/>
  <c r="AI8" i="5"/>
  <c r="AH8" i="5"/>
  <c r="AF8" i="5"/>
  <c r="AE8" i="5"/>
  <c r="AD26" i="5" l="1"/>
  <c r="AD27" i="5"/>
  <c r="AD28" i="5"/>
  <c r="AD29" i="5"/>
  <c r="AD30" i="5"/>
  <c r="AD31" i="5"/>
  <c r="AD32" i="5"/>
  <c r="AD33" i="5"/>
  <c r="AD34" i="5"/>
  <c r="AD35" i="5"/>
  <c r="AD25" i="5"/>
  <c r="AD24" i="5"/>
  <c r="AD23" i="5"/>
  <c r="AI19" i="6" l="1"/>
  <c r="AI20" i="6"/>
  <c r="AI21" i="6"/>
  <c r="AI22" i="6"/>
  <c r="AI23" i="6"/>
  <c r="AI24" i="6"/>
  <c r="AI25" i="6"/>
  <c r="AI18" i="6"/>
</calcChain>
</file>

<file path=xl/sharedStrings.xml><?xml version="1.0" encoding="utf-8"?>
<sst xmlns="http://schemas.openxmlformats.org/spreadsheetml/2006/main" count="138" uniqueCount="55">
  <si>
    <t>Median weekly pay for full-time employees by region of residence</t>
  </si>
  <si>
    <t>% change</t>
  </si>
  <si>
    <t>Current prices</t>
  </si>
  <si>
    <t>United Kingdom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</si>
  <si>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</si>
  <si>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</si>
  <si>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</si>
  <si>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</si>
  <si>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</si>
  <si>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</si>
  <si>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</si>
  <si>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</si>
  <si>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</si>
  <si>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</si>
  <si>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</si>
  <si>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</si>
  <si>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Notes</t>
  </si>
  <si>
    <t>Figures have been converted to real terms based on CPI inflation at April each year.</t>
  </si>
  <si>
    <t>Estimates are based on where people live rather than where they work.</t>
  </si>
  <si>
    <t>Source</t>
  </si>
  <si>
    <t>Median weekly pay for full-time and part-time employees, by gender</t>
  </si>
  <si>
    <t>All employees</t>
  </si>
  <si>
    <t>Men, all</t>
  </si>
  <si>
    <t>Women, all</t>
  </si>
  <si>
    <t>Full-time employees</t>
  </si>
  <si>
    <t>Men, full-time</t>
  </si>
  <si>
    <t>Women, full-time</t>
  </si>
  <si>
    <t>Part-time employees</t>
  </si>
  <si>
    <t>Men, part-time</t>
  </si>
  <si>
    <t>Women, part-time</t>
  </si>
  <si>
    <t>Total</t>
  </si>
  <si>
    <t>Men</t>
  </si>
  <si>
    <t>Women</t>
  </si>
  <si>
    <t>Median weekly pay for full-time employees by age group</t>
  </si>
  <si>
    <r>
      <t xml:space="preserve">16-17 </t>
    </r>
    <r>
      <rPr>
        <vertAlign val="superscript"/>
        <sz val="10"/>
        <color theme="1"/>
        <rFont val="Open Sans"/>
        <family val="2"/>
      </rPr>
      <t>a</t>
    </r>
  </si>
  <si>
    <t>18-21</t>
  </si>
  <si>
    <t>22-29</t>
  </si>
  <si>
    <t>30-39</t>
  </si>
  <si>
    <t>40-49</t>
  </si>
  <si>
    <t>60+</t>
  </si>
  <si>
    <t>(a) 16-17 year olds include employees not on adult rates of pay.</t>
  </si>
  <si>
    <t>(b) Estimates refer to people aged 50+ up to 2004, for people aged 50-59 from 2004 onwards.</t>
  </si>
  <si>
    <r>
      <t xml:space="preserve">50+ / 50-59 </t>
    </r>
    <r>
      <rPr>
        <vertAlign val="superscript"/>
        <sz val="10"/>
        <color theme="1"/>
        <rFont val="Open Sans"/>
        <family val="2"/>
      </rPr>
      <t>b</t>
    </r>
  </si>
  <si>
    <t>..</t>
  </si>
  <si>
    <t>Office for National Statistics, Annual Survey of Hours and Earnings</t>
  </si>
  <si>
    <t xml:space="preserve">There are breaks in the series in 2004, 2006, 2011 and 2021. Change figures have been calculated adjusting for breaks although comparisons across breaks should be made with caution. </t>
  </si>
  <si>
    <t>UK, 2002 to 2024</t>
  </si>
  <si>
    <t>UK, 1997 to 2024</t>
  </si>
  <si>
    <t>2024 prices (adjusted for CPI inflation)</t>
  </si>
  <si>
    <t>Change 2002-24</t>
  </si>
  <si>
    <t>Change 2008-24</t>
  </si>
  <si>
    <t>Change 2010-24</t>
  </si>
  <si>
    <t>Change 1997-2024</t>
  </si>
  <si>
    <t>16-17 a</t>
  </si>
  <si>
    <t>50+ / 50-59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</si>
</sst>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£&quot;#,##0;\-&quot;£&quot;#,##0"/>
    <numFmt numFmtId="165" formatCode="&quot;£&quot;#,##0"/>
    <numFmt numFmtId="166" formatCode="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theme="0"/>
      <name val="Open Sans"/>
      <family val="2"/>
    </font>
    <font>
      <b/>
      <sz val="9"/>
      <color theme="0"/>
      <name val="Open Sans"/>
      <family val="2"/>
    </font>
    <font>
      <sz val="8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14"/>
      <color theme="0"/>
      <name val="National-LFSN Semibd"/>
      <family val="2"/>
    </font>
    <font>
      <sz val="11"/>
      <color theme="0"/>
      <name val="National-LFSN Book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9"/>
      <color theme="4"/>
      <name val="Open Sans"/>
      <family val="2"/>
    </font>
    <font>
      <sz val="11"/>
      <color theme="4"/>
      <name val="Calibri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sz val="8"/>
      <name val="Open Sans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dashed">
        <color auto="1"/>
      </right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10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vertical="center" wrapText="1"/>
    </xf>
    <xf numFmtId="1" fontId="11" fillId="3" borderId="1" xfId="0" applyNumberFormat="1" applyFont="1" applyFill="1" applyBorder="1" applyAlignment="1">
      <alignment horizontal="right"/>
    </xf>
    <xf numFmtId="9" fontId="11" fillId="3" borderId="0" xfId="1" applyFont="1" applyFill="1" applyBorder="1" applyAlignment="1"/>
    <xf numFmtId="1" fontId="10" fillId="3" borderId="1" xfId="0" applyNumberFormat="1" applyFont="1" applyFill="1" applyBorder="1" applyAlignment="1">
      <alignment horizontal="right"/>
    </xf>
    <xf numFmtId="9" fontId="10" fillId="3" borderId="0" xfId="1" applyFont="1" applyFill="1" applyBorder="1" applyAlignment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right" wrapText="1"/>
    </xf>
    <xf numFmtId="0" fontId="10" fillId="3" borderId="3" xfId="0" applyFont="1" applyFill="1" applyBorder="1" applyAlignment="1">
      <alignment horizontal="right" wrapText="1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/>
    <xf numFmtId="0" fontId="4" fillId="0" borderId="0" xfId="0" applyFont="1"/>
    <xf numFmtId="0" fontId="14" fillId="0" borderId="0" xfId="0" applyFont="1"/>
    <xf numFmtId="0" fontId="2" fillId="2" borderId="0" xfId="0" applyFont="1" applyFill="1"/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 wrapText="1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1" fontId="11" fillId="3" borderId="0" xfId="0" applyNumberFormat="1" applyFont="1" applyFill="1" applyAlignment="1">
      <alignment horizontal="right"/>
    </xf>
    <xf numFmtId="1" fontId="11" fillId="3" borderId="0" xfId="0" applyNumberFormat="1" applyFont="1" applyFill="1"/>
    <xf numFmtId="0" fontId="15" fillId="0" borderId="0" xfId="0" applyFont="1"/>
    <xf numFmtId="0" fontId="3" fillId="0" borderId="0" xfId="0" applyFont="1"/>
    <xf numFmtId="1" fontId="10" fillId="3" borderId="0" xfId="0" applyNumberFormat="1" applyFont="1" applyFill="1" applyAlignment="1">
      <alignment horizontal="right"/>
    </xf>
    <xf numFmtId="1" fontId="10" fillId="3" borderId="0" xfId="0" applyNumberFormat="1" applyFont="1" applyFill="1"/>
    <xf numFmtId="1" fontId="10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0" borderId="0" xfId="0" applyFont="1"/>
    <xf numFmtId="0" fontId="16" fillId="0" borderId="0" xfId="0" applyFont="1"/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Fill="1"/>
    <xf numFmtId="0" fontId="14" fillId="0" borderId="0" xfId="0" applyFont="1" applyFill="1"/>
    <xf numFmtId="0" fontId="4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4" fillId="0" borderId="0" xfId="0" applyFont="1" applyFill="1" applyAlignment="1">
      <alignment horizontal="right" vertical="center" wrapText="1"/>
    </xf>
    <xf numFmtId="0" fontId="11" fillId="0" borderId="0" xfId="0" applyFont="1" applyFill="1"/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 applyAlignment="1">
      <alignment horizontal="left"/>
    </xf>
    <xf numFmtId="9" fontId="10" fillId="0" borderId="0" xfId="0" applyNumberFormat="1" applyFont="1" applyFill="1"/>
    <xf numFmtId="0" fontId="2" fillId="0" borderId="0" xfId="0" applyFont="1" applyFill="1" applyAlignment="1">
      <alignment horizontal="left"/>
    </xf>
    <xf numFmtId="5" fontId="2" fillId="0" borderId="0" xfId="0" applyNumberFormat="1" applyFont="1" applyFill="1"/>
    <xf numFmtId="9" fontId="2" fillId="0" borderId="0" xfId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15" fillId="0" borderId="0" xfId="0" applyFont="1" applyFill="1"/>
    <xf numFmtId="0" fontId="6" fillId="0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6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2" fillId="0" borderId="0" xfId="0" applyFont="1" applyFill="1"/>
    <xf numFmtId="0" fontId="12" fillId="0" borderId="0" xfId="0" applyFont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/>
    <xf numFmtId="1" fontId="10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166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1" fontId="11" fillId="3" borderId="1" xfId="0" applyNumberFormat="1" applyFont="1" applyFill="1" applyBorder="1"/>
    <xf numFmtId="1" fontId="10" fillId="3" borderId="1" xfId="0" applyNumberFormat="1" applyFont="1" applyFill="1" applyBorder="1"/>
    <xf numFmtId="1" fontId="10" fillId="3" borderId="1" xfId="0" applyNumberFormat="1" applyFont="1" applyFill="1" applyBorder="1" applyAlignment="1">
      <alignment horizontal="right" wrapText="1"/>
    </xf>
    <xf numFmtId="0" fontId="10" fillId="3" borderId="0" xfId="0" applyFont="1" applyFill="1" applyAlignment="1">
      <alignment horizontal="right" vertical="center"/>
    </xf>
    <xf numFmtId="0" fontId="18" fillId="3" borderId="0" xfId="2" applyFont="1" applyFill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0" xfId="0" applyFont="1" applyFill="1" applyBorder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8692038495188"/>
          <c:y val="0.24751568216135145"/>
          <c:w val="0.81748075240594931"/>
          <c:h val="0.6141655266064715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age'!$B$53</c:f>
              <c:strCache>
                <c:ptCount val="1"/>
                <c:pt idx="0">
                  <c:v>40-49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age'!$P$53:$AB$53</c:f>
              <c:numCache>
                <c:formatCode>0</c:formatCode>
                <c:ptCount val="13"/>
                <c:pt idx="0">
                  <c:v>99.999999999999986</c:v>
                </c:pt>
                <c:pt idx="1">
                  <c:v>99.592086389813801</c:v>
                </c:pt>
                <c:pt idx="2">
                  <c:v>97.589073545424895</c:v>
                </c:pt>
                <c:pt idx="3">
                  <c:v>93.567637306861002</c:v>
                </c:pt>
                <c:pt idx="4">
                  <c:v>92.880626041859614</c:v>
                </c:pt>
                <c:pt idx="5">
                  <c:v>91.783697557495771</c:v>
                </c:pt>
                <c:pt idx="6">
                  <c:v>91.423301647417247</c:v>
                </c:pt>
                <c:pt idx="7">
                  <c:v>93.444064549824887</c:v>
                </c:pt>
                <c:pt idx="8">
                  <c:v>95.136269413386614</c:v>
                </c:pt>
                <c:pt idx="9">
                  <c:v>94.862616281926748</c:v>
                </c:pt>
                <c:pt idx="10">
                  <c:v>96.229078896822898</c:v>
                </c:pt>
                <c:pt idx="11">
                  <c:v>98.078881467103585</c:v>
                </c:pt>
                <c:pt idx="12">
                  <c:v>96.820797160764542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B3A-9F37-3E6882A42793}"/>
            </c:ext>
          </c:extLst>
        </c:ser>
        <c:ser>
          <c:idx val="2"/>
          <c:order val="1"/>
          <c:tx>
            <c:strRef>
              <c:f>'[1]FT weekly pay by age'!$B$54</c:f>
              <c:strCache>
                <c:ptCount val="1"/>
                <c:pt idx="0">
                  <c:v>50+ / 50-59 b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age'!$P$54:$AB$54</c:f>
              <c:numCache>
                <c:formatCode>0</c:formatCode>
                <c:ptCount val="13"/>
                <c:pt idx="0">
                  <c:v>100</c:v>
                </c:pt>
                <c:pt idx="1">
                  <c:v>99.592642655803814</c:v>
                </c:pt>
                <c:pt idx="2">
                  <c:v>98.597776261561037</c:v>
                </c:pt>
                <c:pt idx="3">
                  <c:v>94.938244591772346</c:v>
                </c:pt>
                <c:pt idx="4">
                  <c:v>93.019738147193024</c:v>
                </c:pt>
                <c:pt idx="5">
                  <c:v>93.402966478538261</c:v>
                </c:pt>
                <c:pt idx="6">
                  <c:v>92.572375056009278</c:v>
                </c:pt>
                <c:pt idx="7">
                  <c:v>94.976150520685337</c:v>
                </c:pt>
                <c:pt idx="8">
                  <c:v>97.319346627118719</c:v>
                </c:pt>
                <c:pt idx="9">
                  <c:v>96.725220538522862</c:v>
                </c:pt>
                <c:pt idx="10">
                  <c:v>95.442796017627018</c:v>
                </c:pt>
                <c:pt idx="11">
                  <c:v>96.604128672764361</c:v>
                </c:pt>
                <c:pt idx="12">
                  <c:v>96.263542179930994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B3A-9F37-3E6882A42793}"/>
            </c:ext>
          </c:extLst>
        </c:ser>
        <c:ser>
          <c:idx val="3"/>
          <c:order val="2"/>
          <c:tx>
            <c:strRef>
              <c:f>'[1]FT weekly pay by age'!$B$55</c:f>
              <c:strCache>
                <c:ptCount val="1"/>
                <c:pt idx="0">
                  <c:v>60+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age'!$P$55:$AB$55</c:f>
              <c:numCache>
                <c:formatCode>0</c:formatCode>
                <c:ptCount val="13"/>
                <c:pt idx="0">
                  <c:v>100</c:v>
                </c:pt>
                <c:pt idx="1">
                  <c:v>99.639069767441867</c:v>
                </c:pt>
                <c:pt idx="2">
                  <c:v>98.626008968609881</c:v>
                </c:pt>
                <c:pt idx="3">
                  <c:v>96.14420600858368</c:v>
                </c:pt>
                <c:pt idx="4">
                  <c:v>95.22</c:v>
                </c:pt>
                <c:pt idx="5">
                  <c:v>95.785147507629702</c:v>
                </c:pt>
                <c:pt idx="6">
                  <c:v>94.235364635364647</c:v>
                </c:pt>
                <c:pt idx="7">
                  <c:v>95.807807807807805</c:v>
                </c:pt>
                <c:pt idx="8">
                  <c:v>97.782035928143728</c:v>
                </c:pt>
                <c:pt idx="9">
                  <c:v>97.959183673469369</c:v>
                </c:pt>
                <c:pt idx="10">
                  <c:v>96.601138519924092</c:v>
                </c:pt>
                <c:pt idx="11">
                  <c:v>98.248327137546482</c:v>
                </c:pt>
                <c:pt idx="12">
                  <c:v>95.469124423963137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B3A-9F37-3E6882A4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90"/>
        </c:scaling>
        <c:delete val="0"/>
        <c:axPos val="l"/>
        <c:numFmt formatCode="#,##0" sourceLinked="0"/>
        <c:majorTickMark val="out"/>
        <c:minorTickMark val="none"/>
        <c:tickLblPos val="low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6091426071741"/>
          <c:y val="0.251698236886648"/>
          <c:w val="0.80914741907261578"/>
          <c:h val="0.62387200867250803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age'!$B$50</c:f>
              <c:strCache>
                <c:ptCount val="1"/>
                <c:pt idx="0">
                  <c:v>18-21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age'!$P$50:$AB$50</c:f>
              <c:numCache>
                <c:formatCode>0</c:formatCode>
                <c:ptCount val="13"/>
                <c:pt idx="0">
                  <c:v>99.999999999999986</c:v>
                </c:pt>
                <c:pt idx="1">
                  <c:v>99.796211939582832</c:v>
                </c:pt>
                <c:pt idx="2">
                  <c:v>96.354768619111454</c:v>
                </c:pt>
                <c:pt idx="3">
                  <c:v>90.858811557010753</c:v>
                </c:pt>
                <c:pt idx="4">
                  <c:v>90.109536082474222</c:v>
                </c:pt>
                <c:pt idx="5">
                  <c:v>90.455265283006995</c:v>
                </c:pt>
                <c:pt idx="6">
                  <c:v>89.601120528955576</c:v>
                </c:pt>
                <c:pt idx="7">
                  <c:v>93.495557413083191</c:v>
                </c:pt>
                <c:pt idx="8">
                  <c:v>96.919562935983706</c:v>
                </c:pt>
                <c:pt idx="9">
                  <c:v>97.622554176309677</c:v>
                </c:pt>
                <c:pt idx="10">
                  <c:v>98.417418181106825</c:v>
                </c:pt>
                <c:pt idx="11">
                  <c:v>100.60169394090367</c:v>
                </c:pt>
                <c:pt idx="12">
                  <c:v>99.425150838519642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4076-802C-76A3B74C398F}"/>
            </c:ext>
          </c:extLst>
        </c:ser>
        <c:ser>
          <c:idx val="2"/>
          <c:order val="1"/>
          <c:tx>
            <c:strRef>
              <c:f>'[1]FT weekly pay by age'!$B$51</c:f>
              <c:strCache>
                <c:ptCount val="1"/>
                <c:pt idx="0">
                  <c:v>22-29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age'!$P$51:$AB$51</c:f>
              <c:numCache>
                <c:formatCode>0</c:formatCode>
                <c:ptCount val="13"/>
                <c:pt idx="0">
                  <c:v>100</c:v>
                </c:pt>
                <c:pt idx="1">
                  <c:v>99.40813953488373</c:v>
                </c:pt>
                <c:pt idx="2">
                  <c:v>96.736547085201792</c:v>
                </c:pt>
                <c:pt idx="3">
                  <c:v>91.030042918454939</c:v>
                </c:pt>
                <c:pt idx="4">
                  <c:v>90.125</c:v>
                </c:pt>
                <c:pt idx="5">
                  <c:v>89.725330620549343</c:v>
                </c:pt>
                <c:pt idx="6">
                  <c:v>89.118881118881134</c:v>
                </c:pt>
                <c:pt idx="7">
                  <c:v>91.294294294294289</c:v>
                </c:pt>
                <c:pt idx="8">
                  <c:v>94.269461077844326</c:v>
                </c:pt>
                <c:pt idx="9">
                  <c:v>93.877551020408148</c:v>
                </c:pt>
                <c:pt idx="10">
                  <c:v>95.396584440227727</c:v>
                </c:pt>
                <c:pt idx="11">
                  <c:v>96.529739776951686</c:v>
                </c:pt>
                <c:pt idx="12">
                  <c:v>96.445161290322588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5-4076-802C-76A3B74C398F}"/>
            </c:ext>
          </c:extLst>
        </c:ser>
        <c:ser>
          <c:idx val="3"/>
          <c:order val="2"/>
          <c:tx>
            <c:strRef>
              <c:f>'[1]FT weekly pay by age'!$B$52</c:f>
              <c:strCache>
                <c:ptCount val="1"/>
                <c:pt idx="0">
                  <c:v>30-39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">
                  <c:v>2020</c:v>
                </c:pt>
              </c:numCache>
            </c:numRef>
          </c:cat>
          <c:val>
            <c:numRef>
              <c:f>'[1]FT weekly pay by age'!$P$52:$AB$52</c:f>
              <c:numCache>
                <c:formatCode>0</c:formatCode>
                <c:ptCount val="13"/>
                <c:pt idx="0">
                  <c:v>99.999999999999986</c:v>
                </c:pt>
                <c:pt idx="1">
                  <c:v>99.342969776609721</c:v>
                </c:pt>
                <c:pt idx="2">
                  <c:v>96.839773015208905</c:v>
                </c:pt>
                <c:pt idx="3">
                  <c:v>93.123459644808889</c:v>
                </c:pt>
                <c:pt idx="4">
                  <c:v>91.606438896189218</c:v>
                </c:pt>
                <c:pt idx="5">
                  <c:v>90.297207588130931</c:v>
                </c:pt>
                <c:pt idx="6">
                  <c:v>89.161823721613473</c:v>
                </c:pt>
                <c:pt idx="7">
                  <c:v>89.782292147600927</c:v>
                </c:pt>
                <c:pt idx="8">
                  <c:v>90.992784470480856</c:v>
                </c:pt>
                <c:pt idx="9">
                  <c:v>90.459461426770787</c:v>
                </c:pt>
                <c:pt idx="10">
                  <c:v>90.991828887885944</c:v>
                </c:pt>
                <c:pt idx="11">
                  <c:v>91.945151410050357</c:v>
                </c:pt>
                <c:pt idx="12">
                  <c:v>90.848204823873502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5-4076-802C-76A3B74C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85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788035</xdr:colOff>
      <xdr:row>64</xdr:row>
      <xdr:rowOff>60325</xdr:rowOff>
    </xdr:from>
    <xdr:to>
      <xdr:col>14</xdr:col>
      <xdr:colOff>244475</xdr:colOff>
      <xdr:row>78</xdr:row>
      <xdr:rowOff>156634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3173F-D78F-4FF2-93E9-7ADE6C519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79376</xdr:colOff>
      <xdr:row>63</xdr:row>
      <xdr:rowOff>166158</xdr:rowOff>
    </xdr:from>
    <xdr:to>
      <xdr:col>28</xdr:col>
      <xdr:colOff>172509</xdr:colOff>
      <xdr:row>78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E2D13C-8858-46D8-92BB-B479BCE2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0.21922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0"/>
          <a:ext cx="5222240" cy="54080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group,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40+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0.7695</cdr:x>
      <cdr:y>0.64644</cdr:y>
    </cdr:from>
    <cdr:to>
      <cdr:x>1</cdr:x>
      <cdr:y>0.76103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3529870" y="1805344"/>
          <a:ext cx="1057370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50-59</a:t>
          </a:r>
        </a:p>
      </cdr:txBody>
    </cdr:sp>
  </cdr:relSizeAnchor>
  <cdr:relSizeAnchor xmlns:cdr="http://schemas.openxmlformats.org/drawingml/2006/chartDrawing">
    <cdr:from>
      <cdr:x>0.58567</cdr:x>
      <cdr:y>0.71737</cdr:y>
    </cdr:from>
    <cdr:to>
      <cdr:x>0.92317</cdr:x>
      <cdr:y>0.83196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2686622" y="20034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40-49</a:t>
          </a:r>
        </a:p>
      </cdr:txBody>
    </cdr:sp>
  </cdr:relSizeAnchor>
  <cdr:relSizeAnchor xmlns:cdr="http://schemas.openxmlformats.org/drawingml/2006/chartDrawing">
    <cdr:from>
      <cdr:x>0.32669</cdr:x>
      <cdr:y>0.49909</cdr:y>
    </cdr:from>
    <cdr:to>
      <cdr:x>0.66419</cdr:x>
      <cdr:y>0.61368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1498600" y="13938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60+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0.77292</cdr:x>
      <cdr:y>0.52663</cdr:y>
    </cdr:from>
    <cdr:to>
      <cdr:x>0.95386</cdr:x>
      <cdr:y>0.64122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4024594" y="1290275"/>
          <a:ext cx="942164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</a:t>
          </a:r>
          <a:r>
            <a:rPr lang="en-GB" sz="9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 22-29</a:t>
          </a:r>
          <a:endParaRPr lang="en-GB" sz="9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0.19271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0C3C8D0-0334-49CF-A5F1-CB5498B598DF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5286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108000" tIns="72000" rIns="10800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18-39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0.73896</cdr:x>
      <cdr:y>0.6892</cdr:y>
    </cdr:from>
    <cdr:to>
      <cdr:x>0.92368</cdr:x>
      <cdr:y>0.80379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D16C06B-14E1-4887-8004-763256E77DA1}"/>
            </a:ext>
          </a:extLst>
        </cdr:cNvPr>
        <cdr:cNvSpPr txBox="1"/>
      </cdr:nvSpPr>
      <cdr:spPr>
        <a:xfrm xmlns:a="http://schemas.openxmlformats.org/drawingml/2006/main">
          <a:off x="3847742" y="1688571"/>
          <a:ext cx="961837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30-39</a:t>
          </a:r>
        </a:p>
      </cdr:txBody>
    </cdr:sp>
  </cdr:relSizeAnchor>
  <cdr:relSizeAnchor xmlns:cdr="http://schemas.openxmlformats.org/drawingml/2006/chartDrawing">
    <cdr:from>
      <cdr:x>0.73242</cdr:x>
      <cdr:y>0.27804</cdr:y>
    </cdr:from>
    <cdr:to>
      <cdr:x>0.97825</cdr:x>
      <cdr:y>0.39263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E287DB5-DA14-43CC-9D86-6452EBCF762A}"/>
            </a:ext>
          </a:extLst>
        </cdr:cNvPr>
        <cdr:cNvSpPr txBox="1"/>
      </cdr:nvSpPr>
      <cdr:spPr>
        <a:xfrm xmlns:a="http://schemas.openxmlformats.org/drawingml/2006/main">
          <a:off x="3813721" y="622062"/>
          <a:ext cx="1280037" cy="256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 18-21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Publications\Standard%20Notes\Final%20-%20EPAS\CBP8456%20Earnings%20trends\Charts%20for%20publication.xlsx" TargetMode="External"/><Relationship Id="rId1" Type="http://schemas.openxmlformats.org/officeDocument/2006/relationships/externalLinkPath" Target="Charts%20for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ly pay by gender"/>
      <sheetName val="FT weekly pay by home region"/>
      <sheetName val="FT weekly pay by age"/>
      <sheetName val="Charts"/>
    </sheetNames>
    <sheetDataSet>
      <sheetData sheetId="0"/>
      <sheetData sheetId="1"/>
      <sheetData sheetId="2">
        <row r="47">
          <cell r="P47">
            <v>2008</v>
          </cell>
          <cell r="Q47">
            <v>2009</v>
          </cell>
          <cell r="R47">
            <v>2010</v>
          </cell>
          <cell r="S47">
            <v>2011</v>
          </cell>
          <cell r="T47">
            <v>2012</v>
          </cell>
          <cell r="U47">
            <v>2013</v>
          </cell>
          <cell r="V47">
            <v>2014</v>
          </cell>
          <cell r="W47">
            <v>2015</v>
          </cell>
          <cell r="X47">
            <v>2016</v>
          </cell>
          <cell r="Y47">
            <v>2017</v>
          </cell>
          <cell r="Z47">
            <v>2018</v>
          </cell>
          <cell r="AA47">
            <v>2019</v>
          </cell>
          <cell r="AB47">
            <v>2020</v>
          </cell>
        </row>
        <row r="50">
          <cell r="B50" t="str">
            <v>18-21</v>
          </cell>
          <cell r="P50">
            <v>99.999999999999986</v>
          </cell>
          <cell r="Q50">
            <v>99.796211939582832</v>
          </cell>
          <cell r="R50">
            <v>96.354768619111454</v>
          </cell>
          <cell r="S50">
            <v>90.858811557010753</v>
          </cell>
          <cell r="T50">
            <v>90.109536082474222</v>
          </cell>
          <cell r="U50">
            <v>90.455265283006995</v>
          </cell>
          <cell r="V50">
            <v>89.601120528955576</v>
          </cell>
          <cell r="W50">
            <v>93.495557413083191</v>
          </cell>
          <cell r="X50">
            <v>96.919562935983706</v>
          </cell>
          <cell r="Y50">
            <v>97.622554176309677</v>
          </cell>
          <cell r="Z50">
            <v>98.417418181106825</v>
          </cell>
          <cell r="AA50">
            <v>100.60169394090367</v>
          </cell>
          <cell r="AB50">
            <v>99.425150838519642</v>
          </cell>
        </row>
        <row r="51">
          <cell r="B51" t="str">
            <v>22-29</v>
          </cell>
          <cell r="P51">
            <v>100</v>
          </cell>
          <cell r="Q51">
            <v>99.40813953488373</v>
          </cell>
          <cell r="R51">
            <v>96.736547085201792</v>
          </cell>
          <cell r="S51">
            <v>91.030042918454939</v>
          </cell>
          <cell r="T51">
            <v>90.125</v>
          </cell>
          <cell r="U51">
            <v>89.725330620549343</v>
          </cell>
          <cell r="V51">
            <v>89.118881118881134</v>
          </cell>
          <cell r="W51">
            <v>91.294294294294289</v>
          </cell>
          <cell r="X51">
            <v>94.269461077844326</v>
          </cell>
          <cell r="Y51">
            <v>93.877551020408148</v>
          </cell>
          <cell r="Z51">
            <v>95.396584440227727</v>
          </cell>
          <cell r="AA51">
            <v>96.529739776951686</v>
          </cell>
          <cell r="AB51">
            <v>96.445161290322588</v>
          </cell>
        </row>
        <row r="52">
          <cell r="B52" t="str">
            <v>30-39</v>
          </cell>
          <cell r="P52">
            <v>99.999999999999986</v>
          </cell>
          <cell r="Q52">
            <v>99.342969776609721</v>
          </cell>
          <cell r="R52">
            <v>96.839773015208905</v>
          </cell>
          <cell r="S52">
            <v>93.123459644808889</v>
          </cell>
          <cell r="T52">
            <v>91.606438896189218</v>
          </cell>
          <cell r="U52">
            <v>90.297207588130931</v>
          </cell>
          <cell r="V52">
            <v>89.161823721613473</v>
          </cell>
          <cell r="W52">
            <v>89.782292147600927</v>
          </cell>
          <cell r="X52">
            <v>90.992784470480856</v>
          </cell>
          <cell r="Y52">
            <v>90.459461426770787</v>
          </cell>
          <cell r="Z52">
            <v>90.991828887885944</v>
          </cell>
          <cell r="AA52">
            <v>91.945151410050357</v>
          </cell>
          <cell r="AB52">
            <v>90.848204823873502</v>
          </cell>
        </row>
        <row r="53">
          <cell r="B53" t="str">
            <v>40-49</v>
          </cell>
          <cell r="P53">
            <v>99.999999999999986</v>
          </cell>
          <cell r="Q53">
            <v>99.592086389813801</v>
          </cell>
          <cell r="R53">
            <v>97.589073545424895</v>
          </cell>
          <cell r="S53">
            <v>93.567637306861002</v>
          </cell>
          <cell r="T53">
            <v>92.880626041859614</v>
          </cell>
          <cell r="U53">
            <v>91.783697557495771</v>
          </cell>
          <cell r="V53">
            <v>91.423301647417247</v>
          </cell>
          <cell r="W53">
            <v>93.444064549824887</v>
          </cell>
          <cell r="X53">
            <v>95.136269413386614</v>
          </cell>
          <cell r="Y53">
            <v>94.862616281926748</v>
          </cell>
          <cell r="Z53">
            <v>96.229078896822898</v>
          </cell>
          <cell r="AA53">
            <v>98.078881467103585</v>
          </cell>
          <cell r="AB53">
            <v>96.820797160764542</v>
          </cell>
        </row>
        <row r="54">
          <cell r="B54" t="str">
            <v>50+ / 50-59 b</v>
          </cell>
          <cell r="P54">
            <v>100</v>
          </cell>
          <cell r="Q54">
            <v>99.592642655803814</v>
          </cell>
          <cell r="R54">
            <v>98.597776261561037</v>
          </cell>
          <cell r="S54">
            <v>94.938244591772346</v>
          </cell>
          <cell r="T54">
            <v>93.019738147193024</v>
          </cell>
          <cell r="U54">
            <v>93.402966478538261</v>
          </cell>
          <cell r="V54">
            <v>92.572375056009278</v>
          </cell>
          <cell r="W54">
            <v>94.976150520685337</v>
          </cell>
          <cell r="X54">
            <v>97.319346627118719</v>
          </cell>
          <cell r="Y54">
            <v>96.725220538522862</v>
          </cell>
          <cell r="Z54">
            <v>95.442796017627018</v>
          </cell>
          <cell r="AA54">
            <v>96.604128672764361</v>
          </cell>
          <cell r="AB54">
            <v>96.263542179930994</v>
          </cell>
        </row>
        <row r="55">
          <cell r="B55" t="str">
            <v>60+</v>
          </cell>
          <cell r="P55">
            <v>100</v>
          </cell>
          <cell r="Q55">
            <v>99.639069767441867</v>
          </cell>
          <cell r="R55">
            <v>98.626008968609881</v>
          </cell>
          <cell r="S55">
            <v>96.14420600858368</v>
          </cell>
          <cell r="T55">
            <v>95.22</v>
          </cell>
          <cell r="U55">
            <v>95.785147507629702</v>
          </cell>
          <cell r="V55">
            <v>94.235364635364647</v>
          </cell>
          <cell r="W55">
            <v>95.807807807807805</v>
          </cell>
          <cell r="X55">
            <v>97.782035928143728</v>
          </cell>
          <cell r="Y55">
            <v>97.959183673469369</v>
          </cell>
          <cell r="Z55">
            <v>96.601138519924092</v>
          </cell>
          <cell r="AA55">
            <v>98.248327137546482</v>
          </cell>
          <cell r="AB55">
            <v>95.469124423963137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GS-modified">
  <a:themeElements>
    <a:clrScheme name="Custom 2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5"/>
  <sheetViews>
    <sheetView showGridLines="0" tabSelected="1" workbookViewId="0">
      <selection activeCell="B2" sqref="B2"/>
    </sheetView>
  </sheetViews>
  <sheetFormatPr defaultColWidth="9.109375" defaultRowHeight="13.2" x14ac:dyDescent="0.3"/>
  <cols>
    <col min="1" max="1" width="0.88671875" style="26" customWidth="1"/>
    <col min="2" max="2" width="24" style="59" customWidth="1"/>
    <col min="3" max="22" width="5.6640625" style="60" customWidth="1"/>
    <col min="23" max="23" width="5.6640625" style="26" customWidth="1"/>
    <col min="24" max="29" width="6.5546875" style="26" customWidth="1"/>
    <col min="30" max="30" width="1.44140625" style="26" customWidth="1"/>
    <col min="31" max="31" width="9.109375" style="26" customWidth="1"/>
    <col min="32" max="32" width="8.44140625" style="26" customWidth="1"/>
    <col min="33" max="33" width="1.6640625" style="26" customWidth="1"/>
    <col min="34" max="34" width="9.109375" style="26"/>
    <col min="35" max="35" width="8.44140625" style="26" customWidth="1"/>
    <col min="36" max="36" width="1.6640625" style="26" customWidth="1"/>
    <col min="37" max="37" width="10.21875" style="26" customWidth="1"/>
    <col min="38" max="38" width="8.44140625" style="26" customWidth="1"/>
    <col min="39" max="39" width="0.88671875" style="26" customWidth="1"/>
    <col min="40" max="48" width="9.109375" style="61"/>
    <col min="49" max="55" width="9.109375" style="62"/>
    <col min="56" max="57" width="9.109375" style="21"/>
    <col min="58" max="16384" width="9.109375" style="26"/>
  </cols>
  <sheetData>
    <row r="1" spans="1:57" s="20" customFormat="1" ht="6" customHeight="1" x14ac:dyDescent="0.3">
      <c r="A1" s="17"/>
      <c r="B1" s="18"/>
      <c r="C1" s="19">
        <v>74.400000000000006</v>
      </c>
      <c r="D1" s="19">
        <v>75.5</v>
      </c>
      <c r="E1" s="19">
        <v>76.400000000000006</v>
      </c>
      <c r="F1" s="19">
        <v>76.400000000000006</v>
      </c>
      <c r="G1" s="19">
        <v>77.8</v>
      </c>
      <c r="H1" s="19">
        <v>79.400000000000006</v>
      </c>
      <c r="I1" s="19">
        <v>79.400000000000006</v>
      </c>
      <c r="J1" s="19">
        <v>81.599999999999994</v>
      </c>
      <c r="K1" s="19">
        <v>84</v>
      </c>
      <c r="L1" s="19">
        <v>86</v>
      </c>
      <c r="M1" s="19">
        <v>89.2</v>
      </c>
      <c r="N1" s="19">
        <v>93.2</v>
      </c>
      <c r="O1" s="19">
        <v>93.2</v>
      </c>
      <c r="P1" s="19">
        <v>96</v>
      </c>
      <c r="Q1" s="19">
        <v>98.3</v>
      </c>
      <c r="R1" s="19">
        <v>100.1</v>
      </c>
      <c r="S1" s="19">
        <v>99.9</v>
      </c>
      <c r="T1" s="19">
        <v>100.2</v>
      </c>
      <c r="U1" s="19">
        <v>102.9</v>
      </c>
      <c r="V1" s="19">
        <v>105.4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61"/>
      <c r="AO1" s="61"/>
      <c r="AP1" s="61"/>
      <c r="AQ1" s="61"/>
      <c r="AR1" s="61"/>
      <c r="AS1" s="61"/>
      <c r="AT1" s="61"/>
      <c r="AU1" s="61"/>
      <c r="AV1" s="61"/>
      <c r="AW1" s="62"/>
      <c r="AX1" s="62"/>
      <c r="AY1" s="62"/>
      <c r="AZ1" s="62"/>
      <c r="BA1" s="62"/>
      <c r="BB1" s="62"/>
      <c r="BC1" s="62"/>
      <c r="BD1" s="21"/>
      <c r="BE1" s="21"/>
    </row>
    <row r="2" spans="1:57" ht="19.5" customHeight="1" x14ac:dyDescent="0.3">
      <c r="A2" s="22"/>
      <c r="B2" s="23" t="s">
        <v>0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2"/>
      <c r="AJ2" s="22"/>
      <c r="AK2" s="22"/>
      <c r="AL2" s="22"/>
      <c r="AM2" s="22"/>
    </row>
    <row r="3" spans="1:57" s="32" customFormat="1" ht="16.5" customHeight="1" x14ac:dyDescent="0.3">
      <c r="A3" s="27"/>
      <c r="B3" s="28" t="s">
        <v>46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27"/>
      <c r="AJ3" s="27"/>
      <c r="AK3" s="27"/>
      <c r="AL3" s="27"/>
      <c r="AM3" s="27"/>
      <c r="AN3" s="63"/>
      <c r="AO3" s="63"/>
      <c r="AP3" s="63"/>
      <c r="AQ3" s="63"/>
      <c r="AR3" s="63"/>
      <c r="AS3" s="63"/>
      <c r="AT3" s="63"/>
      <c r="AU3" s="63"/>
      <c r="AV3" s="63"/>
      <c r="AW3" s="64"/>
      <c r="AX3" s="64"/>
      <c r="AY3" s="64"/>
      <c r="AZ3" s="64"/>
      <c r="BA3" s="64"/>
      <c r="BB3" s="64"/>
      <c r="BC3" s="64"/>
      <c r="BD3" s="31"/>
      <c r="BE3" s="31"/>
    </row>
    <row r="4" spans="1:57" s="32" customFormat="1" ht="6" customHeight="1" x14ac:dyDescent="0.3">
      <c r="A4" s="27"/>
      <c r="B4" s="28"/>
      <c r="C4" s="29"/>
      <c r="D4" s="29"/>
      <c r="E4" s="29"/>
      <c r="F4" s="29"/>
      <c r="G4" s="29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27"/>
      <c r="AJ4" s="27"/>
      <c r="AK4" s="27"/>
      <c r="AL4" s="27"/>
      <c r="AM4" s="27"/>
      <c r="AN4" s="63"/>
      <c r="AO4" s="63"/>
      <c r="AP4" s="63"/>
      <c r="AQ4" s="63"/>
      <c r="AR4" s="63"/>
      <c r="AS4" s="63"/>
      <c r="AT4" s="63"/>
      <c r="AU4" s="63"/>
      <c r="AV4" s="63"/>
      <c r="AW4" s="64"/>
      <c r="AX4" s="64"/>
      <c r="AY4" s="64"/>
      <c r="AZ4" s="64"/>
      <c r="BA4" s="64"/>
      <c r="BB4" s="64"/>
      <c r="BC4" s="64"/>
      <c r="BD4" s="31"/>
      <c r="BE4" s="31"/>
    </row>
    <row r="5" spans="1:57" ht="30" customHeight="1" x14ac:dyDescent="0.35">
      <c r="A5" s="33"/>
      <c r="B5" s="12"/>
      <c r="C5" s="13">
        <v>2002</v>
      </c>
      <c r="D5" s="13">
        <v>2003</v>
      </c>
      <c r="E5" s="14">
        <v>2004</v>
      </c>
      <c r="F5" s="13">
        <v>2004</v>
      </c>
      <c r="G5" s="13">
        <v>2005</v>
      </c>
      <c r="H5" s="14">
        <v>2006</v>
      </c>
      <c r="I5" s="13">
        <v>2006</v>
      </c>
      <c r="J5" s="13">
        <v>2007</v>
      </c>
      <c r="K5" s="13">
        <v>2008</v>
      </c>
      <c r="L5" s="13">
        <v>2009</v>
      </c>
      <c r="M5" s="13">
        <v>2010</v>
      </c>
      <c r="N5" s="14">
        <v>2011</v>
      </c>
      <c r="O5" s="13">
        <v>2011</v>
      </c>
      <c r="P5" s="13">
        <v>2012</v>
      </c>
      <c r="Q5" s="13">
        <v>2013</v>
      </c>
      <c r="R5" s="13">
        <v>2014</v>
      </c>
      <c r="S5" s="13">
        <v>2015</v>
      </c>
      <c r="T5" s="13">
        <v>2016</v>
      </c>
      <c r="U5" s="13">
        <v>2017</v>
      </c>
      <c r="V5" s="13">
        <v>2018</v>
      </c>
      <c r="W5" s="15">
        <v>2019</v>
      </c>
      <c r="X5" s="15">
        <v>2020</v>
      </c>
      <c r="Y5" s="14">
        <v>2021</v>
      </c>
      <c r="Z5" s="15">
        <v>2021</v>
      </c>
      <c r="AA5" s="15">
        <v>2022</v>
      </c>
      <c r="AB5" s="15">
        <v>2023</v>
      </c>
      <c r="AC5" s="15">
        <v>2024</v>
      </c>
      <c r="AD5" s="15"/>
      <c r="AE5" s="13" t="s">
        <v>49</v>
      </c>
      <c r="AF5" s="13" t="s">
        <v>1</v>
      </c>
      <c r="AG5" s="13"/>
      <c r="AH5" s="13" t="s">
        <v>50</v>
      </c>
      <c r="AI5" s="13" t="s">
        <v>1</v>
      </c>
      <c r="AJ5" s="13"/>
      <c r="AK5" s="13" t="s">
        <v>51</v>
      </c>
      <c r="AL5" s="13" t="s">
        <v>1</v>
      </c>
      <c r="AM5" s="33"/>
    </row>
    <row r="6" spans="1:57" ht="6" customHeight="1" x14ac:dyDescent="0.35">
      <c r="A6" s="33"/>
      <c r="B6" s="34"/>
      <c r="C6" s="35"/>
      <c r="D6" s="35"/>
      <c r="E6" s="6"/>
      <c r="F6" s="35"/>
      <c r="G6" s="35"/>
      <c r="H6" s="6"/>
      <c r="I6" s="35"/>
      <c r="J6" s="35"/>
      <c r="K6" s="35"/>
      <c r="L6" s="35"/>
      <c r="M6" s="35"/>
      <c r="N6" s="6"/>
      <c r="O6" s="35"/>
      <c r="P6" s="35"/>
      <c r="Q6" s="35"/>
      <c r="R6" s="35"/>
      <c r="S6" s="35"/>
      <c r="T6" s="35"/>
      <c r="U6" s="35"/>
      <c r="V6" s="35"/>
      <c r="W6" s="34"/>
      <c r="X6" s="34"/>
      <c r="Y6" s="6"/>
      <c r="Z6" s="34"/>
      <c r="AA6" s="34"/>
      <c r="AB6" s="34"/>
      <c r="AC6" s="34"/>
      <c r="AD6" s="34"/>
      <c r="AE6" s="35"/>
      <c r="AF6" s="35"/>
      <c r="AG6" s="35"/>
      <c r="AH6" s="35"/>
      <c r="AI6" s="35"/>
      <c r="AJ6" s="35"/>
      <c r="AK6" s="35"/>
      <c r="AL6" s="35"/>
      <c r="AM6" s="33"/>
    </row>
    <row r="7" spans="1:57" s="41" customFormat="1" ht="16.5" customHeight="1" x14ac:dyDescent="0.35">
      <c r="A7" s="36"/>
      <c r="B7" s="37" t="s">
        <v>2</v>
      </c>
      <c r="C7" s="37"/>
      <c r="D7" s="37"/>
      <c r="E7" s="38"/>
      <c r="F7" s="37"/>
      <c r="G7" s="37"/>
      <c r="H7" s="7"/>
      <c r="I7" s="39"/>
      <c r="J7" s="39"/>
      <c r="K7" s="39"/>
      <c r="L7" s="39"/>
      <c r="M7" s="39"/>
      <c r="N7" s="7"/>
      <c r="O7" s="39"/>
      <c r="P7" s="39"/>
      <c r="Q7" s="39"/>
      <c r="R7" s="39"/>
      <c r="S7" s="39"/>
      <c r="T7" s="39"/>
      <c r="U7" s="39"/>
      <c r="V7" s="39"/>
      <c r="W7" s="39"/>
      <c r="X7" s="39"/>
      <c r="Y7" s="7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65"/>
      <c r="AO7" s="65"/>
      <c r="AP7" s="65"/>
      <c r="AQ7" s="66"/>
      <c r="AR7" s="65"/>
      <c r="AS7" s="65"/>
      <c r="AT7" s="65"/>
      <c r="AU7" s="65"/>
      <c r="AV7" s="65"/>
      <c r="AW7" s="67"/>
      <c r="AX7" s="68"/>
      <c r="AY7" s="68"/>
      <c r="AZ7" s="68"/>
      <c r="BA7" s="68"/>
      <c r="BB7" s="68"/>
      <c r="BC7" s="68"/>
      <c r="BD7" s="40"/>
      <c r="BE7" s="40"/>
    </row>
    <row r="8" spans="1:57" s="47" customFormat="1" ht="19.5" customHeight="1" x14ac:dyDescent="0.35">
      <c r="A8" s="42"/>
      <c r="B8" s="43" t="s">
        <v>3</v>
      </c>
      <c r="C8" s="44">
        <v>390.9</v>
      </c>
      <c r="D8" s="44">
        <v>404</v>
      </c>
      <c r="E8" s="8">
        <v>422.8</v>
      </c>
      <c r="F8" s="44">
        <v>419.2</v>
      </c>
      <c r="G8" s="44">
        <v>431.2</v>
      </c>
      <c r="H8" s="8">
        <v>446.4</v>
      </c>
      <c r="I8" s="44">
        <v>443.6</v>
      </c>
      <c r="J8" s="44">
        <v>457.6</v>
      </c>
      <c r="K8" s="44">
        <v>479.1</v>
      </c>
      <c r="L8" s="44">
        <v>488.5</v>
      </c>
      <c r="M8" s="44">
        <v>498.5</v>
      </c>
      <c r="N8" s="8">
        <v>500.7</v>
      </c>
      <c r="O8" s="44">
        <v>498.3</v>
      </c>
      <c r="P8" s="44">
        <v>506.1</v>
      </c>
      <c r="Q8" s="44">
        <v>517.4</v>
      </c>
      <c r="R8" s="44">
        <v>518.29999999999995</v>
      </c>
      <c r="S8" s="44">
        <v>527.1</v>
      </c>
      <c r="T8" s="44">
        <v>538.6</v>
      </c>
      <c r="U8" s="44">
        <v>550</v>
      </c>
      <c r="V8" s="44">
        <v>568.29999999999995</v>
      </c>
      <c r="W8" s="45">
        <v>585.20000000000005</v>
      </c>
      <c r="X8" s="45">
        <v>585.70000000000005</v>
      </c>
      <c r="Y8" s="8">
        <v>610.70000000000005</v>
      </c>
      <c r="Z8" s="45">
        <v>609.79999999999995</v>
      </c>
      <c r="AA8" s="45">
        <v>641.79999999999995</v>
      </c>
      <c r="AB8" s="45">
        <v>687</v>
      </c>
      <c r="AC8" s="45">
        <v>728.3</v>
      </c>
      <c r="AD8" s="45"/>
      <c r="AE8" s="45">
        <f>$AC8-C8*(Z8/Y8)*($O8/$N8)*($I8/$H8)*($F8/$E8)</f>
        <v>345.57034569999263</v>
      </c>
      <c r="AF8" s="9">
        <f>(AC8/Z8)*(Y8/O8)*(N8/I8)*(H8/F8)*(E8/C8)-1</f>
        <v>0.90290977408589601</v>
      </c>
      <c r="AG8" s="42"/>
      <c r="AH8" s="45">
        <f>$AC8-K8*(Z8/Y8)*(O8/N8)</f>
        <v>252.1991392270242</v>
      </c>
      <c r="AI8" s="9">
        <f>(AC8/Z8)*(Y8/O8)*(N8/K8)-1</f>
        <v>0.52971788124382968</v>
      </c>
      <c r="AJ8" s="42"/>
      <c r="AK8" s="45">
        <f>$AC8-M8*(Z8/Y8)*(O8/N8)</f>
        <v>232.92058214291706</v>
      </c>
      <c r="AL8" s="9">
        <f>(AC8/Z8)*(Y8/O8)*(N8/M8)-1</f>
        <v>0.47018623250535385</v>
      </c>
      <c r="AM8" s="42"/>
      <c r="AN8" s="69"/>
      <c r="AO8" s="69"/>
      <c r="AP8" s="70"/>
      <c r="AQ8" s="71"/>
      <c r="AR8" s="72"/>
      <c r="AS8" s="72"/>
      <c r="AT8" s="73"/>
      <c r="AU8" s="74"/>
      <c r="AV8" s="75"/>
      <c r="AW8" s="76"/>
      <c r="AX8" s="76"/>
      <c r="AY8" s="76"/>
      <c r="AZ8" s="76"/>
      <c r="BA8" s="76"/>
      <c r="BB8" s="76"/>
      <c r="BC8" s="76"/>
      <c r="BD8" s="46"/>
      <c r="BE8" s="46"/>
    </row>
    <row r="9" spans="1:57" ht="19.5" customHeight="1" x14ac:dyDescent="0.35">
      <c r="A9" s="33"/>
      <c r="B9" s="34" t="s">
        <v>4</v>
      </c>
      <c r="C9" s="48">
        <v>343.2</v>
      </c>
      <c r="D9" s="48">
        <v>350.5</v>
      </c>
      <c r="E9" s="10">
        <v>372.7</v>
      </c>
      <c r="F9" s="48">
        <v>368.8</v>
      </c>
      <c r="G9" s="48">
        <v>383.3</v>
      </c>
      <c r="H9" s="10">
        <v>392.9</v>
      </c>
      <c r="I9" s="48">
        <v>391.5</v>
      </c>
      <c r="J9" s="48">
        <v>401</v>
      </c>
      <c r="K9" s="48">
        <v>421.7</v>
      </c>
      <c r="L9" s="48">
        <v>438.5</v>
      </c>
      <c r="M9" s="48">
        <v>443.4</v>
      </c>
      <c r="N9" s="10">
        <v>450.9</v>
      </c>
      <c r="O9" s="48">
        <v>448.5</v>
      </c>
      <c r="P9" s="48">
        <v>454.9</v>
      </c>
      <c r="Q9" s="48">
        <v>472.2</v>
      </c>
      <c r="R9" s="48">
        <v>476.7</v>
      </c>
      <c r="S9" s="48">
        <v>485.6</v>
      </c>
      <c r="T9" s="48">
        <v>492.4</v>
      </c>
      <c r="U9" s="48">
        <v>504.1</v>
      </c>
      <c r="V9" s="48">
        <v>511.1</v>
      </c>
      <c r="W9" s="49">
        <v>531.4</v>
      </c>
      <c r="X9" s="49">
        <v>525.20000000000005</v>
      </c>
      <c r="Y9" s="10">
        <v>546.79999999999995</v>
      </c>
      <c r="Z9" s="49">
        <v>546.70000000000005</v>
      </c>
      <c r="AA9" s="49">
        <v>581.4</v>
      </c>
      <c r="AB9" s="49">
        <v>617.4</v>
      </c>
      <c r="AC9" s="49">
        <v>661.2</v>
      </c>
      <c r="AD9" s="49"/>
      <c r="AE9" s="49">
        <f t="shared" ref="AE9:AE20" si="0">$AC9-C9*(Z9/Y9)*($O9/$N9)*($I9/$H9)*($F9/$E9)</f>
        <v>324.66416430264559</v>
      </c>
      <c r="AF9" s="11">
        <f t="shared" ref="AF9:AF20" si="1">(AC9/Z9)*(Y9/O9)*(N9/I9)*(H9/F9)*(E9/C9)-1</f>
        <v>0.96472390118541518</v>
      </c>
      <c r="AG9" s="33"/>
      <c r="AH9" s="49">
        <f t="shared" ref="AH9:AH20" si="2">$AC9-K9*(Z9/Y9)*(O9/N9)</f>
        <v>241.82128845211304</v>
      </c>
      <c r="AI9" s="11">
        <f t="shared" ref="AI9:AI20" si="3">(AC9/Z9)*(Y9/O9)*(N9/K9)-1</f>
        <v>0.5766179393311921</v>
      </c>
      <c r="AJ9" s="33"/>
      <c r="AK9" s="49">
        <f>$AC9-M9*(Z9/Y9)*(O9/N9)</f>
        <v>220.24073820172379</v>
      </c>
      <c r="AL9" s="11">
        <f t="shared" ref="AL9:AL20" si="4">(AC9/Z9)*(Y9/O9)*(N9/M9)-1</f>
        <v>0.49945824315733822</v>
      </c>
      <c r="AM9" s="33"/>
      <c r="AP9" s="70"/>
      <c r="AQ9" s="71"/>
      <c r="AR9" s="72"/>
      <c r="AS9" s="72"/>
      <c r="AT9" s="73"/>
      <c r="AU9" s="74"/>
      <c r="AV9" s="75"/>
    </row>
    <row r="10" spans="1:57" ht="15" x14ac:dyDescent="0.35">
      <c r="A10" s="33"/>
      <c r="B10" s="34" t="s">
        <v>5</v>
      </c>
      <c r="C10" s="48">
        <v>370.2</v>
      </c>
      <c r="D10" s="48">
        <v>383.2</v>
      </c>
      <c r="E10" s="10">
        <v>399.7</v>
      </c>
      <c r="F10" s="48">
        <v>395</v>
      </c>
      <c r="G10" s="48">
        <v>409.5</v>
      </c>
      <c r="H10" s="10">
        <v>422</v>
      </c>
      <c r="I10" s="48">
        <v>419.6</v>
      </c>
      <c r="J10" s="48">
        <v>433.7</v>
      </c>
      <c r="K10" s="48">
        <v>451.3</v>
      </c>
      <c r="L10" s="48">
        <v>460</v>
      </c>
      <c r="M10" s="48">
        <v>471</v>
      </c>
      <c r="N10" s="10">
        <v>460</v>
      </c>
      <c r="O10" s="48">
        <v>458.7</v>
      </c>
      <c r="P10" s="48">
        <v>472.1</v>
      </c>
      <c r="Q10" s="48">
        <v>483.3</v>
      </c>
      <c r="R10" s="48">
        <v>485.3</v>
      </c>
      <c r="S10" s="48">
        <v>491.5</v>
      </c>
      <c r="T10" s="48">
        <v>502.5</v>
      </c>
      <c r="U10" s="48">
        <v>514.5</v>
      </c>
      <c r="V10" s="48">
        <v>529.79999999999995</v>
      </c>
      <c r="W10" s="49">
        <v>555.79999999999995</v>
      </c>
      <c r="X10" s="49">
        <v>558.1</v>
      </c>
      <c r="Y10" s="10">
        <v>578</v>
      </c>
      <c r="Z10" s="49">
        <v>575.20000000000005</v>
      </c>
      <c r="AA10" s="49">
        <v>604.4</v>
      </c>
      <c r="AB10" s="49">
        <v>653.29999999999995</v>
      </c>
      <c r="AC10" s="49">
        <v>696</v>
      </c>
      <c r="AD10" s="49"/>
      <c r="AE10" s="49">
        <f t="shared" si="0"/>
        <v>335.0190049472543</v>
      </c>
      <c r="AF10" s="11">
        <f t="shared" si="1"/>
        <v>0.92807934361835831</v>
      </c>
      <c r="AG10" s="33"/>
      <c r="AH10" s="49">
        <f t="shared" si="2"/>
        <v>248.15546294568981</v>
      </c>
      <c r="AI10" s="11">
        <f t="shared" si="3"/>
        <v>0.55411072908900061</v>
      </c>
      <c r="AJ10" s="33"/>
      <c r="AK10" s="49">
        <f t="shared" ref="AK10:AK20" si="5">$AC10-M10*(Z10/Y10)*(O10/N10)</f>
        <v>228.60629968406801</v>
      </c>
      <c r="AL10" s="11">
        <f t="shared" si="4"/>
        <v>0.48910864551563904</v>
      </c>
      <c r="AM10" s="33"/>
      <c r="AO10" s="61">
        <v>492.4</v>
      </c>
      <c r="AP10" s="70"/>
      <c r="AQ10" s="71"/>
      <c r="AR10" s="72"/>
      <c r="AS10" s="72"/>
      <c r="AT10" s="73"/>
      <c r="AU10" s="74"/>
      <c r="AV10" s="75"/>
    </row>
    <row r="11" spans="1:57" ht="15" x14ac:dyDescent="0.35">
      <c r="A11" s="33"/>
      <c r="B11" s="34" t="s">
        <v>6</v>
      </c>
      <c r="C11" s="48">
        <v>360</v>
      </c>
      <c r="D11" s="48">
        <v>375.5</v>
      </c>
      <c r="E11" s="10">
        <v>394.9</v>
      </c>
      <c r="F11" s="48">
        <v>391.5</v>
      </c>
      <c r="G11" s="48">
        <v>400</v>
      </c>
      <c r="H11" s="10">
        <v>414.9</v>
      </c>
      <c r="I11" s="48">
        <v>412.5</v>
      </c>
      <c r="J11" s="48">
        <v>425.6</v>
      </c>
      <c r="K11" s="48">
        <v>444.3</v>
      </c>
      <c r="L11" s="48">
        <v>452.6</v>
      </c>
      <c r="M11" s="48">
        <v>462.5</v>
      </c>
      <c r="N11" s="10">
        <v>465.7</v>
      </c>
      <c r="O11" s="48">
        <v>461.7</v>
      </c>
      <c r="P11" s="48">
        <v>465.2</v>
      </c>
      <c r="Q11" s="48">
        <v>479.1</v>
      </c>
      <c r="R11" s="48">
        <v>479</v>
      </c>
      <c r="S11" s="48">
        <v>480.6</v>
      </c>
      <c r="T11" s="48">
        <v>498.3</v>
      </c>
      <c r="U11" s="48">
        <v>502.3</v>
      </c>
      <c r="V11" s="48">
        <v>520.4</v>
      </c>
      <c r="W11" s="49">
        <v>540.79999999999995</v>
      </c>
      <c r="X11" s="49">
        <v>539.70000000000005</v>
      </c>
      <c r="Y11" s="10">
        <v>568.5</v>
      </c>
      <c r="Z11" s="49">
        <v>567.20000000000005</v>
      </c>
      <c r="AA11" s="49">
        <v>594.5</v>
      </c>
      <c r="AB11" s="49">
        <v>634.70000000000005</v>
      </c>
      <c r="AC11" s="49">
        <v>674.8</v>
      </c>
      <c r="AD11" s="49"/>
      <c r="AE11" s="49">
        <f t="shared" si="0"/>
        <v>323.81622456125865</v>
      </c>
      <c r="AF11" s="11">
        <f t="shared" si="1"/>
        <v>0.92259599224060351</v>
      </c>
      <c r="AG11" s="33"/>
      <c r="AH11" s="49">
        <f t="shared" si="2"/>
        <v>235.32345356920064</v>
      </c>
      <c r="AI11" s="11">
        <f t="shared" si="3"/>
        <v>0.53546305367231906</v>
      </c>
      <c r="AJ11" s="33"/>
      <c r="AK11" s="49">
        <f t="shared" si="5"/>
        <v>217.32103820786699</v>
      </c>
      <c r="AL11" s="11">
        <f t="shared" si="4"/>
        <v>0.47504050756024108</v>
      </c>
      <c r="AM11" s="33"/>
      <c r="AP11" s="70"/>
      <c r="AQ11" s="71"/>
      <c r="AR11" s="72"/>
      <c r="AS11" s="72"/>
      <c r="AT11" s="73"/>
      <c r="AU11" s="74"/>
      <c r="AV11" s="75"/>
    </row>
    <row r="12" spans="1:57" ht="19.5" customHeight="1" x14ac:dyDescent="0.35">
      <c r="A12" s="33"/>
      <c r="B12" s="34" t="s">
        <v>7</v>
      </c>
      <c r="C12" s="48">
        <v>369.6</v>
      </c>
      <c r="D12" s="48">
        <v>385.7</v>
      </c>
      <c r="E12" s="10">
        <v>398.2</v>
      </c>
      <c r="F12" s="48">
        <v>391.6</v>
      </c>
      <c r="G12" s="48">
        <v>412.2</v>
      </c>
      <c r="H12" s="10">
        <v>425.3</v>
      </c>
      <c r="I12" s="48">
        <v>423.1</v>
      </c>
      <c r="J12" s="48">
        <v>430</v>
      </c>
      <c r="K12" s="48">
        <v>450.2</v>
      </c>
      <c r="L12" s="48">
        <v>460.2</v>
      </c>
      <c r="M12" s="48">
        <v>469.8</v>
      </c>
      <c r="N12" s="10">
        <v>471.9</v>
      </c>
      <c r="O12" s="48">
        <v>468.2</v>
      </c>
      <c r="P12" s="48">
        <v>476.5</v>
      </c>
      <c r="Q12" s="48">
        <v>483</v>
      </c>
      <c r="R12" s="48">
        <v>483.7</v>
      </c>
      <c r="S12" s="48">
        <v>491</v>
      </c>
      <c r="T12" s="48">
        <v>501.5</v>
      </c>
      <c r="U12" s="48">
        <v>516.70000000000005</v>
      </c>
      <c r="V12" s="48">
        <v>529.9</v>
      </c>
      <c r="W12" s="49">
        <v>547.5</v>
      </c>
      <c r="X12" s="49">
        <v>562.5</v>
      </c>
      <c r="Y12" s="10">
        <v>573.4</v>
      </c>
      <c r="Z12" s="49">
        <v>572.29999999999995</v>
      </c>
      <c r="AA12" s="49">
        <v>604.29999999999995</v>
      </c>
      <c r="AB12" s="49">
        <v>644.1</v>
      </c>
      <c r="AC12" s="49">
        <v>684.1</v>
      </c>
      <c r="AD12" s="49"/>
      <c r="AE12" s="49">
        <f t="shared" si="0"/>
        <v>326.02951712897288</v>
      </c>
      <c r="AF12" s="11">
        <f t="shared" si="1"/>
        <v>0.91051771292303085</v>
      </c>
      <c r="AG12" s="33"/>
      <c r="AH12" s="49">
        <f t="shared" si="2"/>
        <v>238.28674179505589</v>
      </c>
      <c r="AI12" s="11">
        <f t="shared" si="3"/>
        <v>0.53449900246240212</v>
      </c>
      <c r="AJ12" s="33"/>
      <c r="AK12" s="49">
        <f t="shared" si="5"/>
        <v>218.87772389008717</v>
      </c>
      <c r="AL12" s="11">
        <f t="shared" si="4"/>
        <v>0.47047988699142906</v>
      </c>
      <c r="AM12" s="33"/>
      <c r="AP12" s="70"/>
      <c r="AQ12" s="71"/>
      <c r="AR12" s="72"/>
      <c r="AS12" s="72"/>
      <c r="AT12" s="73"/>
      <c r="AU12" s="74"/>
      <c r="AV12" s="75"/>
    </row>
    <row r="13" spans="1:57" ht="15" x14ac:dyDescent="0.35">
      <c r="A13" s="33"/>
      <c r="B13" s="34" t="s">
        <v>8</v>
      </c>
      <c r="C13" s="48">
        <v>366</v>
      </c>
      <c r="D13" s="48">
        <v>378.9</v>
      </c>
      <c r="E13" s="10">
        <v>397.2</v>
      </c>
      <c r="F13" s="48">
        <v>392.9</v>
      </c>
      <c r="G13" s="48">
        <v>404.7</v>
      </c>
      <c r="H13" s="10">
        <v>419.9</v>
      </c>
      <c r="I13" s="48">
        <v>416.2</v>
      </c>
      <c r="J13" s="48">
        <v>431.1</v>
      </c>
      <c r="K13" s="48">
        <v>449.8</v>
      </c>
      <c r="L13" s="48">
        <v>456.8</v>
      </c>
      <c r="M13" s="48">
        <v>469.2</v>
      </c>
      <c r="N13" s="10">
        <v>470.5</v>
      </c>
      <c r="O13" s="48">
        <v>465.2</v>
      </c>
      <c r="P13" s="48">
        <v>469.3</v>
      </c>
      <c r="Q13" s="48">
        <v>483</v>
      </c>
      <c r="R13" s="48">
        <v>481.2</v>
      </c>
      <c r="S13" s="48">
        <v>492.1</v>
      </c>
      <c r="T13" s="48">
        <v>507.6</v>
      </c>
      <c r="U13" s="48">
        <v>517.1</v>
      </c>
      <c r="V13" s="48">
        <v>535.5</v>
      </c>
      <c r="W13" s="49">
        <v>550.79999999999995</v>
      </c>
      <c r="X13" s="49">
        <v>551.70000000000005</v>
      </c>
      <c r="Y13" s="10">
        <v>581.79999999999995</v>
      </c>
      <c r="Z13" s="49">
        <v>578.9</v>
      </c>
      <c r="AA13" s="49">
        <v>615</v>
      </c>
      <c r="AB13" s="49">
        <v>657.9</v>
      </c>
      <c r="AC13" s="49">
        <v>689.9</v>
      </c>
      <c r="AD13" s="49"/>
      <c r="AE13" s="49">
        <f t="shared" si="0"/>
        <v>336.86319296906714</v>
      </c>
      <c r="AF13" s="11">
        <f t="shared" si="1"/>
        <v>0.95418717329253311</v>
      </c>
      <c r="AG13" s="33"/>
      <c r="AH13" s="49">
        <f t="shared" si="2"/>
        <v>247.38360873524908</v>
      </c>
      <c r="AI13" s="11">
        <f t="shared" si="3"/>
        <v>0.55903829466792132</v>
      </c>
      <c r="AJ13" s="33"/>
      <c r="AK13" s="49">
        <f t="shared" si="5"/>
        <v>228.29775282031761</v>
      </c>
      <c r="AL13" s="11">
        <f t="shared" si="4"/>
        <v>0.49457677950049228</v>
      </c>
      <c r="AM13" s="33"/>
      <c r="AP13" s="70"/>
      <c r="AQ13" s="71"/>
      <c r="AR13" s="72"/>
      <c r="AS13" s="72"/>
      <c r="AT13" s="73"/>
      <c r="AU13" s="74"/>
      <c r="AV13" s="75"/>
    </row>
    <row r="14" spans="1:57" ht="15" x14ac:dyDescent="0.35">
      <c r="A14" s="33"/>
      <c r="B14" s="34" t="s">
        <v>9</v>
      </c>
      <c r="C14" s="48">
        <v>415.9</v>
      </c>
      <c r="D14" s="48">
        <v>431.7</v>
      </c>
      <c r="E14" s="10">
        <v>453</v>
      </c>
      <c r="F14" s="48">
        <v>447.6</v>
      </c>
      <c r="G14" s="48">
        <v>456.7</v>
      </c>
      <c r="H14" s="10">
        <v>469.4</v>
      </c>
      <c r="I14" s="48">
        <v>466</v>
      </c>
      <c r="J14" s="48">
        <v>479.9</v>
      </c>
      <c r="K14" s="48">
        <v>499</v>
      </c>
      <c r="L14" s="48">
        <v>509.5</v>
      </c>
      <c r="M14" s="48">
        <v>523.29999999999995</v>
      </c>
      <c r="N14" s="10">
        <v>528.5</v>
      </c>
      <c r="O14" s="48">
        <v>525</v>
      </c>
      <c r="P14" s="48">
        <v>531.4</v>
      </c>
      <c r="Q14" s="48">
        <v>543.5</v>
      </c>
      <c r="R14" s="48">
        <v>539.1</v>
      </c>
      <c r="S14" s="48">
        <v>550.6</v>
      </c>
      <c r="T14" s="48">
        <v>569.5</v>
      </c>
      <c r="U14" s="48">
        <v>574.9</v>
      </c>
      <c r="V14" s="48">
        <v>589.4</v>
      </c>
      <c r="W14" s="49">
        <v>610.20000000000005</v>
      </c>
      <c r="X14" s="49">
        <v>607.6</v>
      </c>
      <c r="Y14" s="10">
        <v>573.4</v>
      </c>
      <c r="Z14" s="49">
        <v>625.5</v>
      </c>
      <c r="AA14" s="49">
        <v>670</v>
      </c>
      <c r="AB14" s="49">
        <v>709.5</v>
      </c>
      <c r="AC14" s="49">
        <v>763.5</v>
      </c>
      <c r="AD14" s="49"/>
      <c r="AE14" s="49">
        <f t="shared" si="0"/>
        <v>321.413182642256</v>
      </c>
      <c r="AF14" s="11">
        <f t="shared" si="1"/>
        <v>0.72703634223538316</v>
      </c>
      <c r="AG14" s="33"/>
      <c r="AH14" s="49">
        <f t="shared" si="2"/>
        <v>222.76499767853886</v>
      </c>
      <c r="AI14" s="11">
        <f t="shared" si="3"/>
        <v>0.41196703879381458</v>
      </c>
      <c r="AJ14" s="33"/>
      <c r="AK14" s="49">
        <f t="shared" si="5"/>
        <v>196.43261179394665</v>
      </c>
      <c r="AL14" s="11">
        <f t="shared" si="4"/>
        <v>0.34640082621462542</v>
      </c>
      <c r="AM14" s="33"/>
      <c r="AP14" s="70"/>
      <c r="AQ14" s="71"/>
      <c r="AR14" s="72"/>
      <c r="AS14" s="72"/>
      <c r="AT14" s="73"/>
      <c r="AU14" s="74"/>
      <c r="AV14" s="75"/>
    </row>
    <row r="15" spans="1:57" ht="19.5" customHeight="1" x14ac:dyDescent="0.35">
      <c r="A15" s="33"/>
      <c r="B15" s="34" t="s">
        <v>10</v>
      </c>
      <c r="C15" s="48">
        <v>479.9</v>
      </c>
      <c r="D15" s="48">
        <v>496.3</v>
      </c>
      <c r="E15" s="10">
        <v>514.70000000000005</v>
      </c>
      <c r="F15" s="48">
        <v>509.8</v>
      </c>
      <c r="G15" s="48">
        <v>526.70000000000005</v>
      </c>
      <c r="H15" s="10">
        <v>538.9</v>
      </c>
      <c r="I15" s="48">
        <v>537.6</v>
      </c>
      <c r="J15" s="48">
        <v>555.9</v>
      </c>
      <c r="K15" s="48">
        <v>581.5</v>
      </c>
      <c r="L15" s="48">
        <v>598.20000000000005</v>
      </c>
      <c r="M15" s="48">
        <v>606.4</v>
      </c>
      <c r="N15" s="10">
        <v>610.20000000000005</v>
      </c>
      <c r="O15" s="48">
        <v>608.79999999999995</v>
      </c>
      <c r="P15" s="48">
        <v>613.29999999999995</v>
      </c>
      <c r="Q15" s="48">
        <v>613.29999999999995</v>
      </c>
      <c r="R15" s="48">
        <v>617.1</v>
      </c>
      <c r="S15" s="48">
        <v>620.79999999999995</v>
      </c>
      <c r="T15" s="48">
        <v>631.79999999999995</v>
      </c>
      <c r="U15" s="48">
        <v>654.1</v>
      </c>
      <c r="V15" s="48">
        <v>670.8</v>
      </c>
      <c r="W15" s="49">
        <v>699.3</v>
      </c>
      <c r="X15" s="49">
        <v>714.3</v>
      </c>
      <c r="Y15" s="10">
        <v>728.4</v>
      </c>
      <c r="Z15" s="49">
        <v>731.6</v>
      </c>
      <c r="AA15" s="49">
        <v>766.6</v>
      </c>
      <c r="AB15" s="49">
        <v>804.9</v>
      </c>
      <c r="AC15" s="49">
        <v>853.4</v>
      </c>
      <c r="AD15" s="49"/>
      <c r="AE15" s="49">
        <f t="shared" si="0"/>
        <v>378.22488400584427</v>
      </c>
      <c r="AF15" s="11">
        <f t="shared" si="1"/>
        <v>0.79596946741313834</v>
      </c>
      <c r="AG15" s="33"/>
      <c r="AH15" s="49">
        <f t="shared" si="2"/>
        <v>270.685373616486</v>
      </c>
      <c r="AI15" s="11">
        <f t="shared" si="3"/>
        <v>0.46452476282676058</v>
      </c>
      <c r="AJ15" s="33"/>
      <c r="AK15" s="49">
        <f t="shared" si="5"/>
        <v>245.73336295965123</v>
      </c>
      <c r="AL15" s="11">
        <f t="shared" si="4"/>
        <v>0.40438843928720547</v>
      </c>
      <c r="AM15" s="33"/>
      <c r="AP15" s="70"/>
      <c r="AQ15" s="71"/>
      <c r="AR15" s="72"/>
      <c r="AS15" s="72"/>
      <c r="AT15" s="73"/>
      <c r="AU15" s="74"/>
      <c r="AV15" s="75"/>
    </row>
    <row r="16" spans="1:57" ht="15" x14ac:dyDescent="0.35">
      <c r="A16" s="33"/>
      <c r="B16" s="34" t="s">
        <v>11</v>
      </c>
      <c r="C16" s="48">
        <v>435.1</v>
      </c>
      <c r="D16" s="48">
        <v>451</v>
      </c>
      <c r="E16" s="10">
        <v>468.7</v>
      </c>
      <c r="F16" s="48">
        <v>461.8</v>
      </c>
      <c r="G16" s="48">
        <v>468.9</v>
      </c>
      <c r="H16" s="10">
        <v>488</v>
      </c>
      <c r="I16" s="48">
        <v>486.5</v>
      </c>
      <c r="J16" s="48">
        <v>502.3</v>
      </c>
      <c r="K16" s="48">
        <v>524.79999999999995</v>
      </c>
      <c r="L16" s="48">
        <v>536.6</v>
      </c>
      <c r="M16" s="48">
        <v>547.79999999999995</v>
      </c>
      <c r="N16" s="10">
        <v>554.4</v>
      </c>
      <c r="O16" s="48">
        <v>554.6</v>
      </c>
      <c r="P16" s="48">
        <v>555.79999999999995</v>
      </c>
      <c r="Q16" s="48">
        <v>557.6</v>
      </c>
      <c r="R16" s="48">
        <v>567.20000000000005</v>
      </c>
      <c r="S16" s="48">
        <v>574.9</v>
      </c>
      <c r="T16" s="48">
        <v>581.79999999999995</v>
      </c>
      <c r="U16" s="48">
        <v>595.9</v>
      </c>
      <c r="V16" s="48">
        <v>614.9</v>
      </c>
      <c r="W16" s="49">
        <v>636.29999999999995</v>
      </c>
      <c r="X16" s="49">
        <v>629</v>
      </c>
      <c r="Y16" s="10">
        <v>660.1</v>
      </c>
      <c r="Z16" s="49">
        <v>660</v>
      </c>
      <c r="AA16" s="49">
        <v>689</v>
      </c>
      <c r="AB16" s="49">
        <v>728.3</v>
      </c>
      <c r="AC16" s="49">
        <v>779.2</v>
      </c>
      <c r="AD16" s="49"/>
      <c r="AE16" s="49">
        <f t="shared" si="0"/>
        <v>351.73365543114994</v>
      </c>
      <c r="AF16" s="11">
        <f t="shared" si="1"/>
        <v>0.8228335631566841</v>
      </c>
      <c r="AG16" s="33"/>
      <c r="AH16" s="49">
        <f t="shared" si="2"/>
        <v>254.29020999704244</v>
      </c>
      <c r="AI16" s="11">
        <f t="shared" si="3"/>
        <v>0.48444554633970438</v>
      </c>
      <c r="AJ16" s="33"/>
      <c r="AK16" s="49">
        <f t="shared" si="5"/>
        <v>231.28539831627256</v>
      </c>
      <c r="AL16" s="11">
        <f t="shared" si="4"/>
        <v>0.42211942811076475</v>
      </c>
      <c r="AM16" s="33"/>
      <c r="AP16" s="70"/>
      <c r="AQ16" s="71"/>
      <c r="AR16" s="72"/>
      <c r="AS16" s="72"/>
      <c r="AT16" s="73"/>
      <c r="AU16" s="74"/>
      <c r="AV16" s="75"/>
    </row>
    <row r="17" spans="1:57" ht="15" x14ac:dyDescent="0.35">
      <c r="A17" s="33"/>
      <c r="B17" s="34" t="s">
        <v>12</v>
      </c>
      <c r="C17" s="48">
        <v>367.1</v>
      </c>
      <c r="D17" s="48">
        <v>383.9</v>
      </c>
      <c r="E17" s="10">
        <v>400.7</v>
      </c>
      <c r="F17" s="48">
        <v>396.9</v>
      </c>
      <c r="G17" s="48">
        <v>406</v>
      </c>
      <c r="H17" s="10">
        <v>422.6</v>
      </c>
      <c r="I17" s="48">
        <v>420.5</v>
      </c>
      <c r="J17" s="48">
        <v>432.6</v>
      </c>
      <c r="K17" s="48">
        <v>451.9</v>
      </c>
      <c r="L17" s="48">
        <v>460</v>
      </c>
      <c r="M17" s="48">
        <v>468.3</v>
      </c>
      <c r="N17" s="10">
        <v>473.4</v>
      </c>
      <c r="O17" s="48">
        <v>471.5</v>
      </c>
      <c r="P17" s="48">
        <v>477.4</v>
      </c>
      <c r="Q17" s="48">
        <v>485.1</v>
      </c>
      <c r="R17" s="48">
        <v>495.8</v>
      </c>
      <c r="S17" s="48">
        <v>498.3</v>
      </c>
      <c r="T17" s="48">
        <v>513.4</v>
      </c>
      <c r="U17" s="48">
        <v>527</v>
      </c>
      <c r="V17" s="48">
        <v>537.6</v>
      </c>
      <c r="W17" s="49">
        <v>560.9</v>
      </c>
      <c r="X17" s="49">
        <v>558.9</v>
      </c>
      <c r="Y17" s="10">
        <v>577.29999999999995</v>
      </c>
      <c r="Z17" s="49">
        <v>576.1</v>
      </c>
      <c r="AA17" s="49">
        <v>622</v>
      </c>
      <c r="AB17" s="49">
        <v>667.5</v>
      </c>
      <c r="AC17" s="49">
        <v>700.8</v>
      </c>
      <c r="AD17" s="49"/>
      <c r="AE17" s="49">
        <f t="shared" si="0"/>
        <v>341.18946214576687</v>
      </c>
      <c r="AF17" s="11">
        <f t="shared" si="1"/>
        <v>0.94877492795849827</v>
      </c>
      <c r="AG17" s="33"/>
      <c r="AH17" s="49">
        <f t="shared" si="2"/>
        <v>251.64927758337154</v>
      </c>
      <c r="AI17" s="11">
        <f t="shared" si="3"/>
        <v>0.56027802032553287</v>
      </c>
      <c r="AJ17" s="33"/>
      <c r="AK17" s="49">
        <f t="shared" si="5"/>
        <v>235.34905220688836</v>
      </c>
      <c r="AL17" s="11">
        <f t="shared" si="4"/>
        <v>0.50563663759365429</v>
      </c>
      <c r="AM17" s="33"/>
      <c r="AP17" s="70"/>
      <c r="AQ17" s="71"/>
      <c r="AR17" s="72"/>
      <c r="AS17" s="72"/>
      <c r="AT17" s="73"/>
      <c r="AU17" s="74"/>
      <c r="AV17" s="75"/>
    </row>
    <row r="18" spans="1:57" ht="19.5" customHeight="1" x14ac:dyDescent="0.35">
      <c r="A18" s="33"/>
      <c r="B18" s="34" t="s">
        <v>13</v>
      </c>
      <c r="C18" s="48">
        <v>353.5</v>
      </c>
      <c r="D18" s="48">
        <v>368.5</v>
      </c>
      <c r="E18" s="10">
        <v>389.1</v>
      </c>
      <c r="F18" s="48">
        <v>382.9</v>
      </c>
      <c r="G18" s="48">
        <v>393.4</v>
      </c>
      <c r="H18" s="10">
        <v>407.8</v>
      </c>
      <c r="I18" s="48">
        <v>404.2</v>
      </c>
      <c r="J18" s="48">
        <v>414.8</v>
      </c>
      <c r="K18" s="48">
        <v>424.8</v>
      </c>
      <c r="L18" s="48">
        <v>444.6</v>
      </c>
      <c r="M18" s="48">
        <v>456.2</v>
      </c>
      <c r="N18" s="10">
        <v>460</v>
      </c>
      <c r="O18" s="48">
        <v>455.1</v>
      </c>
      <c r="P18" s="48">
        <v>454.9</v>
      </c>
      <c r="Q18" s="48">
        <v>475.3</v>
      </c>
      <c r="R18" s="48">
        <v>480</v>
      </c>
      <c r="S18" s="48">
        <v>487.6</v>
      </c>
      <c r="T18" s="48">
        <v>499.2</v>
      </c>
      <c r="U18" s="48">
        <v>505.7</v>
      </c>
      <c r="V18" s="48">
        <v>518.5</v>
      </c>
      <c r="W18" s="49">
        <v>540</v>
      </c>
      <c r="X18" s="49">
        <v>547.4</v>
      </c>
      <c r="Y18" s="10">
        <v>570.6</v>
      </c>
      <c r="Z18" s="49">
        <v>572.5</v>
      </c>
      <c r="AA18" s="49">
        <v>604.29999999999995</v>
      </c>
      <c r="AB18" s="49">
        <v>643.29999999999995</v>
      </c>
      <c r="AC18" s="49">
        <v>684.4</v>
      </c>
      <c r="AD18" s="49"/>
      <c r="AE18" s="49">
        <f t="shared" si="0"/>
        <v>342.14061240606441</v>
      </c>
      <c r="AF18" s="11">
        <f t="shared" si="1"/>
        <v>0.99965296733361764</v>
      </c>
      <c r="AG18" s="33"/>
      <c r="AH18" s="49">
        <f t="shared" si="2"/>
        <v>262.72560005486207</v>
      </c>
      <c r="AI18" s="11">
        <f t="shared" si="3"/>
        <v>0.62305323749566988</v>
      </c>
      <c r="AJ18" s="33"/>
      <c r="AK18" s="49">
        <f t="shared" si="5"/>
        <v>231.55663546381379</v>
      </c>
      <c r="AL18" s="11">
        <f t="shared" si="4"/>
        <v>0.51133935836948852</v>
      </c>
      <c r="AM18" s="33"/>
      <c r="AP18" s="70"/>
      <c r="AQ18" s="71"/>
      <c r="AR18" s="72"/>
      <c r="AS18" s="72"/>
      <c r="AT18" s="73"/>
      <c r="AU18" s="74"/>
      <c r="AV18" s="75"/>
    </row>
    <row r="19" spans="1:57" ht="15" x14ac:dyDescent="0.35">
      <c r="A19" s="33"/>
      <c r="B19" s="34" t="s">
        <v>14</v>
      </c>
      <c r="C19" s="48">
        <v>369.3</v>
      </c>
      <c r="D19" s="48">
        <v>381.8</v>
      </c>
      <c r="E19" s="10">
        <v>395.3</v>
      </c>
      <c r="F19" s="48">
        <v>390.6</v>
      </c>
      <c r="G19" s="48">
        <v>409.8</v>
      </c>
      <c r="H19" s="10">
        <v>431.8</v>
      </c>
      <c r="I19" s="48">
        <v>427.9</v>
      </c>
      <c r="J19" s="48">
        <v>440.9</v>
      </c>
      <c r="K19" s="48">
        <v>462.9</v>
      </c>
      <c r="L19" s="48">
        <v>471.2</v>
      </c>
      <c r="M19" s="48">
        <v>486.6</v>
      </c>
      <c r="N19" s="10">
        <v>490.6</v>
      </c>
      <c r="O19" s="48">
        <v>487.2</v>
      </c>
      <c r="P19" s="48">
        <v>498.3</v>
      </c>
      <c r="Q19" s="48">
        <v>507.9</v>
      </c>
      <c r="R19" s="48">
        <v>518.6</v>
      </c>
      <c r="S19" s="48">
        <v>527</v>
      </c>
      <c r="T19" s="48">
        <v>536</v>
      </c>
      <c r="U19" s="48">
        <v>547.4</v>
      </c>
      <c r="V19" s="48">
        <v>562.70000000000005</v>
      </c>
      <c r="W19" s="49">
        <v>578.29999999999995</v>
      </c>
      <c r="X19" s="49">
        <v>595</v>
      </c>
      <c r="Y19" s="10">
        <v>622</v>
      </c>
      <c r="Z19" s="49">
        <v>619.9</v>
      </c>
      <c r="AA19" s="49">
        <v>641.29999999999995</v>
      </c>
      <c r="AB19" s="49">
        <v>709.4</v>
      </c>
      <c r="AC19" s="49">
        <v>740</v>
      </c>
      <c r="AD19" s="49"/>
      <c r="AE19" s="49">
        <f t="shared" si="0"/>
        <v>382.1052166735372</v>
      </c>
      <c r="AF19" s="11">
        <f t="shared" si="1"/>
        <v>1.0676467902718501</v>
      </c>
      <c r="AG19" s="33"/>
      <c r="AH19" s="49">
        <f t="shared" si="2"/>
        <v>281.86004566886413</v>
      </c>
      <c r="AI19" s="11">
        <f t="shared" si="3"/>
        <v>0.61522694758279117</v>
      </c>
      <c r="AJ19" s="33"/>
      <c r="AK19" s="49">
        <f t="shared" si="5"/>
        <v>258.40375507122332</v>
      </c>
      <c r="AL19" s="11">
        <f t="shared" si="4"/>
        <v>0.53655683114688468</v>
      </c>
      <c r="AM19" s="33"/>
      <c r="AP19" s="70"/>
      <c r="AQ19" s="71"/>
      <c r="AR19" s="72"/>
      <c r="AS19" s="72"/>
      <c r="AT19" s="73"/>
      <c r="AU19" s="74"/>
      <c r="AV19" s="75"/>
    </row>
    <row r="20" spans="1:57" ht="15" x14ac:dyDescent="0.35">
      <c r="A20" s="33"/>
      <c r="B20" s="34" t="s">
        <v>15</v>
      </c>
      <c r="C20" s="48">
        <v>342</v>
      </c>
      <c r="D20" s="48">
        <v>352</v>
      </c>
      <c r="E20" s="10">
        <v>375</v>
      </c>
      <c r="F20" s="48">
        <v>372.6</v>
      </c>
      <c r="G20" s="48">
        <v>385.2</v>
      </c>
      <c r="H20" s="10">
        <v>405.2</v>
      </c>
      <c r="I20" s="48">
        <v>402.5</v>
      </c>
      <c r="J20" s="48">
        <v>400.5</v>
      </c>
      <c r="K20" s="48">
        <v>417.6</v>
      </c>
      <c r="L20" s="48">
        <v>436.6</v>
      </c>
      <c r="M20" s="48">
        <v>437.6</v>
      </c>
      <c r="N20" s="10">
        <v>451.3</v>
      </c>
      <c r="O20" s="48">
        <v>445.1</v>
      </c>
      <c r="P20" s="48">
        <v>458.4</v>
      </c>
      <c r="Q20" s="48">
        <v>464.4</v>
      </c>
      <c r="R20" s="48">
        <v>460</v>
      </c>
      <c r="S20" s="48">
        <v>484.4</v>
      </c>
      <c r="T20" s="48">
        <v>493.7</v>
      </c>
      <c r="U20" s="48">
        <v>500</v>
      </c>
      <c r="V20" s="48">
        <v>518.29999999999995</v>
      </c>
      <c r="W20" s="49">
        <v>534.70000000000005</v>
      </c>
      <c r="X20" s="49">
        <v>528.6</v>
      </c>
      <c r="Y20" s="10">
        <v>575</v>
      </c>
      <c r="Z20" s="49">
        <v>574.20000000000005</v>
      </c>
      <c r="AA20" s="49">
        <v>594.20000000000005</v>
      </c>
      <c r="AB20" s="49">
        <v>640</v>
      </c>
      <c r="AC20" s="49">
        <v>670.8</v>
      </c>
      <c r="AD20" s="49"/>
      <c r="AE20" s="49">
        <f t="shared" si="0"/>
        <v>338.35351830845133</v>
      </c>
      <c r="AF20" s="11">
        <f t="shared" si="1"/>
        <v>1.0177683836112412</v>
      </c>
      <c r="AG20" s="33"/>
      <c r="AH20" s="49">
        <f t="shared" si="2"/>
        <v>259.51005311419175</v>
      </c>
      <c r="AI20" s="11">
        <f t="shared" si="3"/>
        <v>0.63096619569513313</v>
      </c>
      <c r="AJ20" s="33"/>
      <c r="AK20" s="49">
        <f t="shared" si="5"/>
        <v>239.81225872310898</v>
      </c>
      <c r="AL20" s="11">
        <f t="shared" si="4"/>
        <v>0.55642477907286914</v>
      </c>
      <c r="AM20" s="33"/>
    </row>
    <row r="21" spans="1:57" ht="6" customHeight="1" x14ac:dyDescent="0.35">
      <c r="A21" s="33"/>
      <c r="B21" s="34"/>
      <c r="C21" s="35"/>
      <c r="D21" s="35"/>
      <c r="E21" s="6"/>
      <c r="F21" s="35"/>
      <c r="G21" s="35"/>
      <c r="H21" s="6"/>
      <c r="I21" s="35"/>
      <c r="J21" s="35"/>
      <c r="K21" s="35"/>
      <c r="L21" s="35"/>
      <c r="M21" s="35"/>
      <c r="N21" s="6"/>
      <c r="O21" s="35"/>
      <c r="P21" s="35"/>
      <c r="Q21" s="35"/>
      <c r="R21" s="35"/>
      <c r="S21" s="35"/>
      <c r="T21" s="35"/>
      <c r="U21" s="35"/>
      <c r="V21" s="35"/>
      <c r="W21" s="49"/>
      <c r="X21" s="49"/>
      <c r="Y21" s="6"/>
      <c r="Z21" s="49"/>
      <c r="AA21" s="49"/>
      <c r="AB21" s="49"/>
      <c r="AC21" s="49"/>
      <c r="AD21" s="49"/>
      <c r="AE21" s="33"/>
      <c r="AF21" s="33"/>
      <c r="AG21" s="33"/>
      <c r="AH21" s="33"/>
      <c r="AI21" s="9"/>
      <c r="AJ21" s="33"/>
      <c r="AK21" s="45"/>
      <c r="AL21" s="33"/>
      <c r="AM21" s="33"/>
    </row>
    <row r="22" spans="1:57" s="41" customFormat="1" ht="16.5" customHeight="1" x14ac:dyDescent="0.35">
      <c r="A22" s="36"/>
      <c r="B22" s="37" t="s">
        <v>48</v>
      </c>
      <c r="C22" s="115"/>
      <c r="D22" s="115"/>
      <c r="E22" s="6"/>
      <c r="F22" s="35"/>
      <c r="G22" s="35"/>
      <c r="H22" s="6"/>
      <c r="I22" s="35"/>
      <c r="J22" s="35"/>
      <c r="K22" s="35"/>
      <c r="L22" s="35"/>
      <c r="M22" s="35"/>
      <c r="N22" s="6"/>
      <c r="O22" s="35"/>
      <c r="P22" s="35"/>
      <c r="Q22" s="35"/>
      <c r="R22" s="35"/>
      <c r="S22" s="35"/>
      <c r="T22" s="35"/>
      <c r="U22" s="35"/>
      <c r="V22" s="35"/>
      <c r="W22" s="49"/>
      <c r="X22" s="49"/>
      <c r="Y22" s="6"/>
      <c r="Z22" s="49"/>
      <c r="AA22" s="49"/>
      <c r="AB22" s="49"/>
      <c r="AC22" s="49"/>
      <c r="AD22" s="50"/>
      <c r="AE22" s="39"/>
      <c r="AF22" s="39"/>
      <c r="AG22" s="39"/>
      <c r="AH22" s="39"/>
      <c r="AI22" s="39"/>
      <c r="AJ22" s="39"/>
      <c r="AK22" s="39"/>
      <c r="AL22" s="39"/>
      <c r="AM22" s="39"/>
      <c r="AN22" s="65"/>
      <c r="AO22" s="65"/>
      <c r="AP22" s="65"/>
      <c r="AQ22" s="65"/>
      <c r="AR22" s="65"/>
      <c r="AS22" s="65"/>
      <c r="AT22" s="65"/>
      <c r="AU22" s="65"/>
      <c r="AV22" s="65"/>
      <c r="AW22" s="67"/>
      <c r="AX22" s="68"/>
      <c r="AY22" s="68"/>
      <c r="AZ22" s="68"/>
      <c r="BA22" s="68"/>
      <c r="BB22" s="68"/>
      <c r="BC22" s="68"/>
      <c r="BD22" s="40"/>
      <c r="BE22" s="40"/>
    </row>
    <row r="23" spans="1:57" s="47" customFormat="1" ht="19.5" customHeight="1" x14ac:dyDescent="0.35">
      <c r="A23" s="42"/>
      <c r="B23" s="43" t="s">
        <v>3</v>
      </c>
      <c r="C23" s="44">
        <v>701.41330645161281</v>
      </c>
      <c r="D23" s="44">
        <v>714.35761589403967</v>
      </c>
      <c r="E23" s="8">
        <v>738.79319371727752</v>
      </c>
      <c r="F23" s="44">
        <v>732.50261780104711</v>
      </c>
      <c r="G23" s="44">
        <v>739.91259640102828</v>
      </c>
      <c r="H23" s="8">
        <v>750.55919395465992</v>
      </c>
      <c r="I23" s="44">
        <v>745.85138539042816</v>
      </c>
      <c r="J23" s="44">
        <v>748.64705882352951</v>
      </c>
      <c r="K23" s="44">
        <v>761.42678571428576</v>
      </c>
      <c r="L23" s="44">
        <v>758.31104651162798</v>
      </c>
      <c r="M23" s="44">
        <v>746.07343049327358</v>
      </c>
      <c r="N23" s="8">
        <v>717.20439914163092</v>
      </c>
      <c r="O23" s="44">
        <v>713.76663090128761</v>
      </c>
      <c r="P23" s="44">
        <v>703.79531250000002</v>
      </c>
      <c r="Q23" s="44">
        <v>702.67446592065107</v>
      </c>
      <c r="R23" s="44">
        <v>691.23926073926066</v>
      </c>
      <c r="S23" s="44">
        <v>704.38288288288288</v>
      </c>
      <c r="T23" s="44">
        <v>717.59580838323359</v>
      </c>
      <c r="U23" s="44">
        <v>713.55685131195321</v>
      </c>
      <c r="V23" s="44">
        <v>719.81072106261854</v>
      </c>
      <c r="W23" s="45">
        <v>726.06133828996292</v>
      </c>
      <c r="X23" s="45">
        <v>720.65391705069123</v>
      </c>
      <c r="Y23" s="8">
        <v>740.49455040871942</v>
      </c>
      <c r="Z23" s="45">
        <v>739.4032697547683</v>
      </c>
      <c r="AA23" s="45">
        <v>714.00249999999994</v>
      </c>
      <c r="AB23" s="45">
        <v>703.33205521472382</v>
      </c>
      <c r="AC23" s="45">
        <v>728.3</v>
      </c>
      <c r="AD23" s="44">
        <f t="shared" ref="AD23:AD25" si="6">AD8*AD$22</f>
        <v>0</v>
      </c>
      <c r="AE23" s="45">
        <f>$AC23-C23*(Z23/Y23)*($O23/$N23)*($I23/$H23)*($F23/$E23)</f>
        <v>41.547192889099847</v>
      </c>
      <c r="AF23" s="9">
        <f>(AC23/Z23)*(Y23/O23)*(N23/I23)*(H23/F23)*(E23/C23)-1</f>
        <v>6.0498031400679331E-2</v>
      </c>
      <c r="AG23" s="42"/>
      <c r="AH23" s="45">
        <f>$AC23-K23*(Z23/Y23)*(O23/N23)</f>
        <v>-28.360296585622223</v>
      </c>
      <c r="AI23" s="9">
        <f>(AC23/Z23)*(Y23/O23)*(N23/K23)-1</f>
        <v>-3.7480883711747737E-2</v>
      </c>
      <c r="AJ23" s="42"/>
      <c r="AK23" s="45">
        <f>$AC23-M23*(Z23/Y23)*(O23/N23)</f>
        <v>-13.103052510320367</v>
      </c>
      <c r="AL23" s="9">
        <f>(AC23/Z23)*(Y23/O23)*(N23/M23)-1</f>
        <v>-1.7673318805411786E-2</v>
      </c>
      <c r="AM23" s="42"/>
      <c r="AN23" s="76"/>
      <c r="AO23" s="76"/>
      <c r="AP23" s="76"/>
      <c r="AQ23" s="69"/>
      <c r="AR23" s="69"/>
      <c r="AS23" s="69"/>
      <c r="AT23" s="69"/>
      <c r="AU23" s="69"/>
      <c r="AV23" s="69"/>
      <c r="AW23" s="76"/>
      <c r="AX23" s="76"/>
      <c r="AY23" s="76"/>
      <c r="AZ23" s="76"/>
      <c r="BA23" s="76"/>
      <c r="BB23" s="76"/>
      <c r="BC23" s="76"/>
      <c r="BD23" s="46"/>
      <c r="BE23" s="46"/>
    </row>
    <row r="24" spans="1:57" ht="19.5" customHeight="1" x14ac:dyDescent="0.35">
      <c r="A24" s="33"/>
      <c r="B24" s="34" t="s">
        <v>4</v>
      </c>
      <c r="C24" s="48">
        <v>615.82258064516122</v>
      </c>
      <c r="D24" s="48">
        <v>619.75827814569539</v>
      </c>
      <c r="E24" s="10">
        <v>651.24934554973822</v>
      </c>
      <c r="F24" s="48">
        <v>644.43455497382195</v>
      </c>
      <c r="G24" s="48">
        <v>657.71915167095119</v>
      </c>
      <c r="H24" s="10">
        <v>660.60642317380348</v>
      </c>
      <c r="I24" s="48">
        <v>658.2525188916876</v>
      </c>
      <c r="J24" s="48">
        <v>656.04779411764719</v>
      </c>
      <c r="K24" s="48">
        <v>670.20178571428562</v>
      </c>
      <c r="L24" s="48">
        <v>680.69476744186045</v>
      </c>
      <c r="M24" s="48">
        <v>663.60874439461884</v>
      </c>
      <c r="N24" s="10">
        <v>645.87070815450636</v>
      </c>
      <c r="O24" s="48">
        <v>642.43293991416306</v>
      </c>
      <c r="P24" s="48">
        <v>632.59531249999998</v>
      </c>
      <c r="Q24" s="48">
        <v>641.28891149542221</v>
      </c>
      <c r="R24" s="48">
        <v>635.75874125874122</v>
      </c>
      <c r="S24" s="48">
        <v>648.92492492492499</v>
      </c>
      <c r="T24" s="48">
        <v>656.04191616766468</v>
      </c>
      <c r="U24" s="48">
        <v>654.00728862973756</v>
      </c>
      <c r="V24" s="48">
        <v>647.36100569259963</v>
      </c>
      <c r="W24" s="49">
        <v>659.3113382899628</v>
      </c>
      <c r="X24" s="49">
        <v>646.21382488479264</v>
      </c>
      <c r="Y24" s="10">
        <v>663.01362397820162</v>
      </c>
      <c r="Z24" s="49">
        <v>662.89237057220714</v>
      </c>
      <c r="AA24" s="49">
        <v>646.8075</v>
      </c>
      <c r="AB24" s="49">
        <v>632.07745398773</v>
      </c>
      <c r="AC24" s="49">
        <v>661.2</v>
      </c>
      <c r="AD24" s="44">
        <f t="shared" si="6"/>
        <v>0</v>
      </c>
      <c r="AE24" s="49">
        <f t="shared" ref="AE24:AE35" si="7">$AC24-C24*(Z24/Y24)*($O24/$N24)*($I24/$H24)*($F24/$E24)</f>
        <v>57.335294817247359</v>
      </c>
      <c r="AF24" s="11">
        <f t="shared" ref="AF24:AF35" si="8">(AC24/Z24)*(Y24/O24)*(N24/I24)*(H24/F24)*(E24/C24)-1</f>
        <v>9.4947252795467563E-2</v>
      </c>
      <c r="AG24" s="33"/>
      <c r="AH24" s="49">
        <f t="shared" ref="AH24:AH35" si="9">$AC24-K24*(Z24/Y24)*(O24/N24)</f>
        <v>-5.3125951386059569</v>
      </c>
      <c r="AI24" s="11">
        <f t="shared" ref="AI24:AI35" si="10">(AC24/Z24)*(Y24/O24)*(N24/K24)-1</f>
        <v>-7.9707348028451586E-3</v>
      </c>
      <c r="AJ24" s="33"/>
      <c r="AK24" s="49">
        <f>$AC24-M24*(Z24/Y24)*(O24/N24)</f>
        <v>1.2441541471987421</v>
      </c>
      <c r="AL24" s="11">
        <f t="shared" ref="AL24:AL35" si="11">(AC24/Z24)*(Y24/O24)*(N24/M24)-1</f>
        <v>1.8852081620566175E-3</v>
      </c>
      <c r="AM24" s="33"/>
      <c r="AO24" s="62"/>
      <c r="AP24" s="62"/>
    </row>
    <row r="25" spans="1:57" ht="15" x14ac:dyDescent="0.35">
      <c r="A25" s="33"/>
      <c r="B25" s="34" t="s">
        <v>5</v>
      </c>
      <c r="C25" s="48">
        <v>664.27016129032245</v>
      </c>
      <c r="D25" s="48">
        <v>677.57880794701987</v>
      </c>
      <c r="E25" s="10">
        <v>698.42866492146595</v>
      </c>
      <c r="F25" s="48">
        <v>690.21596858638736</v>
      </c>
      <c r="G25" s="48">
        <v>702.67673521850907</v>
      </c>
      <c r="H25" s="10">
        <v>709.53400503778334</v>
      </c>
      <c r="I25" s="48">
        <v>705.49874055415614</v>
      </c>
      <c r="J25" s="48">
        <v>709.54595588235304</v>
      </c>
      <c r="K25" s="48">
        <v>717.24464285714282</v>
      </c>
      <c r="L25" s="48">
        <v>714.06976744186056</v>
      </c>
      <c r="M25" s="48">
        <v>704.91591928251125</v>
      </c>
      <c r="N25" s="10">
        <v>658.90557939914163</v>
      </c>
      <c r="O25" s="48">
        <v>657.04345493562232</v>
      </c>
      <c r="P25" s="48">
        <v>656.51406250000002</v>
      </c>
      <c r="Q25" s="48">
        <v>656.36368260427264</v>
      </c>
      <c r="R25" s="48">
        <v>647.22827172827181</v>
      </c>
      <c r="S25" s="48">
        <v>656.80930930930924</v>
      </c>
      <c r="T25" s="48">
        <v>669.49850299401203</v>
      </c>
      <c r="U25" s="48">
        <v>667.49999999999989</v>
      </c>
      <c r="V25" s="48">
        <v>671.04648956356732</v>
      </c>
      <c r="W25" s="49">
        <v>689.58457249070625</v>
      </c>
      <c r="X25" s="49">
        <v>686.69447004608287</v>
      </c>
      <c r="Y25" s="10">
        <v>700.84468664850135</v>
      </c>
      <c r="Z25" s="49">
        <v>697.44959128065398</v>
      </c>
      <c r="AA25" s="49">
        <v>672.39499999999998</v>
      </c>
      <c r="AB25" s="49">
        <v>668.83090490797531</v>
      </c>
      <c r="AC25" s="49">
        <v>696</v>
      </c>
      <c r="AD25" s="44">
        <f t="shared" si="6"/>
        <v>0</v>
      </c>
      <c r="AE25" s="49">
        <f t="shared" si="7"/>
        <v>48.272004844871731</v>
      </c>
      <c r="AF25" s="11">
        <f t="shared" si="8"/>
        <v>7.4525117342366443E-2</v>
      </c>
      <c r="AG25" s="33"/>
      <c r="AH25" s="49">
        <f t="shared" si="9"/>
        <v>-15.75292496131442</v>
      </c>
      <c r="AI25" s="11">
        <f t="shared" si="10"/>
        <v>-2.2132574955235573E-2</v>
      </c>
      <c r="AJ25" s="33"/>
      <c r="AK25" s="49">
        <f t="shared" ref="AK25:AK35" si="12">$AC25-M25*(Z25/Y25)*(O25/N25)</f>
        <v>-3.5185985670059381</v>
      </c>
      <c r="AL25" s="11">
        <f t="shared" si="11"/>
        <v>-5.0300286142697104E-3</v>
      </c>
      <c r="AM25" s="33"/>
    </row>
    <row r="26" spans="1:57" ht="15" x14ac:dyDescent="0.35">
      <c r="A26" s="33"/>
      <c r="B26" s="34" t="s">
        <v>6</v>
      </c>
      <c r="C26" s="48">
        <v>645.96774193548379</v>
      </c>
      <c r="D26" s="48">
        <v>663.96357615894033</v>
      </c>
      <c r="E26" s="10">
        <v>690.04123036649207</v>
      </c>
      <c r="F26" s="48">
        <v>684.10013089005236</v>
      </c>
      <c r="G26" s="48">
        <v>686.37532133676098</v>
      </c>
      <c r="H26" s="10">
        <v>697.59634760705285</v>
      </c>
      <c r="I26" s="48">
        <v>693.56108312342565</v>
      </c>
      <c r="J26" s="48">
        <v>696.2941176470589</v>
      </c>
      <c r="K26" s="48">
        <v>706.11964285714282</v>
      </c>
      <c r="L26" s="48">
        <v>702.58255813953497</v>
      </c>
      <c r="M26" s="48">
        <v>692.19450672645746</v>
      </c>
      <c r="N26" s="10">
        <v>667.07027896995703</v>
      </c>
      <c r="O26" s="48">
        <v>661.34066523605145</v>
      </c>
      <c r="P26" s="48">
        <v>646.91874999999993</v>
      </c>
      <c r="Q26" s="48">
        <v>650.65971515768069</v>
      </c>
      <c r="R26" s="48">
        <v>638.82617382617389</v>
      </c>
      <c r="S26" s="48">
        <v>642.24324324324323</v>
      </c>
      <c r="T26" s="48">
        <v>663.90269461077844</v>
      </c>
      <c r="U26" s="48">
        <v>651.67201166180746</v>
      </c>
      <c r="V26" s="48">
        <v>659.14041745730549</v>
      </c>
      <c r="W26" s="49">
        <v>670.97397769516726</v>
      </c>
      <c r="X26" s="49">
        <v>664.05483870967737</v>
      </c>
      <c r="Y26" s="10">
        <v>689.32561307901904</v>
      </c>
      <c r="Z26" s="49">
        <v>687.74931880109</v>
      </c>
      <c r="AA26" s="49">
        <v>661.38125000000002</v>
      </c>
      <c r="AB26" s="49">
        <v>649.788726993865</v>
      </c>
      <c r="AC26" s="49">
        <v>674.8</v>
      </c>
      <c r="AD26" s="44">
        <f t="shared" ref="AD26" si="13">AD11*AD$22</f>
        <v>0</v>
      </c>
      <c r="AE26" s="49">
        <f t="shared" si="7"/>
        <v>45.010564232903675</v>
      </c>
      <c r="AF26" s="11">
        <f t="shared" si="8"/>
        <v>7.1469227136336189E-2</v>
      </c>
      <c r="AG26" s="33"/>
      <c r="AH26" s="49">
        <f t="shared" si="9"/>
        <v>-23.65379700609185</v>
      </c>
      <c r="AI26" s="11">
        <f t="shared" si="10"/>
        <v>-3.3865943756743011E-2</v>
      </c>
      <c r="AJ26" s="33"/>
      <c r="AK26" s="49">
        <f t="shared" si="12"/>
        <v>-9.8798363144593395</v>
      </c>
      <c r="AL26" s="11">
        <f t="shared" si="11"/>
        <v>-1.4429863113307406E-2</v>
      </c>
      <c r="AM26" s="33"/>
    </row>
    <row r="27" spans="1:57" ht="19.5" customHeight="1" x14ac:dyDescent="0.35">
      <c r="A27" s="33"/>
      <c r="B27" s="34" t="s">
        <v>7</v>
      </c>
      <c r="C27" s="48">
        <v>663.19354838709671</v>
      </c>
      <c r="D27" s="48">
        <v>681.99933774834437</v>
      </c>
      <c r="E27" s="10">
        <v>695.80759162303661</v>
      </c>
      <c r="F27" s="48">
        <v>684.27486910994764</v>
      </c>
      <c r="G27" s="48">
        <v>707.30976863753222</v>
      </c>
      <c r="H27" s="10">
        <v>715.08249370277076</v>
      </c>
      <c r="I27" s="48">
        <v>711.38350125944589</v>
      </c>
      <c r="J27" s="48">
        <v>703.49264705882365</v>
      </c>
      <c r="K27" s="48">
        <v>715.49642857142851</v>
      </c>
      <c r="L27" s="48">
        <v>714.3802325581396</v>
      </c>
      <c r="M27" s="48">
        <v>703.11995515695071</v>
      </c>
      <c r="N27" s="10">
        <v>675.95118025751071</v>
      </c>
      <c r="O27" s="48">
        <v>670.6512875536481</v>
      </c>
      <c r="P27" s="48">
        <v>662.6328125</v>
      </c>
      <c r="Q27" s="48">
        <v>655.95625635808756</v>
      </c>
      <c r="R27" s="48">
        <v>645.09440559440554</v>
      </c>
      <c r="S27" s="48">
        <v>656.14114114114113</v>
      </c>
      <c r="T27" s="48">
        <v>668.16616766467064</v>
      </c>
      <c r="U27" s="48">
        <v>670.3542274052478</v>
      </c>
      <c r="V27" s="48">
        <v>671.1731499051233</v>
      </c>
      <c r="W27" s="49">
        <v>679.28671003717477</v>
      </c>
      <c r="X27" s="49">
        <v>692.10829493087556</v>
      </c>
      <c r="Y27" s="10">
        <v>695.26702997275208</v>
      </c>
      <c r="Z27" s="49">
        <v>693.93324250681201</v>
      </c>
      <c r="AA27" s="49">
        <v>672.28374999999994</v>
      </c>
      <c r="AB27" s="49">
        <v>659.41219325153372</v>
      </c>
      <c r="AC27" s="49">
        <v>684.1</v>
      </c>
      <c r="AD27" s="44">
        <f t="shared" ref="AD27" si="14">AD12*AD$22</f>
        <v>0</v>
      </c>
      <c r="AE27" s="49">
        <f t="shared" si="7"/>
        <v>41.594496461261883</v>
      </c>
      <c r="AF27" s="11">
        <f t="shared" si="8"/>
        <v>6.473796135935217E-2</v>
      </c>
      <c r="AG27" s="33"/>
      <c r="AH27" s="49">
        <f t="shared" si="9"/>
        <v>-24.424642504286112</v>
      </c>
      <c r="AI27" s="11">
        <f t="shared" si="10"/>
        <v>-3.4472537776466083E-2</v>
      </c>
      <c r="AJ27" s="33"/>
      <c r="AK27" s="49">
        <f t="shared" si="12"/>
        <v>-12.168765254185701</v>
      </c>
      <c r="AL27" s="11">
        <f t="shared" si="11"/>
        <v>-1.7477109216213704E-2</v>
      </c>
      <c r="AM27" s="33"/>
    </row>
    <row r="28" spans="1:57" ht="15" x14ac:dyDescent="0.35">
      <c r="A28" s="33"/>
      <c r="B28" s="34" t="s">
        <v>8</v>
      </c>
      <c r="C28" s="48">
        <v>656.73387096774184</v>
      </c>
      <c r="D28" s="48">
        <v>669.9754966887416</v>
      </c>
      <c r="E28" s="10">
        <v>694.06020942408372</v>
      </c>
      <c r="F28" s="48">
        <v>686.54646596858629</v>
      </c>
      <c r="G28" s="48">
        <v>694.4402313624679</v>
      </c>
      <c r="H28" s="10">
        <v>706.00314861460947</v>
      </c>
      <c r="I28" s="48">
        <v>699.78211586901762</v>
      </c>
      <c r="J28" s="48">
        <v>705.29227941176487</v>
      </c>
      <c r="K28" s="48">
        <v>714.86071428571427</v>
      </c>
      <c r="L28" s="48">
        <v>709.10232558139546</v>
      </c>
      <c r="M28" s="48">
        <v>702.22197309417038</v>
      </c>
      <c r="N28" s="10">
        <v>673.94581545064375</v>
      </c>
      <c r="O28" s="48">
        <v>666.35407725321886</v>
      </c>
      <c r="P28" s="48">
        <v>652.62031250000007</v>
      </c>
      <c r="Q28" s="48">
        <v>655.95625635808756</v>
      </c>
      <c r="R28" s="48">
        <v>641.76023976023976</v>
      </c>
      <c r="S28" s="48">
        <v>657.61111111111109</v>
      </c>
      <c r="T28" s="48">
        <v>676.29341317365277</v>
      </c>
      <c r="U28" s="48">
        <v>670.8731778425655</v>
      </c>
      <c r="V28" s="48">
        <v>678.26612903225805</v>
      </c>
      <c r="W28" s="49">
        <v>683.38104089219325</v>
      </c>
      <c r="X28" s="49">
        <v>678.81981566820275</v>
      </c>
      <c r="Y28" s="10">
        <v>705.45231607629421</v>
      </c>
      <c r="Z28" s="49">
        <v>701.93596730245235</v>
      </c>
      <c r="AA28" s="49">
        <v>684.1875</v>
      </c>
      <c r="AB28" s="49">
        <v>673.54026073619627</v>
      </c>
      <c r="AC28" s="49">
        <v>689.9</v>
      </c>
      <c r="AD28" s="44">
        <f t="shared" ref="AD28" si="15">AD13*AD$22</f>
        <v>0</v>
      </c>
      <c r="AE28" s="49">
        <f t="shared" si="7"/>
        <v>56.426697061431014</v>
      </c>
      <c r="AF28" s="11">
        <f t="shared" si="8"/>
        <v>8.9075098823704124E-2</v>
      </c>
      <c r="AG28" s="33"/>
      <c r="AH28" s="49">
        <f t="shared" si="9"/>
        <v>-13.384978974336377</v>
      </c>
      <c r="AI28" s="11">
        <f t="shared" si="10"/>
        <v>-1.9032084253892023E-2</v>
      </c>
      <c r="AJ28" s="33"/>
      <c r="AK28" s="49">
        <f t="shared" si="12"/>
        <v>-0.95089684403149022</v>
      </c>
      <c r="AL28" s="11">
        <f t="shared" si="11"/>
        <v>-1.3764139966746525E-3</v>
      </c>
      <c r="AM28" s="33"/>
    </row>
    <row r="29" spans="1:57" ht="15" x14ac:dyDescent="0.35">
      <c r="A29" s="33"/>
      <c r="B29" s="34" t="s">
        <v>9</v>
      </c>
      <c r="C29" s="48">
        <v>746.27217741935476</v>
      </c>
      <c r="D29" s="48">
        <v>763.33708609271514</v>
      </c>
      <c r="E29" s="10">
        <v>791.56413612565439</v>
      </c>
      <c r="F29" s="48">
        <v>782.12827225130889</v>
      </c>
      <c r="G29" s="48">
        <v>783.66902313624678</v>
      </c>
      <c r="H29" s="10">
        <v>789.23047858942061</v>
      </c>
      <c r="I29" s="48">
        <v>783.51385390428209</v>
      </c>
      <c r="J29" s="48">
        <v>785.13051470588243</v>
      </c>
      <c r="K29" s="48">
        <v>793.05357142857133</v>
      </c>
      <c r="L29" s="48">
        <v>790.90988372093022</v>
      </c>
      <c r="M29" s="48">
        <v>783.19002242152465</v>
      </c>
      <c r="N29" s="10">
        <v>757.02521459227466</v>
      </c>
      <c r="O29" s="48">
        <v>752.01180257510725</v>
      </c>
      <c r="P29" s="48">
        <v>738.97812499999998</v>
      </c>
      <c r="Q29" s="48">
        <v>738.12054933875891</v>
      </c>
      <c r="R29" s="48">
        <v>718.97952047952049</v>
      </c>
      <c r="S29" s="48">
        <v>735.78678678678682</v>
      </c>
      <c r="T29" s="48">
        <v>758.76497005988028</v>
      </c>
      <c r="U29" s="48">
        <v>745.86151603498524</v>
      </c>
      <c r="V29" s="48">
        <v>746.53605313092976</v>
      </c>
      <c r="W29" s="49">
        <v>757.0789962825279</v>
      </c>
      <c r="X29" s="49">
        <v>747.59999999999991</v>
      </c>
      <c r="Y29" s="10">
        <v>695.26702997275208</v>
      </c>
      <c r="Z29" s="49">
        <v>758.44005449591282</v>
      </c>
      <c r="AA29" s="49">
        <v>745.375</v>
      </c>
      <c r="AB29" s="49">
        <v>726.36694785276063</v>
      </c>
      <c r="AC29" s="49">
        <v>763.5</v>
      </c>
      <c r="AD29" s="44">
        <f t="shared" ref="AD29" si="16">AD14*AD$22</f>
        <v>0</v>
      </c>
      <c r="AE29" s="49">
        <f t="shared" si="7"/>
        <v>-29.760619855629216</v>
      </c>
      <c r="AF29" s="11">
        <f t="shared" si="8"/>
        <v>-3.7516825001404519E-2</v>
      </c>
      <c r="AG29" s="33"/>
      <c r="AH29" s="49">
        <f t="shared" si="9"/>
        <v>-95.882414403750431</v>
      </c>
      <c r="AI29" s="11">
        <f t="shared" si="10"/>
        <v>-0.11157130143310523</v>
      </c>
      <c r="AJ29" s="33"/>
      <c r="AK29" s="49">
        <f t="shared" si="12"/>
        <v>-85.193904994485479</v>
      </c>
      <c r="AL29" s="11">
        <f t="shared" si="11"/>
        <v>-0.10038236930078959</v>
      </c>
      <c r="AM29" s="33"/>
    </row>
    <row r="30" spans="1:57" ht="19.5" customHeight="1" x14ac:dyDescent="0.35">
      <c r="A30" s="33"/>
      <c r="B30" s="34" t="s">
        <v>10</v>
      </c>
      <c r="C30" s="48">
        <v>861.11088709677404</v>
      </c>
      <c r="D30" s="48">
        <v>877.56357615894035</v>
      </c>
      <c r="E30" s="10">
        <v>899.37761780104711</v>
      </c>
      <c r="F30" s="48">
        <v>890.81544502617794</v>
      </c>
      <c r="G30" s="48">
        <v>903.78470437018007</v>
      </c>
      <c r="H30" s="10">
        <v>906.08501259445836</v>
      </c>
      <c r="I30" s="48">
        <v>903.89924433249371</v>
      </c>
      <c r="J30" s="48">
        <v>909.46875000000011</v>
      </c>
      <c r="K30" s="48">
        <v>924.16964285714278</v>
      </c>
      <c r="L30" s="48">
        <v>928.6011627906978</v>
      </c>
      <c r="M30" s="48">
        <v>907.56053811659194</v>
      </c>
      <c r="N30" s="10">
        <v>874.05257510729621</v>
      </c>
      <c r="O30" s="48">
        <v>872.04721030042913</v>
      </c>
      <c r="P30" s="48">
        <v>852.87031249999995</v>
      </c>
      <c r="Q30" s="48">
        <v>832.91505595116985</v>
      </c>
      <c r="R30" s="48">
        <v>823.00549450549454</v>
      </c>
      <c r="S30" s="48">
        <v>829.59759759759754</v>
      </c>
      <c r="T30" s="48">
        <v>841.76946107784431</v>
      </c>
      <c r="U30" s="48">
        <v>848.61370262390665</v>
      </c>
      <c r="V30" s="48">
        <v>849.63757115749524</v>
      </c>
      <c r="W30" s="49">
        <v>867.62592936802969</v>
      </c>
      <c r="X30" s="49">
        <v>878.88525345622111</v>
      </c>
      <c r="Y30" s="10">
        <v>883.20980926430514</v>
      </c>
      <c r="Z30" s="49">
        <v>887.08991825613089</v>
      </c>
      <c r="AA30" s="49">
        <v>852.84250000000009</v>
      </c>
      <c r="AB30" s="49">
        <v>824.03489263803669</v>
      </c>
      <c r="AC30" s="49">
        <v>853.4</v>
      </c>
      <c r="AD30" s="44">
        <f t="shared" ref="AD30" si="17">AD15*AD$22</f>
        <v>0</v>
      </c>
      <c r="AE30" s="49">
        <f t="shared" si="7"/>
        <v>0.76723138145462144</v>
      </c>
      <c r="AF30" s="11">
        <f t="shared" si="8"/>
        <v>8.9983801900750393E-4</v>
      </c>
      <c r="AG30" s="33"/>
      <c r="AH30" s="49">
        <f t="shared" si="9"/>
        <v>-72.700031216656043</v>
      </c>
      <c r="AI30" s="11">
        <f t="shared" si="10"/>
        <v>-7.8501272828105706E-2</v>
      </c>
      <c r="AJ30" s="33"/>
      <c r="AK30" s="49">
        <f t="shared" si="12"/>
        <v>-56.056233687069152</v>
      </c>
      <c r="AL30" s="11">
        <f t="shared" si="11"/>
        <v>-6.1637087757163367E-2</v>
      </c>
      <c r="AM30" s="33"/>
    </row>
    <row r="31" spans="1:57" ht="15" x14ac:dyDescent="0.35">
      <c r="A31" s="33"/>
      <c r="B31" s="34" t="s">
        <v>11</v>
      </c>
      <c r="C31" s="48">
        <v>780.72379032258061</v>
      </c>
      <c r="D31" s="48">
        <v>797.46357615894033</v>
      </c>
      <c r="E31" s="10">
        <v>818.99803664921455</v>
      </c>
      <c r="F31" s="48">
        <v>806.94109947643972</v>
      </c>
      <c r="G31" s="48">
        <v>804.60347043701802</v>
      </c>
      <c r="H31" s="10">
        <v>820.50377833753146</v>
      </c>
      <c r="I31" s="48">
        <v>817.98173803526447</v>
      </c>
      <c r="J31" s="48">
        <v>821.77757352941182</v>
      </c>
      <c r="K31" s="48">
        <v>834.05714285714271</v>
      </c>
      <c r="L31" s="48">
        <v>832.97790697674429</v>
      </c>
      <c r="M31" s="48">
        <v>819.85762331838566</v>
      </c>
      <c r="N31" s="10">
        <v>794.12446351931328</v>
      </c>
      <c r="O31" s="48">
        <v>794.41094420600859</v>
      </c>
      <c r="P31" s="48">
        <v>772.90937499999995</v>
      </c>
      <c r="Q31" s="48">
        <v>757.26958290946095</v>
      </c>
      <c r="R31" s="48">
        <v>756.45554445554455</v>
      </c>
      <c r="S31" s="48">
        <v>768.25975975975973</v>
      </c>
      <c r="T31" s="48">
        <v>775.15269461077844</v>
      </c>
      <c r="U31" s="48">
        <v>773.10641399416897</v>
      </c>
      <c r="V31" s="48">
        <v>778.83444022770391</v>
      </c>
      <c r="W31" s="49">
        <v>789.46143122676574</v>
      </c>
      <c r="X31" s="49">
        <v>773.93087557603678</v>
      </c>
      <c r="Y31" s="10">
        <v>800.39373297002726</v>
      </c>
      <c r="Z31" s="49">
        <v>800.27247956403266</v>
      </c>
      <c r="AA31" s="49">
        <v>766.51250000000005</v>
      </c>
      <c r="AB31" s="49">
        <v>745.61388036809808</v>
      </c>
      <c r="AC31" s="49">
        <v>779.2</v>
      </c>
      <c r="AD31" s="44">
        <f t="shared" ref="AD31" si="18">AD16*AD$22</f>
        <v>0</v>
      </c>
      <c r="AE31" s="49">
        <f t="shared" si="7"/>
        <v>12.17369623734578</v>
      </c>
      <c r="AF31" s="11">
        <f t="shared" si="8"/>
        <v>1.5871289130017452E-2</v>
      </c>
      <c r="AG31" s="33"/>
      <c r="AH31" s="49">
        <f t="shared" si="9"/>
        <v>-55.031630540414653</v>
      </c>
      <c r="AI31" s="11">
        <f t="shared" si="10"/>
        <v>-6.5966847246927363E-2</v>
      </c>
      <c r="AJ31" s="33"/>
      <c r="AK31" s="49">
        <f t="shared" si="12"/>
        <v>-40.829140412305151</v>
      </c>
      <c r="AL31" s="11">
        <f t="shared" si="11"/>
        <v>-4.9789865262320654E-2</v>
      </c>
      <c r="AM31" s="33"/>
    </row>
    <row r="32" spans="1:57" ht="15" x14ac:dyDescent="0.35">
      <c r="A32" s="33"/>
      <c r="B32" s="34" t="s">
        <v>12</v>
      </c>
      <c r="C32" s="48">
        <v>658.70766129032256</v>
      </c>
      <c r="D32" s="48">
        <v>678.81655629139061</v>
      </c>
      <c r="E32" s="10">
        <v>700.17604712041884</v>
      </c>
      <c r="F32" s="48">
        <v>693.53599476439786</v>
      </c>
      <c r="G32" s="48">
        <v>696.67095115681241</v>
      </c>
      <c r="H32" s="10">
        <v>710.54282115869023</v>
      </c>
      <c r="I32" s="48">
        <v>707.01196473551636</v>
      </c>
      <c r="J32" s="48">
        <v>707.74632352941182</v>
      </c>
      <c r="K32" s="48">
        <v>718.19821428571424</v>
      </c>
      <c r="L32" s="48">
        <v>714.06976744186056</v>
      </c>
      <c r="M32" s="48">
        <v>700.875</v>
      </c>
      <c r="N32" s="10">
        <v>678.09978540772534</v>
      </c>
      <c r="O32" s="48">
        <v>675.3782188841202</v>
      </c>
      <c r="P32" s="48">
        <v>663.88437499999998</v>
      </c>
      <c r="Q32" s="48">
        <v>658.80824008138359</v>
      </c>
      <c r="R32" s="48">
        <v>661.23176823176823</v>
      </c>
      <c r="S32" s="48">
        <v>665.89639639639643</v>
      </c>
      <c r="T32" s="48">
        <v>684.02095808383228</v>
      </c>
      <c r="U32" s="48">
        <v>683.71720116618064</v>
      </c>
      <c r="V32" s="48">
        <v>680.92599620493365</v>
      </c>
      <c r="W32" s="49">
        <v>695.91217472118956</v>
      </c>
      <c r="X32" s="49">
        <v>687.67880184331784</v>
      </c>
      <c r="Y32" s="10">
        <v>699.99591280653942</v>
      </c>
      <c r="Z32" s="49">
        <v>698.54087193460498</v>
      </c>
      <c r="AA32" s="49">
        <v>691.97500000000002</v>
      </c>
      <c r="AB32" s="49">
        <v>683.36848159509202</v>
      </c>
      <c r="AC32" s="49">
        <v>700.8</v>
      </c>
      <c r="AD32" s="44">
        <f t="shared" ref="AD32" si="19">AD17*AD$22</f>
        <v>0</v>
      </c>
      <c r="AE32" s="49">
        <f t="shared" si="7"/>
        <v>55.531091350267275</v>
      </c>
      <c r="AF32" s="11">
        <f t="shared" si="8"/>
        <v>8.6058836255522575E-2</v>
      </c>
      <c r="AG32" s="33"/>
      <c r="AH32" s="49">
        <f t="shared" si="9"/>
        <v>-13.028826697855948</v>
      </c>
      <c r="AI32" s="11">
        <f t="shared" si="10"/>
        <v>-1.8252032154721043E-2</v>
      </c>
      <c r="AJ32" s="33"/>
      <c r="AK32" s="49">
        <f t="shared" si="12"/>
        <v>4.1889962961838592</v>
      </c>
      <c r="AL32" s="11">
        <f t="shared" si="11"/>
        <v>6.0133938078947846E-3</v>
      </c>
      <c r="AM32" s="33"/>
    </row>
    <row r="33" spans="1:57" ht="19.5" customHeight="1" x14ac:dyDescent="0.35">
      <c r="A33" s="33"/>
      <c r="B33" s="34" t="s">
        <v>13</v>
      </c>
      <c r="C33" s="48">
        <v>634.30443548387086</v>
      </c>
      <c r="D33" s="48">
        <v>651.58609271523176</v>
      </c>
      <c r="E33" s="10">
        <v>679.90641361256542</v>
      </c>
      <c r="F33" s="48">
        <v>669.07264397905749</v>
      </c>
      <c r="G33" s="48">
        <v>675.05012853470441</v>
      </c>
      <c r="H33" s="10">
        <v>685.65869017632235</v>
      </c>
      <c r="I33" s="48">
        <v>679.60579345088161</v>
      </c>
      <c r="J33" s="48">
        <v>678.62500000000011</v>
      </c>
      <c r="K33" s="48">
        <v>675.12857142857138</v>
      </c>
      <c r="L33" s="48">
        <v>690.16395348837216</v>
      </c>
      <c r="M33" s="48">
        <v>682.76569506726457</v>
      </c>
      <c r="N33" s="10">
        <v>658.90557939914163</v>
      </c>
      <c r="O33" s="48">
        <v>651.88680257510737</v>
      </c>
      <c r="P33" s="48">
        <v>632.59531249999998</v>
      </c>
      <c r="Q33" s="48">
        <v>645.49898270600204</v>
      </c>
      <c r="R33" s="48">
        <v>640.1598401598402</v>
      </c>
      <c r="S33" s="48">
        <v>651.59759759759766</v>
      </c>
      <c r="T33" s="48">
        <v>665.10179640718559</v>
      </c>
      <c r="U33" s="48">
        <v>656.08309037900869</v>
      </c>
      <c r="V33" s="48">
        <v>656.73387096774195</v>
      </c>
      <c r="W33" s="49">
        <v>669.98141263940522</v>
      </c>
      <c r="X33" s="49">
        <v>673.52903225806438</v>
      </c>
      <c r="Y33" s="10">
        <v>691.87193460490471</v>
      </c>
      <c r="Z33" s="49">
        <v>694.17574931880108</v>
      </c>
      <c r="AA33" s="49">
        <v>672.28374999999994</v>
      </c>
      <c r="AB33" s="49">
        <v>658.59317484662563</v>
      </c>
      <c r="AC33" s="49">
        <v>684.4</v>
      </c>
      <c r="AD33" s="44">
        <f t="shared" ref="AD33" si="20">AD18*AD$22</f>
        <v>0</v>
      </c>
      <c r="AE33" s="49">
        <f t="shared" si="7"/>
        <v>70.265211777010904</v>
      </c>
      <c r="AF33" s="11">
        <f t="shared" si="8"/>
        <v>0.11441333909828577</v>
      </c>
      <c r="AG33" s="33"/>
      <c r="AH33" s="49">
        <f t="shared" si="9"/>
        <v>14.238900087191723</v>
      </c>
      <c r="AI33" s="11">
        <f t="shared" si="10"/>
        <v>2.1246980896152179E-2</v>
      </c>
      <c r="AJ33" s="33"/>
      <c r="AK33" s="49">
        <f t="shared" si="12"/>
        <v>6.6579689957304709</v>
      </c>
      <c r="AL33" s="11">
        <f t="shared" si="11"/>
        <v>9.8237510603624845E-3</v>
      </c>
      <c r="AM33" s="33"/>
    </row>
    <row r="34" spans="1:57" ht="15" x14ac:dyDescent="0.35">
      <c r="A34" s="33"/>
      <c r="B34" s="34" t="s">
        <v>14</v>
      </c>
      <c r="C34" s="48">
        <v>662.65524193548379</v>
      </c>
      <c r="D34" s="48">
        <v>675.10331125827815</v>
      </c>
      <c r="E34" s="10">
        <v>690.74018324607323</v>
      </c>
      <c r="F34" s="48">
        <v>682.52748691099475</v>
      </c>
      <c r="G34" s="48">
        <v>703.19151670951169</v>
      </c>
      <c r="H34" s="10">
        <v>726.01133501259449</v>
      </c>
      <c r="I34" s="48">
        <v>719.45403022670018</v>
      </c>
      <c r="J34" s="48">
        <v>721.3253676470589</v>
      </c>
      <c r="K34" s="48">
        <v>735.68035714285702</v>
      </c>
      <c r="L34" s="48">
        <v>731.45581395348836</v>
      </c>
      <c r="M34" s="48">
        <v>728.26345291479822</v>
      </c>
      <c r="N34" s="10">
        <v>702.73712446351931</v>
      </c>
      <c r="O34" s="48">
        <v>697.86695278969955</v>
      </c>
      <c r="P34" s="48">
        <v>692.94843750000007</v>
      </c>
      <c r="Q34" s="48">
        <v>689.77263479145472</v>
      </c>
      <c r="R34" s="48">
        <v>691.63936063936069</v>
      </c>
      <c r="S34" s="48">
        <v>704.24924924924926</v>
      </c>
      <c r="T34" s="48">
        <v>714.13173652694616</v>
      </c>
      <c r="U34" s="48">
        <v>710.1836734693876</v>
      </c>
      <c r="V34" s="48">
        <v>712.7177419354839</v>
      </c>
      <c r="W34" s="49">
        <v>717.50046468401479</v>
      </c>
      <c r="X34" s="49">
        <v>732.0967741935483</v>
      </c>
      <c r="Y34" s="10">
        <v>754.19618528610351</v>
      </c>
      <c r="Z34" s="49">
        <v>751.64986376021795</v>
      </c>
      <c r="AA34" s="49">
        <v>713.44624999999996</v>
      </c>
      <c r="AB34" s="49">
        <v>726.26457055214712</v>
      </c>
      <c r="AC34" s="49">
        <v>740</v>
      </c>
      <c r="AD34" s="44">
        <f t="shared" ref="AD34" si="21">AD19*AD$22</f>
        <v>0</v>
      </c>
      <c r="AE34" s="49">
        <f t="shared" si="7"/>
        <v>97.80976378920991</v>
      </c>
      <c r="AF34" s="11">
        <f t="shared" si="8"/>
        <v>0.15230652581442383</v>
      </c>
      <c r="AG34" s="33"/>
      <c r="AH34" s="49">
        <f t="shared" si="9"/>
        <v>11.884715438016201</v>
      </c>
      <c r="AI34" s="11">
        <f t="shared" si="10"/>
        <v>1.6322573759958381E-2</v>
      </c>
      <c r="AJ34" s="33"/>
      <c r="AK34" s="49">
        <f t="shared" si="12"/>
        <v>19.225350919375501</v>
      </c>
      <c r="AL34" s="11">
        <f t="shared" si="11"/>
        <v>2.6673178564060374E-2</v>
      </c>
      <c r="AM34" s="33"/>
    </row>
    <row r="35" spans="1:57" ht="15" x14ac:dyDescent="0.35">
      <c r="A35" s="33"/>
      <c r="B35" s="34" t="s">
        <v>15</v>
      </c>
      <c r="C35" s="48">
        <v>613.66935483870964</v>
      </c>
      <c r="D35" s="48">
        <v>622.41059602649</v>
      </c>
      <c r="E35" s="10">
        <v>655.26832460732976</v>
      </c>
      <c r="F35" s="48">
        <v>651.07460732984293</v>
      </c>
      <c r="G35" s="48">
        <v>660.97943444730083</v>
      </c>
      <c r="H35" s="10">
        <v>681.28715365239293</v>
      </c>
      <c r="I35" s="48">
        <v>676.74748110831229</v>
      </c>
      <c r="J35" s="48">
        <v>655.22977941176475</v>
      </c>
      <c r="K35" s="48">
        <v>663.68571428571431</v>
      </c>
      <c r="L35" s="48">
        <v>677.74534883720935</v>
      </c>
      <c r="M35" s="48">
        <v>654.9282511210763</v>
      </c>
      <c r="N35" s="10">
        <v>646.44366952789699</v>
      </c>
      <c r="O35" s="48">
        <v>637.56276824034342</v>
      </c>
      <c r="P35" s="48">
        <v>637.46249999999998</v>
      </c>
      <c r="Q35" s="48">
        <v>630.69582909460837</v>
      </c>
      <c r="R35" s="48">
        <v>613.48651348651345</v>
      </c>
      <c r="S35" s="48">
        <v>647.32132132132131</v>
      </c>
      <c r="T35" s="48">
        <v>657.77395209580834</v>
      </c>
      <c r="U35" s="48">
        <v>648.68804664723018</v>
      </c>
      <c r="V35" s="48">
        <v>656.48055028462989</v>
      </c>
      <c r="W35" s="49">
        <v>663.40566914498152</v>
      </c>
      <c r="X35" s="49">
        <v>650.39723502304139</v>
      </c>
      <c r="Y35" s="10">
        <v>697.2070844686649</v>
      </c>
      <c r="Z35" s="49">
        <v>696.23705722070849</v>
      </c>
      <c r="AA35" s="49">
        <v>661.04750000000013</v>
      </c>
      <c r="AB35" s="49">
        <v>655.21472392638032</v>
      </c>
      <c r="AC35" s="49">
        <v>670.8</v>
      </c>
      <c r="AD35" s="44">
        <f t="shared" ref="AD35" si="22">AD20*AD$22</f>
        <v>0</v>
      </c>
      <c r="AE35" s="49">
        <f t="shared" si="7"/>
        <v>74.273046964761647</v>
      </c>
      <c r="AF35" s="11">
        <f t="shared" si="8"/>
        <v>0.12450912165300632</v>
      </c>
      <c r="AG35" s="33"/>
      <c r="AH35" s="49">
        <f t="shared" si="9"/>
        <v>17.142762985054787</v>
      </c>
      <c r="AI35" s="11">
        <f t="shared" si="10"/>
        <v>2.6225920886825183E-2</v>
      </c>
      <c r="AJ35" s="33"/>
      <c r="AK35" s="49">
        <f t="shared" si="12"/>
        <v>25.767898425280805</v>
      </c>
      <c r="AL35" s="11">
        <f t="shared" si="11"/>
        <v>3.9948241897377557E-2</v>
      </c>
      <c r="AM35" s="33"/>
    </row>
    <row r="36" spans="1:57" ht="6" customHeight="1" x14ac:dyDescent="0.35">
      <c r="A36" s="33"/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33"/>
    </row>
    <row r="37" spans="1:57" ht="6" customHeight="1" x14ac:dyDescent="0.35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57" s="53" customFormat="1" ht="15" x14ac:dyDescent="0.35">
      <c r="A38" s="33"/>
      <c r="B38" s="52" t="s">
        <v>16</v>
      </c>
      <c r="C38" s="34"/>
      <c r="D38" s="34"/>
      <c r="E38" s="34"/>
      <c r="F38" s="34"/>
      <c r="G38" s="3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33"/>
      <c r="AJ38" s="33"/>
      <c r="AK38" s="33"/>
      <c r="AL38" s="33"/>
      <c r="AM38" s="33"/>
      <c r="AN38" s="77"/>
      <c r="AO38" s="77"/>
      <c r="AP38" s="77"/>
      <c r="AQ38" s="77"/>
      <c r="AR38" s="77"/>
      <c r="AS38" s="77"/>
      <c r="AT38" s="77"/>
      <c r="AU38" s="77"/>
      <c r="AV38" s="77"/>
      <c r="AW38" s="78"/>
      <c r="AX38" s="78"/>
      <c r="AY38" s="78"/>
      <c r="AZ38" s="78"/>
      <c r="BA38" s="78"/>
      <c r="BB38" s="78"/>
      <c r="BC38" s="78"/>
      <c r="BD38" s="54"/>
      <c r="BE38" s="54"/>
    </row>
    <row r="39" spans="1:57" ht="14.25" customHeight="1" x14ac:dyDescent="0.35">
      <c r="A39" s="33"/>
      <c r="B39" s="123" t="s">
        <v>45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55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7" ht="12.75" customHeight="1" x14ac:dyDescent="0.35">
      <c r="A40" s="33"/>
      <c r="B40" s="52" t="s">
        <v>17</v>
      </c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1"/>
      <c r="AA40" s="110"/>
      <c r="AB40" s="121"/>
      <c r="AC40" s="122"/>
      <c r="AD40" s="110"/>
      <c r="AE40" s="109"/>
      <c r="AF40" s="109"/>
      <c r="AG40" s="109"/>
      <c r="AH40" s="109"/>
      <c r="AI40" s="109"/>
      <c r="AJ40" s="109"/>
      <c r="AK40" s="109"/>
      <c r="AL40" s="109"/>
      <c r="AM40" s="56"/>
      <c r="AN40" s="81"/>
      <c r="AO40" s="81"/>
      <c r="AP40" s="81"/>
      <c r="AQ40" s="81"/>
      <c r="AR40" s="81"/>
      <c r="AS40" s="81"/>
      <c r="AT40" s="81"/>
      <c r="AU40" s="81"/>
      <c r="AV40" s="81"/>
      <c r="AW40" s="82"/>
    </row>
    <row r="41" spans="1:57" ht="12.75" customHeight="1" x14ac:dyDescent="0.35">
      <c r="A41" s="33"/>
      <c r="B41" s="52" t="s">
        <v>18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1"/>
      <c r="AA41" s="110"/>
      <c r="AB41" s="121"/>
      <c r="AC41" s="122"/>
      <c r="AD41" s="110"/>
      <c r="AE41" s="109"/>
      <c r="AF41" s="109"/>
      <c r="AG41" s="109"/>
      <c r="AH41" s="109"/>
      <c r="AI41" s="109"/>
      <c r="AJ41" s="109"/>
      <c r="AK41" s="109"/>
      <c r="AL41" s="109"/>
      <c r="AM41" s="56"/>
      <c r="AN41" s="81"/>
      <c r="AO41" s="81"/>
      <c r="AP41" s="81"/>
      <c r="AQ41" s="81"/>
      <c r="AR41" s="81"/>
      <c r="AS41" s="81"/>
      <c r="AT41" s="81"/>
      <c r="AU41" s="81"/>
      <c r="AV41" s="81"/>
      <c r="AW41" s="82"/>
    </row>
    <row r="42" spans="1:57" ht="3" customHeight="1" x14ac:dyDescent="0.35">
      <c r="A42" s="33"/>
      <c r="B42" s="52"/>
      <c r="C42" s="52"/>
      <c r="D42" s="52"/>
      <c r="E42" s="52"/>
      <c r="F42" s="52"/>
      <c r="G42" s="52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8"/>
      <c r="AJ42" s="58"/>
      <c r="AK42" s="58"/>
      <c r="AL42" s="58"/>
      <c r="AM42" s="33"/>
      <c r="AN42" s="83"/>
      <c r="AO42" s="83"/>
      <c r="AP42" s="83"/>
      <c r="AQ42" s="83"/>
      <c r="AR42" s="83"/>
      <c r="AS42" s="83"/>
      <c r="AT42" s="83"/>
      <c r="AU42" s="83"/>
      <c r="AV42" s="83"/>
    </row>
    <row r="43" spans="1:57" s="53" customFormat="1" ht="15" x14ac:dyDescent="0.35">
      <c r="A43" s="33"/>
      <c r="B43" s="52" t="s">
        <v>19</v>
      </c>
      <c r="C43" s="52"/>
      <c r="D43" s="52"/>
      <c r="E43" s="52"/>
      <c r="F43" s="52"/>
      <c r="G43" s="52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8"/>
      <c r="AJ43" s="58"/>
      <c r="AK43" s="58"/>
      <c r="AL43" s="58"/>
      <c r="AM43" s="33"/>
      <c r="AN43" s="77"/>
      <c r="AO43" s="77"/>
      <c r="AP43" s="77"/>
      <c r="AQ43" s="77"/>
      <c r="AR43" s="77"/>
      <c r="AS43" s="77"/>
      <c r="AT43" s="77"/>
      <c r="AU43" s="77"/>
      <c r="AV43" s="77"/>
      <c r="AW43" s="78"/>
      <c r="AX43" s="78"/>
      <c r="AY43" s="78"/>
      <c r="AZ43" s="78"/>
      <c r="BA43" s="78"/>
      <c r="BB43" s="78"/>
      <c r="BC43" s="78"/>
      <c r="BD43" s="54"/>
      <c r="BE43" s="54"/>
    </row>
    <row r="44" spans="1:57" s="53" customFormat="1" ht="15" x14ac:dyDescent="0.35">
      <c r="A44" s="33"/>
      <c r="B44" s="116" t="s">
        <v>44</v>
      </c>
      <c r="C44" s="52"/>
      <c r="D44" s="52"/>
      <c r="E44" s="52"/>
      <c r="F44" s="52"/>
      <c r="G44" s="52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8"/>
      <c r="AJ44" s="58"/>
      <c r="AK44" s="58"/>
      <c r="AL44" s="58"/>
      <c r="AM44" s="33"/>
      <c r="AN44" s="77"/>
      <c r="AO44" s="77"/>
      <c r="AP44" s="77"/>
      <c r="AQ44" s="77"/>
      <c r="AR44" s="77"/>
      <c r="AS44" s="77"/>
      <c r="AT44" s="77"/>
      <c r="AU44" s="77"/>
      <c r="AV44" s="77"/>
      <c r="AW44" s="78"/>
      <c r="AX44" s="78"/>
      <c r="AY44" s="78"/>
      <c r="AZ44" s="78"/>
      <c r="BA44" s="78"/>
      <c r="BB44" s="78"/>
      <c r="BC44" s="78"/>
      <c r="BD44" s="54"/>
      <c r="BE44" s="54"/>
    </row>
    <row r="45" spans="1:57" ht="3" customHeight="1" x14ac:dyDescent="0.35">
      <c r="A45" s="33"/>
      <c r="B45" s="34"/>
      <c r="C45" s="34"/>
      <c r="D45" s="34"/>
      <c r="E45" s="34"/>
      <c r="F45" s="34"/>
      <c r="G45" s="34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33"/>
      <c r="AJ45" s="33"/>
      <c r="AK45" s="33"/>
      <c r="AL45" s="33"/>
      <c r="AM45" s="33"/>
      <c r="AN45" s="83"/>
      <c r="AO45" s="83"/>
      <c r="AP45" s="83"/>
      <c r="AQ45" s="83"/>
      <c r="AR45" s="83"/>
      <c r="AS45" s="83"/>
      <c r="AT45" s="83"/>
      <c r="AU45" s="83"/>
      <c r="AV45" s="83"/>
    </row>
  </sheetData>
  <mergeCells count="1">
    <mergeCell ref="B39:AL39"/>
  </mergeCells>
  <hyperlinks>
    <hyperlink ref="B44" r:id="rId1" xr:uid="{F033A9C9-EB71-49FD-820E-F0825029081F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showGridLines="0" workbookViewId="0">
      <selection activeCell="B2" sqref="B2"/>
    </sheetView>
  </sheetViews>
  <sheetFormatPr defaultColWidth="9.109375" defaultRowHeight="13.2" x14ac:dyDescent="0.3"/>
  <cols>
    <col min="1" max="1" width="0.88671875" style="26" customWidth="1"/>
    <col min="2" max="2" width="21.109375" style="59" customWidth="1"/>
    <col min="3" max="7" width="5.88671875" style="59" customWidth="1"/>
    <col min="8" max="28" width="5.88671875" style="60" customWidth="1"/>
    <col min="29" max="34" width="5.88671875" style="26" customWidth="1"/>
    <col min="35" max="35" width="1.44140625" style="26" customWidth="1"/>
    <col min="36" max="36" width="10.88671875" style="26" customWidth="1"/>
    <col min="37" max="37" width="8.109375" style="26" customWidth="1"/>
    <col min="38" max="38" width="1.44140625" style="26" customWidth="1"/>
    <col min="39" max="39" width="10.88671875" style="26" customWidth="1"/>
    <col min="40" max="40" width="9.109375" style="26"/>
    <col min="41" max="41" width="1.44140625" style="26" customWidth="1"/>
    <col min="42" max="42" width="10.88671875" style="26" customWidth="1"/>
    <col min="43" max="43" width="9.109375" style="26"/>
    <col min="44" max="44" width="0.88671875" style="26" customWidth="1"/>
    <col min="45" max="16384" width="9.109375" style="26"/>
  </cols>
  <sheetData>
    <row r="1" spans="1:44" s="84" customFormat="1" ht="6" customHeight="1" x14ac:dyDescent="0.3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9">
        <v>107.6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ht="19.5" customHeight="1" x14ac:dyDescent="0.3">
      <c r="A2" s="22"/>
      <c r="B2" s="23" t="s">
        <v>20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s="32" customFormat="1" ht="16.5" customHeight="1" x14ac:dyDescent="0.3">
      <c r="A3" s="27"/>
      <c r="B3" s="28" t="s">
        <v>47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4" s="32" customFormat="1" ht="6" customHeight="1" x14ac:dyDescent="0.3">
      <c r="A4" s="27"/>
      <c r="B4" s="28"/>
      <c r="C4" s="29"/>
      <c r="D4" s="29"/>
      <c r="E4" s="29"/>
      <c r="F4" s="29"/>
      <c r="G4" s="29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ht="30" customHeight="1" x14ac:dyDescent="0.35">
      <c r="A5" s="85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52</v>
      </c>
      <c r="AK5" s="13" t="s">
        <v>1</v>
      </c>
      <c r="AL5" s="13"/>
      <c r="AM5" s="13" t="s">
        <v>50</v>
      </c>
      <c r="AN5" s="13" t="s">
        <v>1</v>
      </c>
      <c r="AO5" s="13"/>
      <c r="AP5" s="13" t="s">
        <v>51</v>
      </c>
      <c r="AQ5" s="13" t="s">
        <v>1</v>
      </c>
      <c r="AR5" s="85"/>
    </row>
    <row r="6" spans="1:44" ht="6" customHeight="1" x14ac:dyDescent="0.35">
      <c r="A6" s="85"/>
      <c r="B6" s="34"/>
      <c r="C6" s="34"/>
      <c r="D6" s="34"/>
      <c r="E6" s="34"/>
      <c r="F6" s="34"/>
      <c r="G6" s="34"/>
      <c r="H6" s="35"/>
      <c r="I6" s="35"/>
      <c r="J6" s="6"/>
      <c r="K6" s="35"/>
      <c r="L6" s="35"/>
      <c r="M6" s="6"/>
      <c r="N6" s="35"/>
      <c r="O6" s="35"/>
      <c r="P6" s="35"/>
      <c r="Q6" s="35"/>
      <c r="R6" s="35"/>
      <c r="S6" s="6"/>
      <c r="T6" s="35"/>
      <c r="U6" s="35"/>
      <c r="V6" s="35"/>
      <c r="W6" s="35"/>
      <c r="X6" s="35"/>
      <c r="Y6" s="35"/>
      <c r="Z6" s="35"/>
      <c r="AA6" s="35"/>
      <c r="AB6" s="35"/>
      <c r="AC6" s="35"/>
      <c r="AD6" s="6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85"/>
    </row>
    <row r="7" spans="1:44" s="41" customFormat="1" ht="16.5" customHeight="1" x14ac:dyDescent="0.3">
      <c r="A7" s="86"/>
      <c r="B7" s="37" t="s">
        <v>2</v>
      </c>
      <c r="C7" s="37"/>
      <c r="D7" s="37"/>
      <c r="E7" s="37"/>
      <c r="F7" s="37"/>
      <c r="G7" s="37"/>
      <c r="H7" s="39"/>
      <c r="I7" s="39"/>
      <c r="J7" s="7"/>
      <c r="K7" s="39"/>
      <c r="L7" s="39"/>
      <c r="M7" s="7"/>
      <c r="N7" s="39"/>
      <c r="O7" s="39"/>
      <c r="P7" s="39"/>
      <c r="Q7" s="39"/>
      <c r="R7" s="39"/>
      <c r="S7" s="7"/>
      <c r="T7" s="39"/>
      <c r="U7" s="39"/>
      <c r="V7" s="39"/>
      <c r="W7" s="39"/>
      <c r="X7" s="39"/>
      <c r="Y7" s="39"/>
      <c r="Z7" s="39"/>
      <c r="AA7" s="39"/>
      <c r="AB7" s="39"/>
      <c r="AC7" s="39"/>
      <c r="AD7" s="7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86"/>
    </row>
    <row r="8" spans="1:44" s="47" customFormat="1" ht="21" customHeight="1" x14ac:dyDescent="0.35">
      <c r="A8" s="87"/>
      <c r="B8" s="43" t="s">
        <v>21</v>
      </c>
      <c r="C8" s="44">
        <v>268.89999999999998</v>
      </c>
      <c r="D8" s="44">
        <v>280.2</v>
      </c>
      <c r="E8" s="44">
        <v>290</v>
      </c>
      <c r="F8" s="44">
        <v>299.60000000000002</v>
      </c>
      <c r="G8" s="44">
        <v>312.5</v>
      </c>
      <c r="H8" s="44">
        <v>324.8</v>
      </c>
      <c r="I8" s="44">
        <v>334.8</v>
      </c>
      <c r="J8" s="8">
        <v>349.6</v>
      </c>
      <c r="K8" s="44">
        <v>345.5</v>
      </c>
      <c r="L8" s="44">
        <v>349.1</v>
      </c>
      <c r="M8" s="8">
        <v>364.1</v>
      </c>
      <c r="N8" s="44">
        <v>363</v>
      </c>
      <c r="O8" s="44">
        <v>376</v>
      </c>
      <c r="P8" s="44">
        <v>388.8</v>
      </c>
      <c r="Q8" s="44">
        <v>397.1</v>
      </c>
      <c r="R8" s="44">
        <v>403.8</v>
      </c>
      <c r="S8" s="8">
        <v>403.9</v>
      </c>
      <c r="T8" s="44">
        <v>400</v>
      </c>
      <c r="U8" s="44">
        <v>405.8</v>
      </c>
      <c r="V8" s="44">
        <v>415.3</v>
      </c>
      <c r="W8" s="44">
        <v>417.9</v>
      </c>
      <c r="X8" s="44">
        <v>425.1</v>
      </c>
      <c r="Y8" s="44">
        <v>438.4</v>
      </c>
      <c r="Z8" s="44">
        <v>448.5</v>
      </c>
      <c r="AA8" s="44">
        <v>460</v>
      </c>
      <c r="AB8" s="44">
        <v>479.1</v>
      </c>
      <c r="AC8" s="45">
        <v>479.1</v>
      </c>
      <c r="AD8" s="112">
        <v>504.4</v>
      </c>
      <c r="AE8" s="45">
        <v>505.1</v>
      </c>
      <c r="AF8" s="45">
        <v>533.70000000000005</v>
      </c>
      <c r="AG8" s="45">
        <v>574.9</v>
      </c>
      <c r="AH8" s="45">
        <v>613.29999999999995</v>
      </c>
      <c r="AI8" s="45"/>
      <c r="AJ8" s="45">
        <f>$AH8-C8*(AE8/AD8)*($T8/$S8)*($N8/$M8)*($K8/$J8)</f>
        <v>350.55055651719982</v>
      </c>
      <c r="AK8" s="9">
        <f>(AH8/AE8)*(AD8/T8)*(S8/N8)*(M8/K8)*(J8/C8)-1</f>
        <v>1.33416288868428</v>
      </c>
      <c r="AL8" s="9"/>
      <c r="AM8" s="45">
        <f>$AH8-P8*(AE8/AD8)*($T8/$S8)</f>
        <v>227.71983484185415</v>
      </c>
      <c r="AN8" s="9">
        <f>(AH8/AE8)*(AD8/T8)*(S8/P8)-1</f>
        <v>0.59059011696946251</v>
      </c>
      <c r="AO8" s="42"/>
      <c r="AP8" s="45">
        <f>$AH8-R8*(AE8/AD8)*($T8/$S8)</f>
        <v>212.84405686507381</v>
      </c>
      <c r="AQ8" s="9">
        <f>(AH8/AE8)*(AD8/T8)*(S8/R8)-1</f>
        <v>0.53150430281755079</v>
      </c>
      <c r="AR8" s="87"/>
    </row>
    <row r="9" spans="1:44" ht="15" x14ac:dyDescent="0.35">
      <c r="A9" s="85"/>
      <c r="B9" s="34" t="s">
        <v>22</v>
      </c>
      <c r="C9" s="48">
        <v>343.7</v>
      </c>
      <c r="D9" s="48">
        <v>357.4</v>
      </c>
      <c r="E9" s="48">
        <v>367.3</v>
      </c>
      <c r="F9" s="48">
        <v>380.2</v>
      </c>
      <c r="G9" s="48">
        <v>396.2</v>
      </c>
      <c r="H9" s="48">
        <v>409.1</v>
      </c>
      <c r="I9" s="48">
        <v>422.3</v>
      </c>
      <c r="J9" s="10">
        <v>439.7</v>
      </c>
      <c r="K9" s="48">
        <v>434.9</v>
      </c>
      <c r="L9" s="48">
        <v>439.8</v>
      </c>
      <c r="M9" s="10">
        <v>455.5</v>
      </c>
      <c r="N9" s="48">
        <v>453.6</v>
      </c>
      <c r="O9" s="48">
        <v>464.7</v>
      </c>
      <c r="P9" s="48">
        <v>484.5</v>
      </c>
      <c r="Q9" s="48">
        <v>491</v>
      </c>
      <c r="R9" s="48">
        <v>496.5</v>
      </c>
      <c r="S9" s="10">
        <v>494.9</v>
      </c>
      <c r="T9" s="48">
        <v>493</v>
      </c>
      <c r="U9" s="48">
        <v>498.1</v>
      </c>
      <c r="V9" s="48">
        <v>507.8</v>
      </c>
      <c r="W9" s="48">
        <v>507.4</v>
      </c>
      <c r="X9" s="48">
        <v>517.5</v>
      </c>
      <c r="Y9" s="48">
        <v>530.4</v>
      </c>
      <c r="Z9" s="48">
        <v>540.6</v>
      </c>
      <c r="AA9" s="48">
        <v>554.6</v>
      </c>
      <c r="AB9" s="48">
        <v>574.9</v>
      </c>
      <c r="AC9" s="49">
        <v>568.4</v>
      </c>
      <c r="AD9" s="113">
        <v>594.1</v>
      </c>
      <c r="AE9" s="49">
        <v>594.1</v>
      </c>
      <c r="AF9" s="49">
        <v>623.20000000000005</v>
      </c>
      <c r="AG9" s="49">
        <v>670.1</v>
      </c>
      <c r="AH9" s="49">
        <v>709.1</v>
      </c>
      <c r="AI9" s="49"/>
      <c r="AJ9" s="49">
        <f t="shared" ref="AJ9:AJ16" si="0">$AH9-C9*(AE9/AD9)*($T9/$S9)*($N9/$M9)*($K9/$J9)</f>
        <v>371.8696880859884</v>
      </c>
      <c r="AK9" s="11">
        <f t="shared" ref="AK9:AK16" si="1">(AH9/AE9)*(AD9/T9)*(S9/N9)*(M9/K9)*(J9/C9)-1</f>
        <v>1.1027172675415051</v>
      </c>
      <c r="AL9" s="11"/>
      <c r="AM9" s="49">
        <f t="shared" ref="AM9:AM16" si="2">$AH9-P9*(AE9/AD9)*($T9/$S9)</f>
        <v>226.46007274196808</v>
      </c>
      <c r="AN9" s="11">
        <f t="shared" ref="AN9:AN16" si="3">(AH9/AE9)*(AD9/T9)*(S9/P9)-1</f>
        <v>0.46921122756778622</v>
      </c>
      <c r="AO9" s="33"/>
      <c r="AP9" s="49">
        <f t="shared" ref="AP9:AP16" si="4">$AH9-R9*(AE9/AD9)*($T9/$S9)</f>
        <v>214.50614265508182</v>
      </c>
      <c r="AQ9" s="11">
        <f t="shared" ref="AQ9:AQ16" si="5">(AH9/AE9)*(AD9/T9)*(S9/R9)-1</f>
        <v>0.43370159064771863</v>
      </c>
      <c r="AR9" s="85"/>
    </row>
    <row r="10" spans="1:44" ht="15" x14ac:dyDescent="0.35">
      <c r="A10" s="85"/>
      <c r="B10" s="34" t="s">
        <v>23</v>
      </c>
      <c r="C10" s="48">
        <v>193.5</v>
      </c>
      <c r="D10" s="48">
        <v>201.7</v>
      </c>
      <c r="E10" s="48">
        <v>210.8</v>
      </c>
      <c r="F10" s="48">
        <v>216.9</v>
      </c>
      <c r="G10" s="48">
        <v>228.4</v>
      </c>
      <c r="H10" s="48">
        <v>237.5</v>
      </c>
      <c r="I10" s="48">
        <v>248.1</v>
      </c>
      <c r="J10" s="10">
        <v>261.2</v>
      </c>
      <c r="K10" s="48">
        <v>259.10000000000002</v>
      </c>
      <c r="L10" s="48">
        <v>267.10000000000002</v>
      </c>
      <c r="M10" s="10">
        <v>279.60000000000002</v>
      </c>
      <c r="N10" s="48">
        <v>278.60000000000002</v>
      </c>
      <c r="O10" s="48">
        <v>287.5</v>
      </c>
      <c r="P10" s="48">
        <v>299.39999999999998</v>
      </c>
      <c r="Q10" s="48">
        <v>309.60000000000002</v>
      </c>
      <c r="R10" s="48">
        <v>315.8</v>
      </c>
      <c r="S10" s="10">
        <v>318.39999999999998</v>
      </c>
      <c r="T10" s="48">
        <v>313.2</v>
      </c>
      <c r="U10" s="48">
        <v>319.7</v>
      </c>
      <c r="V10" s="48">
        <v>327.2</v>
      </c>
      <c r="W10" s="48">
        <v>330.4</v>
      </c>
      <c r="X10" s="48">
        <v>337.1</v>
      </c>
      <c r="Y10" s="48">
        <v>349.1</v>
      </c>
      <c r="Z10" s="48">
        <v>358.3</v>
      </c>
      <c r="AA10" s="48">
        <v>369.9</v>
      </c>
      <c r="AB10" s="48">
        <v>388.1</v>
      </c>
      <c r="AC10" s="49">
        <v>400.1</v>
      </c>
      <c r="AD10" s="113">
        <v>420.1</v>
      </c>
      <c r="AE10" s="49">
        <v>421.6</v>
      </c>
      <c r="AF10" s="49">
        <v>449.8</v>
      </c>
      <c r="AG10" s="49">
        <v>491.6</v>
      </c>
      <c r="AH10" s="49">
        <v>528.5</v>
      </c>
      <c r="AI10" s="49"/>
      <c r="AJ10" s="49">
        <f t="shared" si="0"/>
        <v>339.69400944927617</v>
      </c>
      <c r="AK10" s="11">
        <f t="shared" si="1"/>
        <v>1.7991696580094225</v>
      </c>
      <c r="AL10" s="11"/>
      <c r="AM10" s="49">
        <f t="shared" si="2"/>
        <v>232.93812636139518</v>
      </c>
      <c r="AN10" s="11">
        <f t="shared" si="3"/>
        <v>0.7881196701514277</v>
      </c>
      <c r="AO10" s="33"/>
      <c r="AP10" s="49">
        <f t="shared" si="4"/>
        <v>216.74836441191911</v>
      </c>
      <c r="AQ10" s="11">
        <f t="shared" si="5"/>
        <v>0.69525975061221446</v>
      </c>
      <c r="AR10" s="85"/>
    </row>
    <row r="11" spans="1:44" s="47" customFormat="1" ht="21" customHeight="1" x14ac:dyDescent="0.35">
      <c r="A11" s="87"/>
      <c r="B11" s="43" t="s">
        <v>24</v>
      </c>
      <c r="C11" s="44">
        <v>320.5</v>
      </c>
      <c r="D11" s="44">
        <v>334.9</v>
      </c>
      <c r="E11" s="44">
        <v>345.5</v>
      </c>
      <c r="F11" s="44">
        <v>359</v>
      </c>
      <c r="G11" s="44">
        <v>375.9</v>
      </c>
      <c r="H11" s="44">
        <v>390.9</v>
      </c>
      <c r="I11" s="44">
        <v>404</v>
      </c>
      <c r="J11" s="8">
        <v>422.8</v>
      </c>
      <c r="K11" s="44">
        <v>419.2</v>
      </c>
      <c r="L11" s="44">
        <v>431.2</v>
      </c>
      <c r="M11" s="8">
        <v>446.4</v>
      </c>
      <c r="N11" s="44">
        <v>443.6</v>
      </c>
      <c r="O11" s="44">
        <v>457.6</v>
      </c>
      <c r="P11" s="44">
        <v>479.1</v>
      </c>
      <c r="Q11" s="44">
        <v>488.5</v>
      </c>
      <c r="R11" s="44">
        <v>498.5</v>
      </c>
      <c r="S11" s="8">
        <v>500.7</v>
      </c>
      <c r="T11" s="44">
        <v>498.3</v>
      </c>
      <c r="U11" s="44">
        <v>506.1</v>
      </c>
      <c r="V11" s="44">
        <v>517.4</v>
      </c>
      <c r="W11" s="44">
        <v>518.29999999999995</v>
      </c>
      <c r="X11" s="44">
        <v>527.1</v>
      </c>
      <c r="Y11" s="44">
        <v>538.6</v>
      </c>
      <c r="Z11" s="44">
        <v>550</v>
      </c>
      <c r="AA11" s="44">
        <v>568.29999999999995</v>
      </c>
      <c r="AB11" s="44">
        <v>585.20000000000005</v>
      </c>
      <c r="AC11" s="45">
        <v>585.70000000000005</v>
      </c>
      <c r="AD11" s="112">
        <v>610.70000000000005</v>
      </c>
      <c r="AE11" s="45">
        <v>609.79999999999995</v>
      </c>
      <c r="AF11" s="45">
        <v>641.79999999999995</v>
      </c>
      <c r="AG11" s="45">
        <v>687</v>
      </c>
      <c r="AH11" s="45">
        <v>728.3</v>
      </c>
      <c r="AI11" s="45"/>
      <c r="AJ11" s="45">
        <f t="shared" si="0"/>
        <v>414.49888922191769</v>
      </c>
      <c r="AK11" s="9">
        <f t="shared" si="1"/>
        <v>1.3208968196261366</v>
      </c>
      <c r="AL11" s="9"/>
      <c r="AM11" s="45">
        <f t="shared" si="2"/>
        <v>252.1991392270242</v>
      </c>
      <c r="AN11" s="9">
        <f t="shared" si="3"/>
        <v>0.52971788124382968</v>
      </c>
      <c r="AO11" s="42"/>
      <c r="AP11" s="45">
        <f t="shared" si="4"/>
        <v>232.92058214291706</v>
      </c>
      <c r="AQ11" s="9">
        <f t="shared" si="5"/>
        <v>0.47018623250535385</v>
      </c>
      <c r="AR11" s="87"/>
    </row>
    <row r="12" spans="1:44" ht="15" x14ac:dyDescent="0.35">
      <c r="A12" s="85"/>
      <c r="B12" s="34" t="s">
        <v>25</v>
      </c>
      <c r="C12" s="48">
        <v>356.9</v>
      </c>
      <c r="D12" s="48">
        <v>372.7</v>
      </c>
      <c r="E12" s="48">
        <v>383.9</v>
      </c>
      <c r="F12" s="48">
        <v>397.7</v>
      </c>
      <c r="G12" s="48">
        <v>415.7</v>
      </c>
      <c r="H12" s="48">
        <v>430.1</v>
      </c>
      <c r="I12" s="48">
        <v>444.6</v>
      </c>
      <c r="J12" s="10">
        <v>463</v>
      </c>
      <c r="K12" s="48">
        <v>460</v>
      </c>
      <c r="L12" s="48">
        <v>471</v>
      </c>
      <c r="M12" s="10">
        <v>487.1</v>
      </c>
      <c r="N12" s="48">
        <v>484.3</v>
      </c>
      <c r="O12" s="48">
        <v>498.3</v>
      </c>
      <c r="P12" s="48">
        <v>522</v>
      </c>
      <c r="Q12" s="48">
        <v>531</v>
      </c>
      <c r="R12" s="48">
        <v>537.6</v>
      </c>
      <c r="S12" s="10">
        <v>538.5</v>
      </c>
      <c r="T12" s="48">
        <v>538.20000000000005</v>
      </c>
      <c r="U12" s="48">
        <v>546</v>
      </c>
      <c r="V12" s="48">
        <v>556.20000000000005</v>
      </c>
      <c r="W12" s="48">
        <v>558.6</v>
      </c>
      <c r="X12" s="48">
        <v>567.20000000000005</v>
      </c>
      <c r="Y12" s="48">
        <v>577.5</v>
      </c>
      <c r="Z12" s="48">
        <v>590.9</v>
      </c>
      <c r="AA12" s="48">
        <v>608.20000000000005</v>
      </c>
      <c r="AB12" s="48">
        <v>629.20000000000005</v>
      </c>
      <c r="AC12" s="49">
        <v>617.5</v>
      </c>
      <c r="AD12" s="113">
        <v>651.6</v>
      </c>
      <c r="AE12" s="49">
        <v>650.70000000000005</v>
      </c>
      <c r="AF12" s="49">
        <v>683.2</v>
      </c>
      <c r="AG12" s="49">
        <v>730.2</v>
      </c>
      <c r="AH12" s="49">
        <v>773.3</v>
      </c>
      <c r="AI12" s="49"/>
      <c r="AJ12" s="49">
        <f t="shared" si="0"/>
        <v>421.43388576424928</v>
      </c>
      <c r="AK12" s="11">
        <f t="shared" si="1"/>
        <v>1.1977109153565388</v>
      </c>
      <c r="AL12" s="11"/>
      <c r="AM12" s="49">
        <f t="shared" si="2"/>
        <v>252.31140060634971</v>
      </c>
      <c r="AN12" s="11">
        <f t="shared" si="3"/>
        <v>0.484293516019354</v>
      </c>
      <c r="AO12" s="33"/>
      <c r="AP12" s="49">
        <f t="shared" si="4"/>
        <v>236.74162637159679</v>
      </c>
      <c r="AQ12" s="11">
        <f t="shared" si="5"/>
        <v>0.44122249881343545</v>
      </c>
      <c r="AR12" s="85"/>
    </row>
    <row r="13" spans="1:44" ht="15" x14ac:dyDescent="0.35">
      <c r="A13" s="85"/>
      <c r="B13" s="34" t="s">
        <v>26</v>
      </c>
      <c r="C13" s="48">
        <v>265.2</v>
      </c>
      <c r="D13" s="48">
        <v>276.5</v>
      </c>
      <c r="E13" s="48">
        <v>288.5</v>
      </c>
      <c r="F13" s="48">
        <v>298.10000000000002</v>
      </c>
      <c r="G13" s="48">
        <v>314.3</v>
      </c>
      <c r="H13" s="48">
        <v>330.7</v>
      </c>
      <c r="I13" s="48">
        <v>343</v>
      </c>
      <c r="J13" s="10">
        <v>360.8</v>
      </c>
      <c r="K13" s="48">
        <v>356.7</v>
      </c>
      <c r="L13" s="48">
        <v>371.4</v>
      </c>
      <c r="M13" s="10">
        <v>385.8</v>
      </c>
      <c r="N13" s="48">
        <v>383.3</v>
      </c>
      <c r="O13" s="48">
        <v>394.8</v>
      </c>
      <c r="P13" s="48">
        <v>412.4</v>
      </c>
      <c r="Q13" s="48">
        <v>425.8</v>
      </c>
      <c r="R13" s="48">
        <v>439</v>
      </c>
      <c r="S13" s="10">
        <v>445.1</v>
      </c>
      <c r="T13" s="48">
        <v>440</v>
      </c>
      <c r="U13" s="48">
        <v>448.9</v>
      </c>
      <c r="V13" s="48">
        <v>458.9</v>
      </c>
      <c r="W13" s="48">
        <v>461.5</v>
      </c>
      <c r="X13" s="48">
        <v>470.2</v>
      </c>
      <c r="Y13" s="48">
        <v>480.5</v>
      </c>
      <c r="Z13" s="48">
        <v>493.2</v>
      </c>
      <c r="AA13" s="48">
        <v>509</v>
      </c>
      <c r="AB13" s="48">
        <v>527.9</v>
      </c>
      <c r="AC13" s="49">
        <v>543.5</v>
      </c>
      <c r="AD13" s="113">
        <v>558.1</v>
      </c>
      <c r="AE13" s="49">
        <v>558.5</v>
      </c>
      <c r="AF13" s="49">
        <v>587.70000000000005</v>
      </c>
      <c r="AG13" s="49">
        <v>632.4</v>
      </c>
      <c r="AH13" s="49">
        <v>671.7</v>
      </c>
      <c r="AI13" s="49"/>
      <c r="AJ13" s="49">
        <f t="shared" si="0"/>
        <v>414.0127485288541</v>
      </c>
      <c r="AK13" s="11">
        <f t="shared" si="1"/>
        <v>1.6066481603775129</v>
      </c>
      <c r="AL13" s="11"/>
      <c r="AM13" s="49">
        <f t="shared" si="2"/>
        <v>263.7331326022661</v>
      </c>
      <c r="AN13" s="11">
        <f t="shared" si="3"/>
        <v>0.64645723385460152</v>
      </c>
      <c r="AO13" s="33"/>
      <c r="AP13" s="49">
        <f t="shared" si="4"/>
        <v>237.41907180503108</v>
      </c>
      <c r="AQ13" s="11">
        <f t="shared" si="5"/>
        <v>0.54669467708801278</v>
      </c>
      <c r="AR13" s="85"/>
    </row>
    <row r="14" spans="1:44" s="47" customFormat="1" ht="21" customHeight="1" x14ac:dyDescent="0.35">
      <c r="A14" s="87"/>
      <c r="B14" s="43" t="s">
        <v>27</v>
      </c>
      <c r="C14" s="44">
        <v>93.1</v>
      </c>
      <c r="D14" s="44">
        <v>97.3</v>
      </c>
      <c r="E14" s="44">
        <v>103.2</v>
      </c>
      <c r="F14" s="44">
        <v>106</v>
      </c>
      <c r="G14" s="44">
        <v>110.2</v>
      </c>
      <c r="H14" s="44">
        <v>116.2</v>
      </c>
      <c r="I14" s="44">
        <v>122.9</v>
      </c>
      <c r="J14" s="8">
        <v>130.69999999999999</v>
      </c>
      <c r="K14" s="44">
        <v>130</v>
      </c>
      <c r="L14" s="44">
        <v>132.30000000000001</v>
      </c>
      <c r="M14" s="8">
        <v>137.4</v>
      </c>
      <c r="N14" s="44">
        <v>137.5</v>
      </c>
      <c r="O14" s="44">
        <v>143.6</v>
      </c>
      <c r="P14" s="44">
        <v>147</v>
      </c>
      <c r="Q14" s="44">
        <v>152.69999999999999</v>
      </c>
      <c r="R14" s="44">
        <v>153.69999999999999</v>
      </c>
      <c r="S14" s="8">
        <v>154</v>
      </c>
      <c r="T14" s="44">
        <v>153</v>
      </c>
      <c r="U14" s="44">
        <v>155.19999999999999</v>
      </c>
      <c r="V14" s="44">
        <v>159.80000000000001</v>
      </c>
      <c r="W14" s="44">
        <v>161</v>
      </c>
      <c r="X14" s="44">
        <v>166.5</v>
      </c>
      <c r="Y14" s="44">
        <v>177.1</v>
      </c>
      <c r="Z14" s="44">
        <v>182</v>
      </c>
      <c r="AA14" s="44">
        <v>187.3</v>
      </c>
      <c r="AB14" s="44">
        <v>196.9</v>
      </c>
      <c r="AC14" s="45">
        <v>202.4</v>
      </c>
      <c r="AD14" s="112">
        <v>215.3</v>
      </c>
      <c r="AE14" s="45">
        <v>214.9</v>
      </c>
      <c r="AF14" s="45">
        <v>228.3</v>
      </c>
      <c r="AG14" s="45">
        <v>241.5</v>
      </c>
      <c r="AH14" s="45">
        <v>263.10000000000002</v>
      </c>
      <c r="AI14" s="45"/>
      <c r="AJ14" s="45">
        <f t="shared" si="0"/>
        <v>171.20402142640867</v>
      </c>
      <c r="AK14" s="9">
        <f t="shared" si="1"/>
        <v>1.8630197325697617</v>
      </c>
      <c r="AL14" s="9"/>
      <c r="AM14" s="45">
        <f t="shared" si="2"/>
        <v>117.32587932272097</v>
      </c>
      <c r="AN14" s="9">
        <f t="shared" si="3"/>
        <v>0.80484710713818663</v>
      </c>
      <c r="AO14" s="42"/>
      <c r="AP14" s="45">
        <f t="shared" si="4"/>
        <v>110.68175273402863</v>
      </c>
      <c r="AQ14" s="9">
        <f t="shared" si="5"/>
        <v>0.72617127358043887</v>
      </c>
      <c r="AR14" s="87"/>
    </row>
    <row r="15" spans="1:44" ht="15" x14ac:dyDescent="0.35">
      <c r="A15" s="85"/>
      <c r="B15" s="34" t="s">
        <v>28</v>
      </c>
      <c r="C15" s="48">
        <v>83.7</v>
      </c>
      <c r="D15" s="48">
        <v>85.8</v>
      </c>
      <c r="E15" s="48">
        <v>95.9</v>
      </c>
      <c r="F15" s="48">
        <v>95.5</v>
      </c>
      <c r="G15" s="48">
        <v>98.6</v>
      </c>
      <c r="H15" s="48">
        <v>110</v>
      </c>
      <c r="I15" s="48">
        <v>112.5</v>
      </c>
      <c r="J15" s="10">
        <v>120.3</v>
      </c>
      <c r="K15" s="48">
        <v>121</v>
      </c>
      <c r="L15" s="48">
        <v>121.6</v>
      </c>
      <c r="M15" s="10">
        <v>128.1</v>
      </c>
      <c r="N15" s="48">
        <v>127.6</v>
      </c>
      <c r="O15" s="48">
        <v>136.5</v>
      </c>
      <c r="P15" s="48">
        <v>136.6</v>
      </c>
      <c r="Q15" s="48">
        <v>143.1</v>
      </c>
      <c r="R15" s="48">
        <v>141.9</v>
      </c>
      <c r="S15" s="10">
        <v>142.6</v>
      </c>
      <c r="T15" s="48">
        <v>142.5</v>
      </c>
      <c r="U15" s="48">
        <v>145.80000000000001</v>
      </c>
      <c r="V15" s="48">
        <v>149.4</v>
      </c>
      <c r="W15" s="48">
        <v>151.4</v>
      </c>
      <c r="X15" s="48">
        <v>155.5</v>
      </c>
      <c r="Y15" s="48">
        <v>166.8</v>
      </c>
      <c r="Z15" s="48">
        <v>171.6</v>
      </c>
      <c r="AA15" s="48">
        <v>176.8</v>
      </c>
      <c r="AB15" s="48">
        <v>184.2</v>
      </c>
      <c r="AC15" s="49">
        <v>191.6</v>
      </c>
      <c r="AD15" s="113">
        <v>207.2</v>
      </c>
      <c r="AE15" s="49">
        <v>206.4</v>
      </c>
      <c r="AF15" s="49">
        <v>211.2</v>
      </c>
      <c r="AG15" s="49">
        <v>231.6</v>
      </c>
      <c r="AH15" s="49">
        <v>240.9</v>
      </c>
      <c r="AI15" s="49"/>
      <c r="AJ15" s="49">
        <f t="shared" si="0"/>
        <v>157.42392389677067</v>
      </c>
      <c r="AK15" s="11">
        <f t="shared" si="1"/>
        <v>1.8858567777203006</v>
      </c>
      <c r="AL15" s="11"/>
      <c r="AM15" s="49">
        <f t="shared" si="2"/>
        <v>104.92283569885251</v>
      </c>
      <c r="AN15" s="11">
        <f t="shared" si="3"/>
        <v>0.77162100149758084</v>
      </c>
      <c r="AO15" s="33"/>
      <c r="AP15" s="49">
        <f t="shared" si="4"/>
        <v>99.647001359203301</v>
      </c>
      <c r="AQ15" s="11">
        <f t="shared" si="5"/>
        <v>0.70545052011676912</v>
      </c>
      <c r="AR15" s="85"/>
    </row>
    <row r="16" spans="1:44" ht="15" x14ac:dyDescent="0.35">
      <c r="A16" s="85"/>
      <c r="B16" s="34" t="s">
        <v>29</v>
      </c>
      <c r="C16" s="48">
        <v>94.4</v>
      </c>
      <c r="D16" s="48">
        <v>99</v>
      </c>
      <c r="E16" s="48">
        <v>104.5</v>
      </c>
      <c r="F16" s="48">
        <v>108</v>
      </c>
      <c r="G16" s="48">
        <v>112.4</v>
      </c>
      <c r="H16" s="48">
        <v>117.7</v>
      </c>
      <c r="I16" s="48">
        <v>125</v>
      </c>
      <c r="J16" s="10">
        <v>132.80000000000001</v>
      </c>
      <c r="K16" s="48">
        <v>131.6</v>
      </c>
      <c r="L16" s="48">
        <v>134.69999999999999</v>
      </c>
      <c r="M16" s="10">
        <v>139.6</v>
      </c>
      <c r="N16" s="48">
        <v>139.69999999999999</v>
      </c>
      <c r="O16" s="48">
        <v>145.4</v>
      </c>
      <c r="P16" s="48">
        <v>149.9</v>
      </c>
      <c r="Q16" s="48">
        <v>155.69999999999999</v>
      </c>
      <c r="R16" s="48">
        <v>157.30000000000001</v>
      </c>
      <c r="S16" s="10">
        <v>157.9</v>
      </c>
      <c r="T16" s="48">
        <v>156.6</v>
      </c>
      <c r="U16" s="48">
        <v>158.69999999999999</v>
      </c>
      <c r="V16" s="48">
        <v>164</v>
      </c>
      <c r="W16" s="48">
        <v>166</v>
      </c>
      <c r="X16" s="48">
        <v>171.2</v>
      </c>
      <c r="Y16" s="48">
        <v>181.2</v>
      </c>
      <c r="Z16" s="48">
        <v>186.4</v>
      </c>
      <c r="AA16" s="48">
        <v>189.9</v>
      </c>
      <c r="AB16" s="48">
        <v>201.5</v>
      </c>
      <c r="AC16" s="49">
        <v>206.9</v>
      </c>
      <c r="AD16" s="113">
        <v>219.3</v>
      </c>
      <c r="AE16" s="49">
        <v>219.2</v>
      </c>
      <c r="AF16" s="49">
        <v>234.1</v>
      </c>
      <c r="AG16" s="49">
        <v>248.2</v>
      </c>
      <c r="AH16" s="49">
        <v>272.60000000000002</v>
      </c>
      <c r="AI16" s="49"/>
      <c r="AJ16" s="49">
        <f t="shared" si="0"/>
        <v>179.79906706874868</v>
      </c>
      <c r="AK16" s="11">
        <f t="shared" si="1"/>
        <v>1.9374704692025801</v>
      </c>
      <c r="AL16" s="11"/>
      <c r="AM16" s="49">
        <f t="shared" si="2"/>
        <v>124.00192662068588</v>
      </c>
      <c r="AN16" s="11">
        <f t="shared" si="3"/>
        <v>0.83447869680084108</v>
      </c>
      <c r="AO16" s="33"/>
      <c r="AP16" s="49">
        <f t="shared" si="4"/>
        <v>116.66619784812465</v>
      </c>
      <c r="AQ16" s="11">
        <f t="shared" si="5"/>
        <v>0.74817772822915529</v>
      </c>
      <c r="AR16" s="85"/>
    </row>
    <row r="17" spans="1:44" ht="6" customHeight="1" x14ac:dyDescent="0.35">
      <c r="A17" s="85"/>
      <c r="B17" s="34"/>
      <c r="C17" s="90"/>
      <c r="D17" s="90"/>
      <c r="E17" s="90"/>
      <c r="F17" s="90"/>
      <c r="G17" s="90"/>
      <c r="H17" s="91"/>
      <c r="I17" s="91"/>
      <c r="J17" s="117"/>
      <c r="K17" s="91"/>
      <c r="L17" s="91"/>
      <c r="M17" s="117"/>
      <c r="N17" s="91"/>
      <c r="O17" s="91"/>
      <c r="P17" s="91"/>
      <c r="Q17" s="91"/>
      <c r="R17" s="91"/>
      <c r="S17" s="117"/>
      <c r="T17" s="91"/>
      <c r="U17" s="91"/>
      <c r="V17" s="91"/>
      <c r="W17" s="91"/>
      <c r="X17" s="91"/>
      <c r="Y17" s="91"/>
      <c r="Z17" s="91"/>
      <c r="AA17" s="91"/>
      <c r="AB17" s="91"/>
      <c r="AC17" s="85"/>
      <c r="AD17" s="118"/>
      <c r="AE17" s="85"/>
      <c r="AF17" s="85"/>
      <c r="AG17" s="85"/>
      <c r="AH17" s="85"/>
      <c r="AI17" s="88"/>
      <c r="AJ17" s="45"/>
      <c r="AK17" s="35"/>
      <c r="AL17" s="35"/>
      <c r="AM17" s="45"/>
      <c r="AN17" s="35"/>
      <c r="AO17" s="35"/>
      <c r="AP17" s="35"/>
      <c r="AQ17" s="35"/>
      <c r="AR17" s="85"/>
    </row>
    <row r="18" spans="1:44" s="41" customFormat="1" ht="16.5" customHeight="1" x14ac:dyDescent="0.35">
      <c r="A18" s="86"/>
      <c r="B18" s="37" t="s">
        <v>48</v>
      </c>
      <c r="C18" s="86"/>
      <c r="D18" s="86"/>
      <c r="E18" s="86"/>
      <c r="F18" s="86"/>
      <c r="G18" s="86"/>
      <c r="H18" s="86"/>
      <c r="I18" s="86"/>
      <c r="J18" s="119"/>
      <c r="K18" s="86"/>
      <c r="L18" s="86"/>
      <c r="M18" s="119"/>
      <c r="N18" s="86"/>
      <c r="O18" s="86"/>
      <c r="P18" s="86"/>
      <c r="Q18" s="86"/>
      <c r="R18" s="86"/>
      <c r="S18" s="119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119"/>
      <c r="AE18" s="86"/>
      <c r="AF18" s="86"/>
      <c r="AG18" s="86"/>
      <c r="AH18" s="86"/>
      <c r="AI18" s="50"/>
      <c r="AJ18" s="45"/>
      <c r="AK18" s="39"/>
      <c r="AL18" s="39"/>
      <c r="AM18" s="39"/>
      <c r="AN18" s="39"/>
      <c r="AO18" s="39"/>
      <c r="AP18" s="39"/>
      <c r="AQ18" s="39"/>
      <c r="AR18" s="86"/>
    </row>
    <row r="19" spans="1:44" s="47" customFormat="1" ht="21" customHeight="1" x14ac:dyDescent="0.35">
      <c r="A19" s="87"/>
      <c r="B19" s="43" t="s">
        <v>30</v>
      </c>
      <c r="C19" s="44">
        <v>514.30014326647563</v>
      </c>
      <c r="D19" s="44">
        <v>526.11392405063293</v>
      </c>
      <c r="E19" s="44">
        <v>536.21883656509692</v>
      </c>
      <c r="F19" s="44">
        <v>550.91735537190095</v>
      </c>
      <c r="G19" s="44">
        <v>568.37534059945506</v>
      </c>
      <c r="H19" s="44">
        <v>582.80645161290317</v>
      </c>
      <c r="I19" s="44">
        <v>591.99735099337749</v>
      </c>
      <c r="J19" s="8">
        <v>610.88481675392666</v>
      </c>
      <c r="K19" s="44">
        <v>603.72054973821992</v>
      </c>
      <c r="L19" s="44">
        <v>599.03406169665823</v>
      </c>
      <c r="M19" s="8">
        <v>612.18324937027705</v>
      </c>
      <c r="N19" s="44">
        <v>610.33375314861462</v>
      </c>
      <c r="O19" s="44">
        <v>615.14705882352951</v>
      </c>
      <c r="P19" s="44">
        <v>617.91428571428571</v>
      </c>
      <c r="Q19" s="44">
        <v>616.42848837209306</v>
      </c>
      <c r="R19" s="44">
        <v>604.34192825112109</v>
      </c>
      <c r="S19" s="8">
        <v>578.54774678111585</v>
      </c>
      <c r="T19" s="44">
        <v>572.96137339055792</v>
      </c>
      <c r="U19" s="44">
        <v>564.31562500000007</v>
      </c>
      <c r="V19" s="44">
        <v>564.01373346897253</v>
      </c>
      <c r="W19" s="44">
        <v>557.33916083916085</v>
      </c>
      <c r="X19" s="44">
        <v>568.0765765765766</v>
      </c>
      <c r="Y19" s="44">
        <v>584.09580838323348</v>
      </c>
      <c r="Z19" s="44">
        <v>581.8731778425655</v>
      </c>
      <c r="AA19" s="44">
        <v>582.63757115749524</v>
      </c>
      <c r="AB19" s="44">
        <v>594.42239776951681</v>
      </c>
      <c r="AC19" s="44">
        <v>589.49170506912435</v>
      </c>
      <c r="AD19" s="8">
        <v>611.60217983651228</v>
      </c>
      <c r="AE19" s="44">
        <v>612.45095367847421</v>
      </c>
      <c r="AF19" s="44">
        <v>593.74125000000004</v>
      </c>
      <c r="AG19" s="44">
        <v>588.56710122699383</v>
      </c>
      <c r="AH19" s="44">
        <v>613.29999999999995</v>
      </c>
      <c r="AI19" s="45"/>
      <c r="AJ19" s="45">
        <f>$AH19-C19*(AE19/AD19)*($T19/$S19)*($N19/$M19)*($K19/$J19)</f>
        <v>110.76345694908537</v>
      </c>
      <c r="AK19" s="9">
        <f>(AH19/AE19)*(AD19/T19)*(S19/N19)*(M19/K19)*(J19/C19)-1</f>
        <v>0.22040876127462705</v>
      </c>
      <c r="AL19" s="9"/>
      <c r="AM19" s="45">
        <f>$AH19-P19*(AE19/AD19)*($T19/$S19)</f>
        <v>0.50295180223236002</v>
      </c>
      <c r="AN19" s="9">
        <f>(AH19/AE19)*(AD19/T19)*(S19/P19)-1</f>
        <v>8.2074775606644224E-4</v>
      </c>
      <c r="AO19" s="42"/>
      <c r="AP19" s="45">
        <f>$AH19-R19*(AE19/AD19)*($T19/$S19)</f>
        <v>13.962910218467982</v>
      </c>
      <c r="AQ19" s="9">
        <f>(AH19/AE19)*(AD19/T19)*(S19/R19)-1</f>
        <v>2.3297257013674466E-2</v>
      </c>
      <c r="AR19" s="87"/>
    </row>
    <row r="20" spans="1:44" ht="15" x14ac:dyDescent="0.35">
      <c r="A20" s="85"/>
      <c r="B20" s="34" t="s">
        <v>31</v>
      </c>
      <c r="C20" s="48">
        <v>657.36318051575927</v>
      </c>
      <c r="D20" s="48">
        <v>671.06751054852327</v>
      </c>
      <c r="E20" s="48">
        <v>679.14889196675904</v>
      </c>
      <c r="F20" s="48">
        <v>699.12809917355378</v>
      </c>
      <c r="G20" s="48">
        <v>720.60899182561309</v>
      </c>
      <c r="H20" s="48">
        <v>734.07056451612902</v>
      </c>
      <c r="I20" s="48">
        <v>746.71589403973508</v>
      </c>
      <c r="J20" s="10">
        <v>768.32395287958104</v>
      </c>
      <c r="K20" s="48">
        <v>759.93651832460728</v>
      </c>
      <c r="L20" s="48">
        <v>754.66966580976873</v>
      </c>
      <c r="M20" s="10">
        <v>765.85957178841306</v>
      </c>
      <c r="N20" s="48">
        <v>762.66498740554152</v>
      </c>
      <c r="O20" s="48">
        <v>760.2628676470589</v>
      </c>
      <c r="P20" s="48">
        <v>770.00892857142856</v>
      </c>
      <c r="Q20" s="48">
        <v>762.19186046511629</v>
      </c>
      <c r="R20" s="48">
        <v>743.08015695067263</v>
      </c>
      <c r="S20" s="10">
        <v>708.89645922746774</v>
      </c>
      <c r="T20" s="48">
        <v>706.17489270386272</v>
      </c>
      <c r="U20" s="48">
        <v>692.67031250000002</v>
      </c>
      <c r="V20" s="48">
        <v>689.6368260427264</v>
      </c>
      <c r="W20" s="48">
        <v>676.70229770229764</v>
      </c>
      <c r="X20" s="48">
        <v>691.55405405405406</v>
      </c>
      <c r="Y20" s="48">
        <v>706.67065868263467</v>
      </c>
      <c r="Z20" s="48">
        <v>701.36151603498536</v>
      </c>
      <c r="AA20" s="48">
        <v>702.45825426944975</v>
      </c>
      <c r="AB20" s="48">
        <v>713.28206319702599</v>
      </c>
      <c r="AC20" s="48">
        <v>699.36774193548376</v>
      </c>
      <c r="AD20" s="10">
        <v>720.36648501362401</v>
      </c>
      <c r="AE20" s="48">
        <v>720.36648501362401</v>
      </c>
      <c r="AF20" s="48">
        <v>693.31000000000006</v>
      </c>
      <c r="AG20" s="48">
        <v>686.03029141104287</v>
      </c>
      <c r="AH20" s="48">
        <v>709.1</v>
      </c>
      <c r="AI20" s="49"/>
      <c r="AJ20" s="49">
        <f>$AH20-C20*(AE20/AD20)*($T20/$S20)*($N20/$M20)*($K20/$J20)</f>
        <v>64.110793115751221</v>
      </c>
      <c r="AK20" s="11">
        <f t="shared" ref="AK20:AK27" si="6">(AH20/AE20)*(AD20/T20)*(S20/N20)*(M20/K20)*(J20/C20)-1</f>
        <v>9.9398241755782824E-2</v>
      </c>
      <c r="AL20" s="11"/>
      <c r="AM20" s="49">
        <f t="shared" ref="AM20:AM27" si="7">$AH20-P20*(AE20/AD20)*($T20/$S20)</f>
        <v>-57.952741535086489</v>
      </c>
      <c r="AN20" s="11">
        <f t="shared" ref="AN20:AN27" si="8">(AH20/AE20)*(AD20/T20)*(S20/P20)-1</f>
        <v>-7.5552486024763943E-2</v>
      </c>
      <c r="AO20" s="33"/>
      <c r="AP20" s="49">
        <f t="shared" ref="AP20:AP27" si="9">$AH20-R20*(AE20/AD20)*($T20/$S20)</f>
        <v>-31.127353761732934</v>
      </c>
      <c r="AQ20" s="11">
        <f t="shared" ref="AQ20:AQ27" si="10">(AH20/AE20)*(AD20/T20)*(S20/R20)-1</f>
        <v>-4.2051072016655477E-2</v>
      </c>
      <c r="AR20" s="85"/>
    </row>
    <row r="21" spans="1:44" ht="15" x14ac:dyDescent="0.35">
      <c r="A21" s="85"/>
      <c r="B21" s="34" t="s">
        <v>32</v>
      </c>
      <c r="C21" s="48">
        <v>370.08954154727797</v>
      </c>
      <c r="D21" s="48">
        <v>378.71940928270044</v>
      </c>
      <c r="E21" s="48">
        <v>389.7756232686981</v>
      </c>
      <c r="F21" s="48">
        <v>398.8450413223141</v>
      </c>
      <c r="G21" s="48">
        <v>415.41416893732969</v>
      </c>
      <c r="H21" s="48">
        <v>426.15927419354836</v>
      </c>
      <c r="I21" s="48">
        <v>438.69337748344367</v>
      </c>
      <c r="J21" s="10">
        <v>456.41623036649213</v>
      </c>
      <c r="K21" s="48">
        <v>452.74672774869111</v>
      </c>
      <c r="L21" s="48">
        <v>458.32712082262219</v>
      </c>
      <c r="M21" s="10">
        <v>470.10831234256926</v>
      </c>
      <c r="N21" s="48">
        <v>468.42695214105794</v>
      </c>
      <c r="O21" s="48">
        <v>470.35845588235298</v>
      </c>
      <c r="P21" s="48">
        <v>475.8321428571428</v>
      </c>
      <c r="Q21" s="48">
        <v>480.60000000000008</v>
      </c>
      <c r="R21" s="48">
        <v>472.63789237668163</v>
      </c>
      <c r="S21" s="10">
        <v>456.0772532188841</v>
      </c>
      <c r="T21" s="48">
        <v>448.62875536480686</v>
      </c>
      <c r="U21" s="48">
        <v>444.58281249999999</v>
      </c>
      <c r="V21" s="48">
        <v>444.36622583926754</v>
      </c>
      <c r="W21" s="48">
        <v>440.64335664335664</v>
      </c>
      <c r="X21" s="48">
        <v>450.478978978979</v>
      </c>
      <c r="Y21" s="48">
        <v>465.1182634730539</v>
      </c>
      <c r="Z21" s="48">
        <v>464.84985422740522</v>
      </c>
      <c r="AA21" s="48">
        <v>468.51660341555976</v>
      </c>
      <c r="AB21" s="48">
        <v>481.51812267657999</v>
      </c>
      <c r="AC21" s="48">
        <v>492.28894009216589</v>
      </c>
      <c r="AD21" s="10">
        <v>509.38555858310633</v>
      </c>
      <c r="AE21" s="48">
        <v>511.20435967302456</v>
      </c>
      <c r="AF21" s="48">
        <v>500.40250000000003</v>
      </c>
      <c r="AG21" s="48">
        <v>503.2868098159509</v>
      </c>
      <c r="AH21" s="48">
        <v>528.5</v>
      </c>
      <c r="AI21" s="49"/>
      <c r="AJ21" s="49">
        <f t="shared" ref="AJ21:AJ27" si="11">$AH21-C21*(AE21/AD21)*($T21/$S21)*($N21/$M21)*($K21/$J21)</f>
        <v>167.38825589510566</v>
      </c>
      <c r="AK21" s="11">
        <f t="shared" si="6"/>
        <v>0.46353589609781065</v>
      </c>
      <c r="AL21" s="11"/>
      <c r="AM21" s="49">
        <f t="shared" si="7"/>
        <v>58.767736538646034</v>
      </c>
      <c r="AN21" s="11">
        <f t="shared" si="8"/>
        <v>0.12510900593797691</v>
      </c>
      <c r="AO21" s="33"/>
      <c r="AP21" s="49">
        <f t="shared" si="9"/>
        <v>61.921038665820731</v>
      </c>
      <c r="AQ21" s="11">
        <f t="shared" si="10"/>
        <v>0.13271288205700027</v>
      </c>
      <c r="AR21" s="85"/>
    </row>
    <row r="22" spans="1:44" s="47" customFormat="1" ht="21" customHeight="1" x14ac:dyDescent="0.35">
      <c r="A22" s="87"/>
      <c r="B22" s="43" t="s">
        <v>24</v>
      </c>
      <c r="C22" s="44">
        <v>612.99068767908307</v>
      </c>
      <c r="D22" s="44">
        <v>628.82067510548529</v>
      </c>
      <c r="E22" s="44">
        <v>638.840027700831</v>
      </c>
      <c r="F22" s="44">
        <v>660.14462809917359</v>
      </c>
      <c r="G22" s="44">
        <v>683.68732970027236</v>
      </c>
      <c r="H22" s="44">
        <v>701.41330645161281</v>
      </c>
      <c r="I22" s="44">
        <v>714.35761589403967</v>
      </c>
      <c r="J22" s="8">
        <v>738.79319371727752</v>
      </c>
      <c r="K22" s="44">
        <v>732.50261780104711</v>
      </c>
      <c r="L22" s="44">
        <v>739.91259640102828</v>
      </c>
      <c r="M22" s="8">
        <v>750.55919395465992</v>
      </c>
      <c r="N22" s="44">
        <v>745.85138539042816</v>
      </c>
      <c r="O22" s="44">
        <v>748.64705882352951</v>
      </c>
      <c r="P22" s="44">
        <v>761.42678571428576</v>
      </c>
      <c r="Q22" s="44">
        <v>758.31104651162798</v>
      </c>
      <c r="R22" s="44">
        <v>746.07343049327358</v>
      </c>
      <c r="S22" s="8">
        <v>717.20439914163092</v>
      </c>
      <c r="T22" s="44">
        <v>713.76663090128761</v>
      </c>
      <c r="U22" s="44">
        <v>703.79531250000002</v>
      </c>
      <c r="V22" s="44">
        <v>702.67446592065107</v>
      </c>
      <c r="W22" s="44">
        <v>691.23926073926066</v>
      </c>
      <c r="X22" s="44">
        <v>704.38288288288288</v>
      </c>
      <c r="Y22" s="44">
        <v>717.59580838323359</v>
      </c>
      <c r="Z22" s="44">
        <v>713.55685131195321</v>
      </c>
      <c r="AA22" s="44">
        <v>719.81072106261854</v>
      </c>
      <c r="AB22" s="44">
        <v>726.06133828996292</v>
      </c>
      <c r="AC22" s="44">
        <v>720.65391705069123</v>
      </c>
      <c r="AD22" s="8">
        <v>740.49455040871942</v>
      </c>
      <c r="AE22" s="44">
        <v>739.4032697547683</v>
      </c>
      <c r="AF22" s="44">
        <v>714.00249999999994</v>
      </c>
      <c r="AG22" s="44">
        <v>703.33205521472382</v>
      </c>
      <c r="AH22" s="44">
        <v>728.3</v>
      </c>
      <c r="AI22" s="45"/>
      <c r="AJ22" s="45">
        <f t="shared" si="11"/>
        <v>128.12165775252186</v>
      </c>
      <c r="AK22" s="9">
        <f t="shared" si="6"/>
        <v>0.21347264426894652</v>
      </c>
      <c r="AL22" s="9"/>
      <c r="AM22" s="45">
        <f t="shared" si="7"/>
        <v>-28.360296585622223</v>
      </c>
      <c r="AN22" s="9">
        <f t="shared" si="8"/>
        <v>-3.7480883711747737E-2</v>
      </c>
      <c r="AO22" s="42"/>
      <c r="AP22" s="45">
        <f t="shared" si="9"/>
        <v>-13.103052510320367</v>
      </c>
      <c r="AQ22" s="9">
        <f t="shared" si="10"/>
        <v>-1.7673318805411786E-2</v>
      </c>
      <c r="AR22" s="87"/>
    </row>
    <row r="23" spans="1:44" ht="15" x14ac:dyDescent="0.35">
      <c r="A23" s="85"/>
      <c r="B23" s="34" t="s">
        <v>25</v>
      </c>
      <c r="C23" s="48">
        <v>682.60959885386819</v>
      </c>
      <c r="D23" s="48">
        <v>699.79535864978902</v>
      </c>
      <c r="E23" s="48">
        <v>709.84279778393352</v>
      </c>
      <c r="F23" s="48">
        <v>731.3078512396695</v>
      </c>
      <c r="G23" s="48">
        <v>756.07561307901904</v>
      </c>
      <c r="H23" s="48">
        <v>771.7520161290322</v>
      </c>
      <c r="I23" s="48">
        <v>786.14701986754972</v>
      </c>
      <c r="J23" s="10">
        <v>809.03795811518319</v>
      </c>
      <c r="K23" s="48">
        <v>803.79581151832451</v>
      </c>
      <c r="L23" s="48">
        <v>808.20694087403604</v>
      </c>
      <c r="M23" s="10">
        <v>818.99055415617124</v>
      </c>
      <c r="N23" s="48">
        <v>814.28274559193949</v>
      </c>
      <c r="O23" s="48">
        <v>815.23345588235304</v>
      </c>
      <c r="P23" s="48">
        <v>829.60714285714278</v>
      </c>
      <c r="Q23" s="48">
        <v>824.28488372093034</v>
      </c>
      <c r="R23" s="48">
        <v>804.59192825112109</v>
      </c>
      <c r="S23" s="10">
        <v>771.34924892703862</v>
      </c>
      <c r="T23" s="48">
        <v>770.91952789699576</v>
      </c>
      <c r="U23" s="48">
        <v>759.28125</v>
      </c>
      <c r="V23" s="48">
        <v>755.36826042726364</v>
      </c>
      <c r="W23" s="48">
        <v>744.98601398601409</v>
      </c>
      <c r="X23" s="48">
        <v>757.96996996997007</v>
      </c>
      <c r="Y23" s="48">
        <v>769.42365269461084</v>
      </c>
      <c r="Z23" s="48">
        <v>766.6195335276966</v>
      </c>
      <c r="AA23" s="48">
        <v>770.34819734345353</v>
      </c>
      <c r="AB23" s="48">
        <v>780.65241635687744</v>
      </c>
      <c r="AC23" s="48">
        <v>759.78110599078332</v>
      </c>
      <c r="AD23" s="10">
        <v>790.08719346049054</v>
      </c>
      <c r="AE23" s="48">
        <v>788.99591280653954</v>
      </c>
      <c r="AF23" s="48">
        <v>760.06000000000006</v>
      </c>
      <c r="AG23" s="48">
        <v>747.55904907975457</v>
      </c>
      <c r="AH23" s="48">
        <v>773.3</v>
      </c>
      <c r="AI23" s="49"/>
      <c r="AJ23" s="49">
        <f t="shared" si="11"/>
        <v>100.31824856056278</v>
      </c>
      <c r="AK23" s="11">
        <f t="shared" si="6"/>
        <v>0.14906533252349363</v>
      </c>
      <c r="AL23" s="11"/>
      <c r="AM23" s="49">
        <f t="shared" si="7"/>
        <v>-54.699738322051303</v>
      </c>
      <c r="AN23" s="11">
        <f t="shared" si="8"/>
        <v>-6.6062506774338892E-2</v>
      </c>
      <c r="AO23" s="33"/>
      <c r="AP23" s="49">
        <f t="shared" si="9"/>
        <v>-29.732991921432813</v>
      </c>
      <c r="AQ23" s="11">
        <f t="shared" si="10"/>
        <v>-3.7025865961359927E-2</v>
      </c>
      <c r="AR23" s="85"/>
    </row>
    <row r="24" spans="1:44" ht="15" x14ac:dyDescent="0.35">
      <c r="A24" s="85"/>
      <c r="B24" s="34" t="s">
        <v>26</v>
      </c>
      <c r="C24" s="48">
        <v>507.22349570200572</v>
      </c>
      <c r="D24" s="48">
        <v>519.16666666666674</v>
      </c>
      <c r="E24" s="48">
        <v>533.4452908587258</v>
      </c>
      <c r="F24" s="48">
        <v>548.15909090909099</v>
      </c>
      <c r="G24" s="48">
        <v>571.64918256130795</v>
      </c>
      <c r="H24" s="48">
        <v>593.39314516129025</v>
      </c>
      <c r="I24" s="48">
        <v>606.49668874172187</v>
      </c>
      <c r="J24" s="10">
        <v>630.45549738219893</v>
      </c>
      <c r="K24" s="48">
        <v>623.29123036649207</v>
      </c>
      <c r="L24" s="48">
        <v>637.29948586118257</v>
      </c>
      <c r="M24" s="10">
        <v>648.66876574307298</v>
      </c>
      <c r="N24" s="48">
        <v>644.46536523929467</v>
      </c>
      <c r="O24" s="48">
        <v>645.90441176470597</v>
      </c>
      <c r="P24" s="48">
        <v>655.42142857142846</v>
      </c>
      <c r="Q24" s="48">
        <v>660.98023255813962</v>
      </c>
      <c r="R24" s="48">
        <v>657.02354260089692</v>
      </c>
      <c r="S24" s="10">
        <v>637.56276824034342</v>
      </c>
      <c r="T24" s="48">
        <v>630.25751072961373</v>
      </c>
      <c r="U24" s="48">
        <v>624.25156249999998</v>
      </c>
      <c r="V24" s="48">
        <v>623.22634791454732</v>
      </c>
      <c r="W24" s="48">
        <v>615.48701298701303</v>
      </c>
      <c r="X24" s="48">
        <v>628.34534534534532</v>
      </c>
      <c r="Y24" s="48">
        <v>640.18712574850304</v>
      </c>
      <c r="Z24" s="48">
        <v>639.86588921282794</v>
      </c>
      <c r="AA24" s="48">
        <v>644.70113851992414</v>
      </c>
      <c r="AB24" s="48">
        <v>654.9688661710037</v>
      </c>
      <c r="AC24" s="48">
        <v>668.73041474654372</v>
      </c>
      <c r="AD24" s="10">
        <v>676.71525885558583</v>
      </c>
      <c r="AE24" s="48">
        <v>677.20027247956409</v>
      </c>
      <c r="AF24" s="48">
        <v>653.81625000000008</v>
      </c>
      <c r="AG24" s="48">
        <v>647.43404907975457</v>
      </c>
      <c r="AH24" s="48">
        <v>671.7</v>
      </c>
      <c r="AI24" s="49"/>
      <c r="AJ24" s="49">
        <f t="shared" si="11"/>
        <v>178.84544310318074</v>
      </c>
      <c r="AK24" s="11">
        <f t="shared" si="6"/>
        <v>0.36287671606254968</v>
      </c>
      <c r="AL24" s="11"/>
      <c r="AM24" s="49">
        <f t="shared" si="7"/>
        <v>23.324085742887178</v>
      </c>
      <c r="AN24" s="11">
        <f t="shared" si="8"/>
        <v>3.5973090964693144E-2</v>
      </c>
      <c r="AO24" s="33"/>
      <c r="AP24" s="49">
        <f t="shared" si="9"/>
        <v>21.739193788919692</v>
      </c>
      <c r="AQ24" s="11">
        <f t="shared" si="10"/>
        <v>3.3446930308994149E-2</v>
      </c>
      <c r="AR24" s="85"/>
    </row>
    <row r="25" spans="1:44" s="47" customFormat="1" ht="21" customHeight="1" x14ac:dyDescent="0.35">
      <c r="A25" s="87"/>
      <c r="B25" s="43" t="s">
        <v>27</v>
      </c>
      <c r="C25" s="44">
        <v>178.0637535816619</v>
      </c>
      <c r="D25" s="44">
        <v>182.69409282700423</v>
      </c>
      <c r="E25" s="44">
        <v>190.81994459833797</v>
      </c>
      <c r="F25" s="44">
        <v>194.91735537190084</v>
      </c>
      <c r="G25" s="44">
        <v>200.43188010899183</v>
      </c>
      <c r="H25" s="44">
        <v>208.50403225806451</v>
      </c>
      <c r="I25" s="44">
        <v>217.31324503311259</v>
      </c>
      <c r="J25" s="8">
        <v>228.38285340314133</v>
      </c>
      <c r="K25" s="44">
        <v>227.15968586387433</v>
      </c>
      <c r="L25" s="44">
        <v>227.01863753213371</v>
      </c>
      <c r="M25" s="8">
        <v>231.01889168765743</v>
      </c>
      <c r="N25" s="44">
        <v>231.18702770780854</v>
      </c>
      <c r="O25" s="44">
        <v>234.93382352941177</v>
      </c>
      <c r="P25" s="44">
        <v>233.625</v>
      </c>
      <c r="Q25" s="44">
        <v>237.04011627906976</v>
      </c>
      <c r="R25" s="44">
        <v>230.03307174887891</v>
      </c>
      <c r="S25" s="8">
        <v>220.59012875536482</v>
      </c>
      <c r="T25" s="44">
        <v>219.15772532188842</v>
      </c>
      <c r="U25" s="44">
        <v>215.82499999999999</v>
      </c>
      <c r="V25" s="44">
        <v>217.02238046795526</v>
      </c>
      <c r="W25" s="44">
        <v>214.72027972027973</v>
      </c>
      <c r="X25" s="44">
        <v>222.5</v>
      </c>
      <c r="Y25" s="44">
        <v>235.95658682634729</v>
      </c>
      <c r="Z25" s="44">
        <v>236.12244897959181</v>
      </c>
      <c r="AA25" s="44">
        <v>237.23481973434536</v>
      </c>
      <c r="AB25" s="44">
        <v>244.29507434944239</v>
      </c>
      <c r="AC25" s="44">
        <v>249.03594470046082</v>
      </c>
      <c r="AD25" s="8">
        <v>261.05858310626706</v>
      </c>
      <c r="AE25" s="44">
        <v>260.57356948228886</v>
      </c>
      <c r="AF25" s="44">
        <v>253.98375000000001</v>
      </c>
      <c r="AG25" s="44">
        <v>247.24118098159508</v>
      </c>
      <c r="AH25" s="44">
        <v>263.10000000000002</v>
      </c>
      <c r="AI25" s="45"/>
      <c r="AJ25" s="45">
        <f t="shared" si="11"/>
        <v>87.339066768274449</v>
      </c>
      <c r="AK25" s="9">
        <f t="shared" si="6"/>
        <v>0.49691968039977041</v>
      </c>
      <c r="AL25" s="9"/>
      <c r="AM25" s="45">
        <f t="shared" si="7"/>
        <v>31.423272495038646</v>
      </c>
      <c r="AN25" s="9">
        <f t="shared" si="8"/>
        <v>0.13563413482852216</v>
      </c>
      <c r="AO25" s="42"/>
      <c r="AP25" s="45">
        <f t="shared" si="9"/>
        <v>34.985246524583232</v>
      </c>
      <c r="AQ25" s="9">
        <f t="shared" si="10"/>
        <v>0.15336687343352162</v>
      </c>
      <c r="AR25" s="87"/>
    </row>
    <row r="26" spans="1:44" ht="15" x14ac:dyDescent="0.35">
      <c r="A26" s="85"/>
      <c r="B26" s="34" t="s">
        <v>28</v>
      </c>
      <c r="C26" s="48">
        <v>160.08524355300861</v>
      </c>
      <c r="D26" s="48">
        <v>161.10126582278482</v>
      </c>
      <c r="E26" s="48">
        <v>177.32202216066483</v>
      </c>
      <c r="F26" s="48">
        <v>175.60950413223142</v>
      </c>
      <c r="G26" s="48">
        <v>179.33378746594005</v>
      </c>
      <c r="H26" s="48">
        <v>197.37903225806451</v>
      </c>
      <c r="I26" s="48">
        <v>198.92384105960264</v>
      </c>
      <c r="J26" s="10">
        <v>210.2100785340314</v>
      </c>
      <c r="K26" s="48">
        <v>211.43324607329842</v>
      </c>
      <c r="L26" s="48">
        <v>208.65809768637533</v>
      </c>
      <c r="M26" s="10">
        <v>215.38224181360198</v>
      </c>
      <c r="N26" s="48">
        <v>214.54156171284632</v>
      </c>
      <c r="O26" s="48">
        <v>223.31801470588238</v>
      </c>
      <c r="P26" s="48">
        <v>217.09642857142856</v>
      </c>
      <c r="Q26" s="48">
        <v>222.13779069767443</v>
      </c>
      <c r="R26" s="48">
        <v>212.37275784753365</v>
      </c>
      <c r="S26" s="10">
        <v>204.2607296137339</v>
      </c>
      <c r="T26" s="48">
        <v>204.11748927038627</v>
      </c>
      <c r="U26" s="48">
        <v>202.75312500000001</v>
      </c>
      <c r="V26" s="48">
        <v>202.89827060020349</v>
      </c>
      <c r="W26" s="48">
        <v>201.91708291708292</v>
      </c>
      <c r="X26" s="48">
        <v>207.80030030030031</v>
      </c>
      <c r="Y26" s="48">
        <v>222.23353293413174</v>
      </c>
      <c r="Z26" s="48">
        <v>222.6297376093294</v>
      </c>
      <c r="AA26" s="48">
        <v>223.93548387096774</v>
      </c>
      <c r="AB26" s="48">
        <v>228.53810408921933</v>
      </c>
      <c r="AC26" s="48">
        <v>235.74746543778798</v>
      </c>
      <c r="AD26" s="10">
        <v>251.23705722070844</v>
      </c>
      <c r="AE26" s="48">
        <v>250.26702997275206</v>
      </c>
      <c r="AF26" s="48">
        <v>234.96</v>
      </c>
      <c r="AG26" s="48">
        <v>237.10582822085888</v>
      </c>
      <c r="AH26" s="48">
        <v>240.9</v>
      </c>
      <c r="AI26" s="49"/>
      <c r="AJ26" s="49">
        <f t="shared" si="11"/>
        <v>81.243034960155882</v>
      </c>
      <c r="AK26" s="11">
        <f t="shared" si="6"/>
        <v>0.50885994820132541</v>
      </c>
      <c r="AL26" s="11"/>
      <c r="AM26" s="49">
        <f t="shared" si="7"/>
        <v>24.793435307104886</v>
      </c>
      <c r="AN26" s="11">
        <f t="shared" si="8"/>
        <v>0.1147278211670173</v>
      </c>
      <c r="AO26" s="33"/>
      <c r="AP26" s="49">
        <f t="shared" si="9"/>
        <v>29.495568177731371</v>
      </c>
      <c r="AQ26" s="11">
        <f t="shared" si="10"/>
        <v>0.13952199546378874</v>
      </c>
      <c r="AR26" s="85"/>
    </row>
    <row r="27" spans="1:44" ht="15" x14ac:dyDescent="0.35">
      <c r="A27" s="85"/>
      <c r="B27" s="34" t="s">
        <v>29</v>
      </c>
      <c r="C27" s="48">
        <v>180.55014326647566</v>
      </c>
      <c r="D27" s="48">
        <v>185.8860759493671</v>
      </c>
      <c r="E27" s="48">
        <v>193.22368421052633</v>
      </c>
      <c r="F27" s="48">
        <v>198.59504132231407</v>
      </c>
      <c r="G27" s="48">
        <v>204.43324250681198</v>
      </c>
      <c r="H27" s="48">
        <v>211.19556451612902</v>
      </c>
      <c r="I27" s="48">
        <v>221.02649006622516</v>
      </c>
      <c r="J27" s="10">
        <v>232.05235602094243</v>
      </c>
      <c r="K27" s="48">
        <v>229.95549738219893</v>
      </c>
      <c r="L27" s="48">
        <v>231.13688946015424</v>
      </c>
      <c r="M27" s="10">
        <v>234.71788413098236</v>
      </c>
      <c r="N27" s="48">
        <v>234.88602015113347</v>
      </c>
      <c r="O27" s="48">
        <v>237.87867647058826</v>
      </c>
      <c r="P27" s="48">
        <v>238.23392857142858</v>
      </c>
      <c r="Q27" s="48">
        <v>241.6970930232558</v>
      </c>
      <c r="R27" s="48">
        <v>235.42096412556057</v>
      </c>
      <c r="S27" s="10">
        <v>226.17650214592277</v>
      </c>
      <c r="T27" s="48">
        <v>224.31437768240343</v>
      </c>
      <c r="U27" s="48">
        <v>220.69218749999999</v>
      </c>
      <c r="V27" s="48">
        <v>222.72634791454732</v>
      </c>
      <c r="W27" s="48">
        <v>221.38861138861139</v>
      </c>
      <c r="X27" s="48">
        <v>228.78078078078076</v>
      </c>
      <c r="Y27" s="48">
        <v>241.4191616766467</v>
      </c>
      <c r="Z27" s="48">
        <v>241.83090379008743</v>
      </c>
      <c r="AA27" s="48">
        <v>240.52798861480076</v>
      </c>
      <c r="AB27" s="48">
        <v>250.00232342007436</v>
      </c>
      <c r="AC27" s="48">
        <v>254.57281105990782</v>
      </c>
      <c r="AD27" s="10">
        <v>265.90871934604905</v>
      </c>
      <c r="AE27" s="48">
        <v>265.78746594005452</v>
      </c>
      <c r="AF27" s="48">
        <v>260.43625000000003</v>
      </c>
      <c r="AG27" s="48">
        <v>254.10046012269936</v>
      </c>
      <c r="AH27" s="48">
        <v>272.60000000000002</v>
      </c>
      <c r="AI27" s="49"/>
      <c r="AJ27" s="49">
        <f t="shared" si="11"/>
        <v>95.10824432203367</v>
      </c>
      <c r="AK27" s="11">
        <f t="shared" si="6"/>
        <v>0.53584598314861531</v>
      </c>
      <c r="AL27" s="11"/>
      <c r="AM27" s="49">
        <f t="shared" si="7"/>
        <v>36.435204807875721</v>
      </c>
      <c r="AN27" s="11">
        <f t="shared" si="8"/>
        <v>0.1542787305713158</v>
      </c>
      <c r="AO27" s="33"/>
      <c r="AP27" s="49">
        <f t="shared" si="9"/>
        <v>39.223737810814328</v>
      </c>
      <c r="AQ27" s="11">
        <f t="shared" si="10"/>
        <v>0.16807081167071614</v>
      </c>
      <c r="AR27" s="85"/>
    </row>
    <row r="28" spans="1:44" ht="6" customHeight="1" x14ac:dyDescent="0.35">
      <c r="A28" s="120"/>
      <c r="B28" s="12"/>
      <c r="C28" s="12"/>
      <c r="D28" s="12"/>
      <c r="E28" s="12"/>
      <c r="F28" s="12"/>
      <c r="G28" s="12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85"/>
    </row>
    <row r="29" spans="1:44" ht="6" customHeight="1" x14ac:dyDescent="0.35">
      <c r="A29" s="85"/>
      <c r="B29" s="3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85"/>
    </row>
    <row r="30" spans="1:44" s="53" customFormat="1" ht="12" x14ac:dyDescent="0.3">
      <c r="A30" s="58"/>
      <c r="B30" s="52" t="s">
        <v>16</v>
      </c>
      <c r="C30" s="52"/>
      <c r="D30" s="52"/>
      <c r="E30" s="52"/>
      <c r="F30" s="52"/>
      <c r="G30" s="52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</row>
    <row r="31" spans="1:44" ht="18.600000000000001" customHeight="1" x14ac:dyDescent="0.3">
      <c r="A31" s="85"/>
      <c r="B31" s="123" t="s">
        <v>45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89"/>
    </row>
    <row r="32" spans="1:44" ht="12.75" customHeight="1" x14ac:dyDescent="0.3">
      <c r="A32" s="85"/>
      <c r="B32" s="52" t="s">
        <v>17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1"/>
      <c r="AF32" s="110"/>
      <c r="AG32" s="121"/>
      <c r="AH32" s="122"/>
      <c r="AI32" s="110"/>
      <c r="AJ32" s="109"/>
      <c r="AK32" s="109"/>
      <c r="AL32" s="121"/>
      <c r="AM32" s="109"/>
      <c r="AN32" s="109"/>
      <c r="AO32" s="109"/>
      <c r="AP32" s="109"/>
      <c r="AQ32" s="109"/>
      <c r="AR32" s="109"/>
    </row>
    <row r="33" spans="1:44" ht="5.4" customHeight="1" x14ac:dyDescent="0.3">
      <c r="A33" s="85"/>
      <c r="B33" s="52"/>
      <c r="C33" s="52"/>
      <c r="D33" s="52"/>
      <c r="E33" s="52"/>
      <c r="F33" s="52"/>
      <c r="G33" s="52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85"/>
    </row>
    <row r="34" spans="1:44" s="53" customFormat="1" ht="13.2" customHeight="1" x14ac:dyDescent="0.3">
      <c r="A34" s="58"/>
      <c r="B34" s="52" t="s">
        <v>19</v>
      </c>
      <c r="C34" s="52"/>
      <c r="D34" s="52"/>
      <c r="E34" s="52"/>
      <c r="F34" s="52"/>
      <c r="G34" s="52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</row>
    <row r="35" spans="1:44" s="53" customFormat="1" x14ac:dyDescent="0.3">
      <c r="A35" s="58"/>
      <c r="B35" s="116" t="s">
        <v>44</v>
      </c>
      <c r="C35" s="52"/>
      <c r="D35" s="52"/>
      <c r="E35" s="52"/>
      <c r="F35" s="52"/>
      <c r="G35" s="52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 x14ac:dyDescent="0.3">
      <c r="A36" s="85"/>
      <c r="B36" s="90"/>
      <c r="C36" s="90"/>
      <c r="D36" s="90"/>
      <c r="E36" s="90"/>
      <c r="F36" s="90"/>
      <c r="G36" s="90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</row>
    <row r="37" spans="1:44" ht="3" customHeight="1" x14ac:dyDescent="0.3"/>
    <row r="39" spans="1:44" s="2" customFormat="1" x14ac:dyDescent="0.3"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44" s="2" customFormat="1" x14ac:dyDescent="0.3"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44" s="2" customFormat="1" x14ac:dyDescent="0.3">
      <c r="B41" s="3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44" s="2" customFormat="1" x14ac:dyDescent="0.3">
      <c r="B42" s="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44" s="2" customFormat="1" x14ac:dyDescent="0.3">
      <c r="B43" s="3"/>
      <c r="C43" s="94"/>
      <c r="D43" s="94"/>
      <c r="E43" s="94"/>
      <c r="F43" s="94"/>
      <c r="G43" s="94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spans="1:44" s="2" customFormat="1" x14ac:dyDescent="0.3"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44" s="2" customFormat="1" x14ac:dyDescent="0.3"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44" s="2" customFormat="1" x14ac:dyDescent="0.3"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44" s="2" customFormat="1" x14ac:dyDescent="0.3"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44" s="2" customFormat="1" x14ac:dyDescent="0.3"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s="2" customFormat="1" x14ac:dyDescent="0.3"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s="2" customFormat="1" x14ac:dyDescent="0.3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s="2" customFormat="1" x14ac:dyDescent="0.3"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s="2" customFormat="1" x14ac:dyDescent="0.3"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s="2" customFormat="1" x14ac:dyDescent="0.3"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s="2" customFormat="1" x14ac:dyDescent="0.3"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s="2" customFormat="1" x14ac:dyDescent="0.3"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s="2" customFormat="1" x14ac:dyDescent="0.3"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s="2" customFormat="1" x14ac:dyDescent="0.3"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s="2" customFormat="1" x14ac:dyDescent="0.3"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s="2" customFormat="1" x14ac:dyDescent="0.3">
      <c r="B59" s="3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s="2" customFormat="1" x14ac:dyDescent="0.3"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s="2" customFormat="1" x14ac:dyDescent="0.3"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s="2" customFormat="1" x14ac:dyDescent="0.3">
      <c r="B62" s="3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s="2" customFormat="1" x14ac:dyDescent="0.3"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s="2" customFormat="1" x14ac:dyDescent="0.3"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s="2" customFormat="1" x14ac:dyDescent="0.3"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s="2" customFormat="1" x14ac:dyDescent="0.3"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s="2" customFormat="1" x14ac:dyDescent="0.3">
      <c r="B67" s="3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s="2" customFormat="1" x14ac:dyDescent="0.3">
      <c r="B68" s="3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</sheetData>
  <mergeCells count="1">
    <mergeCell ref="B31:AQ31"/>
  </mergeCells>
  <hyperlinks>
    <hyperlink ref="B35" r:id="rId1" xr:uid="{A1BE79CE-E5EF-44AC-BD5C-099426E099D7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7"/>
  <sheetViews>
    <sheetView showGridLines="0" workbookViewId="0">
      <selection activeCell="B2" sqref="B2"/>
    </sheetView>
  </sheetViews>
  <sheetFormatPr defaultColWidth="9.109375" defaultRowHeight="13.2" x14ac:dyDescent="0.3"/>
  <cols>
    <col min="1" max="1" width="0.88671875" style="26" customWidth="1"/>
    <col min="2" max="2" width="15.88671875" style="59" customWidth="1"/>
    <col min="3" max="7" width="6" style="59" customWidth="1"/>
    <col min="8" max="27" width="6" style="60" customWidth="1"/>
    <col min="28" max="34" width="6" style="26" customWidth="1"/>
    <col min="35" max="35" width="1.44140625" style="26" customWidth="1"/>
    <col min="36" max="36" width="9.109375" style="26"/>
    <col min="37" max="37" width="9.33203125" style="26" customWidth="1"/>
    <col min="38" max="38" width="1.44140625" style="26" customWidth="1"/>
    <col min="39" max="39" width="9.109375" style="26"/>
    <col min="40" max="40" width="9.33203125" style="26" customWidth="1"/>
    <col min="41" max="41" width="1.44140625" style="26" customWidth="1"/>
    <col min="42" max="43" width="9.109375" style="26"/>
    <col min="44" max="55" width="9.109375" style="2"/>
    <col min="56" max="16384" width="9.109375" style="26"/>
  </cols>
  <sheetData>
    <row r="1" spans="1:55" s="20" customFormat="1" ht="6" customHeight="1" x14ac:dyDescent="0.3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9.5" customHeight="1" x14ac:dyDescent="0.3">
      <c r="A2" s="22"/>
      <c r="B2" s="23" t="s">
        <v>33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55" s="32" customFormat="1" ht="14.4" customHeight="1" x14ac:dyDescent="0.3">
      <c r="A3" s="27"/>
      <c r="B3" s="28" t="s">
        <v>47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</row>
    <row r="4" spans="1:55" s="20" customFormat="1" ht="6" customHeight="1" x14ac:dyDescent="0.3">
      <c r="A4" s="17"/>
      <c r="B4" s="18"/>
      <c r="C4" s="19">
        <v>69.8</v>
      </c>
      <c r="D4" s="19">
        <v>71.099999999999994</v>
      </c>
      <c r="E4" s="19">
        <v>72.2</v>
      </c>
      <c r="F4" s="19">
        <v>72.599999999999994</v>
      </c>
      <c r="G4" s="19">
        <v>73.400000000000006</v>
      </c>
      <c r="H4" s="19">
        <v>74.400000000000006</v>
      </c>
      <c r="I4" s="19">
        <v>75.5</v>
      </c>
      <c r="J4" s="19">
        <v>76.400000000000006</v>
      </c>
      <c r="K4" s="19">
        <v>76.400000000000006</v>
      </c>
      <c r="L4" s="19">
        <v>77.8</v>
      </c>
      <c r="M4" s="19">
        <v>79.400000000000006</v>
      </c>
      <c r="N4" s="19">
        <v>79.400000000000006</v>
      </c>
      <c r="O4" s="19">
        <v>81.599999999999994</v>
      </c>
      <c r="P4" s="19">
        <v>84</v>
      </c>
      <c r="Q4" s="19">
        <v>86</v>
      </c>
      <c r="R4" s="19">
        <v>89.2</v>
      </c>
      <c r="S4" s="19">
        <v>93.2</v>
      </c>
      <c r="T4" s="19">
        <v>93.2</v>
      </c>
      <c r="U4" s="19">
        <v>96</v>
      </c>
      <c r="V4" s="19">
        <v>98.3</v>
      </c>
      <c r="W4" s="19">
        <v>100.1</v>
      </c>
      <c r="X4" s="19">
        <v>99.9</v>
      </c>
      <c r="Y4" s="19">
        <v>100.2</v>
      </c>
      <c r="Z4" s="19">
        <v>102.9</v>
      </c>
      <c r="AA4" s="19">
        <v>105.4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30" customHeight="1" x14ac:dyDescent="0.35">
      <c r="A5" s="85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50</v>
      </c>
      <c r="AK5" s="13" t="s">
        <v>1</v>
      </c>
      <c r="AL5" s="13"/>
      <c r="AM5" s="13" t="s">
        <v>51</v>
      </c>
      <c r="AN5" s="13" t="s">
        <v>1</v>
      </c>
      <c r="AO5" s="85"/>
    </row>
    <row r="6" spans="1:55" ht="6" customHeight="1" x14ac:dyDescent="0.35">
      <c r="A6" s="85"/>
      <c r="B6" s="34"/>
      <c r="C6" s="34"/>
      <c r="D6" s="34"/>
      <c r="E6" s="34"/>
      <c r="F6" s="34"/>
      <c r="G6" s="34"/>
      <c r="H6" s="35"/>
      <c r="I6" s="35"/>
      <c r="J6" s="6"/>
      <c r="K6" s="35"/>
      <c r="L6" s="35"/>
      <c r="M6" s="6"/>
      <c r="N6" s="35"/>
      <c r="O6" s="35"/>
      <c r="P6" s="35"/>
      <c r="Q6" s="35"/>
      <c r="R6" s="35"/>
      <c r="S6" s="6"/>
      <c r="T6" s="35"/>
      <c r="U6" s="35"/>
      <c r="V6" s="35"/>
      <c r="W6" s="35"/>
      <c r="X6" s="35"/>
      <c r="Y6" s="35"/>
      <c r="Z6" s="35"/>
      <c r="AA6" s="35"/>
      <c r="AB6" s="35"/>
      <c r="AC6" s="35"/>
      <c r="AD6" s="6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85"/>
    </row>
    <row r="7" spans="1:55" s="41" customFormat="1" ht="16.5" customHeight="1" x14ac:dyDescent="0.3">
      <c r="A7" s="86"/>
      <c r="B7" s="37" t="s">
        <v>2</v>
      </c>
      <c r="C7" s="37"/>
      <c r="D7" s="37"/>
      <c r="E7" s="37"/>
      <c r="F7" s="37"/>
      <c r="G7" s="37"/>
      <c r="H7" s="39"/>
      <c r="I7" s="39"/>
      <c r="J7" s="7"/>
      <c r="K7" s="39"/>
      <c r="L7" s="39"/>
      <c r="M7" s="7"/>
      <c r="N7" s="39"/>
      <c r="O7" s="39"/>
      <c r="P7" s="39"/>
      <c r="Q7" s="39"/>
      <c r="R7" s="39"/>
      <c r="S7" s="7"/>
      <c r="T7" s="39"/>
      <c r="U7" s="39"/>
      <c r="V7" s="39"/>
      <c r="W7" s="39"/>
      <c r="X7" s="39"/>
      <c r="Y7" s="39"/>
      <c r="Z7" s="39"/>
      <c r="AA7" s="39"/>
      <c r="AB7" s="39"/>
      <c r="AC7" s="39"/>
      <c r="AD7" s="7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86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</row>
    <row r="8" spans="1:55" s="47" customFormat="1" ht="19.5" customHeight="1" x14ac:dyDescent="0.35">
      <c r="A8" s="87"/>
      <c r="B8" s="43" t="s">
        <v>21</v>
      </c>
      <c r="C8" s="44">
        <v>320.5</v>
      </c>
      <c r="D8" s="44">
        <v>334.9</v>
      </c>
      <c r="E8" s="44">
        <v>345.5</v>
      </c>
      <c r="F8" s="44">
        <v>359</v>
      </c>
      <c r="G8" s="44">
        <v>375.9</v>
      </c>
      <c r="H8" s="44">
        <v>390.9</v>
      </c>
      <c r="I8" s="44">
        <v>404</v>
      </c>
      <c r="J8" s="8">
        <v>422.8</v>
      </c>
      <c r="K8" s="44">
        <v>419.2</v>
      </c>
      <c r="L8" s="44">
        <v>431.2</v>
      </c>
      <c r="M8" s="8">
        <v>446.4</v>
      </c>
      <c r="N8" s="44">
        <v>443.6</v>
      </c>
      <c r="O8" s="44">
        <v>457.6</v>
      </c>
      <c r="P8" s="44">
        <v>479.1</v>
      </c>
      <c r="Q8" s="44">
        <v>488.5</v>
      </c>
      <c r="R8" s="44">
        <v>498.5</v>
      </c>
      <c r="S8" s="8">
        <v>500.7</v>
      </c>
      <c r="T8" s="44">
        <v>498.3</v>
      </c>
      <c r="U8" s="44">
        <v>506.1</v>
      </c>
      <c r="V8" s="44">
        <v>517.4</v>
      </c>
      <c r="W8" s="44">
        <v>518.29999999999995</v>
      </c>
      <c r="X8" s="44">
        <v>527.1</v>
      </c>
      <c r="Y8" s="44">
        <v>538.6</v>
      </c>
      <c r="Z8" s="44">
        <v>550</v>
      </c>
      <c r="AA8" s="44">
        <v>568.29999999999995</v>
      </c>
      <c r="AB8" s="44">
        <v>585.20000000000005</v>
      </c>
      <c r="AC8" s="45">
        <v>585.70000000000005</v>
      </c>
      <c r="AD8" s="112">
        <v>610.70000000000005</v>
      </c>
      <c r="AE8" s="45">
        <v>609.79999999999995</v>
      </c>
      <c r="AF8" s="45">
        <v>641.79999999999995</v>
      </c>
      <c r="AG8" s="45">
        <v>687</v>
      </c>
      <c r="AH8" s="45">
        <v>728.3</v>
      </c>
      <c r="AI8" s="45"/>
      <c r="AJ8" s="45">
        <f>$AH8-P8*(AE8/AD8)*($T8/$S8)</f>
        <v>252.1991392270242</v>
      </c>
      <c r="AK8" s="9">
        <f>(AH8/AE8)*(AD8/T8)*(S8/P8)-1</f>
        <v>0.52971788124382968</v>
      </c>
      <c r="AL8" s="42"/>
      <c r="AM8" s="45">
        <f>$AH8-R8*(AE8/AD8)*($T8/$S8)</f>
        <v>232.92058214291706</v>
      </c>
      <c r="AN8" s="9">
        <f>(AH8/AE8)*(AD8/T8)*(S8/R8)-1</f>
        <v>0.47018623250535385</v>
      </c>
      <c r="AO8" s="87"/>
      <c r="AR8" s="98"/>
      <c r="AS8" s="99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 ht="19.5" customHeight="1" x14ac:dyDescent="0.35">
      <c r="A9" s="85"/>
      <c r="B9" s="34" t="s">
        <v>34</v>
      </c>
      <c r="C9" s="48" t="s">
        <v>43</v>
      </c>
      <c r="D9" s="48" t="s">
        <v>43</v>
      </c>
      <c r="E9" s="48" t="s">
        <v>43</v>
      </c>
      <c r="F9" s="48" t="s">
        <v>43</v>
      </c>
      <c r="G9" s="48" t="s">
        <v>43</v>
      </c>
      <c r="H9" s="48" t="s">
        <v>43</v>
      </c>
      <c r="I9" s="48" t="s">
        <v>43</v>
      </c>
      <c r="J9" s="10" t="s">
        <v>43</v>
      </c>
      <c r="K9" s="48">
        <v>160</v>
      </c>
      <c r="L9" s="48">
        <v>171.9</v>
      </c>
      <c r="M9" s="10">
        <v>178</v>
      </c>
      <c r="N9" s="48">
        <v>178.6</v>
      </c>
      <c r="O9" s="48">
        <v>179.9</v>
      </c>
      <c r="P9" s="48">
        <v>178.5</v>
      </c>
      <c r="Q9" s="48">
        <v>178.6</v>
      </c>
      <c r="R9" s="48">
        <v>175.7</v>
      </c>
      <c r="S9" s="10">
        <v>161.9</v>
      </c>
      <c r="T9" s="48">
        <v>162.30000000000001</v>
      </c>
      <c r="U9" s="48">
        <v>162</v>
      </c>
      <c r="V9" s="48">
        <v>156.80000000000001</v>
      </c>
      <c r="W9" s="48">
        <v>153.4</v>
      </c>
      <c r="X9" s="48">
        <v>161</v>
      </c>
      <c r="Y9" s="48">
        <v>173.7</v>
      </c>
      <c r="Z9" s="48">
        <v>179.9</v>
      </c>
      <c r="AA9" s="48">
        <v>185.6</v>
      </c>
      <c r="AB9" s="48">
        <v>200.9</v>
      </c>
      <c r="AC9" s="49">
        <v>202.9</v>
      </c>
      <c r="AD9" s="113">
        <v>219.7</v>
      </c>
      <c r="AE9" s="49">
        <v>219.2</v>
      </c>
      <c r="AF9" s="49">
        <v>227.5</v>
      </c>
      <c r="AG9" s="49">
        <v>311.2</v>
      </c>
      <c r="AH9" s="49">
        <v>331.4</v>
      </c>
      <c r="AI9" s="49"/>
      <c r="AJ9" s="49">
        <f t="shared" ref="AJ9:AJ15" si="0">$AH9-P9*(AE9/AD9)*($T9/$S9)</f>
        <v>152.86622647593734</v>
      </c>
      <c r="AK9" s="11">
        <f t="shared" ref="AK9:AK15" si="1">(AH9/AE9)*(AD9/T9)*(S9/P9)-1</f>
        <v>0.85623142029949917</v>
      </c>
      <c r="AL9" s="33"/>
      <c r="AM9" s="49">
        <f t="shared" ref="AM9:AM15" si="2">$AH9-R9*(AE9/AD9)*($T9/$S9)</f>
        <v>155.66675625670695</v>
      </c>
      <c r="AN9" s="11">
        <f t="shared" ref="AN9:AN15" si="3">(AH9/AE9)*(AD9/T9)*(S9/R9)-1</f>
        <v>0.88581279751542752</v>
      </c>
      <c r="AO9" s="85"/>
      <c r="AR9" s="3"/>
      <c r="AS9" s="101"/>
    </row>
    <row r="10" spans="1:55" ht="15" x14ac:dyDescent="0.35">
      <c r="A10" s="85"/>
      <c r="B10" s="34" t="s">
        <v>35</v>
      </c>
      <c r="C10" s="48">
        <v>181.4</v>
      </c>
      <c r="D10" s="48">
        <v>189.8</v>
      </c>
      <c r="E10" s="48">
        <v>201.3</v>
      </c>
      <c r="F10" s="48">
        <v>203</v>
      </c>
      <c r="G10" s="48">
        <v>216.7</v>
      </c>
      <c r="H10" s="48">
        <v>225</v>
      </c>
      <c r="I10" s="48">
        <v>231.6</v>
      </c>
      <c r="J10" s="10">
        <v>240.7</v>
      </c>
      <c r="K10" s="48">
        <v>238.7</v>
      </c>
      <c r="L10" s="48">
        <v>243.2</v>
      </c>
      <c r="M10" s="10">
        <v>250.6</v>
      </c>
      <c r="N10" s="48">
        <v>250.6</v>
      </c>
      <c r="O10" s="48">
        <v>265.5</v>
      </c>
      <c r="P10" s="48">
        <v>271.60000000000002</v>
      </c>
      <c r="Q10" s="48">
        <v>277.5</v>
      </c>
      <c r="R10" s="48">
        <v>277.89999999999998</v>
      </c>
      <c r="S10" s="10">
        <v>277.8</v>
      </c>
      <c r="T10" s="48">
        <v>273.8</v>
      </c>
      <c r="U10" s="48">
        <v>279.7</v>
      </c>
      <c r="V10" s="48">
        <v>287.5</v>
      </c>
      <c r="W10" s="48">
        <v>290</v>
      </c>
      <c r="X10" s="48">
        <v>302</v>
      </c>
      <c r="Y10" s="48">
        <v>314</v>
      </c>
      <c r="Z10" s="48">
        <v>324.8</v>
      </c>
      <c r="AA10" s="48">
        <v>335.4</v>
      </c>
      <c r="AB10" s="48">
        <v>350</v>
      </c>
      <c r="AC10" s="49">
        <v>348.8</v>
      </c>
      <c r="AD10" s="113">
        <v>373.7</v>
      </c>
      <c r="AE10" s="49">
        <v>373.7</v>
      </c>
      <c r="AF10" s="49">
        <v>401.4</v>
      </c>
      <c r="AG10" s="49">
        <v>440.4</v>
      </c>
      <c r="AH10" s="49">
        <v>469.5</v>
      </c>
      <c r="AI10" s="49"/>
      <c r="AJ10" s="49">
        <f t="shared" si="0"/>
        <v>201.81072714182864</v>
      </c>
      <c r="AK10" s="11">
        <f t="shared" si="1"/>
        <v>0.75389919434221442</v>
      </c>
      <c r="AL10" s="33"/>
      <c r="AM10" s="49">
        <f t="shared" si="2"/>
        <v>195.60143988480922</v>
      </c>
      <c r="AN10" s="11">
        <f t="shared" si="3"/>
        <v>0.71413825542765585</v>
      </c>
      <c r="AO10" s="85"/>
      <c r="AR10" s="3"/>
      <c r="AS10" s="101"/>
    </row>
    <row r="11" spans="1:55" ht="15" x14ac:dyDescent="0.35">
      <c r="A11" s="85"/>
      <c r="B11" s="34" t="s">
        <v>36</v>
      </c>
      <c r="C11" s="48">
        <v>276</v>
      </c>
      <c r="D11" s="48">
        <v>287.89999999999998</v>
      </c>
      <c r="E11" s="48">
        <v>300.8</v>
      </c>
      <c r="F11" s="48">
        <v>311.5</v>
      </c>
      <c r="G11" s="48">
        <v>328.3</v>
      </c>
      <c r="H11" s="48">
        <v>345.1</v>
      </c>
      <c r="I11" s="48">
        <v>350.4</v>
      </c>
      <c r="J11" s="10">
        <v>364.7</v>
      </c>
      <c r="K11" s="48">
        <v>359.5</v>
      </c>
      <c r="L11" s="48">
        <v>366.1</v>
      </c>
      <c r="M11" s="10">
        <v>378.9</v>
      </c>
      <c r="N11" s="48">
        <v>376.5</v>
      </c>
      <c r="O11" s="48">
        <v>387.8</v>
      </c>
      <c r="P11" s="48">
        <v>400</v>
      </c>
      <c r="Q11" s="48">
        <v>407.1</v>
      </c>
      <c r="R11" s="48">
        <v>410.9</v>
      </c>
      <c r="S11" s="10">
        <v>406.6</v>
      </c>
      <c r="T11" s="48">
        <v>404</v>
      </c>
      <c r="U11" s="48">
        <v>412</v>
      </c>
      <c r="V11" s="48">
        <v>420</v>
      </c>
      <c r="W11" s="48">
        <v>424.8</v>
      </c>
      <c r="X11" s="48">
        <v>434.3</v>
      </c>
      <c r="Y11" s="48">
        <v>449.8</v>
      </c>
      <c r="Z11" s="48">
        <v>460</v>
      </c>
      <c r="AA11" s="48">
        <v>478.8</v>
      </c>
      <c r="AB11" s="48">
        <v>494.6</v>
      </c>
      <c r="AC11" s="49">
        <v>498.3</v>
      </c>
      <c r="AD11" s="113">
        <v>520.5</v>
      </c>
      <c r="AE11" s="49">
        <v>519.79999999999995</v>
      </c>
      <c r="AF11" s="49">
        <v>548.1</v>
      </c>
      <c r="AG11" s="49">
        <v>588.79999999999995</v>
      </c>
      <c r="AH11" s="49">
        <v>621.20000000000005</v>
      </c>
      <c r="AI11" s="49"/>
      <c r="AJ11" s="49">
        <f t="shared" si="0"/>
        <v>224.29230076457009</v>
      </c>
      <c r="AK11" s="11">
        <f t="shared" si="1"/>
        <v>0.56509939514055296</v>
      </c>
      <c r="AL11" s="33"/>
      <c r="AM11" s="49">
        <f t="shared" si="2"/>
        <v>213.47656596040468</v>
      </c>
      <c r="AN11" s="11">
        <f t="shared" si="3"/>
        <v>0.52358179132689542</v>
      </c>
      <c r="AO11" s="85"/>
      <c r="AR11" s="3"/>
      <c r="AS11" s="101"/>
    </row>
    <row r="12" spans="1:55" ht="15" x14ac:dyDescent="0.35">
      <c r="A12" s="85"/>
      <c r="B12" s="34" t="s">
        <v>37</v>
      </c>
      <c r="C12" s="48">
        <v>355.9</v>
      </c>
      <c r="D12" s="48">
        <v>370.1</v>
      </c>
      <c r="E12" s="48">
        <v>380.3</v>
      </c>
      <c r="F12" s="48">
        <v>394.2</v>
      </c>
      <c r="G12" s="48">
        <v>412.1</v>
      </c>
      <c r="H12" s="48">
        <v>425.8</v>
      </c>
      <c r="I12" s="48">
        <v>442.2</v>
      </c>
      <c r="J12" s="10">
        <v>463.8</v>
      </c>
      <c r="K12" s="48">
        <v>460.7</v>
      </c>
      <c r="L12" s="48">
        <v>479.1</v>
      </c>
      <c r="M12" s="10">
        <v>498.3</v>
      </c>
      <c r="N12" s="48">
        <v>496.1</v>
      </c>
      <c r="O12" s="48">
        <v>509</v>
      </c>
      <c r="P12" s="48">
        <v>532.70000000000005</v>
      </c>
      <c r="Q12" s="48">
        <v>541.79999999999995</v>
      </c>
      <c r="R12" s="48">
        <v>547.79999999999995</v>
      </c>
      <c r="S12" s="10">
        <v>553.70000000000005</v>
      </c>
      <c r="T12" s="48">
        <v>550.4</v>
      </c>
      <c r="U12" s="48">
        <v>557.70000000000005</v>
      </c>
      <c r="V12" s="48">
        <v>562.9</v>
      </c>
      <c r="W12" s="48">
        <v>566</v>
      </c>
      <c r="X12" s="48">
        <v>568.79999999999995</v>
      </c>
      <c r="Y12" s="48">
        <v>578.20000000000005</v>
      </c>
      <c r="Z12" s="48">
        <v>590.29999999999995</v>
      </c>
      <c r="AA12" s="48">
        <v>608.20000000000005</v>
      </c>
      <c r="AB12" s="48">
        <v>627.4</v>
      </c>
      <c r="AC12" s="49">
        <v>625.1</v>
      </c>
      <c r="AD12" s="113">
        <v>647.1</v>
      </c>
      <c r="AE12" s="49">
        <v>646.4</v>
      </c>
      <c r="AF12" s="49">
        <v>681.8</v>
      </c>
      <c r="AG12" s="49">
        <v>730</v>
      </c>
      <c r="AH12" s="49">
        <v>768.8</v>
      </c>
      <c r="AI12" s="49"/>
      <c r="AJ12" s="49">
        <f t="shared" si="0"/>
        <v>239.84765546410404</v>
      </c>
      <c r="AK12" s="11">
        <f t="shared" si="1"/>
        <v>0.45343906297371106</v>
      </c>
      <c r="AL12" s="33"/>
      <c r="AM12" s="49">
        <f t="shared" si="2"/>
        <v>224.85388710951054</v>
      </c>
      <c r="AN12" s="11">
        <f t="shared" si="3"/>
        <v>0.41337529909838611</v>
      </c>
      <c r="AO12" s="85"/>
      <c r="AR12" s="3"/>
      <c r="AS12" s="101"/>
    </row>
    <row r="13" spans="1:55" ht="15" x14ac:dyDescent="0.35">
      <c r="A13" s="85"/>
      <c r="B13" s="34" t="s">
        <v>38</v>
      </c>
      <c r="C13" s="48">
        <v>374.3</v>
      </c>
      <c r="D13" s="48">
        <v>388</v>
      </c>
      <c r="E13" s="48">
        <v>398.3</v>
      </c>
      <c r="F13" s="48">
        <v>410.2</v>
      </c>
      <c r="G13" s="48">
        <v>425</v>
      </c>
      <c r="H13" s="48">
        <v>441.6</v>
      </c>
      <c r="I13" s="48">
        <v>455.3</v>
      </c>
      <c r="J13" s="10">
        <v>479</v>
      </c>
      <c r="K13" s="48">
        <v>475.1</v>
      </c>
      <c r="L13" s="48">
        <v>490.1</v>
      </c>
      <c r="M13" s="10">
        <v>506.3</v>
      </c>
      <c r="N13" s="48">
        <v>502.5</v>
      </c>
      <c r="O13" s="48">
        <v>517.29999999999995</v>
      </c>
      <c r="P13" s="48">
        <v>539.9</v>
      </c>
      <c r="Q13" s="48">
        <v>550.5</v>
      </c>
      <c r="R13" s="48">
        <v>559.5</v>
      </c>
      <c r="S13" s="10">
        <v>564.70000000000005</v>
      </c>
      <c r="T13" s="48">
        <v>560.5</v>
      </c>
      <c r="U13" s="48">
        <v>573.1</v>
      </c>
      <c r="V13" s="48">
        <v>579.9</v>
      </c>
      <c r="W13" s="48">
        <v>588.20000000000005</v>
      </c>
      <c r="X13" s="48">
        <v>600</v>
      </c>
      <c r="Y13" s="48">
        <v>612.70000000000005</v>
      </c>
      <c r="Z13" s="48">
        <v>627.4</v>
      </c>
      <c r="AA13" s="48">
        <v>651.9</v>
      </c>
      <c r="AB13" s="48">
        <v>678.3</v>
      </c>
      <c r="AC13" s="49">
        <v>675.2</v>
      </c>
      <c r="AD13" s="113">
        <v>703.9</v>
      </c>
      <c r="AE13" s="49">
        <v>702</v>
      </c>
      <c r="AF13" s="49">
        <v>730.8</v>
      </c>
      <c r="AG13" s="49">
        <v>777.9</v>
      </c>
      <c r="AH13" s="49">
        <v>822.5</v>
      </c>
      <c r="AI13" s="49"/>
      <c r="AJ13" s="49">
        <f t="shared" si="0"/>
        <v>288.06203260576137</v>
      </c>
      <c r="AK13" s="11">
        <f t="shared" si="1"/>
        <v>0.5389999404613155</v>
      </c>
      <c r="AL13" s="33"/>
      <c r="AM13" s="49">
        <f t="shared" si="2"/>
        <v>268.66032087965073</v>
      </c>
      <c r="AN13" s="11">
        <f t="shared" si="3"/>
        <v>0.48508680581780905</v>
      </c>
      <c r="AO13" s="85"/>
      <c r="AR13" s="3"/>
      <c r="AS13" s="101"/>
    </row>
    <row r="14" spans="1:55" ht="16.5" customHeight="1" x14ac:dyDescent="0.35">
      <c r="A14" s="85"/>
      <c r="B14" s="34" t="s">
        <v>42</v>
      </c>
      <c r="C14" s="48">
        <v>321.39999999999998</v>
      </c>
      <c r="D14" s="48">
        <v>335.9</v>
      </c>
      <c r="E14" s="48">
        <v>347.3</v>
      </c>
      <c r="F14" s="48">
        <v>357</v>
      </c>
      <c r="G14" s="48">
        <v>374.9</v>
      </c>
      <c r="H14" s="48">
        <v>388.4</v>
      </c>
      <c r="I14" s="48">
        <v>401.3</v>
      </c>
      <c r="J14" s="10">
        <v>419.7</v>
      </c>
      <c r="K14" s="48">
        <v>433.3</v>
      </c>
      <c r="L14" s="48">
        <v>450</v>
      </c>
      <c r="M14" s="10">
        <v>468.2</v>
      </c>
      <c r="N14" s="48">
        <v>465.4</v>
      </c>
      <c r="O14" s="48">
        <v>479.1</v>
      </c>
      <c r="P14" s="48">
        <v>504.1</v>
      </c>
      <c r="Q14" s="48">
        <v>514</v>
      </c>
      <c r="R14" s="48">
        <v>527.79999999999995</v>
      </c>
      <c r="S14" s="10">
        <v>531.79999999999995</v>
      </c>
      <c r="T14" s="48">
        <v>531</v>
      </c>
      <c r="U14" s="48">
        <v>535.9</v>
      </c>
      <c r="V14" s="48">
        <v>551</v>
      </c>
      <c r="W14" s="48">
        <v>556.1</v>
      </c>
      <c r="X14" s="48">
        <v>569.4</v>
      </c>
      <c r="Y14" s="48">
        <v>585.20000000000005</v>
      </c>
      <c r="Z14" s="48">
        <v>597.29999999999995</v>
      </c>
      <c r="AA14" s="48">
        <v>603.70000000000005</v>
      </c>
      <c r="AB14" s="48">
        <v>623.79999999999995</v>
      </c>
      <c r="AC14" s="49">
        <v>626.79999999999995</v>
      </c>
      <c r="AD14" s="113">
        <v>647.70000000000005</v>
      </c>
      <c r="AE14" s="49">
        <v>647.4</v>
      </c>
      <c r="AF14" s="49">
        <v>680.4</v>
      </c>
      <c r="AG14" s="49">
        <v>729.6</v>
      </c>
      <c r="AH14" s="49">
        <v>777.9</v>
      </c>
      <c r="AI14" s="49"/>
      <c r="AJ14" s="49">
        <f t="shared" si="0"/>
        <v>274.79146668371425</v>
      </c>
      <c r="AK14" s="11">
        <f t="shared" si="1"/>
        <v>0.54618725083512554</v>
      </c>
      <c r="AL14" s="33"/>
      <c r="AM14" s="49">
        <f t="shared" si="2"/>
        <v>251.13807997552942</v>
      </c>
      <c r="AN14" s="11">
        <f t="shared" si="3"/>
        <v>0.47675822877223739</v>
      </c>
      <c r="AO14" s="85"/>
      <c r="AR14" s="3"/>
      <c r="AS14" s="101"/>
    </row>
    <row r="15" spans="1:55" ht="15" x14ac:dyDescent="0.35">
      <c r="A15" s="85"/>
      <c r="B15" s="34" t="s">
        <v>39</v>
      </c>
      <c r="C15" s="48" t="s">
        <v>43</v>
      </c>
      <c r="D15" s="48" t="s">
        <v>43</v>
      </c>
      <c r="E15" s="48" t="s">
        <v>43</v>
      </c>
      <c r="F15" s="48" t="s">
        <v>43</v>
      </c>
      <c r="G15" s="48" t="s">
        <v>43</v>
      </c>
      <c r="H15" s="48" t="s">
        <v>43</v>
      </c>
      <c r="I15" s="48" t="s">
        <v>43</v>
      </c>
      <c r="J15" s="10" t="s">
        <v>43</v>
      </c>
      <c r="K15" s="48">
        <v>359.3</v>
      </c>
      <c r="L15" s="48">
        <v>376.6</v>
      </c>
      <c r="M15" s="10">
        <v>400.4</v>
      </c>
      <c r="N15" s="48">
        <v>400</v>
      </c>
      <c r="O15" s="48">
        <v>418.7</v>
      </c>
      <c r="P15" s="48">
        <v>437.5</v>
      </c>
      <c r="Q15" s="48">
        <v>446.3</v>
      </c>
      <c r="R15" s="48">
        <v>458.2</v>
      </c>
      <c r="S15" s="10">
        <v>466.1</v>
      </c>
      <c r="T15" s="48">
        <v>466.7</v>
      </c>
      <c r="U15" s="48">
        <v>476.1</v>
      </c>
      <c r="V15" s="48">
        <v>490.4</v>
      </c>
      <c r="W15" s="48">
        <v>491.3</v>
      </c>
      <c r="X15" s="48">
        <v>498.5</v>
      </c>
      <c r="Y15" s="48">
        <v>510.3</v>
      </c>
      <c r="Z15" s="48">
        <v>525</v>
      </c>
      <c r="AA15" s="48">
        <v>530.29999999999995</v>
      </c>
      <c r="AB15" s="48">
        <v>550.6</v>
      </c>
      <c r="AC15" s="49">
        <v>539.5</v>
      </c>
      <c r="AD15" s="113">
        <v>575</v>
      </c>
      <c r="AE15" s="49">
        <v>575.29999999999995</v>
      </c>
      <c r="AF15" s="49">
        <v>601.70000000000005</v>
      </c>
      <c r="AG15" s="49">
        <v>652</v>
      </c>
      <c r="AH15" s="49">
        <v>692.6</v>
      </c>
      <c r="AI15" s="49"/>
      <c r="AJ15" s="49">
        <f t="shared" si="0"/>
        <v>254.30826142925116</v>
      </c>
      <c r="AK15" s="11">
        <f t="shared" si="1"/>
        <v>0.58022599800429675</v>
      </c>
      <c r="AL15" s="33"/>
      <c r="AM15" s="49">
        <f t="shared" si="2"/>
        <v>233.57080088430371</v>
      </c>
      <c r="AN15" s="11">
        <f t="shared" si="3"/>
        <v>0.50883647779764285</v>
      </c>
      <c r="AO15" s="85"/>
      <c r="AR15" s="3"/>
      <c r="AS15" s="101"/>
    </row>
    <row r="16" spans="1:55" ht="6" customHeight="1" x14ac:dyDescent="0.35">
      <c r="A16" s="85"/>
      <c r="B16" s="34"/>
      <c r="C16" s="34"/>
      <c r="D16" s="34"/>
      <c r="E16" s="34"/>
      <c r="F16" s="34"/>
      <c r="G16" s="34"/>
      <c r="H16" s="35"/>
      <c r="I16" s="35"/>
      <c r="J16" s="6"/>
      <c r="K16" s="35"/>
      <c r="L16" s="35"/>
      <c r="M16" s="6"/>
      <c r="N16" s="35"/>
      <c r="O16" s="35"/>
      <c r="P16" s="35"/>
      <c r="Q16" s="35"/>
      <c r="R16" s="35"/>
      <c r="S16" s="6"/>
      <c r="T16" s="35"/>
      <c r="U16" s="35"/>
      <c r="V16" s="35"/>
      <c r="W16" s="35"/>
      <c r="X16" s="35"/>
      <c r="Y16" s="35"/>
      <c r="Z16" s="35"/>
      <c r="AA16" s="35"/>
      <c r="AB16" s="35"/>
      <c r="AC16" s="88"/>
      <c r="AD16" s="114"/>
      <c r="AE16" s="88"/>
      <c r="AF16" s="88"/>
      <c r="AG16" s="88"/>
      <c r="AH16" s="88"/>
      <c r="AI16" s="33"/>
      <c r="AJ16" s="45"/>
      <c r="AK16" s="9"/>
      <c r="AL16" s="33"/>
      <c r="AM16" s="45"/>
      <c r="AN16" s="9"/>
      <c r="AO16" s="85"/>
    </row>
    <row r="17" spans="1:55" s="41" customFormat="1" ht="16.5" customHeight="1" x14ac:dyDescent="0.35">
      <c r="A17" s="86"/>
      <c r="B17" s="37" t="s">
        <v>48</v>
      </c>
      <c r="C17" s="86"/>
      <c r="D17" s="86"/>
      <c r="E17" s="86"/>
      <c r="F17" s="86"/>
      <c r="G17" s="86"/>
      <c r="H17" s="86"/>
      <c r="I17" s="86"/>
      <c r="J17" s="119"/>
      <c r="K17" s="86"/>
      <c r="L17" s="86"/>
      <c r="M17" s="119"/>
      <c r="N17" s="86"/>
      <c r="O17" s="86"/>
      <c r="P17" s="86"/>
      <c r="Q17" s="86"/>
      <c r="R17" s="86"/>
      <c r="S17" s="119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119"/>
      <c r="AE17" s="86"/>
      <c r="AF17" s="86"/>
      <c r="AG17" s="86"/>
      <c r="AH17" s="86"/>
      <c r="AI17" s="39"/>
      <c r="AJ17" s="45"/>
      <c r="AK17" s="9"/>
      <c r="AL17" s="39"/>
      <c r="AM17" s="45"/>
      <c r="AN17" s="9"/>
      <c r="AO17" s="86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</row>
    <row r="18" spans="1:55" s="47" customFormat="1" ht="19.5" customHeight="1" x14ac:dyDescent="0.35">
      <c r="A18" s="87"/>
      <c r="B18" s="43" t="s">
        <v>21</v>
      </c>
      <c r="C18" s="44">
        <v>612.99068767908307</v>
      </c>
      <c r="D18" s="44">
        <v>628.82067510548529</v>
      </c>
      <c r="E18" s="44">
        <v>638.840027700831</v>
      </c>
      <c r="F18" s="44">
        <v>660.14462809917359</v>
      </c>
      <c r="G18" s="44">
        <v>683.68732970027236</v>
      </c>
      <c r="H18" s="44">
        <v>701.41330645161281</v>
      </c>
      <c r="I18" s="44">
        <v>714.35761589403967</v>
      </c>
      <c r="J18" s="8">
        <v>738.79319371727752</v>
      </c>
      <c r="K18" s="44">
        <v>732.50261780104711</v>
      </c>
      <c r="L18" s="44">
        <v>739.91259640102828</v>
      </c>
      <c r="M18" s="8">
        <v>750.55919395465992</v>
      </c>
      <c r="N18" s="44">
        <v>745.85138539042816</v>
      </c>
      <c r="O18" s="44">
        <v>748.64705882352951</v>
      </c>
      <c r="P18" s="44">
        <v>761.42678571428576</v>
      </c>
      <c r="Q18" s="44">
        <v>758.31104651162798</v>
      </c>
      <c r="R18" s="44">
        <v>746.07343049327358</v>
      </c>
      <c r="S18" s="8">
        <v>717.20439914163092</v>
      </c>
      <c r="T18" s="44">
        <v>713.76663090128761</v>
      </c>
      <c r="U18" s="44">
        <v>703.79531250000002</v>
      </c>
      <c r="V18" s="44">
        <v>702.67446592065107</v>
      </c>
      <c r="W18" s="44">
        <v>691.23926073926066</v>
      </c>
      <c r="X18" s="44">
        <v>704.38288288288288</v>
      </c>
      <c r="Y18" s="44">
        <v>717.59580838323359</v>
      </c>
      <c r="Z18" s="44">
        <v>713.55685131195321</v>
      </c>
      <c r="AA18" s="44">
        <v>719.81072106261854</v>
      </c>
      <c r="AB18" s="44">
        <v>726.06133828996292</v>
      </c>
      <c r="AC18" s="44">
        <v>720.65391705069123</v>
      </c>
      <c r="AD18" s="8">
        <v>740.49455040871942</v>
      </c>
      <c r="AE18" s="44">
        <v>739.4032697547683</v>
      </c>
      <c r="AF18" s="44">
        <v>714.00249999999994</v>
      </c>
      <c r="AG18" s="44">
        <v>703.33205521472382</v>
      </c>
      <c r="AH18" s="44">
        <v>728.3</v>
      </c>
      <c r="AI18" s="44">
        <f t="shared" ref="AI18" si="4">AI8*AI$17</f>
        <v>0</v>
      </c>
      <c r="AJ18" s="45">
        <f>$AH18-P18*(AE18/AD18)*($T18/$S18)</f>
        <v>-28.360296585622223</v>
      </c>
      <c r="AK18" s="9">
        <f>(AH18/AE18)*(AD18/T18)*(S18/P18)-1</f>
        <v>-3.7480883711747737E-2</v>
      </c>
      <c r="AL18" s="42"/>
      <c r="AM18" s="45">
        <f>$AH18-R18*(AE18/AD18)*($T18/$S18)</f>
        <v>-13.103052510320367</v>
      </c>
      <c r="AN18" s="9">
        <f>(AH18/AE18)*(AD18/T18)*(S18/R18)-1</f>
        <v>-1.7673318805411786E-2</v>
      </c>
      <c r="AO18" s="87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 ht="19.5" customHeight="1" x14ac:dyDescent="0.35">
      <c r="A19" s="85"/>
      <c r="B19" s="34" t="s">
        <v>53</v>
      </c>
      <c r="C19" s="48" t="s">
        <v>43</v>
      </c>
      <c r="D19" s="48" t="s">
        <v>43</v>
      </c>
      <c r="E19" s="48" t="s">
        <v>43</v>
      </c>
      <c r="F19" s="48" t="s">
        <v>43</v>
      </c>
      <c r="G19" s="48" t="s">
        <v>43</v>
      </c>
      <c r="H19" s="48" t="s">
        <v>43</v>
      </c>
      <c r="I19" s="48" t="s">
        <v>43</v>
      </c>
      <c r="J19" s="10" t="s">
        <v>43</v>
      </c>
      <c r="K19" s="48">
        <v>279.58115183246071</v>
      </c>
      <c r="L19" s="48">
        <v>294.96979434447303</v>
      </c>
      <c r="M19" s="10">
        <v>299.28211586901762</v>
      </c>
      <c r="N19" s="48">
        <v>300.29093198992439</v>
      </c>
      <c r="O19" s="48">
        <v>294.32169117647061</v>
      </c>
      <c r="P19" s="48">
        <v>283.6875</v>
      </c>
      <c r="Q19" s="48">
        <v>277.24534883720929</v>
      </c>
      <c r="R19" s="48">
        <v>262.9590807174888</v>
      </c>
      <c r="S19" s="10">
        <v>231.90611587982835</v>
      </c>
      <c r="T19" s="48">
        <v>232.47907725321892</v>
      </c>
      <c r="U19" s="48">
        <v>225.28125</v>
      </c>
      <c r="V19" s="48">
        <v>212.94811800610378</v>
      </c>
      <c r="W19" s="48">
        <v>204.58441558441561</v>
      </c>
      <c r="X19" s="48">
        <v>215.15015015015015</v>
      </c>
      <c r="Y19" s="48">
        <v>231.42664670658681</v>
      </c>
      <c r="Z19" s="48">
        <v>233.39795918367344</v>
      </c>
      <c r="AA19" s="48">
        <v>235.08159392789372</v>
      </c>
      <c r="AB19" s="48">
        <v>249.2578996282528</v>
      </c>
      <c r="AC19" s="48">
        <v>249.6511520737327</v>
      </c>
      <c r="AD19" s="10">
        <v>266.39373297002726</v>
      </c>
      <c r="AE19" s="48">
        <v>265.78746594005452</v>
      </c>
      <c r="AF19" s="48">
        <v>253.09375</v>
      </c>
      <c r="AG19" s="48">
        <v>318.59815950920239</v>
      </c>
      <c r="AH19" s="48">
        <v>331.4</v>
      </c>
      <c r="AI19" s="48">
        <f t="shared" ref="AI19" si="5">AI9*AI$17</f>
        <v>0</v>
      </c>
      <c r="AJ19" s="49">
        <f t="shared" ref="AJ19:AJ25" si="6">$AH19-P19*(AE19/AD19)*($T19/$S19)</f>
        <v>47.658824220686085</v>
      </c>
      <c r="AK19" s="11">
        <f t="shared" ref="AK19:AK25" si="7">(AH19/AE19)*(AD19/T19)*(S19/P19)-1</f>
        <v>0.16796583749181959</v>
      </c>
      <c r="AL19" s="33"/>
      <c r="AM19" s="49">
        <f t="shared" ref="AM19:AM25" si="8">$AH19-R19*(AE19/AD19)*($T19/$S19)</f>
        <v>68.39116547388312</v>
      </c>
      <c r="AN19" s="11">
        <f t="shared" ref="AN19:AN25" si="9">(AH19/AE19)*(AD19/T19)*(S19/R19)-1</f>
        <v>0.26003371938858511</v>
      </c>
      <c r="AO19" s="85"/>
    </row>
    <row r="20" spans="1:55" ht="15" x14ac:dyDescent="0.35">
      <c r="A20" s="85"/>
      <c r="B20" s="34" t="s">
        <v>35</v>
      </c>
      <c r="C20" s="48">
        <v>346.9469914040115</v>
      </c>
      <c r="D20" s="48">
        <v>356.37552742616037</v>
      </c>
      <c r="E20" s="48">
        <v>372.20983379501388</v>
      </c>
      <c r="F20" s="48">
        <v>373.28512396694219</v>
      </c>
      <c r="G20" s="48">
        <v>394.13419618528604</v>
      </c>
      <c r="H20" s="48">
        <v>403.72983870967738</v>
      </c>
      <c r="I20" s="48">
        <v>409.51788079470197</v>
      </c>
      <c r="J20" s="10">
        <v>420.59489528795808</v>
      </c>
      <c r="K20" s="48">
        <v>417.1001308900523</v>
      </c>
      <c r="L20" s="48">
        <v>417.31619537275066</v>
      </c>
      <c r="M20" s="10">
        <v>421.34886649874051</v>
      </c>
      <c r="N20" s="48">
        <v>421.34886649874051</v>
      </c>
      <c r="O20" s="48">
        <v>434.36580882352945</v>
      </c>
      <c r="P20" s="48">
        <v>431.65000000000003</v>
      </c>
      <c r="Q20" s="48">
        <v>430.77034883720933</v>
      </c>
      <c r="R20" s="48">
        <v>415.91535874439461</v>
      </c>
      <c r="S20" s="10">
        <v>397.92167381974252</v>
      </c>
      <c r="T20" s="48">
        <v>392.19206008583694</v>
      </c>
      <c r="U20" s="48">
        <v>388.95781249999999</v>
      </c>
      <c r="V20" s="48">
        <v>390.45015259409973</v>
      </c>
      <c r="W20" s="48">
        <v>386.76323676323676</v>
      </c>
      <c r="X20" s="48">
        <v>403.57357357357358</v>
      </c>
      <c r="Y20" s="48">
        <v>418.35329341317367</v>
      </c>
      <c r="Z20" s="48">
        <v>421.38775510204079</v>
      </c>
      <c r="AA20" s="48">
        <v>424.81878557874762</v>
      </c>
      <c r="AB20" s="48">
        <v>434.24721189591077</v>
      </c>
      <c r="AC20" s="48">
        <v>429.16866359447005</v>
      </c>
      <c r="AD20" s="10">
        <v>453.12397820163488</v>
      </c>
      <c r="AE20" s="48">
        <v>453.12397820163488</v>
      </c>
      <c r="AF20" s="48">
        <v>446.5575</v>
      </c>
      <c r="AG20" s="48">
        <v>450.86963190184042</v>
      </c>
      <c r="AH20" s="48">
        <v>469.5</v>
      </c>
      <c r="AI20" s="48">
        <f t="shared" ref="AI20" si="10">AI10*AI$17</f>
        <v>0</v>
      </c>
      <c r="AJ20" s="49">
        <f t="shared" si="6"/>
        <v>44.065262778977626</v>
      </c>
      <c r="AK20" s="11">
        <f t="shared" si="7"/>
        <v>0.10357702115914647</v>
      </c>
      <c r="AL20" s="33"/>
      <c r="AM20" s="49">
        <f t="shared" si="8"/>
        <v>59.573343325359076</v>
      </c>
      <c r="AN20" s="11">
        <f t="shared" si="9"/>
        <v>0.14532683433817906</v>
      </c>
      <c r="AO20" s="85"/>
    </row>
    <row r="21" spans="1:55" ht="15" x14ac:dyDescent="0.35">
      <c r="A21" s="85"/>
      <c r="B21" s="34" t="s">
        <v>36</v>
      </c>
      <c r="C21" s="48">
        <v>527.87965616045847</v>
      </c>
      <c r="D21" s="48">
        <v>540.57172995780593</v>
      </c>
      <c r="E21" s="48">
        <v>556.18836565096956</v>
      </c>
      <c r="F21" s="48">
        <v>572.79958677685954</v>
      </c>
      <c r="G21" s="48">
        <v>597.11239782016344</v>
      </c>
      <c r="H21" s="48">
        <v>619.23185483870964</v>
      </c>
      <c r="I21" s="48">
        <v>619.58145695364237</v>
      </c>
      <c r="J21" s="10">
        <v>637.27028795811509</v>
      </c>
      <c r="K21" s="48">
        <v>628.18390052356017</v>
      </c>
      <c r="L21" s="48">
        <v>628.20501285347052</v>
      </c>
      <c r="M21" s="10">
        <v>637.06738035264482</v>
      </c>
      <c r="N21" s="48">
        <v>633.03211586901762</v>
      </c>
      <c r="O21" s="48">
        <v>634.45220588235304</v>
      </c>
      <c r="P21" s="48">
        <v>635.71428571428567</v>
      </c>
      <c r="Q21" s="48">
        <v>631.95174418604654</v>
      </c>
      <c r="R21" s="48">
        <v>614.96804932735427</v>
      </c>
      <c r="S21" s="10">
        <v>582.41523605150223</v>
      </c>
      <c r="T21" s="48">
        <v>578.6909871244635</v>
      </c>
      <c r="U21" s="48">
        <v>572.9375</v>
      </c>
      <c r="V21" s="48">
        <v>570.39674465920655</v>
      </c>
      <c r="W21" s="48">
        <v>566.54145854145861</v>
      </c>
      <c r="X21" s="48">
        <v>580.37087087087082</v>
      </c>
      <c r="Y21" s="48">
        <v>599.2844311377246</v>
      </c>
      <c r="Z21" s="48">
        <v>596.79300291545178</v>
      </c>
      <c r="AA21" s="48">
        <v>606.44971537001902</v>
      </c>
      <c r="AB21" s="48">
        <v>613.65334572490713</v>
      </c>
      <c r="AC21" s="48">
        <v>613.11566820276494</v>
      </c>
      <c r="AD21" s="10">
        <v>631.12397820163494</v>
      </c>
      <c r="AE21" s="48">
        <v>630.27520435967301</v>
      </c>
      <c r="AF21" s="48">
        <v>609.76125000000002</v>
      </c>
      <c r="AG21" s="48">
        <v>602.79754601226989</v>
      </c>
      <c r="AH21" s="48">
        <v>621.20000000000005</v>
      </c>
      <c r="AI21" s="48">
        <f t="shared" ref="AI21" si="11">AI11*AI$17</f>
        <v>0</v>
      </c>
      <c r="AJ21" s="49">
        <f t="shared" si="6"/>
        <v>-9.5997362848795547</v>
      </c>
      <c r="AK21" s="11">
        <f t="shared" si="7"/>
        <v>-1.5218358113809005E-2</v>
      </c>
      <c r="AL21" s="33"/>
      <c r="AM21" s="49">
        <f t="shared" si="8"/>
        <v>10.986116095448779</v>
      </c>
      <c r="AN21" s="11">
        <f t="shared" si="9"/>
        <v>1.8003713755498696E-2</v>
      </c>
      <c r="AO21" s="85"/>
    </row>
    <row r="22" spans="1:55" ht="15" x14ac:dyDescent="0.35">
      <c r="A22" s="85"/>
      <c r="B22" s="34" t="s">
        <v>37</v>
      </c>
      <c r="C22" s="48">
        <v>680.69699140401144</v>
      </c>
      <c r="D22" s="48">
        <v>694.91350210970472</v>
      </c>
      <c r="E22" s="48">
        <v>703.18628808864264</v>
      </c>
      <c r="F22" s="48">
        <v>724.87190082644634</v>
      </c>
      <c r="G22" s="48">
        <v>749.52792915531336</v>
      </c>
      <c r="H22" s="48">
        <v>764.03629032258061</v>
      </c>
      <c r="I22" s="48">
        <v>781.90331125827811</v>
      </c>
      <c r="J22" s="10">
        <v>810.4358638743455</v>
      </c>
      <c r="K22" s="48">
        <v>805.01897905759154</v>
      </c>
      <c r="L22" s="48">
        <v>822.10604113110548</v>
      </c>
      <c r="M22" s="10">
        <v>837.82178841309826</v>
      </c>
      <c r="N22" s="48">
        <v>834.12279596977328</v>
      </c>
      <c r="O22" s="48">
        <v>832.73897058823536</v>
      </c>
      <c r="P22" s="48">
        <v>846.61250000000007</v>
      </c>
      <c r="Q22" s="48">
        <v>841.05</v>
      </c>
      <c r="R22" s="48">
        <v>819.85762331838566</v>
      </c>
      <c r="S22" s="10">
        <v>793.12178111587991</v>
      </c>
      <c r="T22" s="48">
        <v>788.3948497854077</v>
      </c>
      <c r="U22" s="48">
        <v>775.55156250000005</v>
      </c>
      <c r="V22" s="48">
        <v>764.46744659206513</v>
      </c>
      <c r="W22" s="48">
        <v>754.85514485514489</v>
      </c>
      <c r="X22" s="48">
        <v>760.10810810810801</v>
      </c>
      <c r="Y22" s="48">
        <v>770.35628742514973</v>
      </c>
      <c r="Z22" s="48">
        <v>765.84110787171994</v>
      </c>
      <c r="AA22" s="48">
        <v>770.34819734345353</v>
      </c>
      <c r="AB22" s="48">
        <v>778.41914498141261</v>
      </c>
      <c r="AC22" s="48">
        <v>769.13225806451612</v>
      </c>
      <c r="AD22" s="10">
        <v>784.63079019073575</v>
      </c>
      <c r="AE22" s="48">
        <v>783.78201634877382</v>
      </c>
      <c r="AF22" s="48">
        <v>758.50249999999994</v>
      </c>
      <c r="AG22" s="48">
        <v>747.35429447852755</v>
      </c>
      <c r="AH22" s="48">
        <v>768.8</v>
      </c>
      <c r="AI22" s="48">
        <f t="shared" ref="AI22" si="12">AI12*AI$17</f>
        <v>0</v>
      </c>
      <c r="AJ22" s="49">
        <f t="shared" si="6"/>
        <v>-71.856404708834589</v>
      </c>
      <c r="AK22" s="11">
        <f t="shared" si="7"/>
        <v>-8.5476544645755048E-2</v>
      </c>
      <c r="AL22" s="33"/>
      <c r="AM22" s="49">
        <f t="shared" si="8"/>
        <v>-45.289754157851462</v>
      </c>
      <c r="AN22" s="11">
        <f t="shared" si="9"/>
        <v>-5.5632384422651504E-2</v>
      </c>
      <c r="AO22" s="85"/>
    </row>
    <row r="23" spans="1:55" ht="15" x14ac:dyDescent="0.35">
      <c r="A23" s="85"/>
      <c r="B23" s="34" t="s">
        <v>38</v>
      </c>
      <c r="C23" s="48">
        <v>715.8889684813754</v>
      </c>
      <c r="D23" s="48">
        <v>728.52320675105489</v>
      </c>
      <c r="E23" s="48">
        <v>736.46883656509692</v>
      </c>
      <c r="F23" s="48">
        <v>754.2933884297521</v>
      </c>
      <c r="G23" s="48">
        <v>772.99046321525884</v>
      </c>
      <c r="H23" s="48">
        <v>792.38709677419354</v>
      </c>
      <c r="I23" s="48">
        <v>805.06688741721848</v>
      </c>
      <c r="J23" s="10">
        <v>836.99607329842922</v>
      </c>
      <c r="K23" s="48">
        <v>830.18128272251306</v>
      </c>
      <c r="L23" s="48">
        <v>840.98136246786646</v>
      </c>
      <c r="M23" s="10">
        <v>851.27267002518886</v>
      </c>
      <c r="N23" s="48">
        <v>844.88350125944578</v>
      </c>
      <c r="O23" s="48">
        <v>846.31801470588232</v>
      </c>
      <c r="P23" s="48">
        <v>858.05535714285702</v>
      </c>
      <c r="Q23" s="48">
        <v>854.55523255813955</v>
      </c>
      <c r="R23" s="48">
        <v>837.36827354260095</v>
      </c>
      <c r="S23" s="10">
        <v>808.8782188841202</v>
      </c>
      <c r="T23" s="48">
        <v>802.86212446351931</v>
      </c>
      <c r="U23" s="48">
        <v>796.96718750000002</v>
      </c>
      <c r="V23" s="48">
        <v>787.55493387589013</v>
      </c>
      <c r="W23" s="48">
        <v>784.46253746253751</v>
      </c>
      <c r="X23" s="48">
        <v>801.80180180180173</v>
      </c>
      <c r="Y23" s="48">
        <v>816.32185628742525</v>
      </c>
      <c r="Z23" s="48">
        <v>813.97376093294451</v>
      </c>
      <c r="AA23" s="48">
        <v>825.69876660341549</v>
      </c>
      <c r="AB23" s="48">
        <v>841.57109665427504</v>
      </c>
      <c r="AC23" s="48">
        <v>830.77603686635939</v>
      </c>
      <c r="AD23" s="10">
        <v>853.50272479564035</v>
      </c>
      <c r="AE23" s="48">
        <v>851.19891008174386</v>
      </c>
      <c r="AF23" s="48">
        <v>813.01499999999999</v>
      </c>
      <c r="AG23" s="48">
        <v>796.39302147239255</v>
      </c>
      <c r="AH23" s="48">
        <v>822.5</v>
      </c>
      <c r="AI23" s="48">
        <f t="shared" ref="AI23" si="13">AI13*AI$17</f>
        <v>0</v>
      </c>
      <c r="AJ23" s="49">
        <f t="shared" si="6"/>
        <v>-26.874626751557912</v>
      </c>
      <c r="AK23" s="11">
        <f t="shared" si="7"/>
        <v>-3.1640486900745057E-2</v>
      </c>
      <c r="AL23" s="33"/>
      <c r="AM23" s="49">
        <f t="shared" si="8"/>
        <v>-6.3968291767561141</v>
      </c>
      <c r="AN23" s="11">
        <f t="shared" si="9"/>
        <v>-7.7172803075010732E-3</v>
      </c>
      <c r="AO23" s="85"/>
    </row>
    <row r="24" spans="1:55" ht="16.5" customHeight="1" x14ac:dyDescent="0.35">
      <c r="A24" s="85"/>
      <c r="B24" s="34" t="s">
        <v>54</v>
      </c>
      <c r="C24" s="48">
        <v>614.71203438395412</v>
      </c>
      <c r="D24" s="48">
        <v>630.69831223628694</v>
      </c>
      <c r="E24" s="48">
        <v>642.16828254847644</v>
      </c>
      <c r="F24" s="48">
        <v>656.46694214876038</v>
      </c>
      <c r="G24" s="48">
        <v>681.86852861035413</v>
      </c>
      <c r="H24" s="48">
        <v>696.92741935483866</v>
      </c>
      <c r="I24" s="48">
        <v>709.58344370860925</v>
      </c>
      <c r="J24" s="10">
        <v>733.37630890052355</v>
      </c>
      <c r="K24" s="48">
        <v>757.14070680628265</v>
      </c>
      <c r="L24" s="48">
        <v>772.17223650385608</v>
      </c>
      <c r="M24" s="10">
        <v>787.21284634760696</v>
      </c>
      <c r="N24" s="48">
        <v>782.5050377833752</v>
      </c>
      <c r="O24" s="48">
        <v>783.82169117647072</v>
      </c>
      <c r="P24" s="48">
        <v>801.15892857142853</v>
      </c>
      <c r="Q24" s="48">
        <v>797.89534883720933</v>
      </c>
      <c r="R24" s="48">
        <v>789.92488789237666</v>
      </c>
      <c r="S24" s="10">
        <v>761.75214592274676</v>
      </c>
      <c r="T24" s="48">
        <v>760.60622317596562</v>
      </c>
      <c r="U24" s="48">
        <v>745.23593749999998</v>
      </c>
      <c r="V24" s="48">
        <v>748.30620549338767</v>
      </c>
      <c r="W24" s="48">
        <v>741.65184815184818</v>
      </c>
      <c r="X24" s="48">
        <v>760.90990990990986</v>
      </c>
      <c r="Y24" s="48">
        <v>779.68263473053901</v>
      </c>
      <c r="Z24" s="48">
        <v>774.92274052478115</v>
      </c>
      <c r="AA24" s="48">
        <v>764.64848197343463</v>
      </c>
      <c r="AB24" s="48">
        <v>773.95260223048319</v>
      </c>
      <c r="AC24" s="48">
        <v>771.22396313364038</v>
      </c>
      <c r="AD24" s="10">
        <v>785.35831062670309</v>
      </c>
      <c r="AE24" s="48">
        <v>784.99455040871931</v>
      </c>
      <c r="AF24" s="48">
        <v>756.94500000000005</v>
      </c>
      <c r="AG24" s="48">
        <v>746.94478527607362</v>
      </c>
      <c r="AH24" s="48">
        <v>777.9</v>
      </c>
      <c r="AI24" s="48">
        <f t="shared" ref="AI24" si="14">AI14*AI$17</f>
        <v>0</v>
      </c>
      <c r="AJ24" s="49">
        <f t="shared" si="6"/>
        <v>-21.683204734810943</v>
      </c>
      <c r="AK24" s="11">
        <f t="shared" si="7"/>
        <v>-2.7118134305988195E-2</v>
      </c>
      <c r="AL24" s="33"/>
      <c r="AM24" s="49">
        <f t="shared" si="8"/>
        <v>-10.471259229448378</v>
      </c>
      <c r="AN24" s="11">
        <f t="shared" si="9"/>
        <v>-1.3282142273531194E-2</v>
      </c>
      <c r="AO24" s="85"/>
    </row>
    <row r="25" spans="1:55" ht="15" x14ac:dyDescent="0.35">
      <c r="A25" s="85"/>
      <c r="B25" s="34" t="s">
        <v>39</v>
      </c>
      <c r="C25" s="48" t="s">
        <v>43</v>
      </c>
      <c r="D25" s="48" t="s">
        <v>43</v>
      </c>
      <c r="E25" s="48" t="s">
        <v>43</v>
      </c>
      <c r="F25" s="48" t="s">
        <v>43</v>
      </c>
      <c r="G25" s="48" t="s">
        <v>43</v>
      </c>
      <c r="H25" s="48" t="s">
        <v>43</v>
      </c>
      <c r="I25" s="48" t="s">
        <v>43</v>
      </c>
      <c r="J25" s="10" t="s">
        <v>43</v>
      </c>
      <c r="K25" s="48">
        <v>627.83442408376959</v>
      </c>
      <c r="L25" s="48">
        <v>646.2223650385605</v>
      </c>
      <c r="M25" s="10">
        <v>673.21662468513841</v>
      </c>
      <c r="N25" s="48">
        <v>672.54408060453397</v>
      </c>
      <c r="O25" s="48">
        <v>685.00551470588243</v>
      </c>
      <c r="P25" s="48">
        <v>695.3125</v>
      </c>
      <c r="Q25" s="48">
        <v>692.80290697674423</v>
      </c>
      <c r="R25" s="48">
        <v>685.75896860986552</v>
      </c>
      <c r="S25" s="10">
        <v>667.64324034334766</v>
      </c>
      <c r="T25" s="48">
        <v>668.50268240343348</v>
      </c>
      <c r="U25" s="48">
        <v>662.07656250000002</v>
      </c>
      <c r="V25" s="48">
        <v>666.00610376398777</v>
      </c>
      <c r="W25" s="48">
        <v>655.23026973026981</v>
      </c>
      <c r="X25" s="48">
        <v>666.16366366366367</v>
      </c>
      <c r="Y25" s="48">
        <v>679.89071856287433</v>
      </c>
      <c r="Z25" s="48">
        <v>681.1224489795917</v>
      </c>
      <c r="AA25" s="48">
        <v>671.6797912713472</v>
      </c>
      <c r="AB25" s="48">
        <v>683.13289962825286</v>
      </c>
      <c r="AC25" s="48">
        <v>663.80875576036863</v>
      </c>
      <c r="AD25" s="10">
        <v>697.2070844686649</v>
      </c>
      <c r="AE25" s="48">
        <v>697.57084468664846</v>
      </c>
      <c r="AF25" s="48">
        <v>669.39125000000013</v>
      </c>
      <c r="AG25" s="48">
        <v>667.5</v>
      </c>
      <c r="AH25" s="48">
        <v>692.6</v>
      </c>
      <c r="AI25" s="48">
        <f t="shared" ref="AI25" si="15">AI15*AI$17</f>
        <v>0</v>
      </c>
      <c r="AJ25" s="49">
        <f t="shared" si="6"/>
        <v>-3.9707987999402121</v>
      </c>
      <c r="AK25" s="11">
        <f t="shared" si="7"/>
        <v>-5.7004956377458837E-3</v>
      </c>
      <c r="AL25" s="33"/>
      <c r="AM25" s="49">
        <f t="shared" si="8"/>
        <v>5.6000215028535649</v>
      </c>
      <c r="AN25" s="11">
        <f t="shared" si="9"/>
        <v>8.1514143786496351E-3</v>
      </c>
      <c r="AO25" s="85"/>
    </row>
    <row r="26" spans="1:55" ht="6" customHeight="1" x14ac:dyDescent="0.35">
      <c r="A26" s="85"/>
      <c r="B26" s="12"/>
      <c r="C26" s="12"/>
      <c r="D26" s="12"/>
      <c r="E26" s="12"/>
      <c r="F26" s="12"/>
      <c r="G26" s="1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85"/>
    </row>
    <row r="27" spans="1:55" ht="6" customHeight="1" x14ac:dyDescent="0.35">
      <c r="A27" s="85"/>
      <c r="B27" s="34"/>
      <c r="C27" s="34"/>
      <c r="D27" s="34"/>
      <c r="E27" s="34"/>
      <c r="F27" s="34"/>
      <c r="G27" s="34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85"/>
    </row>
    <row r="28" spans="1:55" s="53" customFormat="1" ht="12.75" customHeight="1" x14ac:dyDescent="0.3">
      <c r="A28" s="58"/>
      <c r="B28" s="52" t="s">
        <v>16</v>
      </c>
      <c r="C28" s="52"/>
      <c r="D28" s="52"/>
      <c r="E28" s="52"/>
      <c r="F28" s="52"/>
      <c r="G28" s="52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 s="53" customFormat="1" ht="12" x14ac:dyDescent="0.3">
      <c r="A29" s="58"/>
      <c r="B29" s="52" t="s">
        <v>40</v>
      </c>
      <c r="C29" s="52"/>
      <c r="D29" s="52"/>
      <c r="E29" s="52"/>
      <c r="F29" s="52"/>
      <c r="G29" s="52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spans="1:55" s="53" customFormat="1" ht="12" x14ac:dyDescent="0.3">
      <c r="A30" s="58"/>
      <c r="B30" s="52" t="s">
        <v>41</v>
      </c>
      <c r="C30" s="52"/>
      <c r="D30" s="52"/>
      <c r="E30" s="52"/>
      <c r="F30" s="52"/>
      <c r="G30" s="52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spans="1:55" ht="26.25" customHeight="1" x14ac:dyDescent="0.3">
      <c r="A31" s="85"/>
      <c r="B31" s="123" t="s">
        <v>45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85"/>
    </row>
    <row r="32" spans="1:55" ht="12.75" customHeight="1" x14ac:dyDescent="0.3">
      <c r="A32" s="85"/>
      <c r="B32" s="52" t="s">
        <v>17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1"/>
      <c r="AF32" s="111"/>
      <c r="AG32" s="121"/>
      <c r="AH32" s="122"/>
      <c r="AI32" s="109"/>
      <c r="AJ32" s="109"/>
      <c r="AK32" s="109"/>
      <c r="AL32" s="109"/>
      <c r="AM32" s="109"/>
      <c r="AN32" s="109"/>
      <c r="AO32" s="85"/>
    </row>
    <row r="33" spans="1:55" ht="3" customHeight="1" x14ac:dyDescent="0.3">
      <c r="A33" s="85"/>
      <c r="B33" s="52"/>
      <c r="C33" s="52"/>
      <c r="D33" s="52"/>
      <c r="E33" s="52"/>
      <c r="F33" s="52"/>
      <c r="G33" s="52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85"/>
    </row>
    <row r="34" spans="1:55" s="53" customFormat="1" ht="12" x14ac:dyDescent="0.3">
      <c r="A34" s="58"/>
      <c r="B34" s="52" t="s">
        <v>19</v>
      </c>
      <c r="C34" s="52"/>
      <c r="D34" s="52"/>
      <c r="E34" s="52"/>
      <c r="F34" s="52"/>
      <c r="G34" s="52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s="53" customFormat="1" x14ac:dyDescent="0.3">
      <c r="A35" s="58"/>
      <c r="B35" s="116" t="s">
        <v>44</v>
      </c>
      <c r="C35" s="52"/>
      <c r="D35" s="52"/>
      <c r="E35" s="52"/>
      <c r="F35" s="52"/>
      <c r="G35" s="52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 ht="3" customHeight="1" x14ac:dyDescent="0.35">
      <c r="A36" s="85"/>
      <c r="B36" s="34"/>
      <c r="C36" s="34"/>
      <c r="D36" s="34"/>
      <c r="E36" s="34"/>
      <c r="F36" s="34"/>
      <c r="G36" s="34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85"/>
    </row>
    <row r="37" spans="1:55" s="2" customFormat="1" x14ac:dyDescent="0.3">
      <c r="B37" s="3"/>
      <c r="C37" s="3"/>
      <c r="D37" s="3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55" s="2" customFormat="1" x14ac:dyDescent="0.3">
      <c r="B38" s="3"/>
      <c r="C38" s="3"/>
      <c r="D38" s="3"/>
      <c r="E38" s="3"/>
      <c r="F38" s="3"/>
      <c r="G38" s="3"/>
      <c r="H38" s="4"/>
      <c r="I38" s="4"/>
      <c r="J38" s="4"/>
      <c r="K38" s="4"/>
      <c r="L38" s="4"/>
      <c r="M38" s="4"/>
      <c r="N38" s="4"/>
      <c r="O38" s="4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</row>
    <row r="39" spans="1:55" s="2" customFormat="1" ht="15" x14ac:dyDescent="0.35">
      <c r="B39" s="98"/>
      <c r="C39" s="98"/>
      <c r="D39" s="98"/>
      <c r="E39" s="98"/>
      <c r="F39" s="98"/>
      <c r="G39" s="98"/>
      <c r="H39" s="102"/>
      <c r="I39" s="102"/>
      <c r="J39" s="102"/>
      <c r="K39" s="102"/>
      <c r="L39" s="102"/>
      <c r="M39" s="102"/>
      <c r="N39" s="102"/>
      <c r="O39" s="10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4"/>
      <c r="AC39" s="104"/>
      <c r="AD39" s="105"/>
      <c r="AE39" s="105"/>
      <c r="AF39" s="105"/>
      <c r="AG39" s="105"/>
      <c r="AH39" s="105"/>
      <c r="AI39" s="105"/>
      <c r="AJ39" s="95"/>
      <c r="AL39" s="106"/>
    </row>
    <row r="40" spans="1:55" s="2" customFormat="1" ht="15" x14ac:dyDescent="0.35">
      <c r="B40" s="3"/>
      <c r="C40" s="98"/>
      <c r="D40" s="98"/>
      <c r="E40" s="98"/>
      <c r="F40" s="98"/>
      <c r="G40" s="98"/>
      <c r="H40" s="102"/>
      <c r="I40" s="102"/>
      <c r="J40" s="102"/>
      <c r="K40" s="102"/>
      <c r="L40" s="102"/>
      <c r="M40" s="102"/>
      <c r="N40" s="102"/>
      <c r="O40" s="102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8"/>
      <c r="AC40" s="108"/>
      <c r="AD40" s="105"/>
      <c r="AE40" s="105"/>
      <c r="AF40" s="105"/>
      <c r="AG40" s="105"/>
      <c r="AH40" s="105"/>
      <c r="AI40" s="105"/>
      <c r="AJ40" s="95"/>
      <c r="AL40" s="106"/>
    </row>
    <row r="41" spans="1:55" s="2" customFormat="1" ht="15" x14ac:dyDescent="0.35"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4"/>
      <c r="N41" s="4"/>
      <c r="O41" s="4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8"/>
      <c r="AC41" s="108"/>
      <c r="AD41" s="105"/>
      <c r="AE41" s="105"/>
      <c r="AF41" s="105"/>
      <c r="AG41" s="105"/>
      <c r="AH41" s="105"/>
      <c r="AI41" s="105"/>
      <c r="AJ41" s="95"/>
      <c r="AK41" s="95"/>
      <c r="AL41" s="95"/>
    </row>
    <row r="42" spans="1:55" s="2" customFormat="1" ht="15" x14ac:dyDescent="0.35"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4"/>
      <c r="N42" s="4"/>
      <c r="O42" s="4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8"/>
      <c r="AC42" s="108"/>
      <c r="AD42" s="105"/>
      <c r="AE42" s="105"/>
      <c r="AF42" s="105"/>
      <c r="AG42" s="105"/>
      <c r="AH42" s="105"/>
      <c r="AI42" s="105"/>
      <c r="AJ42" s="95"/>
      <c r="AL42" s="106"/>
    </row>
    <row r="43" spans="1:55" s="2" customFormat="1" ht="15" x14ac:dyDescent="0.35"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8"/>
      <c r="AC43" s="108"/>
      <c r="AD43" s="105"/>
      <c r="AE43" s="105"/>
      <c r="AF43" s="105"/>
      <c r="AG43" s="105"/>
      <c r="AH43" s="105"/>
      <c r="AI43" s="105"/>
      <c r="AJ43" s="95"/>
      <c r="AL43" s="106"/>
    </row>
    <row r="44" spans="1:55" s="2" customFormat="1" ht="15" x14ac:dyDescent="0.35"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8"/>
      <c r="AC44" s="108"/>
      <c r="AD44" s="105"/>
      <c r="AE44" s="105"/>
      <c r="AF44" s="105"/>
      <c r="AG44" s="105"/>
      <c r="AH44" s="105"/>
      <c r="AI44" s="105"/>
      <c r="AJ44" s="95"/>
      <c r="AL44" s="106"/>
    </row>
    <row r="45" spans="1:55" s="2" customFormat="1" ht="15" x14ac:dyDescent="0.35"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8"/>
      <c r="AC45" s="108"/>
      <c r="AD45" s="105"/>
      <c r="AE45" s="105"/>
      <c r="AF45" s="105"/>
      <c r="AG45" s="105"/>
      <c r="AH45" s="105"/>
      <c r="AI45" s="105"/>
      <c r="AJ45" s="95"/>
      <c r="AL45" s="106"/>
    </row>
    <row r="46" spans="1:55" s="2" customFormat="1" ht="15" x14ac:dyDescent="0.35"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8"/>
      <c r="AC46" s="108"/>
      <c r="AD46" s="105"/>
      <c r="AE46" s="105"/>
      <c r="AF46" s="105"/>
      <c r="AG46" s="105"/>
      <c r="AH46" s="105"/>
      <c r="AI46" s="105"/>
      <c r="AJ46" s="95"/>
      <c r="AL46" s="106"/>
    </row>
    <row r="47" spans="1:55" s="2" customFormat="1" x14ac:dyDescent="0.3"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 spans="1:55" s="2" customFormat="1" x14ac:dyDescent="0.3">
      <c r="B48" s="98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</row>
    <row r="49" spans="2:28" s="2" customFormat="1" x14ac:dyDescent="0.3"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</row>
    <row r="50" spans="2:28" s="2" customFormat="1" x14ac:dyDescent="0.3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</row>
    <row r="51" spans="2:28" s="2" customFormat="1" x14ac:dyDescent="0.3"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</row>
    <row r="52" spans="2:28" s="2" customFormat="1" x14ac:dyDescent="0.3"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</row>
    <row r="53" spans="2:28" s="2" customFormat="1" x14ac:dyDescent="0.3"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</row>
    <row r="54" spans="2:28" s="2" customFormat="1" x14ac:dyDescent="0.3"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</row>
    <row r="55" spans="2:28" s="2" customFormat="1" x14ac:dyDescent="0.3"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</row>
    <row r="56" spans="2:28" s="2" customFormat="1" x14ac:dyDescent="0.3"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8" s="2" customFormat="1" x14ac:dyDescent="0.3"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</sheetData>
  <mergeCells count="1">
    <mergeCell ref="B31:AN31"/>
  </mergeCells>
  <hyperlinks>
    <hyperlink ref="B35" r:id="rId1" xr:uid="{295AB676-75DF-4E7F-94FE-89B032415A6E}"/>
  </hyperlinks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5607E96166674DA747D9B1D36C7A3C" ma:contentTypeVersion="9" ma:contentTypeDescription="Create a new document." ma:contentTypeScope="" ma:versionID="0e9c3431e774f17658346a145e06eadc">
  <xsd:schema xmlns:xsd="http://www.w3.org/2001/XMLSchema" xmlns:xs="http://www.w3.org/2001/XMLSchema" xmlns:p="http://schemas.microsoft.com/office/2006/metadata/properties" xmlns:ns3="23084fd8-eaab-4180-8092-87b18a2abc48" xmlns:ns4="bdd74636-dadf-4860-824b-e9e5a119a309" targetNamespace="http://schemas.microsoft.com/office/2006/metadata/properties" ma:root="true" ma:fieldsID="2ce1c84d551fb9992b5720799885d7d7" ns3:_="" ns4:_="">
    <xsd:import namespace="23084fd8-eaab-4180-8092-87b18a2abc48"/>
    <xsd:import namespace="bdd74636-dadf-4860-824b-e9e5a119a3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84fd8-eaab-4180-8092-87b18a2abc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74636-dadf-4860-824b-e9e5a119a3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2245B2-8420-41FC-A44F-9E94FF40EA2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084fd8-eaab-4180-8092-87b18a2abc48"/>
    <ds:schemaRef ds:uri="http://purl.org/dc/elements/1.1/"/>
    <ds:schemaRef ds:uri="http://schemas.microsoft.com/office/2006/metadata/properties"/>
    <ds:schemaRef ds:uri="bdd74636-dadf-4860-824b-e9e5a119a30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A2D6F7-AEC2-409D-8760-4B81247A9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84fd8-eaab-4180-8092-87b18a2abc48"/>
    <ds:schemaRef ds:uri="bdd74636-dadf-4860-824b-e9e5a119a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613E12-2084-46EC-9951-67FC7CE597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 weekly pay by home region</vt:lpstr>
      <vt:lpstr>FT weekly pay by gender</vt:lpstr>
      <vt:lpstr>FT weekly pay by age</vt:lpstr>
    </vt:vector>
  </TitlesOfParts>
  <Manager/>
  <Company>Houses of Parliament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MCGUINNESS, Feargal</dc:creator>
  <cp:keywords/>
  <dc:description/>
  <cp:lastModifiedBy>FRANCIS-DEVINE, Brigid</cp:lastModifiedBy>
  <cp:revision/>
  <dcterms:created xsi:type="dcterms:W3CDTF">2018-12-04T13:00:36Z</dcterms:created>
  <dcterms:modified xsi:type="dcterms:W3CDTF">2024-11-15T11:04:13Z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francisdevineb@parliament.uk</vt:lpwstr>
  </property>
  <property fmtid="{D5CDD505-2E9C-101B-9397-08002B2CF9AE}" pid="5" name="MSIP_Label_a8f77787-5df4-43b6-a2a8-8d8b678a318b_SetDate">
    <vt:lpwstr>2019-10-29T10:14:47.9251075Z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57ca2fa8-e7fe-4ba0-a162-37939d0a935b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0x010100705607E96166674DA747D9B1D36C7A3C</vt:lpwstr>
  </property>
</Properties>
</file>